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q613/gpcrdb_data/g_protein_data/"/>
    </mc:Choice>
  </mc:AlternateContent>
  <xr:revisionPtr revIDLastSave="0" documentId="13_ncr:1_{C29B0510-9C55-5C4E-B173-F69A26F48C3B}" xr6:coauthVersionLast="47" xr6:coauthVersionMax="47" xr10:uidLastSave="{00000000-0000-0000-0000-000000000000}"/>
  <bookViews>
    <workbookView xWindow="48000" yWindow="43200" windowWidth="28800" windowHeight="18000" activeTab="8" xr2:uid="{CC63D0C6-4BFA-F94F-B3FA-B3279E89F849}"/>
  </bookViews>
  <sheets>
    <sheet name="B-import" sheetId="21" r:id="rId1"/>
    <sheet name="I-import" sheetId="11" r:id="rId2"/>
    <sheet name="R-import" sheetId="25" r:id="rId3"/>
    <sheet name="B-EmEC" sheetId="22" r:id="rId4"/>
    <sheet name="I-EmEC" sheetId="20" r:id="rId5"/>
    <sheet name="R-EmEC" sheetId="24" r:id="rId6"/>
    <sheet name="B-Ligands" sheetId="23" r:id="rId7"/>
    <sheet name="I-Ligands" sheetId="18" r:id="rId8"/>
    <sheet name="DroplistTerms" sheetId="16" r:id="rId9"/>
    <sheet name="LigandIDs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3" i="21" l="1"/>
  <c r="CP3" i="21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T6" i="25" s="1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AP6" i="25" s="1" a="1"/>
  <c r="AP6" i="25" s="1"/>
  <c r="BF6" i="25"/>
  <c r="BE6" i="25"/>
  <c r="AN6" i="25" s="1" a="1"/>
  <c r="AN6" i="25" s="1"/>
  <c r="BD6" i="25"/>
  <c r="BC6" i="25"/>
  <c r="AL6" i="25" s="1" a="1"/>
  <c r="AL6" i="25" s="1"/>
  <c r="BB6" i="25"/>
  <c r="BA6" i="25"/>
  <c r="AZ6" i="25"/>
  <c r="AY6" i="25"/>
  <c r="AH6" i="25" s="1" a="1"/>
  <c r="AH6" i="25" s="1"/>
  <c r="AX6" i="25"/>
  <c r="AW6" i="25"/>
  <c r="AF6" i="25" s="1" a="1"/>
  <c r="AF6" i="25" s="1"/>
  <c r="AV6" i="25"/>
  <c r="AU6" i="25"/>
  <c r="AT6" i="25"/>
  <c r="AS6" i="25"/>
  <c r="AR6" i="25"/>
  <c r="CP5" i="25"/>
  <c r="CO5" i="25"/>
  <c r="CN5" i="25"/>
  <c r="CM5" i="25"/>
  <c r="CL5" i="25"/>
  <c r="Y5" i="25" s="1"/>
  <c r="CK5" i="25"/>
  <c r="CJ5" i="25"/>
  <c r="CI5" i="25"/>
  <c r="CH5" i="25"/>
  <c r="CG5" i="25"/>
  <c r="CF5" i="25"/>
  <c r="CE5" i="25"/>
  <c r="CD5" i="25"/>
  <c r="CC5" i="25"/>
  <c r="CB5" i="25"/>
  <c r="CA5" i="25"/>
  <c r="BZ5" i="25"/>
  <c r="V5" i="25" s="1"/>
  <c r="BY5" i="25"/>
  <c r="BX5" i="25"/>
  <c r="U5" i="25" s="1"/>
  <c r="BW5" i="25"/>
  <c r="BV5" i="25"/>
  <c r="T5" i="25" s="1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AQ5" i="25" s="1" a="1"/>
  <c r="AQ5" i="25" s="1"/>
  <c r="BG5" i="25"/>
  <c r="BF5" i="25"/>
  <c r="BE5" i="25"/>
  <c r="BD5" i="25"/>
  <c r="BC5" i="25"/>
  <c r="BB5" i="25"/>
  <c r="BA5" i="25"/>
  <c r="AZ5" i="25"/>
  <c r="AY5" i="25"/>
  <c r="AX5" i="25"/>
  <c r="AG5" i="25" s="1" a="1"/>
  <c r="AG5" i="25" s="1"/>
  <c r="AW5" i="25"/>
  <c r="AV5" i="25"/>
  <c r="AU5" i="25"/>
  <c r="AT5" i="25"/>
  <c r="AS5" i="25"/>
  <c r="AR5" i="25"/>
  <c r="AA5" i="25" s="1" a="1"/>
  <c r="AA5" i="25" s="1"/>
  <c r="CP4" i="25"/>
  <c r="CO4" i="25"/>
  <c r="Z4" i="25" s="1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T4" i="25" s="1"/>
  <c r="BT4" i="25"/>
  <c r="BS4" i="25"/>
  <c r="BR4" i="25"/>
  <c r="BQ4" i="25"/>
  <c r="BP4" i="25"/>
  <c r="BO4" i="25"/>
  <c r="BN4" i="25"/>
  <c r="BM4" i="25"/>
  <c r="BL4" i="25"/>
  <c r="BK4" i="25"/>
  <c r="BJ4" i="25"/>
  <c r="BI4" i="25"/>
  <c r="Q4" i="25" s="1"/>
  <c r="BH4" i="25"/>
  <c r="BG4" i="25"/>
  <c r="AP4" i="25" s="1" a="1"/>
  <c r="AP4" i="25" s="1"/>
  <c r="BF4" i="25"/>
  <c r="BE4" i="25"/>
  <c r="BD4" i="25"/>
  <c r="BC4" i="25"/>
  <c r="BB4" i="25"/>
  <c r="BA4" i="25"/>
  <c r="AZ4" i="25"/>
  <c r="AY4" i="25"/>
  <c r="AH4" i="25" s="1" a="1"/>
  <c r="AH4" i="25" s="1"/>
  <c r="AX4" i="25"/>
  <c r="AW4" i="25"/>
  <c r="AF4" i="25" s="1" a="1"/>
  <c r="AF4" i="25" s="1"/>
  <c r="AV4" i="25"/>
  <c r="AU4" i="25"/>
  <c r="AT4" i="25"/>
  <c r="AS4" i="25"/>
  <c r="L4" i="25" s="1"/>
  <c r="AR4" i="25"/>
  <c r="CP3" i="25"/>
  <c r="CO3" i="25"/>
  <c r="CN3" i="25"/>
  <c r="CM3" i="25"/>
  <c r="CL3" i="25"/>
  <c r="CK3" i="25"/>
  <c r="CJ3" i="25"/>
  <c r="X3" i="25" s="1"/>
  <c r="CI3" i="25"/>
  <c r="CH3" i="25"/>
  <c r="CG3" i="25"/>
  <c r="CF3" i="25"/>
  <c r="CE3" i="25"/>
  <c r="CD3" i="25"/>
  <c r="CC3" i="25"/>
  <c r="CB3" i="25"/>
  <c r="CA3" i="25"/>
  <c r="BZ3" i="25"/>
  <c r="V3" i="25" s="1"/>
  <c r="BY3" i="25"/>
  <c r="BX3" i="25"/>
  <c r="BW3" i="25"/>
  <c r="BV3" i="25"/>
  <c r="T3" i="25" s="1"/>
  <c r="BU3" i="25"/>
  <c r="BT3" i="25"/>
  <c r="AL3" i="25" s="1" a="1"/>
  <c r="AL3" i="25" s="1"/>
  <c r="BS3" i="25"/>
  <c r="BR3" i="25"/>
  <c r="AJ3" i="25" s="1" a="1"/>
  <c r="AJ3" i="25" s="1"/>
  <c r="BQ3" i="25"/>
  <c r="BP3" i="25"/>
  <c r="BO3" i="25"/>
  <c r="BN3" i="25"/>
  <c r="BM3" i="25"/>
  <c r="BL3" i="25"/>
  <c r="BK3" i="25"/>
  <c r="BJ3" i="25"/>
  <c r="AB3" i="25" s="1" a="1"/>
  <c r="AB3" i="25" s="1"/>
  <c r="BI3" i="25"/>
  <c r="BH3" i="25"/>
  <c r="BG3" i="25"/>
  <c r="BF3" i="25"/>
  <c r="BE3" i="25"/>
  <c r="BD3" i="25"/>
  <c r="BC3" i="25"/>
  <c r="BB3" i="25"/>
  <c r="AK3" i="25" s="1" a="1"/>
  <c r="AK3" i="25" s="1"/>
  <c r="BA3" i="25"/>
  <c r="AZ3" i="25"/>
  <c r="AI3" i="25" s="1" a="1"/>
  <c r="AI3" i="25" s="1"/>
  <c r="AY3" i="25"/>
  <c r="AX3" i="25"/>
  <c r="AW3" i="25"/>
  <c r="AV3" i="25"/>
  <c r="AE3" i="25" s="1" a="1"/>
  <c r="AE3" i="25" s="1"/>
  <c r="AU3" i="25"/>
  <c r="AT3" i="25"/>
  <c r="AC3" i="25" s="1" a="1"/>
  <c r="AC3" i="25" s="1"/>
  <c r="AS3" i="25"/>
  <c r="AR3" i="25"/>
  <c r="AA3" i="25" s="1" a="1"/>
  <c r="AA3" i="25" s="1"/>
  <c r="P6" i="25"/>
  <c r="AB6" i="25" a="1"/>
  <c r="AB6" i="25" s="1"/>
  <c r="AJ6" i="25" a="1"/>
  <c r="AJ6" i="25" s="1"/>
  <c r="Q6" i="25"/>
  <c r="AL5" i="25" a="1"/>
  <c r="AL5" i="25" s="1"/>
  <c r="AD5" i="25" a="1"/>
  <c r="AD5" i="25" s="1"/>
  <c r="AM5" i="25" a="1"/>
  <c r="AM5" i="25" s="1"/>
  <c r="AE5" i="25" a="1"/>
  <c r="AE5" i="25" s="1"/>
  <c r="O5" i="25"/>
  <c r="Y4" i="25"/>
  <c r="AS3" i="20"/>
  <c r="AT3" i="20"/>
  <c r="AU3" i="20"/>
  <c r="AV3" i="20"/>
  <c r="AW3" i="20"/>
  <c r="AX3" i="20"/>
  <c r="AY3" i="20"/>
  <c r="AZ3" i="20"/>
  <c r="BA3" i="20"/>
  <c r="BB3" i="20"/>
  <c r="BC3" i="20"/>
  <c r="BD3" i="20"/>
  <c r="BE3" i="20"/>
  <c r="BF3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BE4" i="20"/>
  <c r="BF4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BE6" i="20"/>
  <c r="BF6" i="20"/>
  <c r="AS7" i="20"/>
  <c r="AT7" i="20"/>
  <c r="AU7" i="20"/>
  <c r="AV7" i="20"/>
  <c r="AW7" i="20"/>
  <c r="AX7" i="20"/>
  <c r="AY7" i="20"/>
  <c r="AZ7" i="20"/>
  <c r="BA7" i="20"/>
  <c r="BB7" i="20"/>
  <c r="BC7" i="20"/>
  <c r="BD7" i="20"/>
  <c r="BE7" i="20"/>
  <c r="BF7" i="20"/>
  <c r="AS8" i="20"/>
  <c r="AT8" i="20"/>
  <c r="AU8" i="20"/>
  <c r="AV8" i="20"/>
  <c r="AW8" i="20"/>
  <c r="AX8" i="20"/>
  <c r="AY8" i="20"/>
  <c r="AZ8" i="20"/>
  <c r="BA8" i="20"/>
  <c r="BB8" i="20"/>
  <c r="BC8" i="20"/>
  <c r="BD8" i="20"/>
  <c r="BE8" i="20"/>
  <c r="BF8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AS11" i="20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AS13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AS14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AS20" i="20"/>
  <c r="AT20" i="20"/>
  <c r="AU20" i="20"/>
  <c r="AV20" i="20"/>
  <c r="AW20" i="20"/>
  <c r="AX20" i="20"/>
  <c r="AY20" i="20"/>
  <c r="AZ20" i="20"/>
  <c r="BA20" i="20"/>
  <c r="BB20" i="20"/>
  <c r="BC20" i="20"/>
  <c r="BD20" i="20"/>
  <c r="BE20" i="20"/>
  <c r="BF20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AS25" i="20"/>
  <c r="AT25" i="20"/>
  <c r="AU25" i="20"/>
  <c r="AV25" i="20"/>
  <c r="AW25" i="20"/>
  <c r="AX25" i="20"/>
  <c r="AY25" i="20"/>
  <c r="AZ25" i="20"/>
  <c r="BA25" i="20"/>
  <c r="BB25" i="20"/>
  <c r="BC25" i="20"/>
  <c r="BD25" i="20"/>
  <c r="BE25" i="20"/>
  <c r="BF25" i="20"/>
  <c r="AS26" i="20"/>
  <c r="AT26" i="20"/>
  <c r="AU26" i="20"/>
  <c r="AV26" i="20"/>
  <c r="AW26" i="20"/>
  <c r="AX26" i="20"/>
  <c r="AY26" i="20"/>
  <c r="AZ26" i="20"/>
  <c r="BA26" i="20"/>
  <c r="BB26" i="20"/>
  <c r="BC26" i="20"/>
  <c r="BD26" i="20"/>
  <c r="BE26" i="20"/>
  <c r="BF26" i="20"/>
  <c r="AS27" i="20"/>
  <c r="AT27" i="20"/>
  <c r="AU27" i="20"/>
  <c r="AV27" i="20"/>
  <c r="AW27" i="20"/>
  <c r="AX27" i="20"/>
  <c r="AY27" i="20"/>
  <c r="AZ27" i="20"/>
  <c r="BA27" i="20"/>
  <c r="BB27" i="20"/>
  <c r="BC27" i="20"/>
  <c r="BD27" i="20"/>
  <c r="BE27" i="20"/>
  <c r="BF27" i="20"/>
  <c r="AS28" i="20"/>
  <c r="AT28" i="20"/>
  <c r="AU28" i="20"/>
  <c r="AV28" i="20"/>
  <c r="AW28" i="20"/>
  <c r="AX28" i="20"/>
  <c r="AY28" i="20"/>
  <c r="AZ28" i="20"/>
  <c r="BA28" i="20"/>
  <c r="BB28" i="20"/>
  <c r="BC28" i="20"/>
  <c r="BD28" i="20"/>
  <c r="BE28" i="20"/>
  <c r="BF28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AS35" i="20"/>
  <c r="AT35" i="20"/>
  <c r="AU35" i="20"/>
  <c r="AV35" i="20"/>
  <c r="AW35" i="20"/>
  <c r="AX35" i="20"/>
  <c r="AY35" i="20"/>
  <c r="AZ35" i="20"/>
  <c r="BA35" i="20"/>
  <c r="BB35" i="20"/>
  <c r="BC35" i="20"/>
  <c r="BD35" i="20"/>
  <c r="BE35" i="20"/>
  <c r="BF35" i="20"/>
  <c r="AS36" i="20"/>
  <c r="AT36" i="20"/>
  <c r="AU36" i="20"/>
  <c r="AV36" i="20"/>
  <c r="AW36" i="20"/>
  <c r="AX36" i="20"/>
  <c r="AY36" i="20"/>
  <c r="AZ36" i="20"/>
  <c r="BA36" i="20"/>
  <c r="BB36" i="20"/>
  <c r="BC36" i="20"/>
  <c r="BD36" i="20"/>
  <c r="BE36" i="20"/>
  <c r="BF36" i="20"/>
  <c r="AS37" i="20"/>
  <c r="AT37" i="20"/>
  <c r="AU37" i="20"/>
  <c r="AV37" i="20"/>
  <c r="AW37" i="20"/>
  <c r="AX37" i="20"/>
  <c r="AY37" i="20"/>
  <c r="AZ37" i="20"/>
  <c r="BA37" i="20"/>
  <c r="BB37" i="20"/>
  <c r="BC37" i="20"/>
  <c r="BD37" i="20"/>
  <c r="BE37" i="20"/>
  <c r="BF37" i="20"/>
  <c r="AS38" i="20"/>
  <c r="AT38" i="20"/>
  <c r="AU38" i="20"/>
  <c r="AV38" i="20"/>
  <c r="AW38" i="20"/>
  <c r="AX38" i="20"/>
  <c r="AY38" i="20"/>
  <c r="AZ38" i="20"/>
  <c r="BA38" i="20"/>
  <c r="BB38" i="20"/>
  <c r="BC38" i="20"/>
  <c r="BD38" i="20"/>
  <c r="BE38" i="20"/>
  <c r="BF38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AS40" i="20"/>
  <c r="AT40" i="20"/>
  <c r="AU40" i="20"/>
  <c r="AV40" i="20"/>
  <c r="AW40" i="20"/>
  <c r="AX40" i="20"/>
  <c r="AY40" i="20"/>
  <c r="AZ40" i="20"/>
  <c r="BA40" i="20"/>
  <c r="BB40" i="20"/>
  <c r="BC40" i="20"/>
  <c r="BD40" i="20"/>
  <c r="BE40" i="20"/>
  <c r="BF40" i="20"/>
  <c r="AS41" i="20"/>
  <c r="AT41" i="20"/>
  <c r="AU41" i="20"/>
  <c r="AV41" i="20"/>
  <c r="AW41" i="20"/>
  <c r="AX41" i="20"/>
  <c r="AY41" i="20"/>
  <c r="AZ41" i="20"/>
  <c r="BA41" i="20"/>
  <c r="BB41" i="20"/>
  <c r="BC41" i="20"/>
  <c r="BD41" i="20"/>
  <c r="BE41" i="20"/>
  <c r="BF41" i="20"/>
  <c r="AS42" i="20"/>
  <c r="AT42" i="20"/>
  <c r="AU42" i="20"/>
  <c r="AV42" i="20"/>
  <c r="AW42" i="20"/>
  <c r="AX42" i="20"/>
  <c r="AY42" i="20"/>
  <c r="AZ42" i="20"/>
  <c r="BA42" i="20"/>
  <c r="BB42" i="20"/>
  <c r="BC42" i="20"/>
  <c r="BD42" i="20"/>
  <c r="BE42" i="20"/>
  <c r="BF42" i="20"/>
  <c r="AS43" i="20"/>
  <c r="AT43" i="20"/>
  <c r="AU43" i="20"/>
  <c r="AV43" i="20"/>
  <c r="AW43" i="20"/>
  <c r="AX43" i="20"/>
  <c r="AY43" i="20"/>
  <c r="AZ43" i="20"/>
  <c r="BA43" i="20"/>
  <c r="BB43" i="20"/>
  <c r="BC43" i="20"/>
  <c r="BD43" i="20"/>
  <c r="BE43" i="20"/>
  <c r="BF43" i="20"/>
  <c r="AS44" i="20"/>
  <c r="AT44" i="20"/>
  <c r="AU44" i="20"/>
  <c r="AV44" i="20"/>
  <c r="AW44" i="20"/>
  <c r="AX44" i="20"/>
  <c r="AY44" i="20"/>
  <c r="AZ44" i="20"/>
  <c r="BA44" i="20"/>
  <c r="BB44" i="20"/>
  <c r="BC44" i="20"/>
  <c r="BD44" i="20"/>
  <c r="BE44" i="20"/>
  <c r="BF44" i="20"/>
  <c r="AS45" i="20"/>
  <c r="AT45" i="20"/>
  <c r="AU45" i="20"/>
  <c r="AV45" i="20"/>
  <c r="AW45" i="20"/>
  <c r="AX45" i="20"/>
  <c r="AY45" i="20"/>
  <c r="AZ45" i="20"/>
  <c r="BA45" i="20"/>
  <c r="BB45" i="20"/>
  <c r="BC45" i="20"/>
  <c r="BD45" i="20"/>
  <c r="BE45" i="20"/>
  <c r="BF45" i="20"/>
  <c r="AS46" i="20"/>
  <c r="AT46" i="20"/>
  <c r="AU46" i="20"/>
  <c r="AV46" i="20"/>
  <c r="AW46" i="20"/>
  <c r="AX46" i="20"/>
  <c r="AY46" i="20"/>
  <c r="AZ46" i="20"/>
  <c r="BA46" i="20"/>
  <c r="BB46" i="20"/>
  <c r="BC46" i="20"/>
  <c r="BD46" i="20"/>
  <c r="BE46" i="20"/>
  <c r="BF46" i="20"/>
  <c r="AS47" i="20"/>
  <c r="AT47" i="20"/>
  <c r="AU47" i="20"/>
  <c r="AV47" i="20"/>
  <c r="AW47" i="20"/>
  <c r="AX47" i="20"/>
  <c r="AY47" i="20"/>
  <c r="AZ47" i="20"/>
  <c r="BA47" i="20"/>
  <c r="BB47" i="20"/>
  <c r="BC47" i="20"/>
  <c r="BD47" i="20"/>
  <c r="BE47" i="20"/>
  <c r="BF47" i="20"/>
  <c r="AS48" i="20"/>
  <c r="AT48" i="20"/>
  <c r="AU48" i="20"/>
  <c r="AV48" i="20"/>
  <c r="AW48" i="20"/>
  <c r="AX48" i="20"/>
  <c r="AY48" i="20"/>
  <c r="AZ48" i="20"/>
  <c r="BA48" i="20"/>
  <c r="BB48" i="20"/>
  <c r="BC48" i="20"/>
  <c r="BD48" i="20"/>
  <c r="BE48" i="20"/>
  <c r="BF48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AS50" i="20"/>
  <c r="AT50" i="20"/>
  <c r="AU50" i="20"/>
  <c r="AV50" i="20"/>
  <c r="AW50" i="20"/>
  <c r="AX50" i="20"/>
  <c r="AY50" i="20"/>
  <c r="AZ50" i="20"/>
  <c r="BA50" i="20"/>
  <c r="BB50" i="20"/>
  <c r="BC50" i="20"/>
  <c r="BD50" i="20"/>
  <c r="BE50" i="20"/>
  <c r="BF50" i="20"/>
  <c r="AS51" i="20"/>
  <c r="AT51" i="20"/>
  <c r="AU51" i="20"/>
  <c r="AV51" i="20"/>
  <c r="AW51" i="20"/>
  <c r="AX51" i="20"/>
  <c r="AY51" i="20"/>
  <c r="AZ51" i="20"/>
  <c r="BA51" i="20"/>
  <c r="BB51" i="20"/>
  <c r="BC51" i="20"/>
  <c r="BD51" i="20"/>
  <c r="BE51" i="20"/>
  <c r="BF51" i="20"/>
  <c r="AS52" i="20"/>
  <c r="AT52" i="20"/>
  <c r="AU52" i="20"/>
  <c r="AV52" i="20"/>
  <c r="AW52" i="20"/>
  <c r="AX52" i="20"/>
  <c r="AY52" i="20"/>
  <c r="AZ52" i="20"/>
  <c r="BA52" i="20"/>
  <c r="BB52" i="20"/>
  <c r="BC52" i="20"/>
  <c r="BD52" i="20"/>
  <c r="BE52" i="20"/>
  <c r="BF52" i="20"/>
  <c r="AS53" i="20"/>
  <c r="AT53" i="20"/>
  <c r="AU53" i="20"/>
  <c r="AV53" i="20"/>
  <c r="AW53" i="20"/>
  <c r="AX53" i="20"/>
  <c r="AY53" i="20"/>
  <c r="AZ53" i="20"/>
  <c r="BA53" i="20"/>
  <c r="BB53" i="20"/>
  <c r="BC53" i="20"/>
  <c r="BD53" i="20"/>
  <c r="BE53" i="20"/>
  <c r="BF53" i="20"/>
  <c r="AS54" i="20"/>
  <c r="AT54" i="20"/>
  <c r="AU54" i="20"/>
  <c r="AV54" i="20"/>
  <c r="AW54" i="20"/>
  <c r="AX54" i="20"/>
  <c r="AY54" i="20"/>
  <c r="AZ54" i="20"/>
  <c r="BA54" i="20"/>
  <c r="BB54" i="20"/>
  <c r="BC54" i="20"/>
  <c r="BD54" i="20"/>
  <c r="BE54" i="20"/>
  <c r="BF54" i="20"/>
  <c r="AS55" i="20"/>
  <c r="AT55" i="20"/>
  <c r="AU55" i="20"/>
  <c r="AV55" i="20"/>
  <c r="AW55" i="20"/>
  <c r="AX55" i="20"/>
  <c r="AY55" i="20"/>
  <c r="AZ55" i="20"/>
  <c r="BA55" i="20"/>
  <c r="BB55" i="20"/>
  <c r="BC55" i="20"/>
  <c r="BD55" i="20"/>
  <c r="BE55" i="20"/>
  <c r="BF55" i="20"/>
  <c r="AS56" i="20"/>
  <c r="AT56" i="20"/>
  <c r="AU56" i="20"/>
  <c r="AV56" i="20"/>
  <c r="AW56" i="20"/>
  <c r="AX56" i="20"/>
  <c r="AY56" i="20"/>
  <c r="AZ56" i="20"/>
  <c r="BA56" i="20"/>
  <c r="BB56" i="20"/>
  <c r="BC56" i="20"/>
  <c r="BD56" i="20"/>
  <c r="BE56" i="20"/>
  <c r="BF56" i="20"/>
  <c r="AS57" i="20"/>
  <c r="AT57" i="20"/>
  <c r="AU57" i="20"/>
  <c r="AV57" i="20"/>
  <c r="AW57" i="20"/>
  <c r="AX57" i="20"/>
  <c r="AY57" i="20"/>
  <c r="AZ57" i="20"/>
  <c r="BA57" i="20"/>
  <c r="BB57" i="20"/>
  <c r="BC57" i="20"/>
  <c r="BD57" i="20"/>
  <c r="BE57" i="20"/>
  <c r="BF57" i="20"/>
  <c r="AS58" i="20"/>
  <c r="AT58" i="20"/>
  <c r="AU58" i="20"/>
  <c r="AV58" i="20"/>
  <c r="AW58" i="20"/>
  <c r="AX58" i="20"/>
  <c r="AY58" i="20"/>
  <c r="AZ58" i="20"/>
  <c r="BA58" i="20"/>
  <c r="BB58" i="20"/>
  <c r="BC58" i="20"/>
  <c r="BD58" i="20"/>
  <c r="BE58" i="20"/>
  <c r="BF58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AS60" i="20"/>
  <c r="AT60" i="20"/>
  <c r="AU60" i="20"/>
  <c r="AV60" i="20"/>
  <c r="AW60" i="20"/>
  <c r="AX60" i="20"/>
  <c r="AY60" i="20"/>
  <c r="AZ60" i="20"/>
  <c r="BA60" i="20"/>
  <c r="BB60" i="20"/>
  <c r="BC60" i="20"/>
  <c r="BD60" i="20"/>
  <c r="BE60" i="20"/>
  <c r="BF60" i="20"/>
  <c r="AS61" i="20"/>
  <c r="AT61" i="20"/>
  <c r="AU61" i="20"/>
  <c r="AV61" i="20"/>
  <c r="AW61" i="20"/>
  <c r="AX61" i="20"/>
  <c r="AY61" i="20"/>
  <c r="AZ61" i="20"/>
  <c r="BA61" i="20"/>
  <c r="BB61" i="20"/>
  <c r="BC61" i="20"/>
  <c r="BD61" i="20"/>
  <c r="BE61" i="20"/>
  <c r="BF61" i="20"/>
  <c r="AS62" i="20"/>
  <c r="AT62" i="20"/>
  <c r="AU62" i="20"/>
  <c r="AV62" i="20"/>
  <c r="AW62" i="20"/>
  <c r="AX62" i="20"/>
  <c r="AY62" i="20"/>
  <c r="AZ62" i="20"/>
  <c r="BA62" i="20"/>
  <c r="BB62" i="20"/>
  <c r="BC62" i="20"/>
  <c r="BD62" i="20"/>
  <c r="BE62" i="20"/>
  <c r="BF62" i="20"/>
  <c r="AS63" i="20"/>
  <c r="AT63" i="20"/>
  <c r="AU63" i="20"/>
  <c r="AV63" i="20"/>
  <c r="AW63" i="20"/>
  <c r="AX63" i="20"/>
  <c r="AY63" i="20"/>
  <c r="AZ63" i="20"/>
  <c r="BA63" i="20"/>
  <c r="BB63" i="20"/>
  <c r="BC63" i="20"/>
  <c r="BD63" i="20"/>
  <c r="BE63" i="20"/>
  <c r="BF63" i="20"/>
  <c r="AS64" i="20"/>
  <c r="AT64" i="20"/>
  <c r="AU64" i="20"/>
  <c r="AV64" i="20"/>
  <c r="AW64" i="20"/>
  <c r="AX64" i="20"/>
  <c r="AY64" i="20"/>
  <c r="AZ64" i="20"/>
  <c r="BA64" i="20"/>
  <c r="BB64" i="20"/>
  <c r="BC64" i="20"/>
  <c r="BD64" i="20"/>
  <c r="BE64" i="20"/>
  <c r="BF64" i="20"/>
  <c r="AS65" i="20"/>
  <c r="AT65" i="20"/>
  <c r="AU65" i="20"/>
  <c r="AV65" i="20"/>
  <c r="AW65" i="20"/>
  <c r="AX65" i="20"/>
  <c r="AY65" i="20"/>
  <c r="AZ65" i="20"/>
  <c r="BA65" i="20"/>
  <c r="BB65" i="20"/>
  <c r="BC65" i="20"/>
  <c r="BD65" i="20"/>
  <c r="BE65" i="20"/>
  <c r="BF65" i="20"/>
  <c r="AS66" i="20"/>
  <c r="AT66" i="20"/>
  <c r="AU66" i="20"/>
  <c r="AV66" i="20"/>
  <c r="AW66" i="20"/>
  <c r="AX66" i="20"/>
  <c r="AY66" i="20"/>
  <c r="AZ66" i="20"/>
  <c r="BA66" i="20"/>
  <c r="BB66" i="20"/>
  <c r="BC66" i="20"/>
  <c r="BD66" i="20"/>
  <c r="BE66" i="20"/>
  <c r="BF66" i="20"/>
  <c r="AS67" i="20"/>
  <c r="AT67" i="20"/>
  <c r="AU67" i="20"/>
  <c r="AV67" i="20"/>
  <c r="AW67" i="20"/>
  <c r="AX67" i="20"/>
  <c r="AY67" i="20"/>
  <c r="AZ67" i="20"/>
  <c r="BA67" i="20"/>
  <c r="BB67" i="20"/>
  <c r="BC67" i="20"/>
  <c r="BD67" i="20"/>
  <c r="BE67" i="20"/>
  <c r="BF67" i="20"/>
  <c r="AS68" i="20"/>
  <c r="AT68" i="20"/>
  <c r="AU68" i="20"/>
  <c r="AV68" i="20"/>
  <c r="AW68" i="20"/>
  <c r="AX68" i="20"/>
  <c r="AY68" i="20"/>
  <c r="AZ68" i="20"/>
  <c r="BA68" i="20"/>
  <c r="BB68" i="20"/>
  <c r="BC68" i="20"/>
  <c r="BD68" i="20"/>
  <c r="BE68" i="20"/>
  <c r="BF68" i="20"/>
  <c r="AS69" i="20"/>
  <c r="AT69" i="20"/>
  <c r="AU69" i="20"/>
  <c r="AV69" i="20"/>
  <c r="AW69" i="20"/>
  <c r="AX69" i="20"/>
  <c r="AY69" i="20"/>
  <c r="AZ69" i="20"/>
  <c r="BA69" i="20"/>
  <c r="BB69" i="20"/>
  <c r="BC69" i="20"/>
  <c r="BD69" i="20"/>
  <c r="BE69" i="20"/>
  <c r="BF69" i="20"/>
  <c r="AS70" i="20"/>
  <c r="AT70" i="20"/>
  <c r="AU70" i="20"/>
  <c r="AV70" i="20"/>
  <c r="AW70" i="20"/>
  <c r="AX70" i="20"/>
  <c r="AY70" i="20"/>
  <c r="AZ70" i="20"/>
  <c r="BA70" i="20"/>
  <c r="BB70" i="20"/>
  <c r="BC70" i="20"/>
  <c r="BD70" i="20"/>
  <c r="BE70" i="20"/>
  <c r="BF70" i="20"/>
  <c r="AS71" i="20"/>
  <c r="AT71" i="20"/>
  <c r="AU71" i="20"/>
  <c r="AV71" i="20"/>
  <c r="AW71" i="20"/>
  <c r="AX71" i="20"/>
  <c r="AY71" i="20"/>
  <c r="AZ71" i="20"/>
  <c r="BA71" i="20"/>
  <c r="BB71" i="20"/>
  <c r="BC71" i="20"/>
  <c r="BD71" i="20"/>
  <c r="BE71" i="20"/>
  <c r="BF71" i="20"/>
  <c r="AS72" i="20"/>
  <c r="AT72" i="20"/>
  <c r="AU72" i="20"/>
  <c r="AV72" i="20"/>
  <c r="AW72" i="20"/>
  <c r="AX72" i="20"/>
  <c r="AY72" i="20"/>
  <c r="AZ72" i="20"/>
  <c r="BA72" i="20"/>
  <c r="BB72" i="20"/>
  <c r="BC72" i="20"/>
  <c r="BD72" i="20"/>
  <c r="BE72" i="20"/>
  <c r="BF72" i="20"/>
  <c r="AS73" i="20"/>
  <c r="AT73" i="20"/>
  <c r="AU73" i="20"/>
  <c r="AV73" i="20"/>
  <c r="AW73" i="20"/>
  <c r="AX73" i="20"/>
  <c r="AY73" i="20"/>
  <c r="AZ73" i="20"/>
  <c r="BA73" i="20"/>
  <c r="BB73" i="20"/>
  <c r="BC73" i="20"/>
  <c r="BD73" i="20"/>
  <c r="BE73" i="20"/>
  <c r="BF73" i="20"/>
  <c r="AS74" i="20"/>
  <c r="AT74" i="20"/>
  <c r="AU74" i="20"/>
  <c r="AV74" i="20"/>
  <c r="AW74" i="20"/>
  <c r="AX74" i="20"/>
  <c r="AY74" i="20"/>
  <c r="AZ74" i="20"/>
  <c r="BA74" i="20"/>
  <c r="BB74" i="20"/>
  <c r="BC74" i="20"/>
  <c r="BD74" i="20"/>
  <c r="BE74" i="20"/>
  <c r="BF74" i="20"/>
  <c r="AS75" i="20"/>
  <c r="AT75" i="20"/>
  <c r="AU75" i="20"/>
  <c r="AV75" i="20"/>
  <c r="AW75" i="20"/>
  <c r="AX75" i="20"/>
  <c r="AY75" i="20"/>
  <c r="AZ75" i="20"/>
  <c r="BA75" i="20"/>
  <c r="BB75" i="20"/>
  <c r="BC75" i="20"/>
  <c r="BD75" i="20"/>
  <c r="BE75" i="20"/>
  <c r="BF75" i="20"/>
  <c r="AS76" i="20"/>
  <c r="AT76" i="20"/>
  <c r="AU76" i="20"/>
  <c r="AV76" i="20"/>
  <c r="AW76" i="20"/>
  <c r="AX76" i="20"/>
  <c r="AY76" i="20"/>
  <c r="AZ76" i="20"/>
  <c r="BA76" i="20"/>
  <c r="BB76" i="20"/>
  <c r="BC76" i="20"/>
  <c r="BD76" i="20"/>
  <c r="BE76" i="20"/>
  <c r="BF76" i="20"/>
  <c r="AS77" i="20"/>
  <c r="AT77" i="20"/>
  <c r="AU77" i="20"/>
  <c r="AV77" i="20"/>
  <c r="AW77" i="20"/>
  <c r="AX77" i="20"/>
  <c r="AY77" i="20"/>
  <c r="AZ77" i="20"/>
  <c r="BA77" i="20"/>
  <c r="BB77" i="20"/>
  <c r="BC77" i="20"/>
  <c r="BD77" i="20"/>
  <c r="BE77" i="20"/>
  <c r="BF77" i="20"/>
  <c r="AS78" i="20"/>
  <c r="AT78" i="20"/>
  <c r="AU78" i="20"/>
  <c r="AV78" i="20"/>
  <c r="AW78" i="20"/>
  <c r="AX78" i="20"/>
  <c r="AY78" i="20"/>
  <c r="AZ78" i="20"/>
  <c r="BA78" i="20"/>
  <c r="BB78" i="20"/>
  <c r="BC78" i="20"/>
  <c r="BD78" i="20"/>
  <c r="BE78" i="20"/>
  <c r="BF78" i="20"/>
  <c r="AS79" i="20"/>
  <c r="AT79" i="20"/>
  <c r="AU79" i="20"/>
  <c r="AV79" i="20"/>
  <c r="AW79" i="20"/>
  <c r="AX79" i="20"/>
  <c r="AY79" i="20"/>
  <c r="AZ79" i="20"/>
  <c r="BA79" i="20"/>
  <c r="BB79" i="20"/>
  <c r="BC79" i="20"/>
  <c r="BD79" i="20"/>
  <c r="BE79" i="20"/>
  <c r="BF79" i="20"/>
  <c r="AS80" i="20"/>
  <c r="AT80" i="20"/>
  <c r="AU80" i="20"/>
  <c r="AV80" i="20"/>
  <c r="AW80" i="20"/>
  <c r="AX80" i="20"/>
  <c r="AY80" i="20"/>
  <c r="AZ80" i="20"/>
  <c r="BA80" i="20"/>
  <c r="BB80" i="20"/>
  <c r="BC80" i="20"/>
  <c r="BD80" i="20"/>
  <c r="BE80" i="20"/>
  <c r="BF80" i="20"/>
  <c r="AS81" i="20"/>
  <c r="AT81" i="20"/>
  <c r="AU81" i="20"/>
  <c r="AV81" i="20"/>
  <c r="AW81" i="20"/>
  <c r="AX81" i="20"/>
  <c r="AY81" i="20"/>
  <c r="AZ81" i="20"/>
  <c r="BA81" i="20"/>
  <c r="BB81" i="20"/>
  <c r="BC81" i="20"/>
  <c r="BD81" i="20"/>
  <c r="BE81" i="20"/>
  <c r="BF81" i="20"/>
  <c r="AS82" i="20"/>
  <c r="AT82" i="20"/>
  <c r="AU82" i="20"/>
  <c r="AV82" i="20"/>
  <c r="AW82" i="20"/>
  <c r="AX82" i="20"/>
  <c r="AY82" i="20"/>
  <c r="AZ82" i="20"/>
  <c r="BA82" i="20"/>
  <c r="BB82" i="20"/>
  <c r="BC82" i="20"/>
  <c r="BD82" i="20"/>
  <c r="BE82" i="20"/>
  <c r="BF82" i="20"/>
  <c r="AS83" i="20"/>
  <c r="AT83" i="20"/>
  <c r="AU83" i="20"/>
  <c r="AV83" i="20"/>
  <c r="AW83" i="20"/>
  <c r="AX83" i="20"/>
  <c r="AY83" i="20"/>
  <c r="AZ83" i="20"/>
  <c r="BA83" i="20"/>
  <c r="BB83" i="20"/>
  <c r="BC83" i="20"/>
  <c r="BD83" i="20"/>
  <c r="BE83" i="20"/>
  <c r="BF83" i="20"/>
  <c r="AS84" i="20"/>
  <c r="AT84" i="20"/>
  <c r="AU84" i="20"/>
  <c r="AV84" i="20"/>
  <c r="AW84" i="20"/>
  <c r="AX84" i="20"/>
  <c r="AY84" i="20"/>
  <c r="AZ84" i="20"/>
  <c r="BA84" i="20"/>
  <c r="BB84" i="20"/>
  <c r="BC84" i="20"/>
  <c r="BD84" i="20"/>
  <c r="BE84" i="20"/>
  <c r="BF84" i="20"/>
  <c r="AS85" i="20"/>
  <c r="AT85" i="20"/>
  <c r="AU85" i="20"/>
  <c r="AV85" i="20"/>
  <c r="AW85" i="20"/>
  <c r="AX85" i="20"/>
  <c r="AY85" i="20"/>
  <c r="AZ85" i="20"/>
  <c r="BA85" i="20"/>
  <c r="BB85" i="20"/>
  <c r="BC85" i="20"/>
  <c r="BD85" i="20"/>
  <c r="BE85" i="20"/>
  <c r="BF85" i="20"/>
  <c r="AS86" i="20"/>
  <c r="AT86" i="20"/>
  <c r="AU86" i="20"/>
  <c r="AV86" i="20"/>
  <c r="AW86" i="20"/>
  <c r="AX86" i="20"/>
  <c r="AY86" i="20"/>
  <c r="AZ86" i="20"/>
  <c r="BA86" i="20"/>
  <c r="BB86" i="20"/>
  <c r="BC86" i="20"/>
  <c r="BD86" i="20"/>
  <c r="BE86" i="20"/>
  <c r="BF86" i="20"/>
  <c r="AS87" i="20"/>
  <c r="AT87" i="20"/>
  <c r="AU87" i="20"/>
  <c r="AV87" i="20"/>
  <c r="AW87" i="20"/>
  <c r="AX87" i="20"/>
  <c r="AY87" i="20"/>
  <c r="AZ87" i="20"/>
  <c r="BA87" i="20"/>
  <c r="BB87" i="20"/>
  <c r="BC87" i="20"/>
  <c r="BD87" i="20"/>
  <c r="BE87" i="20"/>
  <c r="BF87" i="20"/>
  <c r="AS88" i="20"/>
  <c r="AT88" i="20"/>
  <c r="AU88" i="20"/>
  <c r="AV88" i="20"/>
  <c r="AW88" i="20"/>
  <c r="AX88" i="20"/>
  <c r="AY88" i="20"/>
  <c r="AZ88" i="20"/>
  <c r="BA88" i="20"/>
  <c r="BB88" i="20"/>
  <c r="BC88" i="20"/>
  <c r="BD88" i="20"/>
  <c r="BE88" i="20"/>
  <c r="BF88" i="20"/>
  <c r="AS89" i="20"/>
  <c r="AT89" i="20"/>
  <c r="AU89" i="20"/>
  <c r="AV89" i="20"/>
  <c r="AW89" i="20"/>
  <c r="AX89" i="20"/>
  <c r="AY89" i="20"/>
  <c r="AZ89" i="20"/>
  <c r="BA89" i="20"/>
  <c r="BB89" i="20"/>
  <c r="BC89" i="20"/>
  <c r="BD89" i="20"/>
  <c r="BE89" i="20"/>
  <c r="BF89" i="20"/>
  <c r="AS90" i="20"/>
  <c r="AT90" i="20"/>
  <c r="AU90" i="20"/>
  <c r="AV90" i="20"/>
  <c r="AW90" i="20"/>
  <c r="AX90" i="20"/>
  <c r="AY90" i="20"/>
  <c r="AZ90" i="20"/>
  <c r="BA90" i="20"/>
  <c r="BB90" i="20"/>
  <c r="BC90" i="20"/>
  <c r="BD90" i="20"/>
  <c r="BE90" i="20"/>
  <c r="BF90" i="20"/>
  <c r="AS91" i="20"/>
  <c r="AT91" i="20"/>
  <c r="AU91" i="20"/>
  <c r="AV91" i="20"/>
  <c r="AW91" i="20"/>
  <c r="AX91" i="20"/>
  <c r="AY91" i="20"/>
  <c r="AZ91" i="20"/>
  <c r="BA91" i="20"/>
  <c r="BB91" i="20"/>
  <c r="BC91" i="20"/>
  <c r="BD91" i="20"/>
  <c r="BE91" i="20"/>
  <c r="BF91" i="20"/>
  <c r="AS92" i="20"/>
  <c r="AT92" i="20"/>
  <c r="AU92" i="20"/>
  <c r="AV92" i="20"/>
  <c r="AW92" i="20"/>
  <c r="AX92" i="20"/>
  <c r="AY92" i="20"/>
  <c r="AZ92" i="20"/>
  <c r="BA92" i="20"/>
  <c r="BB92" i="20"/>
  <c r="BC92" i="20"/>
  <c r="BD92" i="20"/>
  <c r="BE92" i="20"/>
  <c r="BF92" i="20"/>
  <c r="AS93" i="20"/>
  <c r="AT93" i="20"/>
  <c r="AU93" i="20"/>
  <c r="AV93" i="20"/>
  <c r="AW93" i="20"/>
  <c r="AX93" i="20"/>
  <c r="AY93" i="20"/>
  <c r="AZ93" i="20"/>
  <c r="BA93" i="20"/>
  <c r="BB93" i="20"/>
  <c r="BC93" i="20"/>
  <c r="BD93" i="20"/>
  <c r="BE93" i="20"/>
  <c r="BF93" i="20"/>
  <c r="AS94" i="20"/>
  <c r="AT94" i="20"/>
  <c r="AU94" i="20"/>
  <c r="AV94" i="20"/>
  <c r="AW94" i="20"/>
  <c r="AX94" i="20"/>
  <c r="AY94" i="20"/>
  <c r="AZ94" i="20"/>
  <c r="BA94" i="20"/>
  <c r="BB94" i="20"/>
  <c r="BC94" i="20"/>
  <c r="BD94" i="20"/>
  <c r="BE94" i="20"/>
  <c r="BF94" i="20"/>
  <c r="AS95" i="20"/>
  <c r="AT95" i="20"/>
  <c r="AU95" i="20"/>
  <c r="AV95" i="20"/>
  <c r="AW95" i="20"/>
  <c r="AX95" i="20"/>
  <c r="AY95" i="20"/>
  <c r="AZ95" i="20"/>
  <c r="BA95" i="20"/>
  <c r="BB95" i="20"/>
  <c r="BC95" i="20"/>
  <c r="BD95" i="20"/>
  <c r="BE95" i="20"/>
  <c r="BF95" i="20"/>
  <c r="AS96" i="20"/>
  <c r="AT96" i="20"/>
  <c r="AU96" i="20"/>
  <c r="AV96" i="20"/>
  <c r="AW96" i="20"/>
  <c r="AX96" i="20"/>
  <c r="AY96" i="20"/>
  <c r="AZ96" i="20"/>
  <c r="BA96" i="20"/>
  <c r="BB96" i="20"/>
  <c r="BC96" i="20"/>
  <c r="BD96" i="20"/>
  <c r="BE96" i="20"/>
  <c r="BF96" i="20"/>
  <c r="AS97" i="20"/>
  <c r="AT97" i="20"/>
  <c r="AU97" i="20"/>
  <c r="AV97" i="20"/>
  <c r="AW97" i="20"/>
  <c r="AX97" i="20"/>
  <c r="AY97" i="20"/>
  <c r="AZ97" i="20"/>
  <c r="BA97" i="20"/>
  <c r="BB97" i="20"/>
  <c r="BC97" i="20"/>
  <c r="BD97" i="20"/>
  <c r="BE97" i="20"/>
  <c r="BF97" i="20"/>
  <c r="AS98" i="20"/>
  <c r="AT98" i="20"/>
  <c r="AU98" i="20"/>
  <c r="AV98" i="20"/>
  <c r="AW98" i="20"/>
  <c r="AX98" i="20"/>
  <c r="AY98" i="20"/>
  <c r="AZ98" i="20"/>
  <c r="BA98" i="20"/>
  <c r="BB98" i="20"/>
  <c r="BC98" i="20"/>
  <c r="BD98" i="20"/>
  <c r="BE98" i="20"/>
  <c r="BF98" i="20"/>
  <c r="AS99" i="20"/>
  <c r="AT99" i="20"/>
  <c r="AU99" i="20"/>
  <c r="AV99" i="20"/>
  <c r="AW99" i="20"/>
  <c r="AX99" i="20"/>
  <c r="AY99" i="20"/>
  <c r="AZ99" i="20"/>
  <c r="BA99" i="20"/>
  <c r="BB99" i="20"/>
  <c r="BC99" i="20"/>
  <c r="BD99" i="20"/>
  <c r="BE99" i="20"/>
  <c r="BF99" i="20"/>
  <c r="AS100" i="20"/>
  <c r="AT100" i="20"/>
  <c r="AU100" i="20"/>
  <c r="AV100" i="20"/>
  <c r="AW100" i="20"/>
  <c r="AX100" i="20"/>
  <c r="AY100" i="20"/>
  <c r="AZ100" i="20"/>
  <c r="BA100" i="20"/>
  <c r="BB100" i="20"/>
  <c r="BC100" i="20"/>
  <c r="BD100" i="20"/>
  <c r="BE100" i="20"/>
  <c r="BF100" i="20"/>
  <c r="AS101" i="20"/>
  <c r="AT101" i="20"/>
  <c r="AU101" i="20"/>
  <c r="AV101" i="20"/>
  <c r="AW101" i="20"/>
  <c r="AX101" i="20"/>
  <c r="AY101" i="20"/>
  <c r="AZ101" i="20"/>
  <c r="BA101" i="20"/>
  <c r="BB101" i="20"/>
  <c r="BC101" i="20"/>
  <c r="BD101" i="20"/>
  <c r="BE101" i="20"/>
  <c r="BF101" i="20"/>
  <c r="AS102" i="20"/>
  <c r="AT102" i="20"/>
  <c r="AU102" i="20"/>
  <c r="AV102" i="20"/>
  <c r="AW102" i="20"/>
  <c r="AX102" i="20"/>
  <c r="AY102" i="20"/>
  <c r="AZ102" i="20"/>
  <c r="BA102" i="20"/>
  <c r="BB102" i="20"/>
  <c r="BC102" i="20"/>
  <c r="BD102" i="20"/>
  <c r="BE102" i="20"/>
  <c r="BF102" i="20"/>
  <c r="AS103" i="20"/>
  <c r="AT103" i="20"/>
  <c r="AU103" i="20"/>
  <c r="AV103" i="20"/>
  <c r="AW103" i="20"/>
  <c r="AX103" i="20"/>
  <c r="AY103" i="20"/>
  <c r="AZ103" i="20"/>
  <c r="BA103" i="20"/>
  <c r="BB103" i="20"/>
  <c r="BC103" i="20"/>
  <c r="BD103" i="20"/>
  <c r="BE103" i="20"/>
  <c r="BF103" i="20"/>
  <c r="AS104" i="20"/>
  <c r="AT104" i="20"/>
  <c r="AU104" i="20"/>
  <c r="AV104" i="20"/>
  <c r="AW104" i="20"/>
  <c r="AX104" i="20"/>
  <c r="AY104" i="20"/>
  <c r="AZ104" i="20"/>
  <c r="BA104" i="20"/>
  <c r="BB104" i="20"/>
  <c r="BC104" i="20"/>
  <c r="BD104" i="20"/>
  <c r="BE104" i="20"/>
  <c r="BF104" i="20"/>
  <c r="AS105" i="20"/>
  <c r="AT105" i="20"/>
  <c r="AU105" i="20"/>
  <c r="AV105" i="20"/>
  <c r="AW105" i="20"/>
  <c r="AX105" i="20"/>
  <c r="AY105" i="20"/>
  <c r="AZ105" i="20"/>
  <c r="BA105" i="20"/>
  <c r="BB105" i="20"/>
  <c r="BC105" i="20"/>
  <c r="BD105" i="20"/>
  <c r="BE105" i="20"/>
  <c r="BF105" i="20"/>
  <c r="AS106" i="20"/>
  <c r="AT106" i="20"/>
  <c r="AU106" i="20"/>
  <c r="AV106" i="20"/>
  <c r="AW106" i="20"/>
  <c r="AX106" i="20"/>
  <c r="AY106" i="20"/>
  <c r="AZ106" i="20"/>
  <c r="BA106" i="20"/>
  <c r="BB106" i="20"/>
  <c r="BC106" i="20"/>
  <c r="BD106" i="20"/>
  <c r="BE106" i="20"/>
  <c r="BF106" i="20"/>
  <c r="AS107" i="20"/>
  <c r="AT107" i="20"/>
  <c r="AU107" i="20"/>
  <c r="AV107" i="20"/>
  <c r="AW107" i="20"/>
  <c r="AX107" i="20"/>
  <c r="AY107" i="20"/>
  <c r="AZ107" i="20"/>
  <c r="BA107" i="20"/>
  <c r="BB107" i="20"/>
  <c r="BC107" i="20"/>
  <c r="BD107" i="20"/>
  <c r="BE107" i="20"/>
  <c r="BF107" i="20"/>
  <c r="AS108" i="20"/>
  <c r="AT108" i="20"/>
  <c r="AU108" i="20"/>
  <c r="AV108" i="20"/>
  <c r="AW108" i="20"/>
  <c r="AX108" i="20"/>
  <c r="AY108" i="20"/>
  <c r="AZ108" i="20"/>
  <c r="BA108" i="20"/>
  <c r="BB108" i="20"/>
  <c r="BC108" i="20"/>
  <c r="BD108" i="20"/>
  <c r="BE108" i="20"/>
  <c r="BF108" i="20"/>
  <c r="AS109" i="20"/>
  <c r="AT109" i="20"/>
  <c r="AU109" i="20"/>
  <c r="AV109" i="20"/>
  <c r="AW109" i="20"/>
  <c r="AX109" i="20"/>
  <c r="AY109" i="20"/>
  <c r="AZ109" i="20"/>
  <c r="BA109" i="20"/>
  <c r="BB109" i="20"/>
  <c r="BC109" i="20"/>
  <c r="BD109" i="20"/>
  <c r="BE109" i="20"/>
  <c r="BF109" i="20"/>
  <c r="AS110" i="20"/>
  <c r="AT110" i="20"/>
  <c r="AU110" i="20"/>
  <c r="AV110" i="20"/>
  <c r="AW110" i="20"/>
  <c r="AX110" i="20"/>
  <c r="AY110" i="20"/>
  <c r="AZ110" i="20"/>
  <c r="BA110" i="20"/>
  <c r="BB110" i="20"/>
  <c r="BC110" i="20"/>
  <c r="BD110" i="20"/>
  <c r="BE110" i="20"/>
  <c r="BF110" i="20"/>
  <c r="AS111" i="20"/>
  <c r="AT111" i="20"/>
  <c r="AU111" i="20"/>
  <c r="AV111" i="20"/>
  <c r="AW111" i="20"/>
  <c r="AX111" i="20"/>
  <c r="AY111" i="20"/>
  <c r="AZ111" i="20"/>
  <c r="BA111" i="20"/>
  <c r="BB111" i="20"/>
  <c r="BC111" i="20"/>
  <c r="BD111" i="20"/>
  <c r="BE111" i="20"/>
  <c r="BF111" i="20"/>
  <c r="AS112" i="20"/>
  <c r="AT112" i="20"/>
  <c r="AU112" i="20"/>
  <c r="AV112" i="20"/>
  <c r="AW112" i="20"/>
  <c r="AX112" i="20"/>
  <c r="AY112" i="20"/>
  <c r="AZ112" i="20"/>
  <c r="BA112" i="20"/>
  <c r="BB112" i="20"/>
  <c r="BC112" i="20"/>
  <c r="BD112" i="20"/>
  <c r="BE112" i="20"/>
  <c r="BF112" i="20"/>
  <c r="AS113" i="20"/>
  <c r="AT113" i="20"/>
  <c r="AU113" i="20"/>
  <c r="AV113" i="20"/>
  <c r="AW113" i="20"/>
  <c r="AX113" i="20"/>
  <c r="AY113" i="20"/>
  <c r="AZ113" i="20"/>
  <c r="BA113" i="20"/>
  <c r="BB113" i="20"/>
  <c r="BC113" i="20"/>
  <c r="BD113" i="20"/>
  <c r="BE113" i="20"/>
  <c r="BF113" i="20"/>
  <c r="AS114" i="20"/>
  <c r="AT114" i="20"/>
  <c r="AU114" i="20"/>
  <c r="AV114" i="20"/>
  <c r="AW114" i="20"/>
  <c r="AX114" i="20"/>
  <c r="AY114" i="20"/>
  <c r="AZ114" i="20"/>
  <c r="BA114" i="20"/>
  <c r="BB114" i="20"/>
  <c r="BC114" i="20"/>
  <c r="BD114" i="20"/>
  <c r="BE114" i="20"/>
  <c r="BF114" i="20"/>
  <c r="AS115" i="20"/>
  <c r="AT115" i="20"/>
  <c r="AU115" i="20"/>
  <c r="AV115" i="20"/>
  <c r="AW115" i="20"/>
  <c r="AX115" i="20"/>
  <c r="AY115" i="20"/>
  <c r="AZ115" i="20"/>
  <c r="BA115" i="20"/>
  <c r="BB115" i="20"/>
  <c r="BC115" i="20"/>
  <c r="BD115" i="20"/>
  <c r="BE115" i="20"/>
  <c r="BF115" i="20"/>
  <c r="AS116" i="20"/>
  <c r="AT116" i="20"/>
  <c r="AU116" i="20"/>
  <c r="AV116" i="20"/>
  <c r="AW116" i="20"/>
  <c r="AX116" i="20"/>
  <c r="AY116" i="20"/>
  <c r="AZ116" i="20"/>
  <c r="BA116" i="20"/>
  <c r="BB116" i="20"/>
  <c r="BC116" i="20"/>
  <c r="BD116" i="20"/>
  <c r="BE116" i="20"/>
  <c r="BF116" i="20"/>
  <c r="AS117" i="20"/>
  <c r="AT117" i="20"/>
  <c r="AU117" i="20"/>
  <c r="AV117" i="20"/>
  <c r="AW117" i="20"/>
  <c r="AX117" i="20"/>
  <c r="AY117" i="20"/>
  <c r="AZ117" i="20"/>
  <c r="BA117" i="20"/>
  <c r="BB117" i="20"/>
  <c r="BC117" i="20"/>
  <c r="BD117" i="20"/>
  <c r="BE117" i="20"/>
  <c r="BF117" i="20"/>
  <c r="AS118" i="20"/>
  <c r="AT118" i="20"/>
  <c r="AU118" i="20"/>
  <c r="AV118" i="20"/>
  <c r="AW118" i="20"/>
  <c r="AX118" i="20"/>
  <c r="AY118" i="20"/>
  <c r="AZ118" i="20"/>
  <c r="BA118" i="20"/>
  <c r="BB118" i="20"/>
  <c r="BC118" i="20"/>
  <c r="BD118" i="20"/>
  <c r="BE118" i="20"/>
  <c r="BF118" i="20"/>
  <c r="AS119" i="20"/>
  <c r="AT119" i="20"/>
  <c r="AU119" i="20"/>
  <c r="AV119" i="20"/>
  <c r="AW119" i="20"/>
  <c r="AX119" i="20"/>
  <c r="AY119" i="20"/>
  <c r="AZ119" i="20"/>
  <c r="BA119" i="20"/>
  <c r="BB119" i="20"/>
  <c r="BC119" i="20"/>
  <c r="BD119" i="20"/>
  <c r="BE119" i="20"/>
  <c r="BF119" i="20"/>
  <c r="AS120" i="20"/>
  <c r="AT120" i="20"/>
  <c r="AU120" i="20"/>
  <c r="AV120" i="20"/>
  <c r="AW120" i="20"/>
  <c r="AX120" i="20"/>
  <c r="AY120" i="20"/>
  <c r="AZ120" i="20"/>
  <c r="BA120" i="20"/>
  <c r="BB120" i="20"/>
  <c r="BC120" i="20"/>
  <c r="BD120" i="20"/>
  <c r="BE120" i="20"/>
  <c r="BF120" i="20"/>
  <c r="AS121" i="20"/>
  <c r="AT121" i="20"/>
  <c r="AU121" i="20"/>
  <c r="AV121" i="20"/>
  <c r="AW121" i="20"/>
  <c r="AX121" i="20"/>
  <c r="AY121" i="20"/>
  <c r="AZ121" i="20"/>
  <c r="BA121" i="20"/>
  <c r="BB121" i="20"/>
  <c r="BC121" i="20"/>
  <c r="BD121" i="20"/>
  <c r="BE121" i="20"/>
  <c r="BF121" i="20"/>
  <c r="AS122" i="20"/>
  <c r="AT122" i="20"/>
  <c r="AU122" i="20"/>
  <c r="AV122" i="20"/>
  <c r="AW122" i="20"/>
  <c r="AX122" i="20"/>
  <c r="AY122" i="20"/>
  <c r="AZ122" i="20"/>
  <c r="BA122" i="20"/>
  <c r="BB122" i="20"/>
  <c r="BC122" i="20"/>
  <c r="BD122" i="20"/>
  <c r="BE122" i="20"/>
  <c r="BF122" i="20"/>
  <c r="AS123" i="20"/>
  <c r="AT123" i="20"/>
  <c r="AU123" i="20"/>
  <c r="AV123" i="20"/>
  <c r="AW123" i="20"/>
  <c r="AX123" i="20"/>
  <c r="AY123" i="20"/>
  <c r="AZ123" i="20"/>
  <c r="BA123" i="20"/>
  <c r="BB123" i="20"/>
  <c r="BC123" i="20"/>
  <c r="BD123" i="20"/>
  <c r="BE123" i="20"/>
  <c r="BF123" i="20"/>
  <c r="AS124" i="20"/>
  <c r="AT124" i="20"/>
  <c r="AU124" i="20"/>
  <c r="AV124" i="20"/>
  <c r="AW124" i="20"/>
  <c r="AX124" i="20"/>
  <c r="AY124" i="20"/>
  <c r="AZ124" i="20"/>
  <c r="BA124" i="20"/>
  <c r="BB124" i="20"/>
  <c r="BC124" i="20"/>
  <c r="BD124" i="20"/>
  <c r="BE124" i="20"/>
  <c r="BF124" i="20"/>
  <c r="AS125" i="20"/>
  <c r="AT125" i="20"/>
  <c r="AU125" i="20"/>
  <c r="AV125" i="20"/>
  <c r="AW125" i="20"/>
  <c r="AX125" i="20"/>
  <c r="AY125" i="20"/>
  <c r="AZ125" i="20"/>
  <c r="BA125" i="20"/>
  <c r="BB125" i="20"/>
  <c r="BC125" i="20"/>
  <c r="BD125" i="20"/>
  <c r="BE125" i="20"/>
  <c r="BF125" i="20"/>
  <c r="AS126" i="20"/>
  <c r="AT126" i="20"/>
  <c r="AU126" i="20"/>
  <c r="AV126" i="20"/>
  <c r="AW126" i="20"/>
  <c r="AX126" i="20"/>
  <c r="AY126" i="20"/>
  <c r="AZ126" i="20"/>
  <c r="BA126" i="20"/>
  <c r="BB126" i="20"/>
  <c r="BC126" i="20"/>
  <c r="BD126" i="20"/>
  <c r="BE126" i="20"/>
  <c r="BF126" i="20"/>
  <c r="AS127" i="20"/>
  <c r="AT127" i="20"/>
  <c r="AU127" i="20"/>
  <c r="AV127" i="20"/>
  <c r="AW127" i="20"/>
  <c r="AX127" i="20"/>
  <c r="AY127" i="20"/>
  <c r="AZ127" i="20"/>
  <c r="BA127" i="20"/>
  <c r="BB127" i="20"/>
  <c r="BC127" i="20"/>
  <c r="BD127" i="20"/>
  <c r="BE127" i="20"/>
  <c r="BF127" i="20"/>
  <c r="AS128" i="20"/>
  <c r="AT128" i="20"/>
  <c r="AU128" i="20"/>
  <c r="AV128" i="20"/>
  <c r="AW128" i="20"/>
  <c r="AX128" i="20"/>
  <c r="AY128" i="20"/>
  <c r="AZ128" i="20"/>
  <c r="BA128" i="20"/>
  <c r="BB128" i="20"/>
  <c r="BC128" i="20"/>
  <c r="BD128" i="20"/>
  <c r="BE128" i="20"/>
  <c r="BF128" i="20"/>
  <c r="AS129" i="20"/>
  <c r="AT129" i="20"/>
  <c r="AU129" i="20"/>
  <c r="AV129" i="20"/>
  <c r="AW129" i="20"/>
  <c r="AX129" i="20"/>
  <c r="AY129" i="20"/>
  <c r="AZ129" i="20"/>
  <c r="BA129" i="20"/>
  <c r="BB129" i="20"/>
  <c r="BC129" i="20"/>
  <c r="BD129" i="20"/>
  <c r="BE129" i="20"/>
  <c r="BF129" i="20"/>
  <c r="AS130" i="20"/>
  <c r="AT130" i="20"/>
  <c r="AU130" i="20"/>
  <c r="AV130" i="20"/>
  <c r="AW130" i="20"/>
  <c r="AX130" i="20"/>
  <c r="AY130" i="20"/>
  <c r="AZ130" i="20"/>
  <c r="BA130" i="20"/>
  <c r="BB130" i="20"/>
  <c r="BC130" i="20"/>
  <c r="BD130" i="20"/>
  <c r="BE130" i="20"/>
  <c r="BF130" i="20"/>
  <c r="AS131" i="20"/>
  <c r="AT131" i="20"/>
  <c r="AU131" i="20"/>
  <c r="AV131" i="20"/>
  <c r="AW131" i="20"/>
  <c r="AX131" i="20"/>
  <c r="AY131" i="20"/>
  <c r="AZ131" i="20"/>
  <c r="BA131" i="20"/>
  <c r="BB131" i="20"/>
  <c r="BC131" i="20"/>
  <c r="BD131" i="20"/>
  <c r="BE131" i="20"/>
  <c r="BF131" i="20"/>
  <c r="AS132" i="20"/>
  <c r="AT132" i="20"/>
  <c r="AU132" i="20"/>
  <c r="AV132" i="20"/>
  <c r="AW132" i="20"/>
  <c r="AX132" i="20"/>
  <c r="AY132" i="20"/>
  <c r="AZ132" i="20"/>
  <c r="BA132" i="20"/>
  <c r="BB132" i="20"/>
  <c r="BC132" i="20"/>
  <c r="BD132" i="20"/>
  <c r="BE132" i="20"/>
  <c r="BF132" i="20"/>
  <c r="AS133" i="20"/>
  <c r="AT133" i="20"/>
  <c r="AU133" i="20"/>
  <c r="AV133" i="20"/>
  <c r="AW133" i="20"/>
  <c r="AX133" i="20"/>
  <c r="AY133" i="20"/>
  <c r="AZ133" i="20"/>
  <c r="BA133" i="20"/>
  <c r="BB133" i="20"/>
  <c r="BC133" i="20"/>
  <c r="BD133" i="20"/>
  <c r="BE133" i="20"/>
  <c r="BF133" i="20"/>
  <c r="AS134" i="20"/>
  <c r="AT134" i="20"/>
  <c r="AU134" i="20"/>
  <c r="AV134" i="20"/>
  <c r="AW134" i="20"/>
  <c r="AX134" i="20"/>
  <c r="AY134" i="20"/>
  <c r="AZ134" i="20"/>
  <c r="BA134" i="20"/>
  <c r="BB134" i="20"/>
  <c r="BC134" i="20"/>
  <c r="BD134" i="20"/>
  <c r="BE134" i="20"/>
  <c r="BF134" i="20"/>
  <c r="AS135" i="20"/>
  <c r="AT135" i="20"/>
  <c r="AU135" i="20"/>
  <c r="AV135" i="20"/>
  <c r="AW135" i="20"/>
  <c r="AX135" i="20"/>
  <c r="AY135" i="20"/>
  <c r="AZ135" i="20"/>
  <c r="BA135" i="20"/>
  <c r="BB135" i="20"/>
  <c r="BC135" i="20"/>
  <c r="BD135" i="20"/>
  <c r="BE135" i="20"/>
  <c r="BF135" i="20"/>
  <c r="AS136" i="20"/>
  <c r="AT136" i="20"/>
  <c r="AU136" i="20"/>
  <c r="AV136" i="20"/>
  <c r="AW136" i="20"/>
  <c r="AX136" i="20"/>
  <c r="AY136" i="20"/>
  <c r="AZ136" i="20"/>
  <c r="BA136" i="20"/>
  <c r="BB136" i="20"/>
  <c r="BC136" i="20"/>
  <c r="BD136" i="20"/>
  <c r="BE136" i="20"/>
  <c r="BF136" i="20"/>
  <c r="AS137" i="20"/>
  <c r="AT137" i="20"/>
  <c r="AU137" i="20"/>
  <c r="AV137" i="20"/>
  <c r="AW137" i="20"/>
  <c r="AX137" i="20"/>
  <c r="AY137" i="20"/>
  <c r="AZ137" i="20"/>
  <c r="BA137" i="20"/>
  <c r="BB137" i="20"/>
  <c r="BC137" i="20"/>
  <c r="BD137" i="20"/>
  <c r="BE137" i="20"/>
  <c r="BF137" i="20"/>
  <c r="AS138" i="20"/>
  <c r="AT138" i="20"/>
  <c r="AU138" i="20"/>
  <c r="AV138" i="20"/>
  <c r="AW138" i="20"/>
  <c r="AX138" i="20"/>
  <c r="AY138" i="20"/>
  <c r="AZ138" i="20"/>
  <c r="BA138" i="20"/>
  <c r="BB138" i="20"/>
  <c r="BC138" i="20"/>
  <c r="BD138" i="20"/>
  <c r="BE138" i="20"/>
  <c r="BF138" i="20"/>
  <c r="AS139" i="20"/>
  <c r="AT139" i="20"/>
  <c r="AU139" i="20"/>
  <c r="AV139" i="20"/>
  <c r="AW139" i="20"/>
  <c r="AX139" i="20"/>
  <c r="AY139" i="20"/>
  <c r="AZ139" i="20"/>
  <c r="BA139" i="20"/>
  <c r="BB139" i="20"/>
  <c r="BC139" i="20"/>
  <c r="BD139" i="20"/>
  <c r="BE139" i="20"/>
  <c r="BF139" i="20"/>
  <c r="AS140" i="20"/>
  <c r="AT140" i="20"/>
  <c r="AU140" i="20"/>
  <c r="AV140" i="20"/>
  <c r="AW140" i="20"/>
  <c r="AX140" i="20"/>
  <c r="AY140" i="20"/>
  <c r="AZ140" i="20"/>
  <c r="BA140" i="20"/>
  <c r="BB140" i="20"/>
  <c r="BC140" i="20"/>
  <c r="BD140" i="20"/>
  <c r="BE140" i="20"/>
  <c r="BF140" i="20"/>
  <c r="AS141" i="20"/>
  <c r="AT141" i="20"/>
  <c r="AU141" i="20"/>
  <c r="AV141" i="20"/>
  <c r="AW141" i="20"/>
  <c r="AX141" i="20"/>
  <c r="AY141" i="20"/>
  <c r="AZ141" i="20"/>
  <c r="BA141" i="20"/>
  <c r="BB141" i="20"/>
  <c r="BC141" i="20"/>
  <c r="BD141" i="20"/>
  <c r="BE141" i="20"/>
  <c r="BF141" i="20"/>
  <c r="AS142" i="20"/>
  <c r="AT142" i="20"/>
  <c r="AU142" i="20"/>
  <c r="AV142" i="20"/>
  <c r="AW142" i="20"/>
  <c r="AX142" i="20"/>
  <c r="AY142" i="20"/>
  <c r="AZ142" i="20"/>
  <c r="BA142" i="20"/>
  <c r="BB142" i="20"/>
  <c r="BC142" i="20"/>
  <c r="BD142" i="20"/>
  <c r="BE142" i="20"/>
  <c r="BF142" i="20"/>
  <c r="AS143" i="20"/>
  <c r="AT143" i="20"/>
  <c r="AU143" i="20"/>
  <c r="AV143" i="20"/>
  <c r="AW143" i="20"/>
  <c r="AX143" i="20"/>
  <c r="AY143" i="20"/>
  <c r="AZ143" i="20"/>
  <c r="BA143" i="20"/>
  <c r="BB143" i="20"/>
  <c r="BC143" i="20"/>
  <c r="BD143" i="20"/>
  <c r="BE143" i="20"/>
  <c r="BF143" i="20"/>
  <c r="AS144" i="20"/>
  <c r="AT144" i="20"/>
  <c r="AU144" i="20"/>
  <c r="AV144" i="20"/>
  <c r="AW144" i="20"/>
  <c r="AX144" i="20"/>
  <c r="AY144" i="20"/>
  <c r="AZ144" i="20"/>
  <c r="BA144" i="20"/>
  <c r="BB144" i="20"/>
  <c r="BC144" i="20"/>
  <c r="BD144" i="20"/>
  <c r="BE144" i="20"/>
  <c r="BF144" i="20"/>
  <c r="AS145" i="20"/>
  <c r="AT145" i="20"/>
  <c r="AU145" i="20"/>
  <c r="AV145" i="20"/>
  <c r="AW145" i="20"/>
  <c r="AX145" i="20"/>
  <c r="AY145" i="20"/>
  <c r="AZ145" i="20"/>
  <c r="BA145" i="20"/>
  <c r="BB145" i="20"/>
  <c r="BC145" i="20"/>
  <c r="BD145" i="20"/>
  <c r="BE145" i="20"/>
  <c r="BF145" i="20"/>
  <c r="AS146" i="20"/>
  <c r="AT146" i="20"/>
  <c r="AU146" i="20"/>
  <c r="AV146" i="20"/>
  <c r="AW146" i="20"/>
  <c r="AX146" i="20"/>
  <c r="AY146" i="20"/>
  <c r="AZ146" i="20"/>
  <c r="BA146" i="20"/>
  <c r="BB146" i="20"/>
  <c r="BC146" i="20"/>
  <c r="BD146" i="20"/>
  <c r="BE146" i="20"/>
  <c r="BF146" i="20"/>
  <c r="AS147" i="20"/>
  <c r="AT147" i="20"/>
  <c r="AU147" i="20"/>
  <c r="AV147" i="20"/>
  <c r="AW147" i="20"/>
  <c r="AX147" i="20"/>
  <c r="AY147" i="20"/>
  <c r="AZ147" i="20"/>
  <c r="BA147" i="20"/>
  <c r="BB147" i="20"/>
  <c r="BC147" i="20"/>
  <c r="BD147" i="20"/>
  <c r="BE147" i="20"/>
  <c r="BF147" i="20"/>
  <c r="AS148" i="20"/>
  <c r="AT148" i="20"/>
  <c r="AU148" i="20"/>
  <c r="AV148" i="20"/>
  <c r="AW148" i="20"/>
  <c r="AX148" i="20"/>
  <c r="AY148" i="20"/>
  <c r="AZ148" i="20"/>
  <c r="BA148" i="20"/>
  <c r="BB148" i="20"/>
  <c r="BC148" i="20"/>
  <c r="BD148" i="20"/>
  <c r="BE148" i="20"/>
  <c r="BF148" i="20"/>
  <c r="AS149" i="20"/>
  <c r="AT149" i="20"/>
  <c r="AU149" i="20"/>
  <c r="AV149" i="20"/>
  <c r="AW149" i="20"/>
  <c r="AX149" i="20"/>
  <c r="AY149" i="20"/>
  <c r="AZ149" i="20"/>
  <c r="BA149" i="20"/>
  <c r="BB149" i="20"/>
  <c r="BC149" i="20"/>
  <c r="BD149" i="20"/>
  <c r="BE149" i="20"/>
  <c r="BF149" i="20"/>
  <c r="AS150" i="20"/>
  <c r="AT150" i="20"/>
  <c r="AU150" i="20"/>
  <c r="AV150" i="20"/>
  <c r="AW150" i="20"/>
  <c r="AX150" i="20"/>
  <c r="AY150" i="20"/>
  <c r="AZ150" i="20"/>
  <c r="BA150" i="20"/>
  <c r="BB150" i="20"/>
  <c r="BC150" i="20"/>
  <c r="BD150" i="20"/>
  <c r="BE150" i="20"/>
  <c r="BF150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AT2" i="20"/>
  <c r="AU2" i="20"/>
  <c r="AV2" i="20"/>
  <c r="AW2" i="20"/>
  <c r="AX2" i="20"/>
  <c r="AY2" i="20"/>
  <c r="AZ2" i="20"/>
  <c r="BA2" i="20"/>
  <c r="BB2" i="20"/>
  <c r="BC2" i="20"/>
  <c r="BD2" i="20"/>
  <c r="BE2" i="20"/>
  <c r="BF2" i="20"/>
  <c r="AS2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AR7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AR8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AR48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AR50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AR52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AR53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AR57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AR58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AR62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AR63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AR67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AR68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AR69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AR83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AR84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AR85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AR86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AR87" i="20"/>
  <c r="AE88" i="20"/>
  <c r="AF88" i="20"/>
  <c r="AG88" i="20"/>
  <c r="AH88" i="20"/>
  <c r="AI88" i="20"/>
  <c r="AJ88" i="20"/>
  <c r="AK88" i="20"/>
  <c r="AL88" i="20"/>
  <c r="AM88" i="20"/>
  <c r="AN88" i="20"/>
  <c r="AO88" i="20"/>
  <c r="AP88" i="20"/>
  <c r="AQ88" i="20"/>
  <c r="AR88" i="20"/>
  <c r="AE89" i="20"/>
  <c r="AF89" i="20"/>
  <c r="AG89" i="20"/>
  <c r="AH89" i="20"/>
  <c r="AI89" i="20"/>
  <c r="AJ89" i="20"/>
  <c r="AK89" i="20"/>
  <c r="AL89" i="20"/>
  <c r="AM89" i="20"/>
  <c r="AN89" i="20"/>
  <c r="AO89" i="20"/>
  <c r="AP89" i="20"/>
  <c r="AQ89" i="20"/>
  <c r="AR89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AR90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AR91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AR92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AR93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AR94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AR95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AR96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AR97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AR98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AR99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AR100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AR101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AR102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AR103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AR104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AR105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AR106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AR107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AR108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AR109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AR110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AR111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AR112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AR113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AR114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AR115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AR116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AR117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AR118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AR119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AR120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AR121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AR122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AR123" i="20"/>
  <c r="AE124" i="20"/>
  <c r="AF124" i="20"/>
  <c r="AG124" i="20"/>
  <c r="AH124" i="20"/>
  <c r="AI124" i="20"/>
  <c r="AJ124" i="20"/>
  <c r="AK124" i="20"/>
  <c r="AL124" i="20"/>
  <c r="AM124" i="20"/>
  <c r="AN124" i="20"/>
  <c r="AO124" i="20"/>
  <c r="AP124" i="20"/>
  <c r="AQ124" i="20"/>
  <c r="AR124" i="20"/>
  <c r="AE125" i="20"/>
  <c r="AF125" i="20"/>
  <c r="AG125" i="20"/>
  <c r="AH125" i="20"/>
  <c r="AI125" i="20"/>
  <c r="AJ125" i="20"/>
  <c r="AK125" i="20"/>
  <c r="AL125" i="20"/>
  <c r="AM125" i="20"/>
  <c r="AN125" i="20"/>
  <c r="AO125" i="20"/>
  <c r="AP125" i="20"/>
  <c r="AQ125" i="20"/>
  <c r="AR125" i="20"/>
  <c r="AE126" i="20"/>
  <c r="AF126" i="20"/>
  <c r="AG126" i="20"/>
  <c r="AH126" i="20"/>
  <c r="AI126" i="20"/>
  <c r="AJ126" i="20"/>
  <c r="AK126" i="20"/>
  <c r="AL126" i="20"/>
  <c r="AM126" i="20"/>
  <c r="AN126" i="20"/>
  <c r="AO126" i="20"/>
  <c r="AP126" i="20"/>
  <c r="AQ126" i="20"/>
  <c r="AR126" i="20"/>
  <c r="AE127" i="20"/>
  <c r="AF127" i="20"/>
  <c r="AG127" i="20"/>
  <c r="AH127" i="20"/>
  <c r="AI127" i="20"/>
  <c r="AJ127" i="20"/>
  <c r="AK127" i="20"/>
  <c r="AL127" i="20"/>
  <c r="AM127" i="20"/>
  <c r="AN127" i="20"/>
  <c r="AO127" i="20"/>
  <c r="AP127" i="20"/>
  <c r="AQ127" i="20"/>
  <c r="AR127" i="20"/>
  <c r="AE128" i="20"/>
  <c r="AF128" i="20"/>
  <c r="AG128" i="20"/>
  <c r="AH128" i="20"/>
  <c r="AI128" i="20"/>
  <c r="AJ128" i="20"/>
  <c r="AK128" i="20"/>
  <c r="AL128" i="20"/>
  <c r="AM128" i="20"/>
  <c r="AN128" i="20"/>
  <c r="AO128" i="20"/>
  <c r="AP128" i="20"/>
  <c r="AQ128" i="20"/>
  <c r="AR128" i="20"/>
  <c r="AE129" i="20"/>
  <c r="AF129" i="20"/>
  <c r="AG129" i="20"/>
  <c r="AH129" i="20"/>
  <c r="AI129" i="20"/>
  <c r="AJ129" i="20"/>
  <c r="AK129" i="20"/>
  <c r="AL129" i="20"/>
  <c r="AM129" i="20"/>
  <c r="AN129" i="20"/>
  <c r="AO129" i="20"/>
  <c r="AP129" i="20"/>
  <c r="AQ129" i="20"/>
  <c r="AR129" i="20"/>
  <c r="AE130" i="20"/>
  <c r="AF130" i="20"/>
  <c r="AG130" i="20"/>
  <c r="AH130" i="20"/>
  <c r="AI130" i="20"/>
  <c r="AJ130" i="20"/>
  <c r="AK130" i="20"/>
  <c r="AL130" i="20"/>
  <c r="AM130" i="20"/>
  <c r="AN130" i="20"/>
  <c r="AO130" i="20"/>
  <c r="AP130" i="20"/>
  <c r="AQ130" i="20"/>
  <c r="AR130" i="20"/>
  <c r="AE131" i="20"/>
  <c r="AF131" i="20"/>
  <c r="AG131" i="20"/>
  <c r="AH131" i="20"/>
  <c r="AI131" i="20"/>
  <c r="AJ131" i="20"/>
  <c r="AK131" i="20"/>
  <c r="AL131" i="20"/>
  <c r="AM131" i="20"/>
  <c r="AN131" i="20"/>
  <c r="AO131" i="20"/>
  <c r="AP131" i="20"/>
  <c r="AQ131" i="20"/>
  <c r="AR131" i="20"/>
  <c r="AE132" i="20"/>
  <c r="AF132" i="20"/>
  <c r="AG132" i="20"/>
  <c r="AH132" i="20"/>
  <c r="AI132" i="20"/>
  <c r="AJ132" i="20"/>
  <c r="AK132" i="20"/>
  <c r="AL132" i="20"/>
  <c r="AM132" i="20"/>
  <c r="AN132" i="20"/>
  <c r="AO132" i="20"/>
  <c r="AP132" i="20"/>
  <c r="AQ132" i="20"/>
  <c r="AR132" i="20"/>
  <c r="AE133" i="20"/>
  <c r="AF133" i="20"/>
  <c r="AG133" i="20"/>
  <c r="AH133" i="20"/>
  <c r="AI133" i="20"/>
  <c r="AJ133" i="20"/>
  <c r="AK133" i="20"/>
  <c r="AL133" i="20"/>
  <c r="AM133" i="20"/>
  <c r="AN133" i="20"/>
  <c r="AO133" i="20"/>
  <c r="AP133" i="20"/>
  <c r="AQ133" i="20"/>
  <c r="AR133" i="20"/>
  <c r="AE134" i="20"/>
  <c r="AF134" i="20"/>
  <c r="AG134" i="20"/>
  <c r="AH134" i="20"/>
  <c r="AI134" i="20"/>
  <c r="AJ134" i="20"/>
  <c r="AK134" i="20"/>
  <c r="AL134" i="20"/>
  <c r="AM134" i="20"/>
  <c r="AN134" i="20"/>
  <c r="AO134" i="20"/>
  <c r="AP134" i="20"/>
  <c r="AQ134" i="20"/>
  <c r="AR134" i="20"/>
  <c r="AE135" i="20"/>
  <c r="AF135" i="20"/>
  <c r="AG135" i="20"/>
  <c r="AH135" i="20"/>
  <c r="AI135" i="20"/>
  <c r="AJ135" i="20"/>
  <c r="AK135" i="20"/>
  <c r="AL135" i="20"/>
  <c r="AM135" i="20"/>
  <c r="AN135" i="20"/>
  <c r="AO135" i="20"/>
  <c r="AP135" i="20"/>
  <c r="AQ135" i="20"/>
  <c r="AR135" i="20"/>
  <c r="AE136" i="20"/>
  <c r="AF136" i="20"/>
  <c r="AG136" i="20"/>
  <c r="AH136" i="20"/>
  <c r="AI136" i="20"/>
  <c r="AJ136" i="20"/>
  <c r="AK136" i="20"/>
  <c r="AL136" i="20"/>
  <c r="AM136" i="20"/>
  <c r="AN136" i="20"/>
  <c r="AO136" i="20"/>
  <c r="AP136" i="20"/>
  <c r="AQ136" i="20"/>
  <c r="AR136" i="20"/>
  <c r="AE137" i="20"/>
  <c r="AF137" i="20"/>
  <c r="AG137" i="20"/>
  <c r="AH137" i="20"/>
  <c r="AI137" i="20"/>
  <c r="AJ137" i="20"/>
  <c r="AK137" i="20"/>
  <c r="AL137" i="20"/>
  <c r="AM137" i="20"/>
  <c r="AN137" i="20"/>
  <c r="AO137" i="20"/>
  <c r="AP137" i="20"/>
  <c r="AQ137" i="20"/>
  <c r="AR137" i="20"/>
  <c r="AE138" i="20"/>
  <c r="AF138" i="20"/>
  <c r="AG138" i="20"/>
  <c r="AH138" i="20"/>
  <c r="AI138" i="20"/>
  <c r="AJ138" i="20"/>
  <c r="AK138" i="20"/>
  <c r="AL138" i="20"/>
  <c r="AM138" i="20"/>
  <c r="AN138" i="20"/>
  <c r="AO138" i="20"/>
  <c r="AP138" i="20"/>
  <c r="AQ138" i="20"/>
  <c r="AR138" i="20"/>
  <c r="AE139" i="20"/>
  <c r="AF139" i="20"/>
  <c r="AG139" i="20"/>
  <c r="AH139" i="20"/>
  <c r="AI139" i="20"/>
  <c r="AJ139" i="20"/>
  <c r="AK139" i="20"/>
  <c r="AL139" i="20"/>
  <c r="AM139" i="20"/>
  <c r="AN139" i="20"/>
  <c r="AO139" i="20"/>
  <c r="AP139" i="20"/>
  <c r="AQ139" i="20"/>
  <c r="AR139" i="20"/>
  <c r="AE140" i="20"/>
  <c r="AF140" i="20"/>
  <c r="AG140" i="20"/>
  <c r="AH140" i="20"/>
  <c r="AI140" i="20"/>
  <c r="AJ140" i="20"/>
  <c r="AK140" i="20"/>
  <c r="AL140" i="20"/>
  <c r="AM140" i="20"/>
  <c r="AN140" i="20"/>
  <c r="AO140" i="20"/>
  <c r="AP140" i="20"/>
  <c r="AQ140" i="20"/>
  <c r="AR140" i="20"/>
  <c r="AE141" i="20"/>
  <c r="AF141" i="20"/>
  <c r="AG141" i="20"/>
  <c r="AH141" i="20"/>
  <c r="AI141" i="20"/>
  <c r="AJ141" i="20"/>
  <c r="AK141" i="20"/>
  <c r="AL141" i="20"/>
  <c r="AM141" i="20"/>
  <c r="AN141" i="20"/>
  <c r="AO141" i="20"/>
  <c r="AP141" i="20"/>
  <c r="AQ141" i="20"/>
  <c r="AR141" i="20"/>
  <c r="AE142" i="20"/>
  <c r="AF142" i="20"/>
  <c r="AG142" i="20"/>
  <c r="AH142" i="20"/>
  <c r="AI142" i="20"/>
  <c r="AJ142" i="20"/>
  <c r="AK142" i="20"/>
  <c r="AL142" i="20"/>
  <c r="AM142" i="20"/>
  <c r="AN142" i="20"/>
  <c r="AO142" i="20"/>
  <c r="AP142" i="20"/>
  <c r="AQ142" i="20"/>
  <c r="AR142" i="20"/>
  <c r="AE143" i="20"/>
  <c r="AF143" i="20"/>
  <c r="AG143" i="20"/>
  <c r="AH143" i="20"/>
  <c r="AI143" i="20"/>
  <c r="AJ143" i="20"/>
  <c r="AK143" i="20"/>
  <c r="AL143" i="20"/>
  <c r="AM143" i="20"/>
  <c r="AN143" i="20"/>
  <c r="AO143" i="20"/>
  <c r="AP143" i="20"/>
  <c r="AQ143" i="20"/>
  <c r="AR143" i="20"/>
  <c r="AE144" i="20"/>
  <c r="AF144" i="20"/>
  <c r="AG144" i="20"/>
  <c r="AH144" i="20"/>
  <c r="AI144" i="20"/>
  <c r="AJ144" i="20"/>
  <c r="AK144" i="20"/>
  <c r="AL144" i="20"/>
  <c r="AM144" i="20"/>
  <c r="AN144" i="20"/>
  <c r="AO144" i="20"/>
  <c r="AP144" i="20"/>
  <c r="AQ144" i="20"/>
  <c r="AR144" i="20"/>
  <c r="AE145" i="20"/>
  <c r="AF145" i="20"/>
  <c r="AG145" i="20"/>
  <c r="AH145" i="20"/>
  <c r="AI145" i="20"/>
  <c r="AJ145" i="20"/>
  <c r="AK145" i="20"/>
  <c r="AL145" i="20"/>
  <c r="AM145" i="20"/>
  <c r="AN145" i="20"/>
  <c r="AO145" i="20"/>
  <c r="AP145" i="20"/>
  <c r="AQ145" i="20"/>
  <c r="AR145" i="20"/>
  <c r="AE146" i="20"/>
  <c r="AF146" i="20"/>
  <c r="AG146" i="20"/>
  <c r="AH146" i="20"/>
  <c r="AI146" i="20"/>
  <c r="AJ146" i="20"/>
  <c r="AK146" i="20"/>
  <c r="AL146" i="20"/>
  <c r="AM146" i="20"/>
  <c r="AN146" i="20"/>
  <c r="AO146" i="20"/>
  <c r="AP146" i="20"/>
  <c r="AQ146" i="20"/>
  <c r="AR146" i="20"/>
  <c r="AE147" i="20"/>
  <c r="AF147" i="20"/>
  <c r="AG147" i="20"/>
  <c r="AH147" i="20"/>
  <c r="AI147" i="20"/>
  <c r="AJ147" i="20"/>
  <c r="AK147" i="20"/>
  <c r="AL147" i="20"/>
  <c r="AM147" i="20"/>
  <c r="AN147" i="20"/>
  <c r="AO147" i="20"/>
  <c r="AP147" i="20"/>
  <c r="AQ147" i="20"/>
  <c r="AR147" i="20"/>
  <c r="AE148" i="20"/>
  <c r="AF148" i="20"/>
  <c r="AG148" i="20"/>
  <c r="AH148" i="20"/>
  <c r="AI148" i="20"/>
  <c r="AJ148" i="20"/>
  <c r="AK148" i="20"/>
  <c r="AL148" i="20"/>
  <c r="AM148" i="20"/>
  <c r="AN148" i="20"/>
  <c r="AO148" i="20"/>
  <c r="AP148" i="20"/>
  <c r="AQ148" i="20"/>
  <c r="AR148" i="20"/>
  <c r="AE149" i="20"/>
  <c r="AF149" i="20"/>
  <c r="AG149" i="20"/>
  <c r="AH149" i="20"/>
  <c r="AI149" i="20"/>
  <c r="AJ149" i="20"/>
  <c r="AK149" i="20"/>
  <c r="AL149" i="20"/>
  <c r="AM149" i="20"/>
  <c r="AN149" i="20"/>
  <c r="AO149" i="20"/>
  <c r="AP149" i="20"/>
  <c r="AQ149" i="20"/>
  <c r="AR149" i="20"/>
  <c r="AE150" i="20"/>
  <c r="AF150" i="20"/>
  <c r="AG150" i="20"/>
  <c r="AH150" i="20"/>
  <c r="AI150" i="20"/>
  <c r="AJ150" i="20"/>
  <c r="AK150" i="20"/>
  <c r="AL150" i="20"/>
  <c r="AM150" i="20"/>
  <c r="AN150" i="20"/>
  <c r="AO150" i="20"/>
  <c r="AP150" i="20"/>
  <c r="AQ150" i="20"/>
  <c r="AR150" i="20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E2" i="20"/>
  <c r="AG3" i="22"/>
  <c r="AH3" i="22"/>
  <c r="AI3" i="22"/>
  <c r="AJ3" i="22"/>
  <c r="AK3" i="22"/>
  <c r="AL3" i="22"/>
  <c r="AM3" i="22"/>
  <c r="AN3" i="22"/>
  <c r="AO3" i="22"/>
  <c r="AP3" i="22"/>
  <c r="AQ3" i="22"/>
  <c r="AR3" i="22"/>
  <c r="AS3" i="22"/>
  <c r="AT3" i="22"/>
  <c r="AU3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S9" i="22"/>
  <c r="AT9" i="22"/>
  <c r="AU9" i="22"/>
  <c r="AG10" i="22"/>
  <c r="AH10" i="22"/>
  <c r="AI10" i="22"/>
  <c r="AJ10" i="22"/>
  <c r="AK10" i="22"/>
  <c r="AL10" i="22"/>
  <c r="AM10" i="22"/>
  <c r="AN10" i="22"/>
  <c r="AO10" i="22"/>
  <c r="AP10" i="22"/>
  <c r="AQ10" i="22"/>
  <c r="AR10" i="22"/>
  <c r="AS10" i="22"/>
  <c r="AT10" i="22"/>
  <c r="AU10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AG17" i="22"/>
  <c r="AH17" i="22"/>
  <c r="AI17" i="22"/>
  <c r="AJ17" i="22"/>
  <c r="AK17" i="22"/>
  <c r="AL17" i="22"/>
  <c r="AM17" i="22"/>
  <c r="AN17" i="22"/>
  <c r="AO17" i="22"/>
  <c r="AP17" i="22"/>
  <c r="AQ17" i="22"/>
  <c r="AR17" i="22"/>
  <c r="AS17" i="22"/>
  <c r="AT17" i="22"/>
  <c r="AU17" i="22"/>
  <c r="AG18" i="22"/>
  <c r="AH18" i="22"/>
  <c r="AI18" i="22"/>
  <c r="AJ18" i="22"/>
  <c r="AK18" i="22"/>
  <c r="AL18" i="22"/>
  <c r="AM18" i="22"/>
  <c r="AN18" i="22"/>
  <c r="AO18" i="22"/>
  <c r="AP18" i="22"/>
  <c r="AQ18" i="22"/>
  <c r="AR18" i="22"/>
  <c r="AS18" i="22"/>
  <c r="AT18" i="22"/>
  <c r="AU18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AS30" i="22"/>
  <c r="AT30" i="22"/>
  <c r="AU30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AS31" i="22"/>
  <c r="AT31" i="22"/>
  <c r="AU31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AS44" i="22"/>
  <c r="AT44" i="22"/>
  <c r="AU44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AG46" i="22"/>
  <c r="AH46" i="22"/>
  <c r="AI46" i="22"/>
  <c r="AJ46" i="22"/>
  <c r="AK46" i="22"/>
  <c r="AL46" i="22"/>
  <c r="AM46" i="22"/>
  <c r="AN46" i="22"/>
  <c r="AO46" i="22"/>
  <c r="AP46" i="22"/>
  <c r="AQ46" i="22"/>
  <c r="AR46" i="22"/>
  <c r="AS46" i="22"/>
  <c r="AT46" i="22"/>
  <c r="AU46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AG48" i="22"/>
  <c r="AH48" i="22"/>
  <c r="AI48" i="22"/>
  <c r="AJ48" i="22"/>
  <c r="AK48" i="22"/>
  <c r="AL48" i="22"/>
  <c r="AM48" i="22"/>
  <c r="AN48" i="22"/>
  <c r="AO48" i="22"/>
  <c r="AP48" i="22"/>
  <c r="AQ48" i="22"/>
  <c r="AR48" i="22"/>
  <c r="AS48" i="22"/>
  <c r="AT48" i="22"/>
  <c r="AU48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AG50" i="22"/>
  <c r="AH50" i="22"/>
  <c r="AI50" i="22"/>
  <c r="AJ50" i="22"/>
  <c r="AK50" i="22"/>
  <c r="AL50" i="22"/>
  <c r="AM50" i="22"/>
  <c r="AN50" i="22"/>
  <c r="AO50" i="22"/>
  <c r="AP50" i="22"/>
  <c r="AQ50" i="22"/>
  <c r="AR50" i="22"/>
  <c r="AS50" i="22"/>
  <c r="AT50" i="22"/>
  <c r="AU50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AG52" i="22"/>
  <c r="AH52" i="22"/>
  <c r="AI52" i="22"/>
  <c r="AJ52" i="22"/>
  <c r="AK52" i="22"/>
  <c r="AL52" i="22"/>
  <c r="AM52" i="22"/>
  <c r="AN52" i="22"/>
  <c r="AO52" i="22"/>
  <c r="AP52" i="22"/>
  <c r="AQ52" i="22"/>
  <c r="AR52" i="22"/>
  <c r="AS52" i="22"/>
  <c r="AT52" i="22"/>
  <c r="AU52" i="22"/>
  <c r="AG53" i="22"/>
  <c r="AH53" i="22"/>
  <c r="AI53" i="22"/>
  <c r="AJ53" i="22"/>
  <c r="AK53" i="22"/>
  <c r="AL53" i="22"/>
  <c r="AM53" i="22"/>
  <c r="AN53" i="22"/>
  <c r="AO53" i="22"/>
  <c r="AP53" i="22"/>
  <c r="AQ53" i="22"/>
  <c r="AR53" i="22"/>
  <c r="AS53" i="22"/>
  <c r="AT53" i="22"/>
  <c r="AU53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AG57" i="22"/>
  <c r="AH57" i="22"/>
  <c r="AI57" i="22"/>
  <c r="AJ57" i="22"/>
  <c r="AK57" i="22"/>
  <c r="AL57" i="22"/>
  <c r="AM57" i="22"/>
  <c r="AN57" i="22"/>
  <c r="AO57" i="22"/>
  <c r="AP57" i="22"/>
  <c r="AQ57" i="22"/>
  <c r="AR57" i="22"/>
  <c r="AS57" i="22"/>
  <c r="AT57" i="22"/>
  <c r="AU57" i="22"/>
  <c r="AG58" i="22"/>
  <c r="AH58" i="22"/>
  <c r="AI58" i="22"/>
  <c r="AJ58" i="22"/>
  <c r="AK58" i="22"/>
  <c r="AL58" i="22"/>
  <c r="AM58" i="22"/>
  <c r="AN58" i="22"/>
  <c r="AO58" i="22"/>
  <c r="AP58" i="22"/>
  <c r="AQ58" i="22"/>
  <c r="AR58" i="22"/>
  <c r="AS58" i="22"/>
  <c r="AT58" i="22"/>
  <c r="AU58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AG62" i="22"/>
  <c r="AH62" i="22"/>
  <c r="AI62" i="22"/>
  <c r="AJ62" i="22"/>
  <c r="AK62" i="22"/>
  <c r="AL62" i="22"/>
  <c r="AM62" i="22"/>
  <c r="AN62" i="22"/>
  <c r="AO62" i="22"/>
  <c r="AP62" i="22"/>
  <c r="AQ62" i="22"/>
  <c r="AR62" i="22"/>
  <c r="AS62" i="22"/>
  <c r="AT62" i="22"/>
  <c r="AU62" i="22"/>
  <c r="AG63" i="22"/>
  <c r="AH63" i="22"/>
  <c r="AI63" i="22"/>
  <c r="AJ63" i="22"/>
  <c r="AK63" i="22"/>
  <c r="AL63" i="22"/>
  <c r="AM63" i="22"/>
  <c r="AN63" i="22"/>
  <c r="AO63" i="22"/>
  <c r="AP63" i="22"/>
  <c r="AQ63" i="22"/>
  <c r="AR63" i="22"/>
  <c r="AS63" i="22"/>
  <c r="AT63" i="22"/>
  <c r="AU63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AG67" i="22"/>
  <c r="AH67" i="22"/>
  <c r="AI67" i="22"/>
  <c r="AJ67" i="22"/>
  <c r="AK67" i="22"/>
  <c r="AL67" i="22"/>
  <c r="AM67" i="22"/>
  <c r="AN67" i="22"/>
  <c r="AO67" i="22"/>
  <c r="AP67" i="22"/>
  <c r="AQ67" i="22"/>
  <c r="AR67" i="22"/>
  <c r="AS67" i="22"/>
  <c r="AT67" i="22"/>
  <c r="AU67" i="22"/>
  <c r="AG68" i="22"/>
  <c r="AH68" i="22"/>
  <c r="AI68" i="22"/>
  <c r="AJ68" i="22"/>
  <c r="AK68" i="22"/>
  <c r="AL68" i="22"/>
  <c r="AM68" i="22"/>
  <c r="AN68" i="22"/>
  <c r="AO68" i="22"/>
  <c r="AP68" i="22"/>
  <c r="AQ68" i="22"/>
  <c r="AR68" i="22"/>
  <c r="AS68" i="22"/>
  <c r="AT68" i="22"/>
  <c r="AU68" i="22"/>
  <c r="AG69" i="22"/>
  <c r="AH69" i="22"/>
  <c r="AI69" i="22"/>
  <c r="AJ69" i="22"/>
  <c r="AK69" i="22"/>
  <c r="AL69" i="22"/>
  <c r="AM69" i="22"/>
  <c r="AN69" i="22"/>
  <c r="AO69" i="22"/>
  <c r="AP69" i="22"/>
  <c r="AQ69" i="22"/>
  <c r="AR69" i="22"/>
  <c r="AS69" i="22"/>
  <c r="AT69" i="22"/>
  <c r="AU69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G83" i="22"/>
  <c r="AH83" i="22"/>
  <c r="AI83" i="22"/>
  <c r="AJ83" i="22"/>
  <c r="AK83" i="22"/>
  <c r="AL83" i="22"/>
  <c r="AM83" i="22"/>
  <c r="AN83" i="22"/>
  <c r="AO83" i="22"/>
  <c r="AP83" i="22"/>
  <c r="AQ83" i="22"/>
  <c r="AR83" i="22"/>
  <c r="AS83" i="22"/>
  <c r="AT83" i="22"/>
  <c r="AU83" i="22"/>
  <c r="AG84" i="22"/>
  <c r="AH84" i="22"/>
  <c r="AI84" i="22"/>
  <c r="AJ84" i="22"/>
  <c r="AK84" i="22"/>
  <c r="AL84" i="22"/>
  <c r="AM84" i="22"/>
  <c r="AN84" i="22"/>
  <c r="AO84" i="22"/>
  <c r="AP84" i="22"/>
  <c r="AQ84" i="22"/>
  <c r="AR84" i="22"/>
  <c r="AS84" i="22"/>
  <c r="AT84" i="22"/>
  <c r="AU84" i="22"/>
  <c r="AG85" i="22"/>
  <c r="AH85" i="22"/>
  <c r="AI85" i="22"/>
  <c r="AJ85" i="22"/>
  <c r="AK85" i="22"/>
  <c r="AL85" i="22"/>
  <c r="AM85" i="22"/>
  <c r="AN85" i="22"/>
  <c r="AO85" i="22"/>
  <c r="AP85" i="22"/>
  <c r="AQ85" i="22"/>
  <c r="AR85" i="22"/>
  <c r="AS85" i="22"/>
  <c r="AT85" i="22"/>
  <c r="AU85" i="22"/>
  <c r="AG86" i="22"/>
  <c r="AH86" i="22"/>
  <c r="AI86" i="22"/>
  <c r="AJ86" i="22"/>
  <c r="AK86" i="22"/>
  <c r="AL86" i="22"/>
  <c r="AM86" i="22"/>
  <c r="AN86" i="22"/>
  <c r="AO86" i="22"/>
  <c r="AP86" i="22"/>
  <c r="AQ86" i="22"/>
  <c r="AR86" i="22"/>
  <c r="AS86" i="22"/>
  <c r="AT86" i="22"/>
  <c r="AU86" i="22"/>
  <c r="AG87" i="22"/>
  <c r="AH87" i="22"/>
  <c r="AI87" i="22"/>
  <c r="AJ87" i="22"/>
  <c r="AK87" i="22"/>
  <c r="AL87" i="22"/>
  <c r="AM87" i="22"/>
  <c r="AN87" i="22"/>
  <c r="AO87" i="22"/>
  <c r="AP87" i="22"/>
  <c r="AQ87" i="22"/>
  <c r="AR87" i="22"/>
  <c r="AS87" i="22"/>
  <c r="AT87" i="22"/>
  <c r="AU87" i="22"/>
  <c r="AG88" i="22"/>
  <c r="AH88" i="22"/>
  <c r="AI88" i="22"/>
  <c r="AJ88" i="22"/>
  <c r="AK88" i="22"/>
  <c r="AL88" i="22"/>
  <c r="AM88" i="22"/>
  <c r="AN88" i="22"/>
  <c r="AO88" i="22"/>
  <c r="AP88" i="22"/>
  <c r="AQ88" i="22"/>
  <c r="AR88" i="22"/>
  <c r="AS88" i="22"/>
  <c r="AT88" i="22"/>
  <c r="AU88" i="22"/>
  <c r="AG89" i="22"/>
  <c r="AH89" i="22"/>
  <c r="AI89" i="22"/>
  <c r="AJ89" i="22"/>
  <c r="AK89" i="22"/>
  <c r="AL89" i="22"/>
  <c r="AM89" i="22"/>
  <c r="AN89" i="22"/>
  <c r="AO89" i="22"/>
  <c r="AP89" i="22"/>
  <c r="AQ89" i="22"/>
  <c r="AR89" i="22"/>
  <c r="AS89" i="22"/>
  <c r="AT89" i="22"/>
  <c r="AU89" i="22"/>
  <c r="AG90" i="22"/>
  <c r="AH90" i="22"/>
  <c r="AI90" i="22"/>
  <c r="AJ90" i="22"/>
  <c r="AK90" i="22"/>
  <c r="AL90" i="22"/>
  <c r="AM90" i="22"/>
  <c r="AN90" i="22"/>
  <c r="AO90" i="22"/>
  <c r="AP90" i="22"/>
  <c r="AQ90" i="22"/>
  <c r="AR90" i="22"/>
  <c r="AS90" i="22"/>
  <c r="AT90" i="22"/>
  <c r="AU90" i="22"/>
  <c r="AG91" i="22"/>
  <c r="AH91" i="22"/>
  <c r="AI91" i="22"/>
  <c r="AJ91" i="22"/>
  <c r="AK91" i="22"/>
  <c r="AL91" i="22"/>
  <c r="AM91" i="22"/>
  <c r="AN91" i="22"/>
  <c r="AO91" i="22"/>
  <c r="AP91" i="22"/>
  <c r="AQ91" i="22"/>
  <c r="AR91" i="22"/>
  <c r="AS91" i="22"/>
  <c r="AT91" i="22"/>
  <c r="AU91" i="22"/>
  <c r="AG92" i="22"/>
  <c r="AH92" i="22"/>
  <c r="AI92" i="22"/>
  <c r="AJ92" i="22"/>
  <c r="AK92" i="22"/>
  <c r="AL92" i="22"/>
  <c r="AM92" i="22"/>
  <c r="AN92" i="22"/>
  <c r="AO92" i="22"/>
  <c r="AP92" i="22"/>
  <c r="AQ92" i="22"/>
  <c r="AR92" i="22"/>
  <c r="AS92" i="22"/>
  <c r="AT92" i="22"/>
  <c r="AU92" i="22"/>
  <c r="AG93" i="22"/>
  <c r="AH93" i="22"/>
  <c r="AI93" i="22"/>
  <c r="AJ93" i="22"/>
  <c r="AK93" i="22"/>
  <c r="AL93" i="22"/>
  <c r="AM93" i="22"/>
  <c r="AN93" i="22"/>
  <c r="AO93" i="22"/>
  <c r="AP93" i="22"/>
  <c r="AQ93" i="22"/>
  <c r="AR93" i="22"/>
  <c r="AS93" i="22"/>
  <c r="AT93" i="22"/>
  <c r="AU93" i="22"/>
  <c r="AG94" i="22"/>
  <c r="AH94" i="22"/>
  <c r="AI94" i="22"/>
  <c r="AJ94" i="22"/>
  <c r="AK94" i="22"/>
  <c r="AL94" i="22"/>
  <c r="AM94" i="22"/>
  <c r="AN94" i="22"/>
  <c r="AO94" i="22"/>
  <c r="AP94" i="22"/>
  <c r="AQ94" i="22"/>
  <c r="AR94" i="22"/>
  <c r="AS94" i="22"/>
  <c r="AT94" i="22"/>
  <c r="AU94" i="22"/>
  <c r="AG95" i="22"/>
  <c r="AH95" i="22"/>
  <c r="AI95" i="22"/>
  <c r="AJ95" i="22"/>
  <c r="AK95" i="22"/>
  <c r="AL95" i="22"/>
  <c r="AM95" i="22"/>
  <c r="AN95" i="22"/>
  <c r="AO95" i="22"/>
  <c r="AP95" i="22"/>
  <c r="AQ95" i="22"/>
  <c r="AR95" i="22"/>
  <c r="AS95" i="22"/>
  <c r="AT95" i="22"/>
  <c r="AU95" i="22"/>
  <c r="AG96" i="22"/>
  <c r="AH96" i="22"/>
  <c r="AI96" i="22"/>
  <c r="AJ96" i="22"/>
  <c r="AK96" i="22"/>
  <c r="AL96" i="22"/>
  <c r="AM96" i="22"/>
  <c r="AN96" i="22"/>
  <c r="AO96" i="22"/>
  <c r="AP96" i="22"/>
  <c r="AQ96" i="22"/>
  <c r="AR96" i="22"/>
  <c r="AS96" i="22"/>
  <c r="AT96" i="22"/>
  <c r="AU96" i="22"/>
  <c r="AG97" i="22"/>
  <c r="AH97" i="22"/>
  <c r="AI97" i="22"/>
  <c r="AJ97" i="22"/>
  <c r="AK97" i="22"/>
  <c r="AL97" i="22"/>
  <c r="AM97" i="22"/>
  <c r="AN97" i="22"/>
  <c r="AO97" i="22"/>
  <c r="AP97" i="22"/>
  <c r="AQ97" i="22"/>
  <c r="AR97" i="22"/>
  <c r="AS97" i="22"/>
  <c r="AT97" i="22"/>
  <c r="AU97" i="22"/>
  <c r="AG98" i="22"/>
  <c r="AH98" i="22"/>
  <c r="AI98" i="22"/>
  <c r="AJ98" i="22"/>
  <c r="AK98" i="22"/>
  <c r="AL98" i="22"/>
  <c r="AM98" i="22"/>
  <c r="AN98" i="22"/>
  <c r="AO98" i="22"/>
  <c r="AP98" i="22"/>
  <c r="AQ98" i="22"/>
  <c r="AR98" i="22"/>
  <c r="AS98" i="22"/>
  <c r="AT98" i="22"/>
  <c r="AU98" i="22"/>
  <c r="AG99" i="22"/>
  <c r="AH99" i="22"/>
  <c r="AI99" i="22"/>
  <c r="AJ99" i="22"/>
  <c r="AK99" i="22"/>
  <c r="AL99" i="22"/>
  <c r="AM99" i="22"/>
  <c r="AN99" i="22"/>
  <c r="AO99" i="22"/>
  <c r="AP99" i="22"/>
  <c r="AQ99" i="22"/>
  <c r="AR99" i="22"/>
  <c r="AS99" i="22"/>
  <c r="AT99" i="22"/>
  <c r="AU99" i="22"/>
  <c r="AG100" i="22"/>
  <c r="AH100" i="22"/>
  <c r="AI100" i="22"/>
  <c r="AJ100" i="22"/>
  <c r="AK100" i="22"/>
  <c r="AL100" i="22"/>
  <c r="AM100" i="22"/>
  <c r="AN100" i="22"/>
  <c r="AO100" i="22"/>
  <c r="AP100" i="22"/>
  <c r="AQ100" i="22"/>
  <c r="AR100" i="22"/>
  <c r="AS100" i="22"/>
  <c r="AT100" i="22"/>
  <c r="AU100" i="22"/>
  <c r="AG101" i="22"/>
  <c r="AH101" i="22"/>
  <c r="AI101" i="22"/>
  <c r="AJ101" i="22"/>
  <c r="AK101" i="22"/>
  <c r="AL101" i="22"/>
  <c r="AM101" i="22"/>
  <c r="AN101" i="22"/>
  <c r="AO101" i="22"/>
  <c r="AP101" i="22"/>
  <c r="AQ101" i="22"/>
  <c r="AR101" i="22"/>
  <c r="AS101" i="22"/>
  <c r="AT101" i="22"/>
  <c r="AU101" i="22"/>
  <c r="AH2" i="22"/>
  <c r="AI2" i="22"/>
  <c r="AJ2" i="22"/>
  <c r="AK2" i="22"/>
  <c r="AL2" i="22"/>
  <c r="AM2" i="22"/>
  <c r="AN2" i="22"/>
  <c r="AO2" i="22"/>
  <c r="AP2" i="22"/>
  <c r="AQ2" i="22"/>
  <c r="AR2" i="22"/>
  <c r="AS2" i="22"/>
  <c r="AT2" i="22"/>
  <c r="AU2" i="22"/>
  <c r="AG2" i="22"/>
  <c r="AV3" i="22"/>
  <c r="AW3" i="22"/>
  <c r="AX3" i="22"/>
  <c r="AY3" i="22"/>
  <c r="AZ3" i="22"/>
  <c r="BA3" i="22"/>
  <c r="BB3" i="22"/>
  <c r="BC3" i="22"/>
  <c r="BD3" i="22"/>
  <c r="BE3" i="22"/>
  <c r="BF3" i="22"/>
  <c r="BG3" i="22"/>
  <c r="BH3" i="22"/>
  <c r="BI3" i="22"/>
  <c r="BJ3" i="22"/>
  <c r="AV4" i="22"/>
  <c r="AW4" i="22"/>
  <c r="AX4" i="22"/>
  <c r="AY4" i="22"/>
  <c r="AZ4" i="22"/>
  <c r="BA4" i="22"/>
  <c r="BB4" i="22"/>
  <c r="BC4" i="22"/>
  <c r="BD4" i="22"/>
  <c r="BE4" i="22"/>
  <c r="BF4" i="22"/>
  <c r="BG4" i="22"/>
  <c r="BH4" i="22"/>
  <c r="BI4" i="22"/>
  <c r="BJ4" i="22"/>
  <c r="AV5" i="22"/>
  <c r="AW5" i="22"/>
  <c r="AX5" i="22"/>
  <c r="AY5" i="22"/>
  <c r="AZ5" i="22"/>
  <c r="BA5" i="22"/>
  <c r="BB5" i="22"/>
  <c r="BC5" i="22"/>
  <c r="BD5" i="22"/>
  <c r="BE5" i="22"/>
  <c r="BF5" i="22"/>
  <c r="BG5" i="22"/>
  <c r="BH5" i="22"/>
  <c r="BI5" i="22"/>
  <c r="BJ5" i="22"/>
  <c r="AV6" i="22"/>
  <c r="AW6" i="22"/>
  <c r="AX6" i="22"/>
  <c r="AY6" i="22"/>
  <c r="AZ6" i="22"/>
  <c r="BA6" i="22"/>
  <c r="BB6" i="22"/>
  <c r="BC6" i="22"/>
  <c r="BD6" i="22"/>
  <c r="BE6" i="22"/>
  <c r="BF6" i="22"/>
  <c r="BG6" i="22"/>
  <c r="BH6" i="22"/>
  <c r="BI6" i="22"/>
  <c r="BJ6" i="22"/>
  <c r="AV7" i="22"/>
  <c r="AW7" i="22"/>
  <c r="AX7" i="22"/>
  <c r="AY7" i="22"/>
  <c r="AZ7" i="22"/>
  <c r="BA7" i="22"/>
  <c r="BB7" i="22"/>
  <c r="BC7" i="22"/>
  <c r="BD7" i="22"/>
  <c r="BE7" i="22"/>
  <c r="BF7" i="22"/>
  <c r="BG7" i="22"/>
  <c r="BH7" i="22"/>
  <c r="BI7" i="22"/>
  <c r="BJ7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AV9" i="22"/>
  <c r="AW9" i="22"/>
  <c r="AX9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AV10" i="22"/>
  <c r="AW10" i="22"/>
  <c r="AX10" i="22"/>
  <c r="AY10" i="22"/>
  <c r="AZ10" i="22"/>
  <c r="BA10" i="22"/>
  <c r="BB10" i="22"/>
  <c r="BC10" i="22"/>
  <c r="BD10" i="22"/>
  <c r="BE10" i="22"/>
  <c r="BF10" i="22"/>
  <c r="BG10" i="22"/>
  <c r="BH10" i="22"/>
  <c r="BI10" i="22"/>
  <c r="BJ10" i="22"/>
  <c r="AV11" i="22"/>
  <c r="AW11" i="22"/>
  <c r="AX11" i="22"/>
  <c r="AY11" i="22"/>
  <c r="AZ11" i="22"/>
  <c r="BA11" i="22"/>
  <c r="BB11" i="22"/>
  <c r="BC11" i="22"/>
  <c r="BD11" i="22"/>
  <c r="BE11" i="22"/>
  <c r="BF11" i="22"/>
  <c r="BG11" i="22"/>
  <c r="BH11" i="22"/>
  <c r="BI11" i="22"/>
  <c r="BJ11" i="22"/>
  <c r="AV12" i="22"/>
  <c r="AW12" i="22"/>
  <c r="AX12" i="22"/>
  <c r="AY12" i="22"/>
  <c r="AZ12" i="22"/>
  <c r="BA12" i="22"/>
  <c r="BB12" i="22"/>
  <c r="BC12" i="22"/>
  <c r="BD12" i="22"/>
  <c r="BE12" i="22"/>
  <c r="BF12" i="22"/>
  <c r="BG12" i="22"/>
  <c r="BH12" i="22"/>
  <c r="BI12" i="22"/>
  <c r="BJ12" i="22"/>
  <c r="AV13" i="22"/>
  <c r="AW13" i="22"/>
  <c r="AX13" i="22"/>
  <c r="AY13" i="22"/>
  <c r="AZ13" i="22"/>
  <c r="BA13" i="22"/>
  <c r="BB13" i="22"/>
  <c r="BC13" i="22"/>
  <c r="BD13" i="22"/>
  <c r="BE13" i="22"/>
  <c r="BF13" i="22"/>
  <c r="BG13" i="22"/>
  <c r="BH13" i="22"/>
  <c r="BI13" i="22"/>
  <c r="BJ13" i="22"/>
  <c r="AV14" i="22"/>
  <c r="AW14" i="22"/>
  <c r="AX14" i="22"/>
  <c r="AY14" i="22"/>
  <c r="AZ14" i="22"/>
  <c r="BA14" i="22"/>
  <c r="BB14" i="22"/>
  <c r="BC14" i="22"/>
  <c r="BD14" i="22"/>
  <c r="BE14" i="22"/>
  <c r="BF14" i="22"/>
  <c r="BG14" i="22"/>
  <c r="BH14" i="22"/>
  <c r="BI14" i="22"/>
  <c r="BJ14" i="22"/>
  <c r="AV15" i="22"/>
  <c r="AW15" i="22"/>
  <c r="AX15" i="22"/>
  <c r="AY15" i="22"/>
  <c r="AZ15" i="22"/>
  <c r="BA15" i="22"/>
  <c r="BB15" i="22"/>
  <c r="BC15" i="22"/>
  <c r="BD15" i="22"/>
  <c r="BE15" i="22"/>
  <c r="BF15" i="22"/>
  <c r="BG15" i="22"/>
  <c r="BH15" i="22"/>
  <c r="BI15" i="22"/>
  <c r="BJ15" i="22"/>
  <c r="AV16" i="22"/>
  <c r="AW16" i="22"/>
  <c r="AX16" i="22"/>
  <c r="AY16" i="22"/>
  <c r="AZ16" i="22"/>
  <c r="BA16" i="22"/>
  <c r="BB16" i="22"/>
  <c r="BC16" i="22"/>
  <c r="BD16" i="22"/>
  <c r="BE16" i="22"/>
  <c r="BF16" i="22"/>
  <c r="BG16" i="22"/>
  <c r="BH16" i="22"/>
  <c r="BI16" i="22"/>
  <c r="BJ16" i="22"/>
  <c r="AV17" i="22"/>
  <c r="AW17" i="22"/>
  <c r="AX17" i="22"/>
  <c r="AY17" i="22"/>
  <c r="AZ17" i="22"/>
  <c r="BA17" i="22"/>
  <c r="BB17" i="22"/>
  <c r="BC17" i="22"/>
  <c r="BD17" i="22"/>
  <c r="BE17" i="22"/>
  <c r="BF17" i="22"/>
  <c r="BG17" i="22"/>
  <c r="BH17" i="22"/>
  <c r="BI17" i="22"/>
  <c r="BJ17" i="22"/>
  <c r="AV18" i="22"/>
  <c r="AW18" i="22"/>
  <c r="AX18" i="22"/>
  <c r="AY18" i="22"/>
  <c r="AZ18" i="22"/>
  <c r="BA18" i="22"/>
  <c r="BB18" i="22"/>
  <c r="BC18" i="22"/>
  <c r="BD18" i="22"/>
  <c r="BE18" i="22"/>
  <c r="BF18" i="22"/>
  <c r="BG18" i="22"/>
  <c r="BH18" i="22"/>
  <c r="BI18" i="22"/>
  <c r="BJ18" i="22"/>
  <c r="AV19" i="22"/>
  <c r="AW19" i="22"/>
  <c r="AX19" i="22"/>
  <c r="AY19" i="22"/>
  <c r="AZ19" i="22"/>
  <c r="BA19" i="22"/>
  <c r="BB19" i="22"/>
  <c r="BC19" i="22"/>
  <c r="BD19" i="22"/>
  <c r="BE19" i="22"/>
  <c r="BF19" i="22"/>
  <c r="BG19" i="22"/>
  <c r="BH19" i="22"/>
  <c r="BI19" i="22"/>
  <c r="BJ19" i="22"/>
  <c r="AV20" i="22"/>
  <c r="AW20" i="22"/>
  <c r="AX20" i="22"/>
  <c r="AY20" i="22"/>
  <c r="AZ20" i="22"/>
  <c r="BA20" i="22"/>
  <c r="BB20" i="22"/>
  <c r="BC20" i="22"/>
  <c r="BD20" i="22"/>
  <c r="BE20" i="22"/>
  <c r="BF20" i="22"/>
  <c r="BG20" i="22"/>
  <c r="BH20" i="22"/>
  <c r="BI20" i="22"/>
  <c r="BJ20" i="22"/>
  <c r="AV21" i="22"/>
  <c r="AW21" i="22"/>
  <c r="AX21" i="22"/>
  <c r="AY21" i="22"/>
  <c r="AZ21" i="22"/>
  <c r="BA21" i="22"/>
  <c r="BB21" i="22"/>
  <c r="BC21" i="22"/>
  <c r="BD21" i="22"/>
  <c r="BE21" i="22"/>
  <c r="BF21" i="22"/>
  <c r="BG21" i="22"/>
  <c r="BH21" i="22"/>
  <c r="BI21" i="22"/>
  <c r="BJ21" i="22"/>
  <c r="AV22" i="22"/>
  <c r="AW22" i="22"/>
  <c r="AX22" i="22"/>
  <c r="AY22" i="22"/>
  <c r="AZ22" i="22"/>
  <c r="BA22" i="22"/>
  <c r="BB22" i="22"/>
  <c r="BC22" i="22"/>
  <c r="BD22" i="22"/>
  <c r="BE22" i="22"/>
  <c r="BF22" i="22"/>
  <c r="BG22" i="22"/>
  <c r="BH22" i="22"/>
  <c r="BI22" i="22"/>
  <c r="BJ22" i="22"/>
  <c r="AV23" i="22"/>
  <c r="AW23" i="22"/>
  <c r="AX23" i="22"/>
  <c r="AY23" i="22"/>
  <c r="AZ23" i="22"/>
  <c r="BA23" i="22"/>
  <c r="BB23" i="22"/>
  <c r="BC23" i="22"/>
  <c r="BD23" i="22"/>
  <c r="BE23" i="22"/>
  <c r="BF23" i="22"/>
  <c r="BG23" i="22"/>
  <c r="BH23" i="22"/>
  <c r="BI23" i="22"/>
  <c r="BJ23" i="22"/>
  <c r="AV24" i="22"/>
  <c r="AW24" i="22"/>
  <c r="AX24" i="22"/>
  <c r="AY24" i="22"/>
  <c r="AZ24" i="22"/>
  <c r="BA24" i="22"/>
  <c r="BB24" i="22"/>
  <c r="BC24" i="22"/>
  <c r="BD24" i="22"/>
  <c r="BE24" i="22"/>
  <c r="BF24" i="22"/>
  <c r="BG24" i="22"/>
  <c r="BH24" i="22"/>
  <c r="BI24" i="22"/>
  <c r="BJ24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AV27" i="22"/>
  <c r="AW27" i="22"/>
  <c r="AX27" i="22"/>
  <c r="AY27" i="22"/>
  <c r="AZ27" i="22"/>
  <c r="BA27" i="22"/>
  <c r="BB27" i="22"/>
  <c r="BC27" i="22"/>
  <c r="BD27" i="22"/>
  <c r="BE27" i="22"/>
  <c r="BF27" i="22"/>
  <c r="BG27" i="22"/>
  <c r="BH27" i="22"/>
  <c r="BI27" i="22"/>
  <c r="BJ27" i="22"/>
  <c r="AV28" i="22"/>
  <c r="AW28" i="22"/>
  <c r="AX28" i="22"/>
  <c r="AY28" i="22"/>
  <c r="AZ28" i="22"/>
  <c r="BA28" i="22"/>
  <c r="BB28" i="22"/>
  <c r="BC28" i="22"/>
  <c r="BD28" i="22"/>
  <c r="BE28" i="22"/>
  <c r="BF28" i="22"/>
  <c r="BG28" i="22"/>
  <c r="BH28" i="22"/>
  <c r="BI28" i="22"/>
  <c r="BJ28" i="22"/>
  <c r="AV29" i="22"/>
  <c r="AW29" i="22"/>
  <c r="AX29" i="22"/>
  <c r="AY29" i="22"/>
  <c r="AZ29" i="22"/>
  <c r="BA29" i="22"/>
  <c r="BB29" i="22"/>
  <c r="BC29" i="22"/>
  <c r="BD29" i="22"/>
  <c r="BE29" i="22"/>
  <c r="BF29" i="22"/>
  <c r="BG29" i="22"/>
  <c r="BH29" i="22"/>
  <c r="BI29" i="22"/>
  <c r="BJ29" i="22"/>
  <c r="AV30" i="22"/>
  <c r="AW30" i="22"/>
  <c r="AX30" i="22"/>
  <c r="AY30" i="22"/>
  <c r="AZ30" i="22"/>
  <c r="BA30" i="22"/>
  <c r="BB30" i="22"/>
  <c r="BC30" i="22"/>
  <c r="BD30" i="22"/>
  <c r="BE30" i="22"/>
  <c r="BF30" i="22"/>
  <c r="BG30" i="22"/>
  <c r="BH30" i="22"/>
  <c r="BI30" i="22"/>
  <c r="BJ30" i="22"/>
  <c r="AV31" i="22"/>
  <c r="AW31" i="22"/>
  <c r="AX31" i="22"/>
  <c r="AY31" i="22"/>
  <c r="AZ31" i="22"/>
  <c r="BA31" i="22"/>
  <c r="BB31" i="22"/>
  <c r="BC31" i="22"/>
  <c r="BD31" i="22"/>
  <c r="BE31" i="22"/>
  <c r="BF31" i="22"/>
  <c r="BG31" i="22"/>
  <c r="BH31" i="22"/>
  <c r="BI31" i="22"/>
  <c r="BJ31" i="22"/>
  <c r="AV32" i="22"/>
  <c r="AW32" i="22"/>
  <c r="AX32" i="22"/>
  <c r="AY32" i="22"/>
  <c r="AZ32" i="22"/>
  <c r="BA32" i="22"/>
  <c r="BB32" i="22"/>
  <c r="BC32" i="22"/>
  <c r="BD32" i="22"/>
  <c r="BE32" i="22"/>
  <c r="BF32" i="22"/>
  <c r="BG32" i="22"/>
  <c r="BH32" i="22"/>
  <c r="BI32" i="22"/>
  <c r="BJ32" i="22"/>
  <c r="AV33" i="22"/>
  <c r="AW33" i="22"/>
  <c r="AX33" i="22"/>
  <c r="AY33" i="22"/>
  <c r="AZ33" i="22"/>
  <c r="BA33" i="22"/>
  <c r="BB33" i="22"/>
  <c r="BC33" i="22"/>
  <c r="BD33" i="22"/>
  <c r="BE33" i="22"/>
  <c r="BF33" i="22"/>
  <c r="BG33" i="22"/>
  <c r="BH33" i="22"/>
  <c r="BI33" i="22"/>
  <c r="BJ33" i="22"/>
  <c r="AV34" i="22"/>
  <c r="AW34" i="22"/>
  <c r="AX34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AV35" i="22"/>
  <c r="AW35" i="22"/>
  <c r="AX35" i="22"/>
  <c r="AY35" i="22"/>
  <c r="AZ35" i="22"/>
  <c r="BA35" i="22"/>
  <c r="BB35" i="22"/>
  <c r="BC35" i="22"/>
  <c r="BD35" i="22"/>
  <c r="BE35" i="22"/>
  <c r="BF35" i="22"/>
  <c r="BG35" i="22"/>
  <c r="BH35" i="22"/>
  <c r="BI35" i="22"/>
  <c r="BJ35" i="22"/>
  <c r="AV36" i="22"/>
  <c r="AW36" i="22"/>
  <c r="AX36" i="22"/>
  <c r="AY36" i="22"/>
  <c r="AZ36" i="22"/>
  <c r="BA36" i="22"/>
  <c r="BB36" i="22"/>
  <c r="BC36" i="22"/>
  <c r="BD36" i="22"/>
  <c r="BE36" i="22"/>
  <c r="BF36" i="22"/>
  <c r="BG36" i="22"/>
  <c r="BH36" i="22"/>
  <c r="BI36" i="22"/>
  <c r="BJ36" i="22"/>
  <c r="AV37" i="22"/>
  <c r="AW37" i="22"/>
  <c r="AX37" i="22"/>
  <c r="AY37" i="22"/>
  <c r="AZ37" i="22"/>
  <c r="BA37" i="22"/>
  <c r="BB37" i="22"/>
  <c r="BC37" i="22"/>
  <c r="BD37" i="22"/>
  <c r="BE37" i="22"/>
  <c r="BF37" i="22"/>
  <c r="BG37" i="22"/>
  <c r="BH37" i="22"/>
  <c r="BI37" i="22"/>
  <c r="BJ37" i="22"/>
  <c r="AV38" i="22"/>
  <c r="AW38" i="22"/>
  <c r="AX38" i="22"/>
  <c r="AY38" i="22"/>
  <c r="AZ38" i="22"/>
  <c r="BA38" i="22"/>
  <c r="BB38" i="22"/>
  <c r="BC38" i="22"/>
  <c r="BD38" i="22"/>
  <c r="BE38" i="22"/>
  <c r="BF38" i="22"/>
  <c r="BG38" i="22"/>
  <c r="BH38" i="22"/>
  <c r="BI38" i="22"/>
  <c r="BJ38" i="22"/>
  <c r="AV39" i="22"/>
  <c r="AW39" i="22"/>
  <c r="AX39" i="22"/>
  <c r="AY39" i="22"/>
  <c r="AZ39" i="22"/>
  <c r="BA39" i="22"/>
  <c r="BB39" i="22"/>
  <c r="BC39" i="22"/>
  <c r="BD39" i="22"/>
  <c r="BE39" i="22"/>
  <c r="BF39" i="22"/>
  <c r="BG39" i="22"/>
  <c r="BH39" i="22"/>
  <c r="BI39" i="22"/>
  <c r="BJ39" i="22"/>
  <c r="AV40" i="22"/>
  <c r="AW40" i="22"/>
  <c r="AX40" i="22"/>
  <c r="AY40" i="22"/>
  <c r="AZ40" i="22"/>
  <c r="BA40" i="22"/>
  <c r="BB40" i="22"/>
  <c r="BC40" i="22"/>
  <c r="BD40" i="22"/>
  <c r="BE40" i="22"/>
  <c r="BF40" i="22"/>
  <c r="BG40" i="22"/>
  <c r="BH40" i="22"/>
  <c r="BI40" i="22"/>
  <c r="BJ40" i="22"/>
  <c r="AV41" i="22"/>
  <c r="AW41" i="22"/>
  <c r="AX41" i="22"/>
  <c r="AY41" i="22"/>
  <c r="AZ41" i="22"/>
  <c r="BA41" i="22"/>
  <c r="BB41" i="22"/>
  <c r="BC41" i="22"/>
  <c r="BD41" i="22"/>
  <c r="BE41" i="22"/>
  <c r="BF41" i="22"/>
  <c r="BG41" i="22"/>
  <c r="BH41" i="22"/>
  <c r="BI41" i="22"/>
  <c r="BJ41" i="22"/>
  <c r="AV42" i="22"/>
  <c r="AW42" i="22"/>
  <c r="AX42" i="22"/>
  <c r="AY42" i="22"/>
  <c r="AZ42" i="22"/>
  <c r="BA42" i="22"/>
  <c r="BB42" i="22"/>
  <c r="BC42" i="22"/>
  <c r="BD42" i="22"/>
  <c r="BE42" i="22"/>
  <c r="BF42" i="22"/>
  <c r="BG42" i="22"/>
  <c r="BH42" i="22"/>
  <c r="BI42" i="22"/>
  <c r="BJ42" i="22"/>
  <c r="AV43" i="22"/>
  <c r="AW43" i="22"/>
  <c r="AX43" i="22"/>
  <c r="AY43" i="22"/>
  <c r="AZ43" i="22"/>
  <c r="BA43" i="22"/>
  <c r="BB43" i="22"/>
  <c r="BC43" i="22"/>
  <c r="BD43" i="22"/>
  <c r="BE43" i="22"/>
  <c r="BF43" i="22"/>
  <c r="BG43" i="22"/>
  <c r="BH43" i="22"/>
  <c r="BI43" i="22"/>
  <c r="BJ43" i="22"/>
  <c r="AV44" i="22"/>
  <c r="AW44" i="22"/>
  <c r="AX44" i="22"/>
  <c r="AY44" i="22"/>
  <c r="AZ44" i="22"/>
  <c r="BA44" i="22"/>
  <c r="BB44" i="22"/>
  <c r="BC44" i="22"/>
  <c r="BD44" i="22"/>
  <c r="BE44" i="22"/>
  <c r="BF44" i="22"/>
  <c r="BG44" i="22"/>
  <c r="BH44" i="22"/>
  <c r="BI44" i="22"/>
  <c r="BJ44" i="22"/>
  <c r="AV45" i="22"/>
  <c r="AW45" i="22"/>
  <c r="AX45" i="22"/>
  <c r="AY45" i="22"/>
  <c r="AZ45" i="22"/>
  <c r="BA45" i="22"/>
  <c r="BB45" i="22"/>
  <c r="BC45" i="22"/>
  <c r="BD45" i="22"/>
  <c r="BE45" i="22"/>
  <c r="BF45" i="22"/>
  <c r="BG45" i="22"/>
  <c r="BH45" i="22"/>
  <c r="BI45" i="22"/>
  <c r="BJ45" i="22"/>
  <c r="AV46" i="22"/>
  <c r="AW46" i="22"/>
  <c r="AX46" i="22"/>
  <c r="AY46" i="22"/>
  <c r="AZ46" i="22"/>
  <c r="BA46" i="22"/>
  <c r="BB46" i="22"/>
  <c r="BC46" i="22"/>
  <c r="BD46" i="22"/>
  <c r="BE46" i="22"/>
  <c r="BF46" i="22"/>
  <c r="BG46" i="22"/>
  <c r="BH46" i="22"/>
  <c r="BI46" i="22"/>
  <c r="BJ46" i="22"/>
  <c r="AV47" i="22"/>
  <c r="AW47" i="22"/>
  <c r="AX47" i="22"/>
  <c r="AY47" i="22"/>
  <c r="AZ47" i="22"/>
  <c r="BA47" i="22"/>
  <c r="BB47" i="22"/>
  <c r="BC47" i="22"/>
  <c r="BD47" i="22"/>
  <c r="BE47" i="22"/>
  <c r="BF47" i="22"/>
  <c r="BG47" i="22"/>
  <c r="BH47" i="22"/>
  <c r="BI47" i="22"/>
  <c r="BJ47" i="22"/>
  <c r="AV48" i="22"/>
  <c r="AW48" i="22"/>
  <c r="AX48" i="22"/>
  <c r="AY48" i="22"/>
  <c r="AZ48" i="22"/>
  <c r="BA48" i="22"/>
  <c r="BB48" i="22"/>
  <c r="BC48" i="22"/>
  <c r="BD48" i="22"/>
  <c r="BE48" i="22"/>
  <c r="BF48" i="22"/>
  <c r="BG48" i="22"/>
  <c r="BH48" i="22"/>
  <c r="BI48" i="22"/>
  <c r="BJ48" i="22"/>
  <c r="AV49" i="22"/>
  <c r="AW49" i="22"/>
  <c r="AX49" i="22"/>
  <c r="AY49" i="22"/>
  <c r="AZ49" i="22"/>
  <c r="BA49" i="22"/>
  <c r="BB49" i="22"/>
  <c r="BC49" i="22"/>
  <c r="BD49" i="22"/>
  <c r="BE49" i="22"/>
  <c r="BF49" i="22"/>
  <c r="BG49" i="22"/>
  <c r="BH49" i="22"/>
  <c r="BI49" i="22"/>
  <c r="BJ49" i="22"/>
  <c r="AV50" i="22"/>
  <c r="AW50" i="22"/>
  <c r="AX50" i="22"/>
  <c r="AY50" i="22"/>
  <c r="AZ50" i="22"/>
  <c r="BA50" i="22"/>
  <c r="BB50" i="22"/>
  <c r="BC50" i="22"/>
  <c r="BD50" i="22"/>
  <c r="BE50" i="22"/>
  <c r="BF50" i="22"/>
  <c r="BG50" i="22"/>
  <c r="BH50" i="22"/>
  <c r="BI50" i="22"/>
  <c r="BJ50" i="22"/>
  <c r="AV51" i="22"/>
  <c r="AW51" i="22"/>
  <c r="AX51" i="22"/>
  <c r="AY51" i="22"/>
  <c r="AZ51" i="22"/>
  <c r="BA51" i="22"/>
  <c r="BB51" i="22"/>
  <c r="BC51" i="22"/>
  <c r="BD51" i="22"/>
  <c r="BE51" i="22"/>
  <c r="BF51" i="22"/>
  <c r="BG51" i="22"/>
  <c r="BH51" i="22"/>
  <c r="BI51" i="22"/>
  <c r="BJ51" i="22"/>
  <c r="AV52" i="22"/>
  <c r="AW52" i="22"/>
  <c r="AX52" i="22"/>
  <c r="AY52" i="22"/>
  <c r="AZ52" i="22"/>
  <c r="BA52" i="22"/>
  <c r="BB52" i="22"/>
  <c r="BC52" i="22"/>
  <c r="BD52" i="22"/>
  <c r="BE52" i="22"/>
  <c r="BF52" i="22"/>
  <c r="BG52" i="22"/>
  <c r="BH52" i="22"/>
  <c r="BI52" i="22"/>
  <c r="BJ52" i="22"/>
  <c r="AV53" i="22"/>
  <c r="AW53" i="22"/>
  <c r="AX53" i="22"/>
  <c r="AY53" i="22"/>
  <c r="AZ53" i="22"/>
  <c r="BA53" i="22"/>
  <c r="BB53" i="22"/>
  <c r="BC53" i="22"/>
  <c r="BD53" i="22"/>
  <c r="BE53" i="22"/>
  <c r="BF53" i="22"/>
  <c r="BG53" i="22"/>
  <c r="BH53" i="22"/>
  <c r="BI53" i="22"/>
  <c r="BJ53" i="22"/>
  <c r="AV54" i="22"/>
  <c r="AW54" i="22"/>
  <c r="AX54" i="22"/>
  <c r="AY54" i="22"/>
  <c r="AZ54" i="22"/>
  <c r="BA54" i="22"/>
  <c r="BB54" i="22"/>
  <c r="BC54" i="22"/>
  <c r="BD54" i="22"/>
  <c r="BE54" i="22"/>
  <c r="BF54" i="22"/>
  <c r="BG54" i="22"/>
  <c r="BH54" i="22"/>
  <c r="BI54" i="22"/>
  <c r="BJ54" i="22"/>
  <c r="AV55" i="22"/>
  <c r="AW55" i="22"/>
  <c r="AX55" i="22"/>
  <c r="AY55" i="22"/>
  <c r="AZ55" i="22"/>
  <c r="BA55" i="22"/>
  <c r="BB55" i="22"/>
  <c r="BC55" i="22"/>
  <c r="BD55" i="22"/>
  <c r="BE55" i="22"/>
  <c r="BF55" i="22"/>
  <c r="BG55" i="22"/>
  <c r="BH55" i="22"/>
  <c r="BI55" i="22"/>
  <c r="BJ55" i="22"/>
  <c r="AV56" i="22"/>
  <c r="AW56" i="22"/>
  <c r="AX56" i="22"/>
  <c r="AY56" i="22"/>
  <c r="AZ56" i="22"/>
  <c r="BA56" i="22"/>
  <c r="BB56" i="22"/>
  <c r="BC56" i="22"/>
  <c r="BD56" i="22"/>
  <c r="BE56" i="22"/>
  <c r="BF56" i="22"/>
  <c r="BG56" i="22"/>
  <c r="BH56" i="22"/>
  <c r="BI56" i="22"/>
  <c r="BJ56" i="22"/>
  <c r="AV57" i="22"/>
  <c r="AW57" i="22"/>
  <c r="AX57" i="22"/>
  <c r="AY57" i="22"/>
  <c r="AZ57" i="22"/>
  <c r="BA57" i="22"/>
  <c r="BB57" i="22"/>
  <c r="BC57" i="22"/>
  <c r="BD57" i="22"/>
  <c r="BE57" i="22"/>
  <c r="BF57" i="22"/>
  <c r="BG57" i="22"/>
  <c r="BH57" i="22"/>
  <c r="BI57" i="22"/>
  <c r="BJ57" i="22"/>
  <c r="AV58" i="22"/>
  <c r="AW58" i="22"/>
  <c r="AX58" i="22"/>
  <c r="AY58" i="22"/>
  <c r="AZ58" i="22"/>
  <c r="BA58" i="22"/>
  <c r="BB58" i="22"/>
  <c r="BC58" i="22"/>
  <c r="BD58" i="22"/>
  <c r="BE58" i="22"/>
  <c r="BF58" i="22"/>
  <c r="BG58" i="22"/>
  <c r="BH58" i="22"/>
  <c r="BI58" i="22"/>
  <c r="BJ58" i="22"/>
  <c r="AV59" i="22"/>
  <c r="AW59" i="22"/>
  <c r="AX59" i="22"/>
  <c r="AY59" i="22"/>
  <c r="AZ59" i="22"/>
  <c r="BA59" i="22"/>
  <c r="BB59" i="22"/>
  <c r="BC59" i="22"/>
  <c r="BD59" i="22"/>
  <c r="BE59" i="22"/>
  <c r="BF59" i="22"/>
  <c r="BG59" i="22"/>
  <c r="BH59" i="22"/>
  <c r="BI59" i="22"/>
  <c r="BJ59" i="22"/>
  <c r="AV60" i="22"/>
  <c r="AW60" i="22"/>
  <c r="AX60" i="22"/>
  <c r="AY60" i="22"/>
  <c r="AZ60" i="22"/>
  <c r="BA60" i="22"/>
  <c r="BB60" i="22"/>
  <c r="BC60" i="22"/>
  <c r="BD60" i="22"/>
  <c r="BE60" i="22"/>
  <c r="BF60" i="22"/>
  <c r="BG60" i="22"/>
  <c r="BH60" i="22"/>
  <c r="BI60" i="22"/>
  <c r="BJ60" i="22"/>
  <c r="AV61" i="22"/>
  <c r="AW61" i="22"/>
  <c r="AX61" i="22"/>
  <c r="AY61" i="22"/>
  <c r="AZ61" i="22"/>
  <c r="BA61" i="22"/>
  <c r="BB61" i="22"/>
  <c r="BC61" i="22"/>
  <c r="BD61" i="22"/>
  <c r="BE61" i="22"/>
  <c r="BF61" i="22"/>
  <c r="BG61" i="22"/>
  <c r="BH61" i="22"/>
  <c r="BI61" i="22"/>
  <c r="BJ61" i="22"/>
  <c r="AV62" i="22"/>
  <c r="AW62" i="22"/>
  <c r="AX62" i="22"/>
  <c r="AY62" i="22"/>
  <c r="AZ62" i="22"/>
  <c r="BA62" i="22"/>
  <c r="BB62" i="22"/>
  <c r="BC62" i="22"/>
  <c r="BD62" i="22"/>
  <c r="BE62" i="22"/>
  <c r="BF62" i="22"/>
  <c r="BG62" i="22"/>
  <c r="BH62" i="22"/>
  <c r="BI62" i="22"/>
  <c r="BJ62" i="22"/>
  <c r="AV63" i="22"/>
  <c r="AW63" i="22"/>
  <c r="AX63" i="22"/>
  <c r="AY63" i="22"/>
  <c r="AZ63" i="22"/>
  <c r="BA63" i="22"/>
  <c r="BB63" i="22"/>
  <c r="BC63" i="22"/>
  <c r="BD63" i="22"/>
  <c r="BE63" i="22"/>
  <c r="BF63" i="22"/>
  <c r="BG63" i="22"/>
  <c r="BH63" i="22"/>
  <c r="BI63" i="22"/>
  <c r="BJ63" i="22"/>
  <c r="AV64" i="22"/>
  <c r="AW64" i="22"/>
  <c r="AX64" i="22"/>
  <c r="AY64" i="22"/>
  <c r="AZ64" i="22"/>
  <c r="BA64" i="22"/>
  <c r="BB64" i="22"/>
  <c r="BC64" i="22"/>
  <c r="BD64" i="22"/>
  <c r="BE64" i="22"/>
  <c r="BF64" i="22"/>
  <c r="BG64" i="22"/>
  <c r="BH64" i="22"/>
  <c r="BI64" i="22"/>
  <c r="BJ64" i="22"/>
  <c r="AV65" i="22"/>
  <c r="AW65" i="22"/>
  <c r="AX65" i="22"/>
  <c r="AY65" i="22"/>
  <c r="AZ65" i="22"/>
  <c r="BA65" i="22"/>
  <c r="BB65" i="22"/>
  <c r="BC65" i="22"/>
  <c r="BD65" i="22"/>
  <c r="BE65" i="22"/>
  <c r="BF65" i="22"/>
  <c r="BG65" i="22"/>
  <c r="BH65" i="22"/>
  <c r="BI65" i="22"/>
  <c r="BJ65" i="22"/>
  <c r="AV66" i="22"/>
  <c r="AW66" i="22"/>
  <c r="AX66" i="22"/>
  <c r="AY66" i="22"/>
  <c r="AZ66" i="22"/>
  <c r="BA66" i="22"/>
  <c r="BB66" i="22"/>
  <c r="BC66" i="22"/>
  <c r="BD66" i="22"/>
  <c r="BE66" i="22"/>
  <c r="BF66" i="22"/>
  <c r="BG66" i="22"/>
  <c r="BH66" i="22"/>
  <c r="BI66" i="22"/>
  <c r="BJ66" i="22"/>
  <c r="AV67" i="22"/>
  <c r="AW67" i="22"/>
  <c r="AX67" i="22"/>
  <c r="AY67" i="22"/>
  <c r="AZ67" i="22"/>
  <c r="BA67" i="22"/>
  <c r="BB67" i="22"/>
  <c r="BC67" i="22"/>
  <c r="BD67" i="22"/>
  <c r="BE67" i="22"/>
  <c r="BF67" i="22"/>
  <c r="BG67" i="22"/>
  <c r="BH67" i="22"/>
  <c r="BI67" i="22"/>
  <c r="BJ67" i="22"/>
  <c r="AV68" i="22"/>
  <c r="AW68" i="22"/>
  <c r="AX68" i="22"/>
  <c r="AY68" i="22"/>
  <c r="AZ68" i="22"/>
  <c r="BA68" i="22"/>
  <c r="BB68" i="22"/>
  <c r="BC68" i="22"/>
  <c r="BD68" i="22"/>
  <c r="BE68" i="22"/>
  <c r="BF68" i="22"/>
  <c r="BG68" i="22"/>
  <c r="BH68" i="22"/>
  <c r="BI68" i="22"/>
  <c r="BJ68" i="22"/>
  <c r="AV69" i="22"/>
  <c r="AW69" i="22"/>
  <c r="AX69" i="22"/>
  <c r="AY69" i="22"/>
  <c r="AZ69" i="22"/>
  <c r="BA69" i="22"/>
  <c r="BB69" i="22"/>
  <c r="BC69" i="22"/>
  <c r="BD69" i="22"/>
  <c r="BE69" i="22"/>
  <c r="BF69" i="22"/>
  <c r="BG69" i="22"/>
  <c r="BH69" i="22"/>
  <c r="BI69" i="22"/>
  <c r="BJ69" i="22"/>
  <c r="AV70" i="22"/>
  <c r="AW70" i="22"/>
  <c r="AX70" i="22"/>
  <c r="AY70" i="22"/>
  <c r="AZ70" i="22"/>
  <c r="BA70" i="22"/>
  <c r="BB70" i="22"/>
  <c r="BC70" i="22"/>
  <c r="BD70" i="22"/>
  <c r="BE70" i="22"/>
  <c r="BF70" i="22"/>
  <c r="BG70" i="22"/>
  <c r="BH70" i="22"/>
  <c r="BI70" i="22"/>
  <c r="BJ70" i="22"/>
  <c r="AV71" i="22"/>
  <c r="AW71" i="22"/>
  <c r="AX71" i="22"/>
  <c r="AY71" i="22"/>
  <c r="AZ71" i="22"/>
  <c r="BA71" i="22"/>
  <c r="BB71" i="22"/>
  <c r="BC71" i="22"/>
  <c r="BD71" i="22"/>
  <c r="BE71" i="22"/>
  <c r="BF71" i="22"/>
  <c r="BG71" i="22"/>
  <c r="BH71" i="22"/>
  <c r="BI71" i="22"/>
  <c r="BJ71" i="22"/>
  <c r="AV72" i="22"/>
  <c r="AW72" i="22"/>
  <c r="AX72" i="22"/>
  <c r="AY72" i="22"/>
  <c r="AZ72" i="22"/>
  <c r="BA72" i="22"/>
  <c r="BB72" i="22"/>
  <c r="BC72" i="22"/>
  <c r="BD72" i="22"/>
  <c r="BE72" i="22"/>
  <c r="BF72" i="22"/>
  <c r="BG72" i="22"/>
  <c r="BH72" i="22"/>
  <c r="BI72" i="22"/>
  <c r="BJ72" i="22"/>
  <c r="AV73" i="22"/>
  <c r="AW73" i="22"/>
  <c r="AX73" i="22"/>
  <c r="AY73" i="22"/>
  <c r="AZ73" i="22"/>
  <c r="BA73" i="22"/>
  <c r="BB73" i="22"/>
  <c r="BC73" i="22"/>
  <c r="BD73" i="22"/>
  <c r="BE73" i="22"/>
  <c r="BF73" i="22"/>
  <c r="BG73" i="22"/>
  <c r="BH73" i="22"/>
  <c r="BI73" i="22"/>
  <c r="BJ73" i="22"/>
  <c r="AV74" i="22"/>
  <c r="AW74" i="22"/>
  <c r="AX74" i="22"/>
  <c r="AY74" i="22"/>
  <c r="AZ74" i="22"/>
  <c r="BA74" i="22"/>
  <c r="BB74" i="22"/>
  <c r="BC74" i="22"/>
  <c r="BD74" i="22"/>
  <c r="BE74" i="22"/>
  <c r="BF74" i="22"/>
  <c r="BG74" i="22"/>
  <c r="BH74" i="22"/>
  <c r="BI74" i="22"/>
  <c r="BJ74" i="22"/>
  <c r="AV75" i="22"/>
  <c r="AW75" i="22"/>
  <c r="AX75" i="22"/>
  <c r="AY75" i="22"/>
  <c r="AZ75" i="22"/>
  <c r="BA75" i="22"/>
  <c r="BB75" i="22"/>
  <c r="BC75" i="22"/>
  <c r="BD75" i="22"/>
  <c r="BE75" i="22"/>
  <c r="BF75" i="22"/>
  <c r="BG75" i="22"/>
  <c r="BH75" i="22"/>
  <c r="BI75" i="22"/>
  <c r="BJ75" i="22"/>
  <c r="AV76" i="22"/>
  <c r="AW76" i="22"/>
  <c r="AX76" i="22"/>
  <c r="AY76" i="22"/>
  <c r="AZ76" i="22"/>
  <c r="BA76" i="22"/>
  <c r="BB76" i="22"/>
  <c r="BC76" i="22"/>
  <c r="BD76" i="22"/>
  <c r="BE76" i="22"/>
  <c r="BF76" i="22"/>
  <c r="BG76" i="22"/>
  <c r="BH76" i="22"/>
  <c r="BI76" i="22"/>
  <c r="BJ76" i="22"/>
  <c r="AV77" i="22"/>
  <c r="AW77" i="22"/>
  <c r="AX77" i="22"/>
  <c r="AY77" i="22"/>
  <c r="AZ77" i="22"/>
  <c r="BA77" i="22"/>
  <c r="BB77" i="22"/>
  <c r="BC77" i="22"/>
  <c r="BD77" i="22"/>
  <c r="BE77" i="22"/>
  <c r="BF77" i="22"/>
  <c r="BG77" i="22"/>
  <c r="BH77" i="22"/>
  <c r="BI77" i="22"/>
  <c r="BJ77" i="22"/>
  <c r="AV78" i="22"/>
  <c r="AW78" i="22"/>
  <c r="AX78" i="22"/>
  <c r="AY78" i="22"/>
  <c r="AZ78" i="22"/>
  <c r="BA78" i="22"/>
  <c r="BB78" i="22"/>
  <c r="BC78" i="22"/>
  <c r="BD78" i="22"/>
  <c r="BE78" i="22"/>
  <c r="BF78" i="22"/>
  <c r="BG78" i="22"/>
  <c r="BH78" i="22"/>
  <c r="BI78" i="22"/>
  <c r="BJ78" i="22"/>
  <c r="AV79" i="22"/>
  <c r="AW79" i="22"/>
  <c r="AX79" i="22"/>
  <c r="AY79" i="22"/>
  <c r="AZ79" i="22"/>
  <c r="BA79" i="22"/>
  <c r="BB79" i="22"/>
  <c r="BC79" i="22"/>
  <c r="BD79" i="22"/>
  <c r="BE79" i="22"/>
  <c r="BF79" i="22"/>
  <c r="BG79" i="22"/>
  <c r="BH79" i="22"/>
  <c r="BI79" i="22"/>
  <c r="BJ79" i="22"/>
  <c r="AV80" i="22"/>
  <c r="AW80" i="22"/>
  <c r="AX80" i="22"/>
  <c r="AY80" i="22"/>
  <c r="AZ80" i="22"/>
  <c r="BA80" i="22"/>
  <c r="BB80" i="22"/>
  <c r="BC80" i="22"/>
  <c r="BD80" i="22"/>
  <c r="BE80" i="22"/>
  <c r="BF80" i="22"/>
  <c r="BG80" i="22"/>
  <c r="BH80" i="22"/>
  <c r="BI80" i="22"/>
  <c r="BJ80" i="22"/>
  <c r="AV81" i="22"/>
  <c r="AW81" i="22"/>
  <c r="AX81" i="22"/>
  <c r="AY81" i="22"/>
  <c r="AZ81" i="22"/>
  <c r="BA81" i="22"/>
  <c r="BB81" i="22"/>
  <c r="BC81" i="22"/>
  <c r="BD81" i="22"/>
  <c r="BE81" i="22"/>
  <c r="BF81" i="22"/>
  <c r="BG81" i="22"/>
  <c r="BH81" i="22"/>
  <c r="BI81" i="22"/>
  <c r="BJ81" i="22"/>
  <c r="AV82" i="22"/>
  <c r="AW82" i="22"/>
  <c r="AX82" i="22"/>
  <c r="AY82" i="22"/>
  <c r="AZ82" i="22"/>
  <c r="BA82" i="22"/>
  <c r="BB82" i="22"/>
  <c r="BC82" i="22"/>
  <c r="BD82" i="22"/>
  <c r="BE82" i="22"/>
  <c r="BF82" i="22"/>
  <c r="BG82" i="22"/>
  <c r="BH82" i="22"/>
  <c r="BI82" i="22"/>
  <c r="BJ82" i="22"/>
  <c r="AV83" i="22"/>
  <c r="AW83" i="22"/>
  <c r="AX83" i="22"/>
  <c r="AY83" i="22"/>
  <c r="AZ83" i="22"/>
  <c r="BA83" i="22"/>
  <c r="BB83" i="22"/>
  <c r="BC83" i="22"/>
  <c r="BD83" i="22"/>
  <c r="BE83" i="22"/>
  <c r="BF83" i="22"/>
  <c r="BG83" i="22"/>
  <c r="BH83" i="22"/>
  <c r="BI83" i="22"/>
  <c r="BJ83" i="22"/>
  <c r="AV84" i="22"/>
  <c r="AW84" i="22"/>
  <c r="AX84" i="22"/>
  <c r="AY84" i="22"/>
  <c r="AZ84" i="22"/>
  <c r="BA84" i="22"/>
  <c r="BB84" i="22"/>
  <c r="BC84" i="22"/>
  <c r="BD84" i="22"/>
  <c r="BE84" i="22"/>
  <c r="BF84" i="22"/>
  <c r="BG84" i="22"/>
  <c r="BH84" i="22"/>
  <c r="BI84" i="22"/>
  <c r="BJ84" i="22"/>
  <c r="AV85" i="22"/>
  <c r="AW85" i="22"/>
  <c r="AX85" i="22"/>
  <c r="AY85" i="22"/>
  <c r="AZ85" i="22"/>
  <c r="BA85" i="22"/>
  <c r="BB85" i="22"/>
  <c r="BC85" i="22"/>
  <c r="BD85" i="22"/>
  <c r="BE85" i="22"/>
  <c r="BF85" i="22"/>
  <c r="BG85" i="22"/>
  <c r="BH85" i="22"/>
  <c r="BI85" i="22"/>
  <c r="BJ85" i="22"/>
  <c r="AV86" i="22"/>
  <c r="AW86" i="22"/>
  <c r="AX86" i="22"/>
  <c r="AY86" i="22"/>
  <c r="AZ86" i="22"/>
  <c r="BA86" i="22"/>
  <c r="BB86" i="22"/>
  <c r="BC86" i="22"/>
  <c r="BD86" i="22"/>
  <c r="BE86" i="22"/>
  <c r="BF86" i="22"/>
  <c r="BG86" i="22"/>
  <c r="BH86" i="22"/>
  <c r="BI86" i="22"/>
  <c r="BJ86" i="22"/>
  <c r="AV87" i="22"/>
  <c r="AW87" i="22"/>
  <c r="AX87" i="22"/>
  <c r="AY87" i="22"/>
  <c r="AZ87" i="22"/>
  <c r="BA87" i="22"/>
  <c r="BB87" i="22"/>
  <c r="BC87" i="22"/>
  <c r="BD87" i="22"/>
  <c r="BE87" i="22"/>
  <c r="BF87" i="22"/>
  <c r="BG87" i="22"/>
  <c r="BH87" i="22"/>
  <c r="BI87" i="22"/>
  <c r="BJ87" i="22"/>
  <c r="AV88" i="22"/>
  <c r="AW88" i="22"/>
  <c r="AX88" i="22"/>
  <c r="AY88" i="22"/>
  <c r="AZ88" i="22"/>
  <c r="BA88" i="22"/>
  <c r="BB88" i="22"/>
  <c r="BC88" i="22"/>
  <c r="BD88" i="22"/>
  <c r="BE88" i="22"/>
  <c r="BF88" i="22"/>
  <c r="BG88" i="22"/>
  <c r="BH88" i="22"/>
  <c r="BI88" i="22"/>
  <c r="BJ88" i="22"/>
  <c r="AV89" i="22"/>
  <c r="AW89" i="22"/>
  <c r="AX89" i="22"/>
  <c r="AY89" i="22"/>
  <c r="AZ89" i="22"/>
  <c r="BA89" i="22"/>
  <c r="BB89" i="22"/>
  <c r="BC89" i="22"/>
  <c r="BD89" i="22"/>
  <c r="BE89" i="22"/>
  <c r="BF89" i="22"/>
  <c r="BG89" i="22"/>
  <c r="BH89" i="22"/>
  <c r="BI89" i="22"/>
  <c r="BJ89" i="22"/>
  <c r="AV90" i="22"/>
  <c r="AW90" i="22"/>
  <c r="AX90" i="22"/>
  <c r="AY90" i="22"/>
  <c r="AZ90" i="22"/>
  <c r="BA90" i="22"/>
  <c r="BB90" i="22"/>
  <c r="BC90" i="22"/>
  <c r="BD90" i="22"/>
  <c r="BE90" i="22"/>
  <c r="BF90" i="22"/>
  <c r="BG90" i="22"/>
  <c r="BH90" i="22"/>
  <c r="BI90" i="22"/>
  <c r="BJ90" i="22"/>
  <c r="AV91" i="22"/>
  <c r="AW91" i="22"/>
  <c r="AX91" i="22"/>
  <c r="AY91" i="22"/>
  <c r="AZ91" i="22"/>
  <c r="BA91" i="22"/>
  <c r="BB91" i="22"/>
  <c r="BC91" i="22"/>
  <c r="BD91" i="22"/>
  <c r="BE91" i="22"/>
  <c r="BF91" i="22"/>
  <c r="BG91" i="22"/>
  <c r="BH91" i="22"/>
  <c r="BI91" i="22"/>
  <c r="BJ91" i="22"/>
  <c r="AV92" i="22"/>
  <c r="AW92" i="22"/>
  <c r="AX92" i="22"/>
  <c r="AY92" i="22"/>
  <c r="AZ92" i="22"/>
  <c r="BA92" i="22"/>
  <c r="BB92" i="22"/>
  <c r="BC92" i="22"/>
  <c r="BD92" i="22"/>
  <c r="BE92" i="22"/>
  <c r="BF92" i="22"/>
  <c r="BG92" i="22"/>
  <c r="BH92" i="22"/>
  <c r="BI92" i="22"/>
  <c r="BJ92" i="22"/>
  <c r="AV93" i="22"/>
  <c r="AW93" i="22"/>
  <c r="AX93" i="22"/>
  <c r="AY93" i="22"/>
  <c r="AZ93" i="22"/>
  <c r="BA93" i="22"/>
  <c r="BB93" i="22"/>
  <c r="BC93" i="22"/>
  <c r="BD93" i="22"/>
  <c r="BE93" i="22"/>
  <c r="BF93" i="22"/>
  <c r="BG93" i="22"/>
  <c r="BH93" i="22"/>
  <c r="BI93" i="22"/>
  <c r="BJ93" i="22"/>
  <c r="AV94" i="22"/>
  <c r="AW94" i="22"/>
  <c r="AX94" i="22"/>
  <c r="AY94" i="22"/>
  <c r="AZ94" i="22"/>
  <c r="BA94" i="22"/>
  <c r="BB94" i="22"/>
  <c r="BC94" i="22"/>
  <c r="BD94" i="22"/>
  <c r="BE94" i="22"/>
  <c r="BF94" i="22"/>
  <c r="BG94" i="22"/>
  <c r="BH94" i="22"/>
  <c r="BI94" i="22"/>
  <c r="BJ94" i="22"/>
  <c r="AV95" i="22"/>
  <c r="AW95" i="22"/>
  <c r="AX95" i="22"/>
  <c r="AY95" i="22"/>
  <c r="AZ95" i="22"/>
  <c r="BA95" i="22"/>
  <c r="BB95" i="22"/>
  <c r="BC95" i="22"/>
  <c r="BD95" i="22"/>
  <c r="BE95" i="22"/>
  <c r="BF95" i="22"/>
  <c r="BG95" i="22"/>
  <c r="BH95" i="22"/>
  <c r="BI95" i="22"/>
  <c r="BJ95" i="22"/>
  <c r="AV96" i="22"/>
  <c r="AW96" i="22"/>
  <c r="AX96" i="22"/>
  <c r="AY96" i="22"/>
  <c r="AZ96" i="22"/>
  <c r="BA96" i="22"/>
  <c r="BB96" i="22"/>
  <c r="BC96" i="22"/>
  <c r="BD96" i="22"/>
  <c r="BE96" i="22"/>
  <c r="BF96" i="22"/>
  <c r="BG96" i="22"/>
  <c r="BH96" i="22"/>
  <c r="BI96" i="22"/>
  <c r="BJ96" i="22"/>
  <c r="AV97" i="22"/>
  <c r="AW97" i="22"/>
  <c r="AX97" i="22"/>
  <c r="AY97" i="22"/>
  <c r="AZ97" i="22"/>
  <c r="BA97" i="22"/>
  <c r="BB97" i="22"/>
  <c r="BC97" i="22"/>
  <c r="BD97" i="22"/>
  <c r="BE97" i="22"/>
  <c r="BF97" i="22"/>
  <c r="BG97" i="22"/>
  <c r="BH97" i="22"/>
  <c r="BI97" i="22"/>
  <c r="BJ97" i="22"/>
  <c r="AV98" i="22"/>
  <c r="AW98" i="22"/>
  <c r="AX98" i="22"/>
  <c r="AY98" i="22"/>
  <c r="AZ98" i="22"/>
  <c r="BA98" i="22"/>
  <c r="BB98" i="22"/>
  <c r="BC98" i="22"/>
  <c r="BD98" i="22"/>
  <c r="BE98" i="22"/>
  <c r="BF98" i="22"/>
  <c r="BG98" i="22"/>
  <c r="BH98" i="22"/>
  <c r="BI98" i="22"/>
  <c r="BJ98" i="22"/>
  <c r="AV99" i="22"/>
  <c r="AW99" i="22"/>
  <c r="AX99" i="22"/>
  <c r="AY99" i="22"/>
  <c r="AZ99" i="22"/>
  <c r="BA99" i="22"/>
  <c r="BB99" i="22"/>
  <c r="BC99" i="22"/>
  <c r="BD99" i="22"/>
  <c r="BE99" i="22"/>
  <c r="BF99" i="22"/>
  <c r="BG99" i="22"/>
  <c r="BH99" i="22"/>
  <c r="BI99" i="22"/>
  <c r="BJ99" i="22"/>
  <c r="AV100" i="22"/>
  <c r="AW100" i="22"/>
  <c r="AX100" i="22"/>
  <c r="AY100" i="22"/>
  <c r="AZ100" i="22"/>
  <c r="BA100" i="22"/>
  <c r="BB100" i="22"/>
  <c r="BC100" i="22"/>
  <c r="BD100" i="22"/>
  <c r="BE100" i="22"/>
  <c r="BF100" i="22"/>
  <c r="BG100" i="22"/>
  <c r="BH100" i="22"/>
  <c r="BI100" i="22"/>
  <c r="BJ100" i="22"/>
  <c r="AV101" i="22"/>
  <c r="AW101" i="22"/>
  <c r="AX101" i="22"/>
  <c r="AY101" i="22"/>
  <c r="AZ101" i="22"/>
  <c r="BA101" i="22"/>
  <c r="BB101" i="22"/>
  <c r="BC101" i="22"/>
  <c r="BD101" i="22"/>
  <c r="BE101" i="22"/>
  <c r="BF101" i="22"/>
  <c r="BG101" i="22"/>
  <c r="BH101" i="22"/>
  <c r="BI101" i="22"/>
  <c r="BJ101" i="22"/>
  <c r="AW2" i="22"/>
  <c r="AX2" i="22"/>
  <c r="AY2" i="22"/>
  <c r="AZ2" i="22"/>
  <c r="BA2" i="22"/>
  <c r="BB2" i="22"/>
  <c r="BC2" i="22"/>
  <c r="BD2" i="22"/>
  <c r="BE2" i="22"/>
  <c r="BF2" i="22"/>
  <c r="BG2" i="22"/>
  <c r="BH2" i="22"/>
  <c r="BI2" i="22"/>
  <c r="BJ2" i="22"/>
  <c r="AV2" i="22"/>
  <c r="BI3" i="21"/>
  <c r="AR4" i="11"/>
  <c r="AS4" i="11"/>
  <c r="AT4" i="11"/>
  <c r="AU4" i="11"/>
  <c r="AV4" i="11"/>
  <c r="AW4" i="11"/>
  <c r="AX4" i="11"/>
  <c r="AY4" i="11"/>
  <c r="AZ4" i="11"/>
  <c r="BA4" i="11"/>
  <c r="BB4" i="11"/>
  <c r="N4" i="11" s="1"/>
  <c r="BC4" i="11"/>
  <c r="BD4" i="11"/>
  <c r="BE4" i="11"/>
  <c r="O4" i="11" s="1"/>
  <c r="BF4" i="11"/>
  <c r="BG4" i="11"/>
  <c r="BH4" i="11"/>
  <c r="BI4" i="11"/>
  <c r="BJ4" i="11"/>
  <c r="Q4" i="11" s="1"/>
  <c r="BK4" i="11"/>
  <c r="BL4" i="11"/>
  <c r="BM4" i="11"/>
  <c r="R4" i="11" s="1"/>
  <c r="BN4" i="11"/>
  <c r="BO4" i="11"/>
  <c r="BP4" i="11"/>
  <c r="BQ4" i="11"/>
  <c r="BR4" i="11"/>
  <c r="S4" i="11" s="1"/>
  <c r="BS4" i="11"/>
  <c r="BT4" i="11"/>
  <c r="BU4" i="11"/>
  <c r="T4" i="11" s="1"/>
  <c r="BV4" i="11"/>
  <c r="BW4" i="11"/>
  <c r="BX4" i="11"/>
  <c r="BY4" i="11"/>
  <c r="BZ4" i="11"/>
  <c r="V4" i="11" s="1"/>
  <c r="CA4" i="11"/>
  <c r="CB4" i="11"/>
  <c r="CC4" i="11"/>
  <c r="W4" i="11" s="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Z4" i="11" s="1"/>
  <c r="AR5" i="11"/>
  <c r="AS5" i="11"/>
  <c r="AT5" i="11"/>
  <c r="AU5" i="11"/>
  <c r="AV5" i="11"/>
  <c r="AW5" i="11"/>
  <c r="AX5" i="11"/>
  <c r="AY5" i="11"/>
  <c r="AZ5" i="11"/>
  <c r="BA5" i="11"/>
  <c r="BB5" i="11"/>
  <c r="N5" i="11" s="1"/>
  <c r="BC5" i="11"/>
  <c r="BD5" i="11"/>
  <c r="BE5" i="11"/>
  <c r="BF5" i="11"/>
  <c r="BG5" i="11"/>
  <c r="BH5" i="11"/>
  <c r="BI5" i="11"/>
  <c r="BJ5" i="11"/>
  <c r="Q5" i="11" s="1"/>
  <c r="BK5" i="11"/>
  <c r="BL5" i="11"/>
  <c r="BM5" i="11"/>
  <c r="BN5" i="11"/>
  <c r="BO5" i="11"/>
  <c r="BP5" i="11"/>
  <c r="BQ5" i="11"/>
  <c r="BR5" i="11"/>
  <c r="S5" i="11" s="1"/>
  <c r="BS5" i="11"/>
  <c r="BT5" i="11"/>
  <c r="BU5" i="11"/>
  <c r="BV5" i="11"/>
  <c r="BW5" i="11"/>
  <c r="BX5" i="11"/>
  <c r="BY5" i="11"/>
  <c r="BZ5" i="11"/>
  <c r="V5" i="11" s="1"/>
  <c r="CA5" i="11"/>
  <c r="CB5" i="11"/>
  <c r="CC5" i="11"/>
  <c r="CD5" i="11"/>
  <c r="CE5" i="11"/>
  <c r="CF5" i="11"/>
  <c r="CG5" i="11"/>
  <c r="CH5" i="11"/>
  <c r="X5" i="11" s="1"/>
  <c r="CI5" i="11"/>
  <c r="CJ5" i="11"/>
  <c r="CK5" i="11"/>
  <c r="CL5" i="11"/>
  <c r="CM5" i="11"/>
  <c r="CN5" i="11"/>
  <c r="CO5" i="11"/>
  <c r="CP5" i="11"/>
  <c r="Z5" i="11" s="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O6" i="11" s="1"/>
  <c r="BE6" i="11"/>
  <c r="BF6" i="11"/>
  <c r="BG6" i="11"/>
  <c r="P6" i="11" s="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U6" i="11" s="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Y6" i="11" s="1"/>
  <c r="CN6" i="11"/>
  <c r="CO6" i="11"/>
  <c r="CP6" i="11"/>
  <c r="AR7" i="11"/>
  <c r="AS7" i="11"/>
  <c r="AT7" i="11"/>
  <c r="AU7" i="11"/>
  <c r="AV7" i="11"/>
  <c r="M7" i="11" s="1"/>
  <c r="AW7" i="11"/>
  <c r="AX7" i="11"/>
  <c r="AY7" i="11"/>
  <c r="AZ7" i="11"/>
  <c r="BA7" i="11"/>
  <c r="BB7" i="11"/>
  <c r="BC7" i="11"/>
  <c r="BD7" i="11"/>
  <c r="O7" i="11" s="1"/>
  <c r="BE7" i="11"/>
  <c r="BF7" i="11"/>
  <c r="BG7" i="11"/>
  <c r="BH7" i="11"/>
  <c r="BI7" i="11"/>
  <c r="Q7" i="11" s="1"/>
  <c r="BJ7" i="11"/>
  <c r="BK7" i="11"/>
  <c r="BL7" i="11"/>
  <c r="BM7" i="11"/>
  <c r="BN7" i="11"/>
  <c r="BO7" i="11"/>
  <c r="BP7" i="11"/>
  <c r="BQ7" i="11"/>
  <c r="BR7" i="11"/>
  <c r="BS7" i="11"/>
  <c r="BT7" i="11"/>
  <c r="BU7" i="11"/>
  <c r="BV7" i="11"/>
  <c r="BW7" i="11"/>
  <c r="BX7" i="11"/>
  <c r="BY7" i="11"/>
  <c r="BZ7" i="11"/>
  <c r="CA7" i="11"/>
  <c r="CB7" i="11"/>
  <c r="CC7" i="11"/>
  <c r="CD7" i="11"/>
  <c r="CE7" i="11"/>
  <c r="CF7" i="11"/>
  <c r="CG7" i="11"/>
  <c r="CH7" i="11"/>
  <c r="CI7" i="11"/>
  <c r="CJ7" i="11"/>
  <c r="X7" i="11" s="1"/>
  <c r="CK7" i="11"/>
  <c r="CL7" i="11"/>
  <c r="CM7" i="11"/>
  <c r="CN7" i="11"/>
  <c r="CO7" i="11"/>
  <c r="CP7" i="11"/>
  <c r="AR8" i="11"/>
  <c r="AS8" i="11"/>
  <c r="L8" i="11" s="1"/>
  <c r="AT8" i="11"/>
  <c r="AU8" i="11"/>
  <c r="AV8" i="11"/>
  <c r="AW8" i="11"/>
  <c r="AX8" i="11"/>
  <c r="AY8" i="11"/>
  <c r="AZ8" i="11"/>
  <c r="BA8" i="11"/>
  <c r="N8" i="11" s="1"/>
  <c r="BB8" i="11"/>
  <c r="BC8" i="11"/>
  <c r="BD8" i="11"/>
  <c r="BE8" i="11"/>
  <c r="BF8" i="11"/>
  <c r="BG8" i="11"/>
  <c r="BH8" i="11"/>
  <c r="BI8" i="11"/>
  <c r="Q8" i="11" s="1"/>
  <c r="BJ8" i="11"/>
  <c r="BK8" i="11"/>
  <c r="BL8" i="11"/>
  <c r="BM8" i="11"/>
  <c r="BN8" i="11"/>
  <c r="BO8" i="11"/>
  <c r="BP8" i="11"/>
  <c r="BQ8" i="11"/>
  <c r="S8" i="11" s="1"/>
  <c r="BR8" i="11"/>
  <c r="BS8" i="11"/>
  <c r="BT8" i="11"/>
  <c r="BU8" i="11"/>
  <c r="BV8" i="11"/>
  <c r="BW8" i="11"/>
  <c r="BX8" i="11"/>
  <c r="BY8" i="11"/>
  <c r="U8" i="11" s="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Y8" i="11" s="1"/>
  <c r="CM8" i="11"/>
  <c r="CN8" i="11"/>
  <c r="CO8" i="11"/>
  <c r="Z8" i="11" s="1"/>
  <c r="CP8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P9" i="11" s="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T9" i="11" s="1"/>
  <c r="BW9" i="11"/>
  <c r="BX9" i="11"/>
  <c r="BY9" i="11"/>
  <c r="BZ9" i="11"/>
  <c r="CA9" i="11"/>
  <c r="CB9" i="11"/>
  <c r="CC9" i="11"/>
  <c r="CD9" i="11"/>
  <c r="W9" i="11" s="1"/>
  <c r="CE9" i="11"/>
  <c r="CF9" i="11"/>
  <c r="CG9" i="11"/>
  <c r="CH9" i="11"/>
  <c r="CI9" i="11"/>
  <c r="CJ9" i="11"/>
  <c r="CK9" i="11"/>
  <c r="CL9" i="11"/>
  <c r="Y9" i="11" s="1"/>
  <c r="CM9" i="11"/>
  <c r="CN9" i="11"/>
  <c r="CO9" i="11"/>
  <c r="CP9" i="11"/>
  <c r="AR10" i="11"/>
  <c r="L10" i="11" s="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S10" i="11" s="1"/>
  <c r="BT10" i="11"/>
  <c r="BU10" i="11"/>
  <c r="BV10" i="11"/>
  <c r="BW10" i="11"/>
  <c r="BX10" i="11"/>
  <c r="BY10" i="11"/>
  <c r="BZ10" i="11"/>
  <c r="CA10" i="11"/>
  <c r="V10" i="11" s="1"/>
  <c r="CB10" i="11"/>
  <c r="CC10" i="11"/>
  <c r="CD10" i="11"/>
  <c r="CE10" i="11"/>
  <c r="CF10" i="11"/>
  <c r="CG10" i="11"/>
  <c r="CH10" i="11"/>
  <c r="CI10" i="11"/>
  <c r="X10" i="11" s="1"/>
  <c r="CJ10" i="11"/>
  <c r="CK10" i="11"/>
  <c r="CL10" i="11"/>
  <c r="CM10" i="11"/>
  <c r="CN10" i="11"/>
  <c r="Z10" i="11" s="1"/>
  <c r="CO10" i="11"/>
  <c r="CP10" i="11"/>
  <c r="AR11" i="11"/>
  <c r="L11" i="11" s="1"/>
  <c r="AS11" i="11"/>
  <c r="AT11" i="11"/>
  <c r="AU11" i="11"/>
  <c r="AV11" i="11"/>
  <c r="AW11" i="11"/>
  <c r="AX11" i="11"/>
  <c r="AY11" i="11"/>
  <c r="AZ11" i="11"/>
  <c r="N11" i="11" s="1"/>
  <c r="BA11" i="11"/>
  <c r="BB11" i="11"/>
  <c r="BC11" i="11"/>
  <c r="BD11" i="11"/>
  <c r="BE11" i="11"/>
  <c r="BF11" i="11"/>
  <c r="BG11" i="11"/>
  <c r="BH11" i="11"/>
  <c r="P11" i="11" s="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T11" i="11" s="1"/>
  <c r="BV11" i="11"/>
  <c r="BW11" i="11"/>
  <c r="BX11" i="11"/>
  <c r="U11" i="11" s="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Z11" i="11" s="1"/>
  <c r="CO11" i="11"/>
  <c r="CP11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O12" i="11" s="1"/>
  <c r="BF12" i="11"/>
  <c r="BG12" i="11"/>
  <c r="BH12" i="11"/>
  <c r="BI12" i="11"/>
  <c r="BJ12" i="11"/>
  <c r="BK12" i="11"/>
  <c r="BL12" i="11"/>
  <c r="BM12" i="11"/>
  <c r="R12" i="11" s="1"/>
  <c r="BN12" i="11"/>
  <c r="BO12" i="11"/>
  <c r="BP12" i="11"/>
  <c r="BQ12" i="11"/>
  <c r="BR12" i="11"/>
  <c r="BS12" i="11"/>
  <c r="BT12" i="11"/>
  <c r="BU12" i="11"/>
  <c r="T12" i="11" s="1"/>
  <c r="BV12" i="11"/>
  <c r="BW12" i="11"/>
  <c r="BX12" i="11"/>
  <c r="BY12" i="11"/>
  <c r="BZ12" i="11"/>
  <c r="V12" i="11" s="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AR13" i="11"/>
  <c r="AS13" i="11"/>
  <c r="AT13" i="11"/>
  <c r="AU13" i="11"/>
  <c r="AV13" i="11"/>
  <c r="AW13" i="11"/>
  <c r="AX13" i="11"/>
  <c r="AY13" i="11"/>
  <c r="AZ13" i="11"/>
  <c r="BA13" i="11"/>
  <c r="BB13" i="11"/>
  <c r="N13" i="11" s="1"/>
  <c r="BC13" i="11"/>
  <c r="BD13" i="11"/>
  <c r="BE13" i="11"/>
  <c r="BF13" i="11"/>
  <c r="BG13" i="11"/>
  <c r="BH13" i="11"/>
  <c r="BI13" i="11"/>
  <c r="BJ13" i="11"/>
  <c r="Q13" i="11" s="1"/>
  <c r="BK13" i="11"/>
  <c r="BL13" i="11"/>
  <c r="BM13" i="11"/>
  <c r="BN13" i="11"/>
  <c r="BO13" i="11"/>
  <c r="BP13" i="11"/>
  <c r="BQ13" i="11"/>
  <c r="BR13" i="11"/>
  <c r="S13" i="11" s="1"/>
  <c r="BS13" i="11"/>
  <c r="BT13" i="11"/>
  <c r="BU13" i="11"/>
  <c r="BV13" i="11"/>
  <c r="BW13" i="11"/>
  <c r="U13" i="11" s="1"/>
  <c r="BX13" i="11"/>
  <c r="BY13" i="11"/>
  <c r="BZ13" i="11"/>
  <c r="V13" i="11" s="1"/>
  <c r="CA13" i="11"/>
  <c r="CB13" i="11"/>
  <c r="CC13" i="11"/>
  <c r="CD13" i="11"/>
  <c r="CE13" i="11"/>
  <c r="CF13" i="11"/>
  <c r="CG13" i="11"/>
  <c r="CH13" i="11"/>
  <c r="X13" i="11" s="1"/>
  <c r="CI13" i="11"/>
  <c r="CJ13" i="11"/>
  <c r="CK13" i="11"/>
  <c r="CL13" i="11"/>
  <c r="CM13" i="11"/>
  <c r="CN13" i="11"/>
  <c r="CO13" i="11"/>
  <c r="CP13" i="11"/>
  <c r="Z13" i="11" s="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O14" i="11" s="1"/>
  <c r="BE14" i="11"/>
  <c r="BF14" i="11"/>
  <c r="BG14" i="11"/>
  <c r="P14" i="11" s="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U14" i="11" s="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Y14" i="11" s="1"/>
  <c r="CN14" i="11"/>
  <c r="CO14" i="11"/>
  <c r="CP14" i="11"/>
  <c r="AR15" i="11"/>
  <c r="AS15" i="11"/>
  <c r="AT15" i="11"/>
  <c r="AU15" i="11"/>
  <c r="AV15" i="11"/>
  <c r="M15" i="11" s="1"/>
  <c r="AW15" i="11"/>
  <c r="AX15" i="11"/>
  <c r="AY15" i="11"/>
  <c r="AZ15" i="11"/>
  <c r="BA15" i="11"/>
  <c r="BB15" i="11"/>
  <c r="BC15" i="11"/>
  <c r="BD15" i="11"/>
  <c r="O15" i="11" s="1"/>
  <c r="BE15" i="11"/>
  <c r="BF15" i="11"/>
  <c r="BG15" i="11"/>
  <c r="BH15" i="11"/>
  <c r="BI15" i="11"/>
  <c r="Q15" i="11" s="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X15" i="11" s="1"/>
  <c r="CK15" i="11"/>
  <c r="CL15" i="11"/>
  <c r="CM15" i="11"/>
  <c r="CN15" i="11"/>
  <c r="CO15" i="11"/>
  <c r="CP15" i="11"/>
  <c r="AR16" i="11"/>
  <c r="AS16" i="11"/>
  <c r="L16" i="11" s="1"/>
  <c r="AT16" i="11"/>
  <c r="AU16" i="11"/>
  <c r="AV16" i="11"/>
  <c r="AW16" i="11"/>
  <c r="AX16" i="11"/>
  <c r="AY16" i="11"/>
  <c r="AZ16" i="11"/>
  <c r="BA16" i="11"/>
  <c r="N16" i="11" s="1"/>
  <c r="BB16" i="11"/>
  <c r="BC16" i="11"/>
  <c r="BD16" i="11"/>
  <c r="BE16" i="11"/>
  <c r="BF16" i="11"/>
  <c r="P16" i="11" s="1"/>
  <c r="BG16" i="11"/>
  <c r="BH16" i="11"/>
  <c r="BI16" i="11"/>
  <c r="Q16" i="11" s="1"/>
  <c r="BJ16" i="11"/>
  <c r="BK16" i="11"/>
  <c r="BL16" i="11"/>
  <c r="BM16" i="11"/>
  <c r="BN16" i="11"/>
  <c r="BO16" i="11"/>
  <c r="BP16" i="11"/>
  <c r="BQ16" i="11"/>
  <c r="S16" i="11" s="1"/>
  <c r="BR16" i="11"/>
  <c r="BS16" i="11"/>
  <c r="BT16" i="11"/>
  <c r="BU16" i="11"/>
  <c r="BV16" i="11"/>
  <c r="BW16" i="11"/>
  <c r="BX16" i="11"/>
  <c r="BY16" i="11"/>
  <c r="U16" i="11" s="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Y16" i="11" s="1"/>
  <c r="CM16" i="11"/>
  <c r="CN16" i="11"/>
  <c r="CO16" i="11"/>
  <c r="Z16" i="11" s="1"/>
  <c r="CP16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P17" i="11" s="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T17" i="11" s="1"/>
  <c r="BW17" i="11"/>
  <c r="BX17" i="11"/>
  <c r="BY17" i="11"/>
  <c r="BZ17" i="11"/>
  <c r="CA17" i="11"/>
  <c r="CB17" i="11"/>
  <c r="CC17" i="11"/>
  <c r="CD17" i="11"/>
  <c r="W17" i="11" s="1"/>
  <c r="CE17" i="11"/>
  <c r="CF17" i="11"/>
  <c r="CG17" i="11"/>
  <c r="CH17" i="11"/>
  <c r="CI17" i="11"/>
  <c r="CJ17" i="11"/>
  <c r="CK17" i="11"/>
  <c r="CL17" i="11"/>
  <c r="Y17" i="11" s="1"/>
  <c r="CM17" i="11"/>
  <c r="CN17" i="11"/>
  <c r="CO17" i="11"/>
  <c r="CP17" i="11"/>
  <c r="AR18" i="11"/>
  <c r="L18" i="11" s="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S18" i="11" s="1"/>
  <c r="BT18" i="11"/>
  <c r="BU18" i="11"/>
  <c r="BV18" i="11"/>
  <c r="BW18" i="11"/>
  <c r="BX18" i="11"/>
  <c r="BY18" i="11"/>
  <c r="BZ18" i="11"/>
  <c r="CA18" i="11"/>
  <c r="V18" i="11" s="1"/>
  <c r="CB18" i="11"/>
  <c r="CC18" i="11"/>
  <c r="CD18" i="11"/>
  <c r="CE18" i="11"/>
  <c r="CF18" i="11"/>
  <c r="CG18" i="11"/>
  <c r="CH18" i="11"/>
  <c r="CI18" i="11"/>
  <c r="X18" i="11" s="1"/>
  <c r="CJ18" i="11"/>
  <c r="CK18" i="11"/>
  <c r="CL18" i="11"/>
  <c r="CM18" i="11"/>
  <c r="CN18" i="11"/>
  <c r="Z18" i="11" s="1"/>
  <c r="CO18" i="11"/>
  <c r="CP18" i="11"/>
  <c r="AR19" i="11"/>
  <c r="L19" i="11" s="1"/>
  <c r="AS19" i="11"/>
  <c r="AT19" i="11"/>
  <c r="AU19" i="11"/>
  <c r="AV19" i="11"/>
  <c r="AW19" i="11"/>
  <c r="AX19" i="11"/>
  <c r="AY19" i="11"/>
  <c r="AZ19" i="11"/>
  <c r="N19" i="11" s="1"/>
  <c r="BA19" i="11"/>
  <c r="BB19" i="11"/>
  <c r="BC19" i="11"/>
  <c r="BD19" i="11"/>
  <c r="BE19" i="11"/>
  <c r="BF19" i="11"/>
  <c r="BG19" i="11"/>
  <c r="BH19" i="11"/>
  <c r="P19" i="11" s="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T19" i="11" s="1"/>
  <c r="BV19" i="11"/>
  <c r="BW19" i="11"/>
  <c r="BX19" i="11"/>
  <c r="U19" i="11" s="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Z19" i="11" s="1"/>
  <c r="CO19" i="11"/>
  <c r="CP19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O20" i="11" s="1"/>
  <c r="BF20" i="11"/>
  <c r="BG20" i="11"/>
  <c r="BH20" i="11"/>
  <c r="BI20" i="11"/>
  <c r="BJ20" i="11"/>
  <c r="BK20" i="11"/>
  <c r="BL20" i="11"/>
  <c r="BM20" i="11"/>
  <c r="R20" i="11" s="1"/>
  <c r="BN20" i="11"/>
  <c r="BO20" i="11"/>
  <c r="BP20" i="11"/>
  <c r="BQ20" i="11"/>
  <c r="BR20" i="11"/>
  <c r="BS20" i="11"/>
  <c r="BT20" i="11"/>
  <c r="BU20" i="11"/>
  <c r="T20" i="11" s="1"/>
  <c r="BV20" i="11"/>
  <c r="BW20" i="11"/>
  <c r="BX20" i="11"/>
  <c r="BY20" i="11"/>
  <c r="BZ20" i="11"/>
  <c r="V20" i="11" s="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AR21" i="11"/>
  <c r="AS21" i="11"/>
  <c r="AT21" i="11"/>
  <c r="AU21" i="11"/>
  <c r="AV21" i="11"/>
  <c r="AW21" i="11"/>
  <c r="AX21" i="11"/>
  <c r="AY21" i="11"/>
  <c r="AZ21" i="11"/>
  <c r="BA21" i="11"/>
  <c r="BB21" i="11"/>
  <c r="N21" i="11" s="1"/>
  <c r="BC21" i="11"/>
  <c r="BD21" i="11"/>
  <c r="BE21" i="11"/>
  <c r="BF21" i="11"/>
  <c r="BG21" i="11"/>
  <c r="BH21" i="11"/>
  <c r="BI21" i="11"/>
  <c r="BJ21" i="11"/>
  <c r="Q21" i="11" s="1"/>
  <c r="BK21" i="11"/>
  <c r="BL21" i="11"/>
  <c r="BM21" i="11"/>
  <c r="BN21" i="11"/>
  <c r="BO21" i="11"/>
  <c r="BP21" i="11"/>
  <c r="BQ21" i="11"/>
  <c r="BR21" i="11"/>
  <c r="S21" i="11" s="1"/>
  <c r="BS21" i="11"/>
  <c r="BT21" i="11"/>
  <c r="BU21" i="11"/>
  <c r="BV21" i="11"/>
  <c r="BW21" i="11"/>
  <c r="U21" i="11" s="1"/>
  <c r="BX21" i="11"/>
  <c r="BY21" i="11"/>
  <c r="BZ21" i="11"/>
  <c r="V21" i="11" s="1"/>
  <c r="CA21" i="11"/>
  <c r="CB21" i="11"/>
  <c r="CC21" i="11"/>
  <c r="CD21" i="11"/>
  <c r="CE21" i="11"/>
  <c r="CF21" i="11"/>
  <c r="CG21" i="11"/>
  <c r="CH21" i="11"/>
  <c r="X21" i="11" s="1"/>
  <c r="CI21" i="11"/>
  <c r="CJ21" i="11"/>
  <c r="CK21" i="11"/>
  <c r="CL21" i="11"/>
  <c r="CM21" i="11"/>
  <c r="CN21" i="11"/>
  <c r="CO21" i="11"/>
  <c r="CP21" i="11"/>
  <c r="Z21" i="11" s="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O22" i="11" s="1"/>
  <c r="BE22" i="11"/>
  <c r="BF22" i="11"/>
  <c r="BG22" i="11"/>
  <c r="P22" i="11" s="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U22" i="11" s="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Y22" i="11" s="1"/>
  <c r="CN22" i="11"/>
  <c r="CO22" i="11"/>
  <c r="CP22" i="11"/>
  <c r="AR23" i="11"/>
  <c r="AS23" i="11"/>
  <c r="AT23" i="11"/>
  <c r="AU23" i="11"/>
  <c r="AV23" i="11"/>
  <c r="M23" i="11" s="1"/>
  <c r="AW23" i="11"/>
  <c r="AX23" i="11"/>
  <c r="AY23" i="11"/>
  <c r="AZ23" i="11"/>
  <c r="BA23" i="11"/>
  <c r="BB23" i="11"/>
  <c r="BC23" i="11"/>
  <c r="BD23" i="11"/>
  <c r="O23" i="11" s="1"/>
  <c r="BE23" i="11"/>
  <c r="BF23" i="11"/>
  <c r="BG23" i="11"/>
  <c r="BH23" i="11"/>
  <c r="BI23" i="11"/>
  <c r="Q23" i="11" s="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X23" i="11" s="1"/>
  <c r="CK23" i="11"/>
  <c r="CL23" i="11"/>
  <c r="CM23" i="11"/>
  <c r="CN23" i="11"/>
  <c r="CO23" i="11"/>
  <c r="CP23" i="11"/>
  <c r="AR24" i="11"/>
  <c r="AS24" i="11"/>
  <c r="L24" i="11" s="1"/>
  <c r="AT24" i="11"/>
  <c r="AU24" i="11"/>
  <c r="AV24" i="11"/>
  <c r="AW24" i="11"/>
  <c r="AX24" i="11"/>
  <c r="AY24" i="11"/>
  <c r="AZ24" i="11"/>
  <c r="BA24" i="11"/>
  <c r="N24" i="11" s="1"/>
  <c r="BB24" i="11"/>
  <c r="BC24" i="11"/>
  <c r="BD24" i="11"/>
  <c r="BE24" i="11"/>
  <c r="BF24" i="11"/>
  <c r="P24" i="11" s="1"/>
  <c r="BG24" i="11"/>
  <c r="BH24" i="11"/>
  <c r="BI24" i="11"/>
  <c r="Q24" i="11" s="1"/>
  <c r="BJ24" i="11"/>
  <c r="BK24" i="11"/>
  <c r="BL24" i="11"/>
  <c r="BM24" i="11"/>
  <c r="BN24" i="11"/>
  <c r="BO24" i="11"/>
  <c r="BP24" i="11"/>
  <c r="BQ24" i="11"/>
  <c r="S24" i="11" s="1"/>
  <c r="BR24" i="11"/>
  <c r="BS24" i="11"/>
  <c r="BT24" i="11"/>
  <c r="BU24" i="11"/>
  <c r="BV24" i="11"/>
  <c r="BW24" i="11"/>
  <c r="BX24" i="11"/>
  <c r="BY24" i="11"/>
  <c r="U24" i="11" s="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Y24" i="11" s="1"/>
  <c r="CM24" i="11"/>
  <c r="CN24" i="11"/>
  <c r="CO24" i="11"/>
  <c r="Z24" i="11" s="1"/>
  <c r="CP24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P25" i="11" s="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T25" i="11" s="1"/>
  <c r="BW25" i="11"/>
  <c r="BX25" i="11"/>
  <c r="BY25" i="11"/>
  <c r="BZ25" i="11"/>
  <c r="CA25" i="11"/>
  <c r="CB25" i="11"/>
  <c r="CC25" i="11"/>
  <c r="CD25" i="11"/>
  <c r="W25" i="11" s="1"/>
  <c r="CE25" i="11"/>
  <c r="CF25" i="11"/>
  <c r="CG25" i="11"/>
  <c r="CH25" i="11"/>
  <c r="CI25" i="11"/>
  <c r="CJ25" i="11"/>
  <c r="CK25" i="11"/>
  <c r="CL25" i="11"/>
  <c r="Y25" i="11" s="1"/>
  <c r="CM25" i="11"/>
  <c r="CN25" i="11"/>
  <c r="CO25" i="11"/>
  <c r="CP25" i="11"/>
  <c r="AR26" i="11"/>
  <c r="L26" i="11" s="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S26" i="11" s="1"/>
  <c r="BT26" i="11"/>
  <c r="BU26" i="11"/>
  <c r="BV26" i="11"/>
  <c r="BW26" i="11"/>
  <c r="BX26" i="11"/>
  <c r="BY26" i="11"/>
  <c r="BZ26" i="11"/>
  <c r="CA26" i="11"/>
  <c r="V26" i="11" s="1"/>
  <c r="CB26" i="11"/>
  <c r="CC26" i="11"/>
  <c r="CD26" i="11"/>
  <c r="CE26" i="11"/>
  <c r="CF26" i="11"/>
  <c r="CG26" i="11"/>
  <c r="CH26" i="11"/>
  <c r="CI26" i="11"/>
  <c r="X26" i="11" s="1"/>
  <c r="CJ26" i="11"/>
  <c r="CK26" i="11"/>
  <c r="CL26" i="11"/>
  <c r="CM26" i="11"/>
  <c r="CN26" i="11"/>
  <c r="Z26" i="11" s="1"/>
  <c r="CO26" i="11"/>
  <c r="CP26" i="11"/>
  <c r="AR27" i="11"/>
  <c r="L27" i="11" s="1"/>
  <c r="AS27" i="11"/>
  <c r="AT27" i="11"/>
  <c r="AU27" i="11"/>
  <c r="AV27" i="11"/>
  <c r="AW27" i="11"/>
  <c r="AX27" i="11"/>
  <c r="AY27" i="11"/>
  <c r="AZ27" i="11"/>
  <c r="N27" i="11" s="1"/>
  <c r="BA27" i="11"/>
  <c r="BB27" i="11"/>
  <c r="BC27" i="11"/>
  <c r="BD27" i="11"/>
  <c r="BE27" i="11"/>
  <c r="BF27" i="11"/>
  <c r="BG27" i="11"/>
  <c r="BH27" i="11"/>
  <c r="P27" i="11" s="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T27" i="11" s="1"/>
  <c r="BV27" i="11"/>
  <c r="BW27" i="11"/>
  <c r="BX27" i="11"/>
  <c r="U27" i="11" s="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Z27" i="11" s="1"/>
  <c r="CO27" i="11"/>
  <c r="CP27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O28" i="11" s="1"/>
  <c r="BF28" i="11"/>
  <c r="BG28" i="11"/>
  <c r="BH28" i="11"/>
  <c r="BI28" i="11"/>
  <c r="BJ28" i="11"/>
  <c r="BK28" i="11"/>
  <c r="BL28" i="11"/>
  <c r="BM28" i="11"/>
  <c r="R28" i="11" s="1"/>
  <c r="BN28" i="11"/>
  <c r="BO28" i="11"/>
  <c r="BP28" i="11"/>
  <c r="BQ28" i="11"/>
  <c r="BR28" i="11"/>
  <c r="BS28" i="11"/>
  <c r="BT28" i="11"/>
  <c r="BU28" i="11"/>
  <c r="T28" i="11" s="1"/>
  <c r="BV28" i="11"/>
  <c r="BW28" i="11"/>
  <c r="BX28" i="11"/>
  <c r="BY28" i="11"/>
  <c r="BZ28" i="11"/>
  <c r="V28" i="11" s="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AR29" i="11"/>
  <c r="AS29" i="11"/>
  <c r="AT29" i="11"/>
  <c r="AU29" i="11"/>
  <c r="AV29" i="11"/>
  <c r="AW29" i="11"/>
  <c r="AX29" i="11"/>
  <c r="AY29" i="11"/>
  <c r="AZ29" i="11"/>
  <c r="BA29" i="11"/>
  <c r="BB29" i="11"/>
  <c r="N29" i="11" s="1"/>
  <c r="BC29" i="11"/>
  <c r="BD29" i="11"/>
  <c r="BE29" i="11"/>
  <c r="BF29" i="11"/>
  <c r="BG29" i="11"/>
  <c r="BH29" i="11"/>
  <c r="BI29" i="11"/>
  <c r="BJ29" i="11"/>
  <c r="Q29" i="11" s="1"/>
  <c r="BK29" i="11"/>
  <c r="BL29" i="11"/>
  <c r="BM29" i="11"/>
  <c r="BN29" i="11"/>
  <c r="BO29" i="11"/>
  <c r="BP29" i="11"/>
  <c r="BQ29" i="11"/>
  <c r="BR29" i="11"/>
  <c r="S29" i="11" s="1"/>
  <c r="BS29" i="11"/>
  <c r="BT29" i="11"/>
  <c r="BU29" i="11"/>
  <c r="BV29" i="11"/>
  <c r="BW29" i="11"/>
  <c r="U29" i="11" s="1"/>
  <c r="BX29" i="11"/>
  <c r="BY29" i="11"/>
  <c r="BZ29" i="11"/>
  <c r="V29" i="11" s="1"/>
  <c r="CA29" i="11"/>
  <c r="CB29" i="11"/>
  <c r="CC29" i="11"/>
  <c r="CD29" i="11"/>
  <c r="CE29" i="11"/>
  <c r="CF29" i="11"/>
  <c r="CG29" i="11"/>
  <c r="CH29" i="11"/>
  <c r="X29" i="11" s="1"/>
  <c r="CI29" i="11"/>
  <c r="CJ29" i="11"/>
  <c r="CK29" i="11"/>
  <c r="CL29" i="11"/>
  <c r="CM29" i="11"/>
  <c r="CN29" i="11"/>
  <c r="CO29" i="11"/>
  <c r="CP29" i="11"/>
  <c r="Z29" i="11" s="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O30" i="11" s="1"/>
  <c r="BE30" i="11"/>
  <c r="BF30" i="11"/>
  <c r="BG30" i="11"/>
  <c r="P30" i="11" s="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U30" i="11" s="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Y30" i="11" s="1"/>
  <c r="CN30" i="11"/>
  <c r="CO30" i="11"/>
  <c r="CP30" i="11"/>
  <c r="AR31" i="11"/>
  <c r="AS31" i="11"/>
  <c r="AT31" i="11"/>
  <c r="AU31" i="11"/>
  <c r="AV31" i="11"/>
  <c r="M31" i="11" s="1"/>
  <c r="AW31" i="11"/>
  <c r="AX31" i="11"/>
  <c r="AY31" i="11"/>
  <c r="AZ31" i="11"/>
  <c r="BA31" i="11"/>
  <c r="BB31" i="11"/>
  <c r="BC31" i="11"/>
  <c r="BD31" i="11"/>
  <c r="O31" i="11" s="1"/>
  <c r="BE31" i="11"/>
  <c r="BF31" i="11"/>
  <c r="BG31" i="11"/>
  <c r="BH31" i="11"/>
  <c r="BI31" i="11"/>
  <c r="Q31" i="11" s="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X31" i="11" s="1"/>
  <c r="CK31" i="11"/>
  <c r="CL31" i="11"/>
  <c r="CM31" i="11"/>
  <c r="CN31" i="11"/>
  <c r="CO31" i="11"/>
  <c r="CP31" i="11"/>
  <c r="AR32" i="11"/>
  <c r="AS32" i="11"/>
  <c r="L32" i="11" s="1"/>
  <c r="AT32" i="11"/>
  <c r="AU32" i="11"/>
  <c r="AV32" i="11"/>
  <c r="AW32" i="11"/>
  <c r="AX32" i="11"/>
  <c r="AY32" i="11"/>
  <c r="AZ32" i="11"/>
  <c r="BA32" i="11"/>
  <c r="N32" i="11" s="1"/>
  <c r="BB32" i="11"/>
  <c r="BC32" i="11"/>
  <c r="BD32" i="11"/>
  <c r="BE32" i="11"/>
  <c r="BF32" i="11"/>
  <c r="P32" i="11" s="1"/>
  <c r="BG32" i="11"/>
  <c r="BH32" i="11"/>
  <c r="BI32" i="11"/>
  <c r="Q32" i="11" s="1"/>
  <c r="BJ32" i="11"/>
  <c r="BK32" i="11"/>
  <c r="BL32" i="11"/>
  <c r="BM32" i="11"/>
  <c r="BN32" i="11"/>
  <c r="BO32" i="11"/>
  <c r="BP32" i="11"/>
  <c r="BQ32" i="11"/>
  <c r="S32" i="11" s="1"/>
  <c r="BR32" i="11"/>
  <c r="BS32" i="11"/>
  <c r="BT32" i="11"/>
  <c r="BU32" i="11"/>
  <c r="BV32" i="11"/>
  <c r="BW32" i="11"/>
  <c r="BX32" i="11"/>
  <c r="BY32" i="11"/>
  <c r="U32" i="11" s="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Y32" i="11" s="1"/>
  <c r="CM32" i="11"/>
  <c r="CN32" i="11"/>
  <c r="CO32" i="11"/>
  <c r="Z32" i="11" s="1"/>
  <c r="CP32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P33" i="11" s="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T33" i="11" s="1"/>
  <c r="BW33" i="11"/>
  <c r="BX33" i="11"/>
  <c r="BY33" i="11"/>
  <c r="BZ33" i="11"/>
  <c r="CA33" i="11"/>
  <c r="CB33" i="11"/>
  <c r="CC33" i="11"/>
  <c r="CD33" i="11"/>
  <c r="W33" i="11" s="1"/>
  <c r="CE33" i="11"/>
  <c r="CF33" i="11"/>
  <c r="CG33" i="11"/>
  <c r="CH33" i="11"/>
  <c r="CI33" i="11"/>
  <c r="CJ33" i="11"/>
  <c r="CK33" i="11"/>
  <c r="CL33" i="11"/>
  <c r="Y33" i="11" s="1"/>
  <c r="CM33" i="11"/>
  <c r="CN33" i="11"/>
  <c r="CO33" i="11"/>
  <c r="CP33" i="11"/>
  <c r="AR34" i="11"/>
  <c r="L34" i="11" s="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S34" i="11" s="1"/>
  <c r="BT34" i="11"/>
  <c r="BU34" i="11"/>
  <c r="BV34" i="11"/>
  <c r="BW34" i="11"/>
  <c r="BX34" i="11"/>
  <c r="BY34" i="11"/>
  <c r="BZ34" i="11"/>
  <c r="CA34" i="11"/>
  <c r="V34" i="11" s="1"/>
  <c r="CB34" i="11"/>
  <c r="CC34" i="11"/>
  <c r="CD34" i="11"/>
  <c r="CE34" i="11"/>
  <c r="CF34" i="11"/>
  <c r="CG34" i="11"/>
  <c r="CH34" i="11"/>
  <c r="CI34" i="11"/>
  <c r="X34" i="11" s="1"/>
  <c r="CJ34" i="11"/>
  <c r="CK34" i="11"/>
  <c r="CL34" i="11"/>
  <c r="CM34" i="11"/>
  <c r="CN34" i="11"/>
  <c r="Z34" i="11" s="1"/>
  <c r="CO34" i="11"/>
  <c r="CP34" i="11"/>
  <c r="AR35" i="11"/>
  <c r="L35" i="11" s="1"/>
  <c r="AS35" i="11"/>
  <c r="AT35" i="11"/>
  <c r="AU35" i="11"/>
  <c r="AV35" i="11"/>
  <c r="AW35" i="11"/>
  <c r="AX35" i="11"/>
  <c r="AY35" i="11"/>
  <c r="AZ35" i="11"/>
  <c r="N35" i="11" s="1"/>
  <c r="BA35" i="11"/>
  <c r="BB35" i="11"/>
  <c r="BC35" i="11"/>
  <c r="BD35" i="11"/>
  <c r="BE35" i="11"/>
  <c r="BF35" i="11"/>
  <c r="BG35" i="11"/>
  <c r="BH35" i="11"/>
  <c r="P35" i="11" s="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T35" i="11" s="1"/>
  <c r="BV35" i="11"/>
  <c r="BW35" i="11"/>
  <c r="BX35" i="11"/>
  <c r="U35" i="11" s="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Z35" i="11" s="1"/>
  <c r="CO35" i="11"/>
  <c r="CP35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O36" i="11" s="1"/>
  <c r="BF36" i="11"/>
  <c r="BG36" i="11"/>
  <c r="BH36" i="11"/>
  <c r="BI36" i="11"/>
  <c r="BJ36" i="11"/>
  <c r="BK36" i="11"/>
  <c r="BL36" i="11"/>
  <c r="BM36" i="11"/>
  <c r="R36" i="11" s="1"/>
  <c r="BN36" i="11"/>
  <c r="BO36" i="11"/>
  <c r="BP36" i="11"/>
  <c r="BQ36" i="11"/>
  <c r="BR36" i="11"/>
  <c r="BS36" i="11"/>
  <c r="BT36" i="11"/>
  <c r="BU36" i="11"/>
  <c r="T36" i="11" s="1"/>
  <c r="BV36" i="11"/>
  <c r="BW36" i="11"/>
  <c r="BX36" i="11"/>
  <c r="BY36" i="11"/>
  <c r="BZ36" i="11"/>
  <c r="V36" i="11" s="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AR37" i="11"/>
  <c r="AS37" i="11"/>
  <c r="AT37" i="11"/>
  <c r="AU37" i="11"/>
  <c r="AV37" i="11"/>
  <c r="AW37" i="11"/>
  <c r="AX37" i="11"/>
  <c r="AY37" i="11"/>
  <c r="AZ37" i="11"/>
  <c r="BA37" i="11"/>
  <c r="BB37" i="11"/>
  <c r="N37" i="11" s="1"/>
  <c r="BC37" i="11"/>
  <c r="BD37" i="11"/>
  <c r="BE37" i="11"/>
  <c r="BF37" i="11"/>
  <c r="BG37" i="11"/>
  <c r="BH37" i="11"/>
  <c r="BI37" i="11"/>
  <c r="BJ37" i="11"/>
  <c r="Q37" i="11" s="1"/>
  <c r="BK37" i="11"/>
  <c r="BL37" i="11"/>
  <c r="BM37" i="11"/>
  <c r="BN37" i="11"/>
  <c r="BO37" i="11"/>
  <c r="BP37" i="11"/>
  <c r="BQ37" i="11"/>
  <c r="BR37" i="11"/>
  <c r="S37" i="11" s="1"/>
  <c r="BS37" i="11"/>
  <c r="BT37" i="11"/>
  <c r="BU37" i="11"/>
  <c r="BV37" i="11"/>
  <c r="BW37" i="11"/>
  <c r="U37" i="11" s="1"/>
  <c r="BX37" i="11"/>
  <c r="BY37" i="11"/>
  <c r="BZ37" i="11"/>
  <c r="V37" i="11" s="1"/>
  <c r="CA37" i="11"/>
  <c r="CB37" i="11"/>
  <c r="CC37" i="11"/>
  <c r="CD37" i="11"/>
  <c r="CE37" i="11"/>
  <c r="CF37" i="11"/>
  <c r="CG37" i="11"/>
  <c r="CH37" i="11"/>
  <c r="X37" i="11" s="1"/>
  <c r="CI37" i="11"/>
  <c r="CJ37" i="11"/>
  <c r="CK37" i="11"/>
  <c r="CL37" i="11"/>
  <c r="CM37" i="11"/>
  <c r="CN37" i="11"/>
  <c r="CO37" i="11"/>
  <c r="CP37" i="11"/>
  <c r="Z37" i="11" s="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O38" i="11" s="1"/>
  <c r="BE38" i="11"/>
  <c r="BF38" i="11"/>
  <c r="BG38" i="11"/>
  <c r="P38" i="11" s="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U38" i="11" s="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Y38" i="11" s="1"/>
  <c r="CN38" i="11"/>
  <c r="CO38" i="11"/>
  <c r="CP38" i="11"/>
  <c r="AR39" i="11"/>
  <c r="AS39" i="11"/>
  <c r="AT39" i="11"/>
  <c r="AU39" i="11"/>
  <c r="AV39" i="11"/>
  <c r="M39" i="11" s="1"/>
  <c r="AW39" i="11"/>
  <c r="AX39" i="11"/>
  <c r="AY39" i="11"/>
  <c r="AZ39" i="11"/>
  <c r="BA39" i="11"/>
  <c r="BB39" i="11"/>
  <c r="BC39" i="11"/>
  <c r="BD39" i="11"/>
  <c r="O39" i="11" s="1"/>
  <c r="BE39" i="11"/>
  <c r="BF39" i="11"/>
  <c r="BG39" i="11"/>
  <c r="BH39" i="11"/>
  <c r="BI39" i="11"/>
  <c r="Q39" i="11" s="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X39" i="11" s="1"/>
  <c r="CK39" i="11"/>
  <c r="CL39" i="11"/>
  <c r="CM39" i="11"/>
  <c r="CN39" i="11"/>
  <c r="CO39" i="11"/>
  <c r="CP39" i="11"/>
  <c r="AR40" i="11"/>
  <c r="AS40" i="11"/>
  <c r="L40" i="11" s="1"/>
  <c r="AT40" i="11"/>
  <c r="AU40" i="11"/>
  <c r="AV40" i="11"/>
  <c r="AW40" i="11"/>
  <c r="AX40" i="11"/>
  <c r="AY40" i="11"/>
  <c r="AZ40" i="11"/>
  <c r="BA40" i="11"/>
  <c r="N40" i="11" s="1"/>
  <c r="BB40" i="11"/>
  <c r="BC40" i="11"/>
  <c r="BD40" i="11"/>
  <c r="BE40" i="11"/>
  <c r="BF40" i="11"/>
  <c r="P40" i="11" s="1"/>
  <c r="BG40" i="11"/>
  <c r="BH40" i="11"/>
  <c r="BI40" i="11"/>
  <c r="Q40" i="11" s="1"/>
  <c r="BJ40" i="11"/>
  <c r="BK40" i="11"/>
  <c r="BL40" i="11"/>
  <c r="BM40" i="11"/>
  <c r="BN40" i="11"/>
  <c r="BO40" i="11"/>
  <c r="BP40" i="11"/>
  <c r="BQ40" i="11"/>
  <c r="S40" i="11" s="1"/>
  <c r="BR40" i="11"/>
  <c r="BS40" i="11"/>
  <c r="BT40" i="11"/>
  <c r="BU40" i="11"/>
  <c r="BV40" i="11"/>
  <c r="BW40" i="11"/>
  <c r="BX40" i="11"/>
  <c r="BY40" i="11"/>
  <c r="U40" i="11" s="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Y40" i="11" s="1"/>
  <c r="CM40" i="11"/>
  <c r="CN40" i="11"/>
  <c r="CO40" i="11"/>
  <c r="Z40" i="11" s="1"/>
  <c r="CP40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P41" i="11" s="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T41" i="11" s="1"/>
  <c r="BW41" i="11"/>
  <c r="BX41" i="11"/>
  <c r="BY41" i="11"/>
  <c r="BZ41" i="11"/>
  <c r="CA41" i="11"/>
  <c r="CB41" i="11"/>
  <c r="CC41" i="11"/>
  <c r="CD41" i="11"/>
  <c r="W41" i="11" s="1"/>
  <c r="CE41" i="11"/>
  <c r="CF41" i="11"/>
  <c r="CG41" i="11"/>
  <c r="CH41" i="11"/>
  <c r="CI41" i="11"/>
  <c r="CJ41" i="11"/>
  <c r="CK41" i="11"/>
  <c r="CL41" i="11"/>
  <c r="Y41" i="11" s="1"/>
  <c r="CM41" i="11"/>
  <c r="CN41" i="11"/>
  <c r="CO41" i="11"/>
  <c r="CP41" i="11"/>
  <c r="Z41" i="11" s="1"/>
  <c r="AR42" i="11"/>
  <c r="L42" i="11" s="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S42" i="11" s="1"/>
  <c r="BT42" i="11"/>
  <c r="BU42" i="11"/>
  <c r="BV42" i="11"/>
  <c r="BW42" i="11"/>
  <c r="BX42" i="11"/>
  <c r="BY42" i="11"/>
  <c r="BZ42" i="11"/>
  <c r="CA42" i="11"/>
  <c r="V42" i="11" s="1"/>
  <c r="CB42" i="11"/>
  <c r="CC42" i="11"/>
  <c r="CD42" i="11"/>
  <c r="CE42" i="11"/>
  <c r="CF42" i="11"/>
  <c r="CG42" i="11"/>
  <c r="CH42" i="11"/>
  <c r="CI42" i="11"/>
  <c r="X42" i="11" s="1"/>
  <c r="CJ42" i="11"/>
  <c r="CK42" i="11"/>
  <c r="CL42" i="11"/>
  <c r="CM42" i="11"/>
  <c r="CN42" i="11"/>
  <c r="Z42" i="11" s="1"/>
  <c r="CO42" i="11"/>
  <c r="CP42" i="11"/>
  <c r="AR43" i="11"/>
  <c r="L43" i="11" s="1"/>
  <c r="AS43" i="11"/>
  <c r="AT43" i="11"/>
  <c r="AU43" i="11"/>
  <c r="AV43" i="11"/>
  <c r="AW43" i="11"/>
  <c r="AX43" i="11"/>
  <c r="AY43" i="11"/>
  <c r="AZ43" i="11"/>
  <c r="N43" i="11" s="1"/>
  <c r="BA43" i="11"/>
  <c r="BB43" i="11"/>
  <c r="BC43" i="11"/>
  <c r="BD43" i="11"/>
  <c r="BE43" i="11"/>
  <c r="BF43" i="11"/>
  <c r="BG43" i="11"/>
  <c r="BH43" i="11"/>
  <c r="P43" i="11" s="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T43" i="11" s="1"/>
  <c r="BV43" i="11"/>
  <c r="BW43" i="11"/>
  <c r="BX43" i="11"/>
  <c r="U43" i="11" s="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Z43" i="11" s="1"/>
  <c r="CO43" i="11"/>
  <c r="CP43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O44" i="11" s="1"/>
  <c r="BF44" i="11"/>
  <c r="BG44" i="11"/>
  <c r="BH44" i="11"/>
  <c r="BI44" i="11"/>
  <c r="BJ44" i="11"/>
  <c r="BK44" i="11"/>
  <c r="BL44" i="11"/>
  <c r="BM44" i="11"/>
  <c r="R44" i="11" s="1"/>
  <c r="BN44" i="11"/>
  <c r="BO44" i="11"/>
  <c r="BP44" i="11"/>
  <c r="BQ44" i="11"/>
  <c r="BR44" i="11"/>
  <c r="BS44" i="11"/>
  <c r="BT44" i="11"/>
  <c r="BU44" i="11"/>
  <c r="T44" i="11" s="1"/>
  <c r="BV44" i="11"/>
  <c r="BW44" i="11"/>
  <c r="BX44" i="11"/>
  <c r="BY44" i="11"/>
  <c r="U44" i="11" s="1"/>
  <c r="BZ44" i="11"/>
  <c r="V44" i="11" s="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AR45" i="11"/>
  <c r="AS45" i="11"/>
  <c r="AT45" i="11"/>
  <c r="AU45" i="11"/>
  <c r="AV45" i="11"/>
  <c r="AW45" i="11"/>
  <c r="AX45" i="11"/>
  <c r="AY45" i="11"/>
  <c r="AZ45" i="11"/>
  <c r="BA45" i="11"/>
  <c r="BB45" i="11"/>
  <c r="N45" i="11" s="1"/>
  <c r="BC45" i="11"/>
  <c r="BD45" i="11"/>
  <c r="BE45" i="11"/>
  <c r="BF45" i="11"/>
  <c r="BG45" i="11"/>
  <c r="BH45" i="11"/>
  <c r="BI45" i="11"/>
  <c r="BJ45" i="11"/>
  <c r="Q45" i="11" s="1"/>
  <c r="BK45" i="11"/>
  <c r="BL45" i="11"/>
  <c r="BM45" i="11"/>
  <c r="BN45" i="11"/>
  <c r="BO45" i="11"/>
  <c r="BP45" i="11"/>
  <c r="BQ45" i="11"/>
  <c r="BR45" i="11"/>
  <c r="S45" i="11" s="1"/>
  <c r="BS45" i="11"/>
  <c r="BT45" i="11"/>
  <c r="BU45" i="11"/>
  <c r="BV45" i="11"/>
  <c r="BW45" i="11"/>
  <c r="U45" i="11" s="1"/>
  <c r="BX45" i="11"/>
  <c r="BY45" i="11"/>
  <c r="BZ45" i="11"/>
  <c r="V45" i="11" s="1"/>
  <c r="CA45" i="11"/>
  <c r="CB45" i="11"/>
  <c r="CC45" i="11"/>
  <c r="CD45" i="11"/>
  <c r="CE45" i="11"/>
  <c r="CF45" i="11"/>
  <c r="CG45" i="11"/>
  <c r="CH45" i="11"/>
  <c r="X45" i="11" s="1"/>
  <c r="CI45" i="11"/>
  <c r="CJ45" i="11"/>
  <c r="CK45" i="11"/>
  <c r="CL45" i="11"/>
  <c r="CM45" i="11"/>
  <c r="CN45" i="11"/>
  <c r="CO45" i="11"/>
  <c r="CP45" i="11"/>
  <c r="Z45" i="11" s="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O46" i="11" s="1"/>
  <c r="BE46" i="11"/>
  <c r="BF46" i="11"/>
  <c r="BG46" i="11"/>
  <c r="P46" i="11" s="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U46" i="11" s="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Y46" i="11" s="1"/>
  <c r="CN46" i="11"/>
  <c r="CO46" i="11"/>
  <c r="CP46" i="11"/>
  <c r="AR47" i="11"/>
  <c r="AS47" i="11"/>
  <c r="AT47" i="11"/>
  <c r="AU47" i="11"/>
  <c r="AV47" i="11"/>
  <c r="M47" i="11" s="1"/>
  <c r="AW47" i="11"/>
  <c r="AX47" i="11"/>
  <c r="AY47" i="11"/>
  <c r="AZ47" i="11"/>
  <c r="BA47" i="11"/>
  <c r="BB47" i="11"/>
  <c r="BC47" i="11"/>
  <c r="BD47" i="11"/>
  <c r="O47" i="11" s="1"/>
  <c r="BE47" i="11"/>
  <c r="BF47" i="11"/>
  <c r="BG47" i="11"/>
  <c r="BH47" i="11"/>
  <c r="P47" i="11" s="1"/>
  <c r="BI47" i="11"/>
  <c r="Q47" i="11" s="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X47" i="11" s="1"/>
  <c r="CK47" i="11"/>
  <c r="CL47" i="11"/>
  <c r="CM47" i="11"/>
  <c r="CN47" i="11"/>
  <c r="CO47" i="11"/>
  <c r="CP47" i="11"/>
  <c r="AR48" i="11"/>
  <c r="AS48" i="11"/>
  <c r="L48" i="11" s="1"/>
  <c r="AT48" i="11"/>
  <c r="AU48" i="11"/>
  <c r="AV48" i="11"/>
  <c r="AW48" i="11"/>
  <c r="AX48" i="11"/>
  <c r="AY48" i="11"/>
  <c r="AZ48" i="11"/>
  <c r="BA48" i="11"/>
  <c r="N48" i="11" s="1"/>
  <c r="BB48" i="11"/>
  <c r="BC48" i="11"/>
  <c r="BD48" i="11"/>
  <c r="BE48" i="11"/>
  <c r="BF48" i="11"/>
  <c r="P48" i="11" s="1"/>
  <c r="BG48" i="11"/>
  <c r="BH48" i="11"/>
  <c r="BI48" i="11"/>
  <c r="Q48" i="11" s="1"/>
  <c r="BJ48" i="11"/>
  <c r="BK48" i="11"/>
  <c r="BL48" i="11"/>
  <c r="BM48" i="11"/>
  <c r="BN48" i="11"/>
  <c r="BO48" i="11"/>
  <c r="BP48" i="11"/>
  <c r="BQ48" i="11"/>
  <c r="S48" i="11" s="1"/>
  <c r="BR48" i="11"/>
  <c r="BS48" i="11"/>
  <c r="BT48" i="11"/>
  <c r="BU48" i="11"/>
  <c r="BV48" i="11"/>
  <c r="BW48" i="11"/>
  <c r="BX48" i="11"/>
  <c r="BY48" i="11"/>
  <c r="U48" i="11" s="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Y48" i="11" s="1"/>
  <c r="CM48" i="11"/>
  <c r="CN48" i="11"/>
  <c r="CO48" i="11"/>
  <c r="Z48" i="11" s="1"/>
  <c r="CP48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P49" i="11" s="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T49" i="11" s="1"/>
  <c r="BW49" i="11"/>
  <c r="BX49" i="11"/>
  <c r="BY49" i="11"/>
  <c r="BZ49" i="11"/>
  <c r="CA49" i="11"/>
  <c r="CB49" i="11"/>
  <c r="CC49" i="11"/>
  <c r="CD49" i="11"/>
  <c r="W49" i="11" s="1"/>
  <c r="CE49" i="11"/>
  <c r="CF49" i="11"/>
  <c r="CG49" i="11"/>
  <c r="CH49" i="11"/>
  <c r="CI49" i="11"/>
  <c r="CJ49" i="11"/>
  <c r="CK49" i="11"/>
  <c r="CL49" i="11"/>
  <c r="Y49" i="11" s="1"/>
  <c r="CM49" i="11"/>
  <c r="CN49" i="11"/>
  <c r="CO49" i="11"/>
  <c r="CP49" i="11"/>
  <c r="Z49" i="11" s="1"/>
  <c r="AR50" i="11"/>
  <c r="L50" i="11" s="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S50" i="11" s="1"/>
  <c r="BT50" i="11"/>
  <c r="BU50" i="11"/>
  <c r="BV50" i="11"/>
  <c r="BW50" i="11"/>
  <c r="BX50" i="11"/>
  <c r="BY50" i="11"/>
  <c r="BZ50" i="11"/>
  <c r="CA50" i="11"/>
  <c r="V50" i="11" s="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Y50" i="11" s="1"/>
  <c r="CN50" i="11"/>
  <c r="Z50" i="11" s="1"/>
  <c r="CO50" i="11"/>
  <c r="CP50" i="11"/>
  <c r="AR51" i="11"/>
  <c r="L51" i="11" s="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P51" i="11" s="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T51" i="11" s="1"/>
  <c r="BV51" i="11"/>
  <c r="BW51" i="11"/>
  <c r="BX51" i="11"/>
  <c r="U51" i="11" s="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AR52" i="11"/>
  <c r="AS52" i="11"/>
  <c r="L52" i="11" s="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O52" i="11" s="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T52" i="11" s="1"/>
  <c r="BV52" i="11"/>
  <c r="BW52" i="11"/>
  <c r="BX52" i="11"/>
  <c r="BY52" i="11"/>
  <c r="BZ52" i="11"/>
  <c r="V52" i="11" s="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AR53" i="11"/>
  <c r="AS53" i="11"/>
  <c r="AT53" i="11"/>
  <c r="AU53" i="11"/>
  <c r="AV53" i="11"/>
  <c r="AW53" i="11"/>
  <c r="AX53" i="11"/>
  <c r="AY53" i="11"/>
  <c r="AZ53" i="11"/>
  <c r="BA53" i="11"/>
  <c r="BB53" i="11"/>
  <c r="N53" i="11" s="1"/>
  <c r="BC53" i="11"/>
  <c r="BD53" i="11"/>
  <c r="BE53" i="11"/>
  <c r="BF53" i="11"/>
  <c r="BG53" i="11"/>
  <c r="BH53" i="11"/>
  <c r="BI53" i="11"/>
  <c r="BJ53" i="11"/>
  <c r="Q53" i="11" s="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T53" i="11" s="1"/>
  <c r="BW53" i="11"/>
  <c r="U53" i="11" s="1"/>
  <c r="BX53" i="11"/>
  <c r="BY53" i="11"/>
  <c r="BZ53" i="11"/>
  <c r="V53" i="11" s="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Z53" i="11" s="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O54" i="11" s="1"/>
  <c r="BE54" i="11"/>
  <c r="BF54" i="11"/>
  <c r="BG54" i="11"/>
  <c r="P54" i="11" s="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V54" i="11" s="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Y54" i="11" s="1"/>
  <c r="CN54" i="11"/>
  <c r="CO54" i="11"/>
  <c r="CP54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O55" i="11" s="1"/>
  <c r="BE55" i="11"/>
  <c r="BF55" i="11"/>
  <c r="BG55" i="11"/>
  <c r="BH55" i="11"/>
  <c r="BI55" i="11"/>
  <c r="Q55" i="11" s="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X55" i="11" s="1"/>
  <c r="CK55" i="11"/>
  <c r="CL55" i="11"/>
  <c r="CM55" i="11"/>
  <c r="CN55" i="11"/>
  <c r="CO55" i="11"/>
  <c r="CP55" i="11"/>
  <c r="AR56" i="11"/>
  <c r="AS56" i="11"/>
  <c r="L56" i="11" s="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P56" i="11" s="1"/>
  <c r="BG56" i="11"/>
  <c r="BH56" i="11"/>
  <c r="BI56" i="11"/>
  <c r="Q56" i="11" s="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U56" i="11" s="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Y56" i="11" s="1"/>
  <c r="CM56" i="11"/>
  <c r="CN56" i="11"/>
  <c r="CO56" i="11"/>
  <c r="Z56" i="11" s="1"/>
  <c r="CP56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Q57" i="11" s="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T57" i="11" s="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Y57" i="11" s="1"/>
  <c r="CM57" i="11"/>
  <c r="CN57" i="11"/>
  <c r="CO57" i="11"/>
  <c r="CP57" i="11"/>
  <c r="AR58" i="11"/>
  <c r="L58" i="11" s="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S58" i="11" s="1"/>
  <c r="BT58" i="11"/>
  <c r="BU58" i="11"/>
  <c r="BV58" i="11"/>
  <c r="BW58" i="11"/>
  <c r="BX58" i="11"/>
  <c r="BY58" i="11"/>
  <c r="BZ58" i="11"/>
  <c r="CA58" i="11"/>
  <c r="V58" i="11" s="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Y58" i="11" s="1"/>
  <c r="CN58" i="11"/>
  <c r="Z58" i="11" s="1"/>
  <c r="CO58" i="11"/>
  <c r="CP58" i="11"/>
  <c r="AR59" i="11"/>
  <c r="L59" i="11" s="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P59" i="11" s="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T59" i="11" s="1"/>
  <c r="BV59" i="11"/>
  <c r="BW59" i="11"/>
  <c r="BX59" i="11"/>
  <c r="U59" i="11" s="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AR60" i="11"/>
  <c r="AS60" i="11"/>
  <c r="L60" i="11" s="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O60" i="11" s="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T60" i="11" s="1"/>
  <c r="BV60" i="11"/>
  <c r="BW60" i="11"/>
  <c r="BX60" i="11"/>
  <c r="BY60" i="11"/>
  <c r="BZ60" i="11"/>
  <c r="V60" i="11" s="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AR61" i="11"/>
  <c r="AS61" i="11"/>
  <c r="AT61" i="11"/>
  <c r="AU61" i="11"/>
  <c r="AV61" i="11"/>
  <c r="AW61" i="11"/>
  <c r="AX61" i="11"/>
  <c r="AY61" i="11"/>
  <c r="AZ61" i="11"/>
  <c r="BA61" i="11"/>
  <c r="BB61" i="11"/>
  <c r="N61" i="11" s="1"/>
  <c r="BC61" i="11"/>
  <c r="BD61" i="11"/>
  <c r="BE61" i="11"/>
  <c r="BF61" i="11"/>
  <c r="BG61" i="11"/>
  <c r="BH61" i="11"/>
  <c r="BI61" i="11"/>
  <c r="BJ61" i="11"/>
  <c r="Q61" i="11" s="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T61" i="11" s="1"/>
  <c r="BW61" i="11"/>
  <c r="U61" i="11" s="1"/>
  <c r="BX61" i="11"/>
  <c r="BY61" i="11"/>
  <c r="BZ61" i="11"/>
  <c r="V61" i="11" s="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Z61" i="11" s="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O62" i="11" s="1"/>
  <c r="BE62" i="11"/>
  <c r="BF62" i="11"/>
  <c r="BG62" i="11"/>
  <c r="P62" i="11" s="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V62" i="11" s="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Y62" i="11" s="1"/>
  <c r="CN62" i="11"/>
  <c r="CO62" i="11"/>
  <c r="CP62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O63" i="11" s="1"/>
  <c r="BE63" i="11"/>
  <c r="BF63" i="11"/>
  <c r="BG63" i="11"/>
  <c r="BH63" i="11"/>
  <c r="BI63" i="11"/>
  <c r="Q63" i="11" s="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X63" i="11" s="1"/>
  <c r="CK63" i="11"/>
  <c r="CL63" i="11"/>
  <c r="CM63" i="11"/>
  <c r="CN63" i="11"/>
  <c r="CO63" i="11"/>
  <c r="CP63" i="11"/>
  <c r="AR64" i="11"/>
  <c r="AS64" i="11"/>
  <c r="L64" i="11" s="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O64" i="11" s="1"/>
  <c r="BF64" i="11"/>
  <c r="P64" i="11" s="1"/>
  <c r="BG64" i="11"/>
  <c r="BH64" i="11"/>
  <c r="BI64" i="11"/>
  <c r="Q64" i="11" s="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U64" i="11" s="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Y64" i="11" s="1"/>
  <c r="CM64" i="11"/>
  <c r="CN64" i="11"/>
  <c r="CO64" i="11"/>
  <c r="Z64" i="11" s="1"/>
  <c r="CP64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Q65" i="11" s="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T65" i="11" s="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Y65" i="11" s="1"/>
  <c r="CM65" i="11"/>
  <c r="CN65" i="11"/>
  <c r="CO65" i="11"/>
  <c r="CP65" i="11"/>
  <c r="AR66" i="11"/>
  <c r="L66" i="11" s="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S66" i="11" s="1"/>
  <c r="BT66" i="11"/>
  <c r="BU66" i="11"/>
  <c r="BV66" i="11"/>
  <c r="BW66" i="11"/>
  <c r="BX66" i="11"/>
  <c r="BY66" i="11"/>
  <c r="BZ66" i="11"/>
  <c r="CA66" i="11"/>
  <c r="V66" i="11" s="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Z66" i="11" s="1"/>
  <c r="CO66" i="11"/>
  <c r="CP66" i="11"/>
  <c r="AR67" i="11"/>
  <c r="L67" i="11" s="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P67" i="11" s="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T67" i="11" s="1"/>
  <c r="BV67" i="11"/>
  <c r="BW67" i="11"/>
  <c r="BX67" i="11"/>
  <c r="U67" i="11" s="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O68" i="11" s="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T68" i="11" s="1"/>
  <c r="BV68" i="11"/>
  <c r="BW68" i="11"/>
  <c r="BX68" i="11"/>
  <c r="BY68" i="11"/>
  <c r="BZ68" i="11"/>
  <c r="V68" i="11" s="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AR69" i="11"/>
  <c r="AS69" i="11"/>
  <c r="AT69" i="11"/>
  <c r="AU69" i="11"/>
  <c r="AV69" i="11"/>
  <c r="AW69" i="11"/>
  <c r="AX69" i="11"/>
  <c r="AY69" i="11"/>
  <c r="AZ69" i="11"/>
  <c r="BA69" i="11"/>
  <c r="BB69" i="11"/>
  <c r="N69" i="11" s="1"/>
  <c r="BC69" i="11"/>
  <c r="BD69" i="11"/>
  <c r="BE69" i="11"/>
  <c r="BF69" i="11"/>
  <c r="BG69" i="11"/>
  <c r="BH69" i="11"/>
  <c r="BI69" i="11"/>
  <c r="BJ69" i="11"/>
  <c r="Q69" i="11" s="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U69" i="11" s="1"/>
  <c r="BX69" i="11"/>
  <c r="BY69" i="11"/>
  <c r="BZ69" i="11"/>
  <c r="V69" i="11" s="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Z69" i="11" s="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O70" i="11" s="1"/>
  <c r="BE70" i="11"/>
  <c r="BF70" i="11"/>
  <c r="BG70" i="11"/>
  <c r="P70" i="11" s="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Y70" i="11" s="1"/>
  <c r="CN70" i="11"/>
  <c r="CO70" i="11"/>
  <c r="CP70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O71" i="11" s="1"/>
  <c r="BE71" i="11"/>
  <c r="BF71" i="11"/>
  <c r="BG71" i="11"/>
  <c r="BH71" i="11"/>
  <c r="BI71" i="11"/>
  <c r="Q71" i="11" s="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X71" i="11" s="1"/>
  <c r="CK71" i="11"/>
  <c r="CL71" i="11"/>
  <c r="CM71" i="11"/>
  <c r="CN71" i="11"/>
  <c r="CO71" i="11"/>
  <c r="CP71" i="11"/>
  <c r="AR72" i="11"/>
  <c r="AS72" i="11"/>
  <c r="L72" i="11" s="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Q72" i="11" s="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U72" i="11" s="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Y72" i="11" s="1"/>
  <c r="CM72" i="11"/>
  <c r="CN72" i="11"/>
  <c r="CO72" i="11"/>
  <c r="Z72" i="11" s="1"/>
  <c r="CP72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T73" i="11" s="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Y73" i="11" s="1"/>
  <c r="CM73" i="11"/>
  <c r="CN73" i="11"/>
  <c r="CO73" i="11"/>
  <c r="CP73" i="11"/>
  <c r="AR74" i="11"/>
  <c r="L74" i="11" s="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S74" i="11" s="1"/>
  <c r="BT74" i="11"/>
  <c r="BU74" i="11"/>
  <c r="BV74" i="11"/>
  <c r="BW74" i="11"/>
  <c r="BX74" i="11"/>
  <c r="BY74" i="11"/>
  <c r="BZ74" i="11"/>
  <c r="CA74" i="11"/>
  <c r="V74" i="11" s="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AR75" i="11"/>
  <c r="L75" i="11" s="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P75" i="11" s="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T75" i="11" s="1"/>
  <c r="BV75" i="11"/>
  <c r="BW75" i="11"/>
  <c r="BX75" i="11"/>
  <c r="U75" i="11" s="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O76" i="11" s="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T76" i="11" s="1"/>
  <c r="BV76" i="11"/>
  <c r="BW76" i="11"/>
  <c r="BX76" i="11"/>
  <c r="BY76" i="11"/>
  <c r="BZ76" i="11"/>
  <c r="V76" i="11" s="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AR77" i="11"/>
  <c r="AS77" i="11"/>
  <c r="AT77" i="11"/>
  <c r="AU77" i="11"/>
  <c r="AV77" i="11"/>
  <c r="AW77" i="11"/>
  <c r="AX77" i="11"/>
  <c r="AY77" i="11"/>
  <c r="AZ77" i="11"/>
  <c r="BA77" i="11"/>
  <c r="BB77" i="11"/>
  <c r="N77" i="11" s="1"/>
  <c r="BC77" i="11"/>
  <c r="BD77" i="11"/>
  <c r="BE77" i="11"/>
  <c r="BF77" i="11"/>
  <c r="BG77" i="11"/>
  <c r="BH77" i="11"/>
  <c r="BI77" i="11"/>
  <c r="BJ77" i="11"/>
  <c r="Q77" i="11" s="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V77" i="11" s="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Z77" i="11" s="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O78" i="11" s="1"/>
  <c r="BE78" i="11"/>
  <c r="BF78" i="11"/>
  <c r="BG78" i="11"/>
  <c r="P78" i="11" s="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Y78" i="11" s="1"/>
  <c r="CN78" i="11"/>
  <c r="CO78" i="11"/>
  <c r="CP78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O79" i="11" s="1"/>
  <c r="BE79" i="11"/>
  <c r="BF79" i="11"/>
  <c r="BG79" i="11"/>
  <c r="BH79" i="11"/>
  <c r="BI79" i="11"/>
  <c r="Q79" i="11" s="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X79" i="11" s="1"/>
  <c r="CK79" i="11"/>
  <c r="CL79" i="11"/>
  <c r="CM79" i="11"/>
  <c r="CN79" i="11"/>
  <c r="CO79" i="11"/>
  <c r="CP79" i="11"/>
  <c r="AR80" i="11"/>
  <c r="AS80" i="11"/>
  <c r="L80" i="11" s="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Q80" i="11" s="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U80" i="11" s="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Y80" i="11" s="1"/>
  <c r="CM80" i="11"/>
  <c r="CN80" i="11"/>
  <c r="CO80" i="11"/>
  <c r="Z80" i="11" s="1"/>
  <c r="CP80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T81" i="11" s="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Y81" i="11" s="1"/>
  <c r="CM81" i="11"/>
  <c r="CN81" i="11"/>
  <c r="CO81" i="11"/>
  <c r="CP81" i="11"/>
  <c r="AR82" i="11"/>
  <c r="L82" i="11" s="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S82" i="11" s="1"/>
  <c r="BT82" i="11"/>
  <c r="BU82" i="11"/>
  <c r="BV82" i="11"/>
  <c r="BW82" i="11"/>
  <c r="BX82" i="11"/>
  <c r="BY82" i="11"/>
  <c r="BZ82" i="11"/>
  <c r="CA82" i="11"/>
  <c r="V82" i="11" s="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AR83" i="11"/>
  <c r="L83" i="11" s="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P83" i="11" s="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T83" i="11" s="1"/>
  <c r="BV83" i="11"/>
  <c r="BW83" i="11"/>
  <c r="BX83" i="11"/>
  <c r="U83" i="11" s="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O84" i="11" s="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T84" i="11" s="1"/>
  <c r="BV84" i="11"/>
  <c r="BW84" i="11"/>
  <c r="BX84" i="11"/>
  <c r="BY84" i="11"/>
  <c r="BZ84" i="11"/>
  <c r="V84" i="11" s="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AR85" i="11"/>
  <c r="AS85" i="11"/>
  <c r="AT85" i="11"/>
  <c r="AU85" i="11"/>
  <c r="AV85" i="11"/>
  <c r="AW85" i="11"/>
  <c r="AX85" i="11"/>
  <c r="AY85" i="11"/>
  <c r="AZ85" i="11"/>
  <c r="BA85" i="11"/>
  <c r="BB85" i="11"/>
  <c r="N85" i="11" s="1"/>
  <c r="BC85" i="11"/>
  <c r="BD85" i="11"/>
  <c r="BE85" i="11"/>
  <c r="BF85" i="11"/>
  <c r="BG85" i="11"/>
  <c r="BH85" i="11"/>
  <c r="BI85" i="11"/>
  <c r="BJ85" i="11"/>
  <c r="Q85" i="11" s="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V85" i="11" s="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Z85" i="11" s="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O86" i="11" s="1"/>
  <c r="BE86" i="11"/>
  <c r="BF86" i="11"/>
  <c r="BG86" i="11"/>
  <c r="P86" i="11" s="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S86" i="11" s="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Y86" i="11" s="1"/>
  <c r="CN86" i="11"/>
  <c r="CO86" i="11"/>
  <c r="CP86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O87" i="11" s="1"/>
  <c r="BE87" i="11"/>
  <c r="BF87" i="11"/>
  <c r="BG87" i="11"/>
  <c r="BH87" i="11"/>
  <c r="BI87" i="11"/>
  <c r="Q87" i="11" s="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X87" i="11" s="1"/>
  <c r="CK87" i="11"/>
  <c r="CL87" i="11"/>
  <c r="CM87" i="11"/>
  <c r="CN87" i="11"/>
  <c r="CO87" i="11"/>
  <c r="CP87" i="11"/>
  <c r="AR88" i="11"/>
  <c r="AS88" i="11"/>
  <c r="L88" i="11" s="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Q88" i="11" s="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U88" i="11" s="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Y88" i="11" s="1"/>
  <c r="CM88" i="11"/>
  <c r="CN88" i="11"/>
  <c r="CO88" i="11"/>
  <c r="Z88" i="11" s="1"/>
  <c r="CP88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T89" i="11" s="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Y89" i="11" s="1"/>
  <c r="CM89" i="11"/>
  <c r="CN89" i="11"/>
  <c r="CO89" i="11"/>
  <c r="CP89" i="11"/>
  <c r="AR90" i="11"/>
  <c r="L90" i="11" s="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P90" i="11" s="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S90" i="11" s="1"/>
  <c r="BT90" i="11"/>
  <c r="BU90" i="11"/>
  <c r="BV90" i="11"/>
  <c r="BW90" i="11"/>
  <c r="BX90" i="11"/>
  <c r="BY90" i="11"/>
  <c r="BZ90" i="11"/>
  <c r="CA90" i="11"/>
  <c r="V90" i="11" s="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AR91" i="11"/>
  <c r="L91" i="11" s="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P91" i="11" s="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T91" i="11" s="1"/>
  <c r="BV91" i="11"/>
  <c r="BW91" i="11"/>
  <c r="BX91" i="11"/>
  <c r="U91" i="11" s="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O92" i="11" s="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T92" i="11" s="1"/>
  <c r="BV92" i="11"/>
  <c r="BW92" i="11"/>
  <c r="BX92" i="11"/>
  <c r="BY92" i="11"/>
  <c r="BZ92" i="11"/>
  <c r="V92" i="11" s="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AR93" i="11"/>
  <c r="AS93" i="11"/>
  <c r="AT93" i="11"/>
  <c r="AU93" i="11"/>
  <c r="AV93" i="11"/>
  <c r="AW93" i="11"/>
  <c r="AX93" i="11"/>
  <c r="AY93" i="11"/>
  <c r="AZ93" i="11"/>
  <c r="BA93" i="11"/>
  <c r="BB93" i="11"/>
  <c r="N93" i="11" s="1"/>
  <c r="BC93" i="11"/>
  <c r="BD93" i="11"/>
  <c r="BE93" i="11"/>
  <c r="BF93" i="11"/>
  <c r="BG93" i="11"/>
  <c r="BH93" i="11"/>
  <c r="BI93" i="11"/>
  <c r="BJ93" i="11"/>
  <c r="Q93" i="11" s="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V93" i="11" s="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Z93" i="11" s="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O94" i="11" s="1"/>
  <c r="BE94" i="11"/>
  <c r="BF94" i="11"/>
  <c r="BG94" i="11"/>
  <c r="P94" i="11" s="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Y94" i="11" s="1"/>
  <c r="CN94" i="11"/>
  <c r="CO94" i="11"/>
  <c r="CP94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O95" i="11" s="1"/>
  <c r="BE95" i="11"/>
  <c r="BF95" i="11"/>
  <c r="BG95" i="11"/>
  <c r="BH95" i="11"/>
  <c r="BI95" i="11"/>
  <c r="Q95" i="11" s="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X95" i="11" s="1"/>
  <c r="CK95" i="11"/>
  <c r="CL95" i="11"/>
  <c r="CM95" i="11"/>
  <c r="CN95" i="11"/>
  <c r="CO95" i="11"/>
  <c r="CP95" i="11"/>
  <c r="AR96" i="11"/>
  <c r="AS96" i="11"/>
  <c r="L96" i="11" s="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Q96" i="11" s="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U96" i="11" s="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Y96" i="11" s="1"/>
  <c r="CM96" i="11"/>
  <c r="CN96" i="11"/>
  <c r="CO96" i="11"/>
  <c r="Z96" i="11" s="1"/>
  <c r="CP96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T97" i="11" s="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Y97" i="11" s="1"/>
  <c r="CM97" i="11"/>
  <c r="CN97" i="11"/>
  <c r="CO97" i="11"/>
  <c r="CP97" i="11"/>
  <c r="AR98" i="11"/>
  <c r="L98" i="11" s="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S98" i="11" s="1"/>
  <c r="BT98" i="11"/>
  <c r="BU98" i="11"/>
  <c r="BV98" i="11"/>
  <c r="BW98" i="11"/>
  <c r="BX98" i="11"/>
  <c r="BY98" i="11"/>
  <c r="BZ98" i="11"/>
  <c r="CA98" i="11"/>
  <c r="V98" i="11" s="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AR99" i="11"/>
  <c r="L99" i="11" s="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P99" i="11" s="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T99" i="11" s="1"/>
  <c r="BV99" i="11"/>
  <c r="BW99" i="11"/>
  <c r="BX99" i="11"/>
  <c r="U99" i="11" s="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O100" i="11" s="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T100" i="11" s="1"/>
  <c r="BV100" i="11"/>
  <c r="BW100" i="11"/>
  <c r="BX100" i="11"/>
  <c r="BY100" i="11"/>
  <c r="BZ100" i="11"/>
  <c r="V100" i="11" s="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Y100" i="11" s="1"/>
  <c r="CN100" i="11"/>
  <c r="CO100" i="11"/>
  <c r="CP100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N101" i="11" s="1"/>
  <c r="BC101" i="11"/>
  <c r="BD101" i="11"/>
  <c r="BE101" i="11"/>
  <c r="BF101" i="11"/>
  <c r="BG101" i="11"/>
  <c r="BH101" i="11"/>
  <c r="BI101" i="11"/>
  <c r="BJ101" i="11"/>
  <c r="Q101" i="11" s="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V101" i="11" s="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Z101" i="11" s="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P102" i="11" s="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Y102" i="11" s="1"/>
  <c r="CN102" i="11"/>
  <c r="CO102" i="11"/>
  <c r="CP102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O103" i="11" s="1"/>
  <c r="BE103" i="11"/>
  <c r="BF103" i="11"/>
  <c r="BG103" i="11"/>
  <c r="BH103" i="11"/>
  <c r="BI103" i="11"/>
  <c r="Q103" i="11" s="1"/>
  <c r="BJ103" i="11"/>
  <c r="BK103" i="11"/>
  <c r="BL103" i="11"/>
  <c r="BM103" i="11"/>
  <c r="BN103" i="11"/>
  <c r="BO103" i="11"/>
  <c r="BP103" i="11"/>
  <c r="BQ103" i="11"/>
  <c r="BR103" i="11"/>
  <c r="BS103" i="11"/>
  <c r="BT103" i="11"/>
  <c r="BU103" i="11"/>
  <c r="BV103" i="11"/>
  <c r="T103" i="11" s="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X103" i="11" s="1"/>
  <c r="CK103" i="11"/>
  <c r="CL103" i="11"/>
  <c r="CM103" i="11"/>
  <c r="CN103" i="11"/>
  <c r="CO103" i="11"/>
  <c r="CP103" i="11"/>
  <c r="AR104" i="11"/>
  <c r="AS104" i="11"/>
  <c r="L104" i="11" s="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Q104" i="11" s="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U104" i="11" s="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Y104" i="11" s="1"/>
  <c r="CM104" i="11"/>
  <c r="CN104" i="11"/>
  <c r="CO104" i="11"/>
  <c r="Z104" i="11" s="1"/>
  <c r="CP104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U105" i="11"/>
  <c r="BV105" i="11"/>
  <c r="T105" i="11" s="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Y105" i="11" s="1"/>
  <c r="CM105" i="11"/>
  <c r="CN105" i="11"/>
  <c r="CO105" i="11"/>
  <c r="CP105" i="11"/>
  <c r="AR106" i="11"/>
  <c r="L106" i="11" s="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S106" i="11" s="1"/>
  <c r="BT106" i="11"/>
  <c r="BU106" i="11"/>
  <c r="BV106" i="11"/>
  <c r="BW106" i="11"/>
  <c r="BX106" i="11"/>
  <c r="BY106" i="11"/>
  <c r="BZ106" i="11"/>
  <c r="CA106" i="11"/>
  <c r="V106" i="11" s="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AR107" i="11"/>
  <c r="L107" i="11" s="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P107" i="11" s="1"/>
  <c r="BI107" i="11"/>
  <c r="BJ107" i="11"/>
  <c r="Q107" i="11" s="1"/>
  <c r="BK107" i="11"/>
  <c r="BL107" i="11"/>
  <c r="BM107" i="11"/>
  <c r="BN107" i="11"/>
  <c r="BO107" i="11"/>
  <c r="BP107" i="11"/>
  <c r="BQ107" i="11"/>
  <c r="BR107" i="11"/>
  <c r="BS107" i="11"/>
  <c r="BT107" i="11"/>
  <c r="BU107" i="11"/>
  <c r="T107" i="11" s="1"/>
  <c r="BV107" i="11"/>
  <c r="BW107" i="11"/>
  <c r="BX107" i="11"/>
  <c r="U107" i="11" s="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O108" i="11" s="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U108" i="11"/>
  <c r="T108" i="11" s="1"/>
  <c r="BV108" i="11"/>
  <c r="BW108" i="11"/>
  <c r="BX108" i="11"/>
  <c r="BY108" i="11"/>
  <c r="BZ108" i="11"/>
  <c r="V108" i="11" s="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N109" i="11" s="1"/>
  <c r="BC109" i="11"/>
  <c r="BD109" i="11"/>
  <c r="BE109" i="11"/>
  <c r="BF109" i="11"/>
  <c r="BG109" i="11"/>
  <c r="BH109" i="11"/>
  <c r="BI109" i="11"/>
  <c r="BJ109" i="11"/>
  <c r="Q109" i="11" s="1"/>
  <c r="BK109" i="11"/>
  <c r="BL109" i="11"/>
  <c r="BM109" i="11"/>
  <c r="BN109" i="11"/>
  <c r="BO109" i="11"/>
  <c r="BP109" i="11"/>
  <c r="BQ109" i="11"/>
  <c r="BR109" i="11"/>
  <c r="BS109" i="11"/>
  <c r="BT109" i="11"/>
  <c r="BU109" i="11"/>
  <c r="BV109" i="11"/>
  <c r="BW109" i="11"/>
  <c r="BX109" i="11"/>
  <c r="BY109" i="11"/>
  <c r="BZ109" i="11"/>
  <c r="V109" i="11" s="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Z109" i="11" s="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O110" i="11" s="1"/>
  <c r="BE110" i="11"/>
  <c r="BF110" i="11"/>
  <c r="BG110" i="11"/>
  <c r="P110" i="11" s="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Y110" i="11" s="1"/>
  <c r="CN110" i="11"/>
  <c r="CO110" i="11"/>
  <c r="CP110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O111" i="11" s="1"/>
  <c r="BE111" i="11"/>
  <c r="BF111" i="11"/>
  <c r="BG111" i="11"/>
  <c r="BH111" i="11"/>
  <c r="BI111" i="11"/>
  <c r="Q111" i="11" s="1"/>
  <c r="BJ111" i="11"/>
  <c r="BK111" i="11"/>
  <c r="BL111" i="11"/>
  <c r="BM111" i="11"/>
  <c r="BN111" i="11"/>
  <c r="BO111" i="11"/>
  <c r="BP111" i="11"/>
  <c r="BQ111" i="11"/>
  <c r="BR111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X111" i="11" s="1"/>
  <c r="CK111" i="11"/>
  <c r="CL111" i="11"/>
  <c r="CM111" i="11"/>
  <c r="CN111" i="11"/>
  <c r="CO111" i="11"/>
  <c r="CP111" i="11"/>
  <c r="AR112" i="11"/>
  <c r="AS112" i="11"/>
  <c r="L112" i="11" s="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Q112" i="11" s="1"/>
  <c r="BJ112" i="11"/>
  <c r="BK112" i="11"/>
  <c r="BL112" i="11"/>
  <c r="BM112" i="11"/>
  <c r="BN112" i="11"/>
  <c r="BO112" i="11"/>
  <c r="BP112" i="11"/>
  <c r="BQ112" i="11"/>
  <c r="BR112" i="11"/>
  <c r="BS112" i="11"/>
  <c r="BT112" i="11"/>
  <c r="BU112" i="11"/>
  <c r="BV112" i="11"/>
  <c r="BW112" i="11"/>
  <c r="BX112" i="11"/>
  <c r="BY112" i="11"/>
  <c r="U112" i="11" s="1"/>
  <c r="BZ112" i="11"/>
  <c r="CA112" i="11"/>
  <c r="V112" i="11" s="1"/>
  <c r="CB112" i="11"/>
  <c r="CC112" i="11"/>
  <c r="CD112" i="11"/>
  <c r="CE112" i="11"/>
  <c r="CF112" i="11"/>
  <c r="CG112" i="11"/>
  <c r="CH112" i="11"/>
  <c r="CI112" i="11"/>
  <c r="CJ112" i="11"/>
  <c r="CK112" i="11"/>
  <c r="CL112" i="11"/>
  <c r="Y112" i="11" s="1"/>
  <c r="CM112" i="11"/>
  <c r="CN112" i="11"/>
  <c r="CO112" i="11"/>
  <c r="Z112" i="11" s="1"/>
  <c r="CP112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U113" i="11"/>
  <c r="BV113" i="11"/>
  <c r="T113" i="11" s="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Y113" i="11" s="1"/>
  <c r="CM113" i="11"/>
  <c r="CN113" i="11"/>
  <c r="CO113" i="11"/>
  <c r="CP113" i="11"/>
  <c r="AR114" i="11"/>
  <c r="L114" i="11" s="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O114" i="11" s="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S114" i="11" s="1"/>
  <c r="BT114" i="11"/>
  <c r="BU114" i="11"/>
  <c r="BV114" i="11"/>
  <c r="BW114" i="11"/>
  <c r="BX114" i="11"/>
  <c r="BY114" i="11"/>
  <c r="BZ114" i="11"/>
  <c r="CA114" i="11"/>
  <c r="V114" i="11" s="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AR115" i="11"/>
  <c r="L115" i="11" s="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P115" i="11" s="1"/>
  <c r="BI115" i="11"/>
  <c r="BJ115" i="11"/>
  <c r="Q115" i="11" s="1"/>
  <c r="BK115" i="11"/>
  <c r="BL115" i="11"/>
  <c r="BM115" i="11"/>
  <c r="BN115" i="11"/>
  <c r="BO115" i="11"/>
  <c r="BP115" i="11"/>
  <c r="BQ115" i="11"/>
  <c r="BR115" i="11"/>
  <c r="BS115" i="11"/>
  <c r="BT115" i="11"/>
  <c r="BU115" i="11"/>
  <c r="T115" i="11" s="1"/>
  <c r="BV115" i="11"/>
  <c r="BW115" i="11"/>
  <c r="BX115" i="11"/>
  <c r="U115" i="11" s="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O116" i="11" s="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U116" i="11"/>
  <c r="T116" i="11" s="1"/>
  <c r="BV116" i="11"/>
  <c r="BW116" i="11"/>
  <c r="BX116" i="11"/>
  <c r="BY116" i="11"/>
  <c r="BZ116" i="11"/>
  <c r="V116" i="11" s="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Y116" i="11" s="1"/>
  <c r="CN116" i="11"/>
  <c r="CO116" i="11"/>
  <c r="CP116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N117" i="11" s="1"/>
  <c r="BC117" i="11"/>
  <c r="BD117" i="11"/>
  <c r="BE117" i="11"/>
  <c r="BF117" i="11"/>
  <c r="BG117" i="11"/>
  <c r="BH117" i="11"/>
  <c r="BI117" i="11"/>
  <c r="BJ117" i="11"/>
  <c r="Q117" i="11" s="1"/>
  <c r="BK117" i="11"/>
  <c r="BL117" i="11"/>
  <c r="BM117" i="11"/>
  <c r="BN117" i="11"/>
  <c r="BO117" i="11"/>
  <c r="BP117" i="11"/>
  <c r="BQ117" i="11"/>
  <c r="BR117" i="11"/>
  <c r="BS117" i="11"/>
  <c r="BT117" i="11"/>
  <c r="BU117" i="11"/>
  <c r="BV117" i="11"/>
  <c r="BW117" i="11"/>
  <c r="BX117" i="11"/>
  <c r="BY117" i="11"/>
  <c r="BZ117" i="11"/>
  <c r="V117" i="11" s="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Z117" i="11" s="1"/>
  <c r="AR118" i="11"/>
  <c r="AS118" i="11"/>
  <c r="L118" i="11" s="1"/>
  <c r="AT118" i="11"/>
  <c r="AU118" i="11"/>
  <c r="AV118" i="11"/>
  <c r="AW118" i="11"/>
  <c r="AX118" i="11"/>
  <c r="AY118" i="11"/>
  <c r="AZ118" i="11"/>
  <c r="BA118" i="11"/>
  <c r="BB118" i="11"/>
  <c r="BC118" i="11"/>
  <c r="BD118" i="11"/>
  <c r="O118" i="11" s="1"/>
  <c r="BE118" i="11"/>
  <c r="BF118" i="11"/>
  <c r="BG118" i="11"/>
  <c r="P118" i="11" s="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Y118" i="11" s="1"/>
  <c r="CN118" i="11"/>
  <c r="CO118" i="11"/>
  <c r="CP118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O119" i="11" s="1"/>
  <c r="BE119" i="11"/>
  <c r="BF119" i="11"/>
  <c r="BG119" i="11"/>
  <c r="BH119" i="11"/>
  <c r="BI119" i="11"/>
  <c r="Q119" i="11" s="1"/>
  <c r="BJ119" i="11"/>
  <c r="BK119" i="11"/>
  <c r="BL119" i="11"/>
  <c r="BM119" i="11"/>
  <c r="BN119" i="11"/>
  <c r="BO119" i="11"/>
  <c r="BP119" i="11"/>
  <c r="BQ119" i="11"/>
  <c r="BR119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X119" i="11" s="1"/>
  <c r="CK119" i="11"/>
  <c r="CL119" i="11"/>
  <c r="CM119" i="11"/>
  <c r="CN119" i="11"/>
  <c r="CO119" i="11"/>
  <c r="CP119" i="11"/>
  <c r="AR120" i="11"/>
  <c r="AS120" i="11"/>
  <c r="L120" i="11" s="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Q120" i="11" s="1"/>
  <c r="BJ120" i="11"/>
  <c r="BK120" i="11"/>
  <c r="BL120" i="11"/>
  <c r="BM120" i="11"/>
  <c r="BN120" i="11"/>
  <c r="BO120" i="11"/>
  <c r="BP120" i="11"/>
  <c r="BQ120" i="11"/>
  <c r="BR120" i="11"/>
  <c r="BS120" i="11"/>
  <c r="BT120" i="11"/>
  <c r="BU120" i="11"/>
  <c r="BV120" i="11"/>
  <c r="BW120" i="11"/>
  <c r="BX120" i="11"/>
  <c r="BY120" i="11"/>
  <c r="U120" i="11" s="1"/>
  <c r="BZ120" i="11"/>
  <c r="CA120" i="11"/>
  <c r="V120" i="11" s="1"/>
  <c r="CB120" i="11"/>
  <c r="CC120" i="11"/>
  <c r="CD120" i="11"/>
  <c r="CE120" i="11"/>
  <c r="CF120" i="11"/>
  <c r="CG120" i="11"/>
  <c r="CH120" i="11"/>
  <c r="CI120" i="11"/>
  <c r="CJ120" i="11"/>
  <c r="CK120" i="11"/>
  <c r="CL120" i="11"/>
  <c r="Y120" i="11" s="1"/>
  <c r="CM120" i="11"/>
  <c r="CN120" i="11"/>
  <c r="CO120" i="11"/>
  <c r="Z120" i="11" s="1"/>
  <c r="CP120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U121" i="11"/>
  <c r="BV121" i="11"/>
  <c r="T121" i="11" s="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Y121" i="11" s="1"/>
  <c r="CM121" i="11"/>
  <c r="CN121" i="11"/>
  <c r="CO121" i="11"/>
  <c r="CP121" i="11"/>
  <c r="AR122" i="11"/>
  <c r="L122" i="11" s="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S122" i="11" s="1"/>
  <c r="BT122" i="11"/>
  <c r="BU122" i="11"/>
  <c r="BV122" i="11"/>
  <c r="BW122" i="11"/>
  <c r="BX122" i="11"/>
  <c r="BY122" i="11"/>
  <c r="BZ122" i="11"/>
  <c r="CA122" i="11"/>
  <c r="V122" i="11" s="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AR123" i="11"/>
  <c r="L123" i="11" s="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P123" i="11" s="1"/>
  <c r="BI123" i="11"/>
  <c r="BJ123" i="11"/>
  <c r="Q123" i="11" s="1"/>
  <c r="BK123" i="11"/>
  <c r="BL123" i="11"/>
  <c r="BM123" i="11"/>
  <c r="BN123" i="11"/>
  <c r="BO123" i="11"/>
  <c r="BP123" i="11"/>
  <c r="BQ123" i="11"/>
  <c r="BR123" i="11"/>
  <c r="BS123" i="11"/>
  <c r="BT123" i="11"/>
  <c r="BU123" i="11"/>
  <c r="T123" i="11" s="1"/>
  <c r="BV123" i="11"/>
  <c r="BW123" i="11"/>
  <c r="BX123" i="11"/>
  <c r="U123" i="11" s="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O124" i="11" s="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U124" i="11"/>
  <c r="T124" i="11" s="1"/>
  <c r="BV124" i="11"/>
  <c r="BW124" i="11"/>
  <c r="BX124" i="11"/>
  <c r="BY124" i="11"/>
  <c r="BZ124" i="11"/>
  <c r="V124" i="11" s="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Q125" i="11" s="1"/>
  <c r="BK125" i="11"/>
  <c r="BL125" i="11"/>
  <c r="BM125" i="11"/>
  <c r="BN125" i="11"/>
  <c r="BO125" i="11"/>
  <c r="BP125" i="11"/>
  <c r="BQ125" i="11"/>
  <c r="BR125" i="11"/>
  <c r="BS125" i="11"/>
  <c r="BT125" i="11"/>
  <c r="BU125" i="11"/>
  <c r="BV125" i="11"/>
  <c r="BW125" i="11"/>
  <c r="BX125" i="11"/>
  <c r="BY125" i="11"/>
  <c r="BZ125" i="11"/>
  <c r="V125" i="11" s="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Z125" i="11" s="1"/>
  <c r="AR126" i="11"/>
  <c r="AS126" i="11"/>
  <c r="L126" i="11" s="1"/>
  <c r="AT126" i="11"/>
  <c r="AU126" i="11"/>
  <c r="AV126" i="11"/>
  <c r="AW126" i="11"/>
  <c r="AX126" i="11"/>
  <c r="AY126" i="11"/>
  <c r="AZ126" i="11"/>
  <c r="BA126" i="11"/>
  <c r="BB126" i="11"/>
  <c r="BC126" i="11"/>
  <c r="BD126" i="11"/>
  <c r="O126" i="11" s="1"/>
  <c r="BE126" i="11"/>
  <c r="BF126" i="11"/>
  <c r="BG126" i="11"/>
  <c r="P126" i="11" s="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Y126" i="11" s="1"/>
  <c r="CN126" i="11"/>
  <c r="CO126" i="11"/>
  <c r="CP126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O127" i="11" s="1"/>
  <c r="BE127" i="11"/>
  <c r="BF127" i="11"/>
  <c r="BG127" i="11"/>
  <c r="BH127" i="11"/>
  <c r="BI127" i="11"/>
  <c r="Q127" i="11" s="1"/>
  <c r="BJ127" i="11"/>
  <c r="BK127" i="11"/>
  <c r="BL127" i="11"/>
  <c r="BM127" i="11"/>
  <c r="BN127" i="11"/>
  <c r="BO127" i="11"/>
  <c r="BP127" i="11"/>
  <c r="BQ127" i="11"/>
  <c r="BR127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AR128" i="11"/>
  <c r="AS128" i="11"/>
  <c r="L128" i="11" s="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Q128" i="11" s="1"/>
  <c r="BJ128" i="11"/>
  <c r="BK128" i="11"/>
  <c r="BL128" i="11"/>
  <c r="BM128" i="11"/>
  <c r="BN128" i="11"/>
  <c r="BO128" i="11"/>
  <c r="BP128" i="11"/>
  <c r="BQ128" i="11"/>
  <c r="BR128" i="11"/>
  <c r="BS128" i="11"/>
  <c r="BT128" i="11"/>
  <c r="BU128" i="11"/>
  <c r="BV128" i="11"/>
  <c r="BW128" i="11"/>
  <c r="BX128" i="11"/>
  <c r="BY128" i="11"/>
  <c r="U128" i="11" s="1"/>
  <c r="BZ128" i="11"/>
  <c r="CA128" i="11"/>
  <c r="V128" i="11" s="1"/>
  <c r="CB128" i="11"/>
  <c r="CC128" i="11"/>
  <c r="CD128" i="11"/>
  <c r="CE128" i="11"/>
  <c r="CF128" i="11"/>
  <c r="CG128" i="11"/>
  <c r="CH128" i="11"/>
  <c r="CI128" i="11"/>
  <c r="CJ128" i="11"/>
  <c r="CK128" i="11"/>
  <c r="CL128" i="11"/>
  <c r="Y128" i="11" s="1"/>
  <c r="CM128" i="11"/>
  <c r="CN128" i="11"/>
  <c r="CO128" i="11"/>
  <c r="Z128" i="11" s="1"/>
  <c r="CP128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U129" i="11"/>
  <c r="BV129" i="11"/>
  <c r="T129" i="11" s="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Y129" i="11" s="1"/>
  <c r="CM129" i="11"/>
  <c r="CN129" i="11"/>
  <c r="CO129" i="11"/>
  <c r="CP129" i="11"/>
  <c r="AR130" i="11"/>
  <c r="L130" i="11" s="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O130" i="11" s="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U130" i="11"/>
  <c r="BV130" i="11"/>
  <c r="BW130" i="11"/>
  <c r="BX130" i="11"/>
  <c r="BY130" i="11"/>
  <c r="BZ130" i="11"/>
  <c r="CA130" i="11"/>
  <c r="V130" i="11" s="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AR131" i="11"/>
  <c r="L131" i="11" s="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P131" i="11" s="1"/>
  <c r="BI131" i="11"/>
  <c r="BJ131" i="11"/>
  <c r="Q131" i="11" s="1"/>
  <c r="BK131" i="11"/>
  <c r="BL131" i="11"/>
  <c r="BM131" i="11"/>
  <c r="BN131" i="11"/>
  <c r="BO131" i="11"/>
  <c r="BP131" i="11"/>
  <c r="BQ131" i="11"/>
  <c r="BR131" i="11"/>
  <c r="BS131" i="11"/>
  <c r="BT131" i="11"/>
  <c r="BU131" i="11"/>
  <c r="T131" i="11" s="1"/>
  <c r="BV131" i="11"/>
  <c r="BW131" i="11"/>
  <c r="BX131" i="11"/>
  <c r="U131" i="11" s="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O132" i="11" s="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U132" i="11"/>
  <c r="T132" i="11" s="1"/>
  <c r="BV132" i="11"/>
  <c r="BW132" i="11"/>
  <c r="BX132" i="11"/>
  <c r="BY132" i="11"/>
  <c r="BZ132" i="11"/>
  <c r="V132" i="11" s="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Q133" i="11" s="1"/>
  <c r="BK133" i="11"/>
  <c r="BL133" i="11"/>
  <c r="BM133" i="11"/>
  <c r="BN133" i="11"/>
  <c r="BO133" i="11"/>
  <c r="BP133" i="11"/>
  <c r="BQ133" i="11"/>
  <c r="BR133" i="11"/>
  <c r="BS133" i="11"/>
  <c r="BT133" i="11"/>
  <c r="BU133" i="11"/>
  <c r="BV133" i="11"/>
  <c r="BW133" i="11"/>
  <c r="BX133" i="11"/>
  <c r="BY133" i="11"/>
  <c r="BZ133" i="11"/>
  <c r="V133" i="11" s="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Z133" i="11" s="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O134" i="11" s="1"/>
  <c r="BE134" i="11"/>
  <c r="BF134" i="11"/>
  <c r="BG134" i="11"/>
  <c r="P134" i="11" s="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Y134" i="11" s="1"/>
  <c r="CN134" i="11"/>
  <c r="CO134" i="11"/>
  <c r="CP134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Q135" i="11" s="1"/>
  <c r="BJ135" i="11"/>
  <c r="BK135" i="11"/>
  <c r="BL135" i="11"/>
  <c r="BM135" i="11"/>
  <c r="BN135" i="11"/>
  <c r="BO135" i="11"/>
  <c r="BP135" i="11"/>
  <c r="BQ135" i="11"/>
  <c r="BR135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AR136" i="11"/>
  <c r="AS136" i="11"/>
  <c r="L136" i="11" s="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Q136" i="11" s="1"/>
  <c r="BJ136" i="11"/>
  <c r="BK136" i="11"/>
  <c r="BL136" i="11"/>
  <c r="BM136" i="11"/>
  <c r="BN136" i="11"/>
  <c r="BO136" i="11"/>
  <c r="BP136" i="11"/>
  <c r="BQ136" i="11"/>
  <c r="BR136" i="11"/>
  <c r="BS136" i="11"/>
  <c r="BT136" i="11"/>
  <c r="BU136" i="11"/>
  <c r="BV136" i="11"/>
  <c r="BW136" i="11"/>
  <c r="BX136" i="11"/>
  <c r="BY136" i="11"/>
  <c r="U136" i="11" s="1"/>
  <c r="BZ136" i="11"/>
  <c r="CA136" i="11"/>
  <c r="V136" i="11" s="1"/>
  <c r="CB136" i="11"/>
  <c r="CC136" i="11"/>
  <c r="CD136" i="11"/>
  <c r="CE136" i="11"/>
  <c r="CF136" i="11"/>
  <c r="CG136" i="11"/>
  <c r="CH136" i="11"/>
  <c r="CI136" i="11"/>
  <c r="CJ136" i="11"/>
  <c r="CK136" i="11"/>
  <c r="CL136" i="11"/>
  <c r="Y136" i="11" s="1"/>
  <c r="CM136" i="11"/>
  <c r="CN136" i="11"/>
  <c r="CO136" i="11"/>
  <c r="CP136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Y137" i="11" s="1"/>
  <c r="CM137" i="11"/>
  <c r="CN137" i="11"/>
  <c r="CO137" i="11"/>
  <c r="CP137" i="11"/>
  <c r="AR138" i="11"/>
  <c r="L138" i="11" s="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AR139" i="11"/>
  <c r="L139" i="11" s="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U139" i="11"/>
  <c r="T139" i="11" s="1"/>
  <c r="BV139" i="11"/>
  <c r="BW139" i="11"/>
  <c r="BX139" i="11"/>
  <c r="U139" i="11" s="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O140" i="11" s="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U140" i="11"/>
  <c r="T140" i="11" s="1"/>
  <c r="BV140" i="11"/>
  <c r="BW140" i="11"/>
  <c r="BX140" i="11"/>
  <c r="BY140" i="11"/>
  <c r="BZ140" i="11"/>
  <c r="V140" i="11" s="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Q141" i="11" s="1"/>
  <c r="BK141" i="11"/>
  <c r="BL141" i="11"/>
  <c r="BM141" i="11"/>
  <c r="BN141" i="11"/>
  <c r="BO141" i="11"/>
  <c r="BP141" i="11"/>
  <c r="BQ141" i="11"/>
  <c r="BR141" i="11"/>
  <c r="BS141" i="11"/>
  <c r="BT141" i="11"/>
  <c r="BU141" i="11"/>
  <c r="BV141" i="11"/>
  <c r="BW141" i="11"/>
  <c r="BX141" i="11"/>
  <c r="BY141" i="11"/>
  <c r="BZ141" i="11"/>
  <c r="V141" i="11" s="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Z141" i="11" s="1"/>
  <c r="AR142" i="11"/>
  <c r="AS142" i="11"/>
  <c r="L142" i="11" s="1"/>
  <c r="AT142" i="11"/>
  <c r="AU142" i="11"/>
  <c r="AV142" i="11"/>
  <c r="AW142" i="11"/>
  <c r="AX142" i="11"/>
  <c r="AY142" i="11"/>
  <c r="AZ142" i="11"/>
  <c r="BA142" i="11"/>
  <c r="BB142" i="11"/>
  <c r="BC142" i="11"/>
  <c r="BD142" i="11"/>
  <c r="O142" i="11" s="1"/>
  <c r="BE142" i="11"/>
  <c r="BF142" i="11"/>
  <c r="BG142" i="11"/>
  <c r="P142" i="11" s="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Y142" i="11" s="1"/>
  <c r="CN142" i="11"/>
  <c r="CO142" i="11"/>
  <c r="CP142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O143" i="11" s="1"/>
  <c r="BE143" i="11"/>
  <c r="BF143" i="11"/>
  <c r="BG143" i="11"/>
  <c r="BH143" i="11"/>
  <c r="BI143" i="11"/>
  <c r="Q143" i="11" s="1"/>
  <c r="BJ143" i="11"/>
  <c r="BK143" i="11"/>
  <c r="BL143" i="11"/>
  <c r="BM143" i="11"/>
  <c r="BN143" i="11"/>
  <c r="BO143" i="11"/>
  <c r="BP143" i="11"/>
  <c r="BQ143" i="11"/>
  <c r="BR143" i="11"/>
  <c r="BS143" i="11"/>
  <c r="BT143" i="11"/>
  <c r="BU143" i="11"/>
  <c r="BV143" i="11"/>
  <c r="T143" i="11" s="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AR144" i="11"/>
  <c r="AS144" i="11"/>
  <c r="L144" i="11" s="1"/>
  <c r="AT144" i="11"/>
  <c r="AU144" i="11"/>
  <c r="AV144" i="11"/>
  <c r="AW144" i="11"/>
  <c r="AX144" i="11"/>
  <c r="AY144" i="11"/>
  <c r="AZ144" i="11"/>
  <c r="BA144" i="11"/>
  <c r="BB144" i="11"/>
  <c r="BC144" i="11"/>
  <c r="BD144" i="11"/>
  <c r="BE144" i="11"/>
  <c r="BF144" i="11"/>
  <c r="BG144" i="11"/>
  <c r="BH144" i="11"/>
  <c r="BI144" i="11"/>
  <c r="Q144" i="11" s="1"/>
  <c r="BJ144" i="11"/>
  <c r="BK144" i="11"/>
  <c r="BL144" i="11"/>
  <c r="BM144" i="11"/>
  <c r="BN144" i="11"/>
  <c r="BO144" i="11"/>
  <c r="BP144" i="11"/>
  <c r="BQ144" i="11"/>
  <c r="BR144" i="11"/>
  <c r="BS144" i="11"/>
  <c r="BT144" i="11"/>
  <c r="BU144" i="11"/>
  <c r="BV144" i="11"/>
  <c r="BW144" i="11"/>
  <c r="BX144" i="11"/>
  <c r="BY144" i="11"/>
  <c r="U144" i="11" s="1"/>
  <c r="BZ144" i="11"/>
  <c r="CA144" i="11"/>
  <c r="V144" i="11" s="1"/>
  <c r="CB144" i="11"/>
  <c r="CC144" i="11"/>
  <c r="CD144" i="11"/>
  <c r="CE144" i="11"/>
  <c r="CF144" i="11"/>
  <c r="CG144" i="11"/>
  <c r="CH144" i="11"/>
  <c r="CI144" i="11"/>
  <c r="CJ144" i="11"/>
  <c r="CK144" i="11"/>
  <c r="CL144" i="11"/>
  <c r="Y144" i="11" s="1"/>
  <c r="CM144" i="11"/>
  <c r="CN144" i="11"/>
  <c r="CO144" i="11"/>
  <c r="Z144" i="11" s="1"/>
  <c r="CP144" i="11"/>
  <c r="AR145" i="11"/>
  <c r="AS145" i="11"/>
  <c r="AT145" i="11"/>
  <c r="AU145" i="11"/>
  <c r="AV145" i="11"/>
  <c r="AW145" i="11"/>
  <c r="AX145" i="11"/>
  <c r="AY145" i="11"/>
  <c r="AZ145" i="11"/>
  <c r="BA145" i="11"/>
  <c r="BB145" i="11"/>
  <c r="BC145" i="11"/>
  <c r="BD145" i="11"/>
  <c r="BE145" i="11"/>
  <c r="BF145" i="11"/>
  <c r="BG145" i="11"/>
  <c r="BH145" i="11"/>
  <c r="BI145" i="11"/>
  <c r="BJ145" i="11"/>
  <c r="BK145" i="11"/>
  <c r="BL145" i="11"/>
  <c r="BM145" i="11"/>
  <c r="BN145" i="11"/>
  <c r="BO145" i="11"/>
  <c r="BP145" i="11"/>
  <c r="BQ145" i="11"/>
  <c r="BR145" i="11"/>
  <c r="BS145" i="11"/>
  <c r="BT145" i="11"/>
  <c r="BU145" i="11"/>
  <c r="BV145" i="11"/>
  <c r="T145" i="11" s="1"/>
  <c r="BW145" i="11"/>
  <c r="BX145" i="11"/>
  <c r="BY145" i="11"/>
  <c r="BZ145" i="11"/>
  <c r="CA145" i="11"/>
  <c r="CB145" i="11"/>
  <c r="CC145" i="11"/>
  <c r="CD145" i="11"/>
  <c r="CE145" i="11"/>
  <c r="CF145" i="11"/>
  <c r="CG145" i="11"/>
  <c r="CH145" i="11"/>
  <c r="CI145" i="11"/>
  <c r="CJ145" i="11"/>
  <c r="CK145" i="11"/>
  <c r="CL145" i="11"/>
  <c r="Y145" i="11" s="1"/>
  <c r="CM145" i="11"/>
  <c r="CN145" i="11"/>
  <c r="CO145" i="11"/>
  <c r="CP145" i="11"/>
  <c r="AR146" i="11"/>
  <c r="L146" i="11" s="1"/>
  <c r="AS146" i="11"/>
  <c r="AT146" i="11"/>
  <c r="AU146" i="11"/>
  <c r="AV146" i="11"/>
  <c r="AW146" i="11"/>
  <c r="AX146" i="11"/>
  <c r="AY146" i="11"/>
  <c r="AZ146" i="11"/>
  <c r="BA146" i="11"/>
  <c r="BB146" i="11"/>
  <c r="BC146" i="11"/>
  <c r="BD146" i="11"/>
  <c r="BE146" i="11"/>
  <c r="BF146" i="11"/>
  <c r="BG146" i="11"/>
  <c r="BH146" i="11"/>
  <c r="BI146" i="11"/>
  <c r="BJ146" i="11"/>
  <c r="BK146" i="11"/>
  <c r="BL146" i="11"/>
  <c r="BM146" i="11"/>
  <c r="BN146" i="11"/>
  <c r="BO146" i="11"/>
  <c r="BP146" i="11"/>
  <c r="BQ146" i="11"/>
  <c r="BR146" i="11"/>
  <c r="BS146" i="11"/>
  <c r="BT146" i="11"/>
  <c r="BU146" i="11"/>
  <c r="BV146" i="11"/>
  <c r="BW146" i="11"/>
  <c r="BX146" i="11"/>
  <c r="BY146" i="11"/>
  <c r="BZ146" i="11"/>
  <c r="CA146" i="11"/>
  <c r="V146" i="11" s="1"/>
  <c r="CB146" i="11"/>
  <c r="CC146" i="11"/>
  <c r="CD146" i="11"/>
  <c r="CE146" i="11"/>
  <c r="CF146" i="11"/>
  <c r="CG146" i="11"/>
  <c r="CH146" i="11"/>
  <c r="CI146" i="11"/>
  <c r="CJ146" i="11"/>
  <c r="CK146" i="11"/>
  <c r="CL146" i="11"/>
  <c r="CM146" i="11"/>
  <c r="CN146" i="11"/>
  <c r="CO146" i="11"/>
  <c r="CP146" i="11"/>
  <c r="AR147" i="11"/>
  <c r="L147" i="11" s="1"/>
  <c r="AS147" i="11"/>
  <c r="AT147" i="11"/>
  <c r="AU147" i="11"/>
  <c r="AV147" i="11"/>
  <c r="AW147" i="11"/>
  <c r="AX147" i="11"/>
  <c r="AY147" i="11"/>
  <c r="AZ147" i="11"/>
  <c r="BA147" i="11"/>
  <c r="BB147" i="11"/>
  <c r="BC147" i="11"/>
  <c r="BD147" i="11"/>
  <c r="BE147" i="11"/>
  <c r="BF147" i="11"/>
  <c r="BG147" i="11"/>
  <c r="BH147" i="11"/>
  <c r="P147" i="11" s="1"/>
  <c r="BI147" i="11"/>
  <c r="BJ147" i="11"/>
  <c r="BK147" i="11"/>
  <c r="BL147" i="11"/>
  <c r="BM147" i="11"/>
  <c r="BN147" i="11"/>
  <c r="BO147" i="11"/>
  <c r="BP147" i="11"/>
  <c r="BQ147" i="11"/>
  <c r="BR147" i="11"/>
  <c r="BS147" i="11"/>
  <c r="BT147" i="11"/>
  <c r="BU147" i="11"/>
  <c r="T147" i="11" s="1"/>
  <c r="BV147" i="11"/>
  <c r="BW147" i="11"/>
  <c r="BX147" i="11"/>
  <c r="U147" i="11" s="1"/>
  <c r="BY147" i="11"/>
  <c r="BZ147" i="11"/>
  <c r="CA147" i="11"/>
  <c r="CB147" i="11"/>
  <c r="CC147" i="11"/>
  <c r="CD147" i="11"/>
  <c r="CE147" i="11"/>
  <c r="CF147" i="11"/>
  <c r="CG147" i="11"/>
  <c r="CH147" i="11"/>
  <c r="CI147" i="11"/>
  <c r="CJ147" i="11"/>
  <c r="CK147" i="11"/>
  <c r="CL147" i="11"/>
  <c r="CM147" i="11"/>
  <c r="CN147" i="11"/>
  <c r="CO147" i="11"/>
  <c r="CP147" i="11"/>
  <c r="AR148" i="11"/>
  <c r="AS148" i="11"/>
  <c r="AT148" i="11"/>
  <c r="AU148" i="11"/>
  <c r="AV148" i="11"/>
  <c r="AW148" i="11"/>
  <c r="AX148" i="11"/>
  <c r="AY148" i="11"/>
  <c r="AZ148" i="11"/>
  <c r="BA148" i="11"/>
  <c r="BB148" i="11"/>
  <c r="BC148" i="11"/>
  <c r="BD148" i="11"/>
  <c r="BE148" i="11"/>
  <c r="O148" i="11" s="1"/>
  <c r="BF148" i="11"/>
  <c r="BG148" i="11"/>
  <c r="BH148" i="11"/>
  <c r="BI148" i="11"/>
  <c r="BJ148" i="11"/>
  <c r="BK148" i="11"/>
  <c r="BL148" i="11"/>
  <c r="BM148" i="11"/>
  <c r="BN148" i="11"/>
  <c r="BO148" i="11"/>
  <c r="BP148" i="11"/>
  <c r="BQ148" i="11"/>
  <c r="BR148" i="11"/>
  <c r="BS148" i="11"/>
  <c r="BT148" i="11"/>
  <c r="BU148" i="11"/>
  <c r="T148" i="11" s="1"/>
  <c r="BV148" i="11"/>
  <c r="BW148" i="11"/>
  <c r="BX148" i="11"/>
  <c r="BY148" i="11"/>
  <c r="BZ148" i="11"/>
  <c r="V148" i="11" s="1"/>
  <c r="CA148" i="11"/>
  <c r="CB148" i="11"/>
  <c r="CC148" i="11"/>
  <c r="CD148" i="11"/>
  <c r="CE148" i="11"/>
  <c r="CF148" i="11"/>
  <c r="CG148" i="11"/>
  <c r="CH148" i="11"/>
  <c r="CI148" i="11"/>
  <c r="CJ148" i="11"/>
  <c r="CK148" i="11"/>
  <c r="CL148" i="11"/>
  <c r="CM148" i="11"/>
  <c r="Y148" i="11" s="1"/>
  <c r="CN148" i="11"/>
  <c r="CO148" i="11"/>
  <c r="CP148" i="11"/>
  <c r="AR149" i="11"/>
  <c r="AS149" i="11"/>
  <c r="AT149" i="11"/>
  <c r="AU149" i="11"/>
  <c r="AV149" i="11"/>
  <c r="AW149" i="11"/>
  <c r="AX149" i="11"/>
  <c r="AY149" i="11"/>
  <c r="AZ149" i="11"/>
  <c r="BA149" i="11"/>
  <c r="BB149" i="11"/>
  <c r="BC149" i="11"/>
  <c r="BD149" i="11"/>
  <c r="BE149" i="11"/>
  <c r="BF149" i="11"/>
  <c r="BG149" i="11"/>
  <c r="BH149" i="11"/>
  <c r="BI149" i="11"/>
  <c r="BJ149" i="11"/>
  <c r="Q149" i="11" s="1"/>
  <c r="BK149" i="11"/>
  <c r="BL149" i="11"/>
  <c r="BM149" i="11"/>
  <c r="BN149" i="11"/>
  <c r="BO149" i="11"/>
  <c r="BP149" i="11"/>
  <c r="BQ149" i="11"/>
  <c r="BR149" i="11"/>
  <c r="BS149" i="11"/>
  <c r="BT149" i="11"/>
  <c r="BU149" i="11"/>
  <c r="BV149" i="11"/>
  <c r="BW149" i="11"/>
  <c r="U149" i="11" s="1"/>
  <c r="BX149" i="11"/>
  <c r="BY149" i="11"/>
  <c r="BZ149" i="11"/>
  <c r="V149" i="11" s="1"/>
  <c r="CA149" i="11"/>
  <c r="CB149" i="11"/>
  <c r="CC149" i="11"/>
  <c r="CD149" i="11"/>
  <c r="CE149" i="11"/>
  <c r="CF149" i="11"/>
  <c r="CG149" i="11"/>
  <c r="CH149" i="11"/>
  <c r="CI149" i="11"/>
  <c r="CJ149" i="11"/>
  <c r="CK149" i="11"/>
  <c r="CL149" i="11"/>
  <c r="CM149" i="11"/>
  <c r="CN149" i="11"/>
  <c r="CO149" i="11"/>
  <c r="CP149" i="11"/>
  <c r="Z149" i="11" s="1"/>
  <c r="AR150" i="11"/>
  <c r="AS150" i="11"/>
  <c r="L150" i="11" s="1"/>
  <c r="AT150" i="11"/>
  <c r="AU150" i="11"/>
  <c r="AV150" i="11"/>
  <c r="AW150" i="11"/>
  <c r="AX150" i="11"/>
  <c r="AY150" i="11"/>
  <c r="AZ150" i="11"/>
  <c r="BA150" i="11"/>
  <c r="BB150" i="11"/>
  <c r="BC150" i="11"/>
  <c r="BD150" i="11"/>
  <c r="O150" i="11" s="1"/>
  <c r="BE150" i="11"/>
  <c r="BF150" i="11"/>
  <c r="BG150" i="11"/>
  <c r="P150" i="11" s="1"/>
  <c r="BH150" i="11"/>
  <c r="BI150" i="11"/>
  <c r="BJ150" i="11"/>
  <c r="BK150" i="11"/>
  <c r="BL150" i="11"/>
  <c r="BM150" i="11"/>
  <c r="BN150" i="11"/>
  <c r="BO150" i="11"/>
  <c r="BP150" i="11"/>
  <c r="BQ150" i="11"/>
  <c r="BR150" i="11"/>
  <c r="BS150" i="11"/>
  <c r="BT150" i="11"/>
  <c r="BU150" i="11"/>
  <c r="BV150" i="11"/>
  <c r="BW150" i="11"/>
  <c r="BX150" i="11"/>
  <c r="BY150" i="11"/>
  <c r="BZ150" i="11"/>
  <c r="CA150" i="11"/>
  <c r="CB150" i="11"/>
  <c r="CC150" i="11"/>
  <c r="CD150" i="11"/>
  <c r="CE150" i="11"/>
  <c r="CF150" i="11"/>
  <c r="CG150" i="11"/>
  <c r="CH150" i="11"/>
  <c r="CI150" i="11"/>
  <c r="CJ150" i="11"/>
  <c r="CK150" i="11"/>
  <c r="CL150" i="11"/>
  <c r="CM150" i="11"/>
  <c r="CN150" i="11"/>
  <c r="CO150" i="11"/>
  <c r="CP150" i="11"/>
  <c r="AR151" i="11"/>
  <c r="AS151" i="11"/>
  <c r="AT151" i="11"/>
  <c r="AU151" i="11"/>
  <c r="AV151" i="11"/>
  <c r="AW151" i="11"/>
  <c r="AX151" i="11"/>
  <c r="AY151" i="11"/>
  <c r="AZ151" i="11"/>
  <c r="BA151" i="11"/>
  <c r="BB151" i="11"/>
  <c r="BC151" i="11"/>
  <c r="BD151" i="11"/>
  <c r="O151" i="11" s="1"/>
  <c r="BE151" i="11"/>
  <c r="BF151" i="11"/>
  <c r="BG151" i="11"/>
  <c r="BH151" i="11"/>
  <c r="BI151" i="11"/>
  <c r="Q151" i="11" s="1"/>
  <c r="BJ151" i="11"/>
  <c r="BK151" i="11"/>
  <c r="BL151" i="11"/>
  <c r="BM151" i="11"/>
  <c r="BN151" i="11"/>
  <c r="BO151" i="11"/>
  <c r="BP151" i="11"/>
  <c r="BQ151" i="11"/>
  <c r="BR151" i="11"/>
  <c r="BS151" i="11"/>
  <c r="BT151" i="11"/>
  <c r="BU151" i="11"/>
  <c r="BV151" i="11"/>
  <c r="BW151" i="11"/>
  <c r="BX151" i="11"/>
  <c r="BY151" i="11"/>
  <c r="BZ151" i="11"/>
  <c r="CA151" i="11"/>
  <c r="CB151" i="11"/>
  <c r="CC151" i="11"/>
  <c r="CD151" i="11"/>
  <c r="CE151" i="11"/>
  <c r="CF151" i="11"/>
  <c r="CG151" i="11"/>
  <c r="CH151" i="11"/>
  <c r="CI151" i="11"/>
  <c r="CJ151" i="11"/>
  <c r="CK151" i="11"/>
  <c r="CL151" i="11"/>
  <c r="CM151" i="11"/>
  <c r="CN151" i="11"/>
  <c r="CO151" i="11"/>
  <c r="CP151" i="11"/>
  <c r="AR152" i="11"/>
  <c r="AS152" i="11"/>
  <c r="L152" i="11" s="1"/>
  <c r="AT152" i="11"/>
  <c r="AU152" i="11"/>
  <c r="AV152" i="11"/>
  <c r="AW152" i="11"/>
  <c r="AX152" i="11"/>
  <c r="AY152" i="11"/>
  <c r="AZ152" i="11"/>
  <c r="BA152" i="11"/>
  <c r="BB152" i="11"/>
  <c r="BC152" i="11"/>
  <c r="BD152" i="11"/>
  <c r="BE152" i="11"/>
  <c r="BF152" i="11"/>
  <c r="P152" i="11" s="1"/>
  <c r="BG152" i="11"/>
  <c r="BH152" i="11"/>
  <c r="BI152" i="11"/>
  <c r="Q152" i="11" s="1"/>
  <c r="BJ152" i="11"/>
  <c r="BK152" i="11"/>
  <c r="BL152" i="11"/>
  <c r="BM152" i="11"/>
  <c r="BN152" i="11"/>
  <c r="BO152" i="11"/>
  <c r="BP152" i="11"/>
  <c r="BQ152" i="11"/>
  <c r="BR152" i="11"/>
  <c r="BS152" i="11"/>
  <c r="BT152" i="11"/>
  <c r="BU152" i="11"/>
  <c r="BV152" i="11"/>
  <c r="T152" i="11" s="1"/>
  <c r="BW152" i="11"/>
  <c r="BX152" i="11"/>
  <c r="BY152" i="11"/>
  <c r="U152" i="11" s="1"/>
  <c r="BZ152" i="11"/>
  <c r="CA152" i="11"/>
  <c r="CB152" i="11"/>
  <c r="CC152" i="11"/>
  <c r="CD152" i="11"/>
  <c r="CE152" i="11"/>
  <c r="CF152" i="11"/>
  <c r="CG152" i="11"/>
  <c r="CH152" i="11"/>
  <c r="CI152" i="11"/>
  <c r="CJ152" i="11"/>
  <c r="CK152" i="11"/>
  <c r="CL152" i="11"/>
  <c r="Y152" i="11" s="1"/>
  <c r="CM152" i="11"/>
  <c r="CN152" i="11"/>
  <c r="CO152" i="11"/>
  <c r="Z152" i="11" s="1"/>
  <c r="CP152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AR3" i="11"/>
  <c r="L4" i="11"/>
  <c r="P4" i="11"/>
  <c r="Y4" i="11"/>
  <c r="L5" i="11"/>
  <c r="O5" i="11"/>
  <c r="T5" i="11"/>
  <c r="L6" i="11"/>
  <c r="N6" i="11"/>
  <c r="Q6" i="11"/>
  <c r="T6" i="11"/>
  <c r="V6" i="11"/>
  <c r="Z6" i="11"/>
  <c r="T7" i="11"/>
  <c r="V7" i="11"/>
  <c r="Y7" i="11"/>
  <c r="O8" i="11"/>
  <c r="V8" i="11"/>
  <c r="X8" i="11"/>
  <c r="L9" i="11"/>
  <c r="O9" i="11"/>
  <c r="Q9" i="11"/>
  <c r="U9" i="11"/>
  <c r="O10" i="11"/>
  <c r="Q10" i="11"/>
  <c r="T10" i="11"/>
  <c r="Y10" i="11"/>
  <c r="Q11" i="11"/>
  <c r="S11" i="11"/>
  <c r="V11" i="11"/>
  <c r="Y11" i="11"/>
  <c r="L12" i="11"/>
  <c r="P12" i="11"/>
  <c r="Y12" i="11"/>
  <c r="L13" i="11"/>
  <c r="O13" i="11"/>
  <c r="T13" i="11"/>
  <c r="L14" i="11"/>
  <c r="N14" i="11"/>
  <c r="Q14" i="11"/>
  <c r="T14" i="11"/>
  <c r="V14" i="11"/>
  <c r="Z14" i="11"/>
  <c r="T15" i="11"/>
  <c r="V15" i="11"/>
  <c r="Y15" i="11"/>
  <c r="O16" i="11"/>
  <c r="V16" i="11"/>
  <c r="X16" i="11"/>
  <c r="L17" i="11"/>
  <c r="O17" i="11"/>
  <c r="Q17" i="11"/>
  <c r="U17" i="11"/>
  <c r="O18" i="11"/>
  <c r="Q18" i="11"/>
  <c r="T18" i="11"/>
  <c r="Y18" i="11"/>
  <c r="Q19" i="11"/>
  <c r="S19" i="11"/>
  <c r="V19" i="11"/>
  <c r="Y19" i="11"/>
  <c r="L20" i="11"/>
  <c r="P20" i="11"/>
  <c r="Y20" i="11"/>
  <c r="L21" i="11"/>
  <c r="O21" i="11"/>
  <c r="T21" i="11"/>
  <c r="L22" i="11"/>
  <c r="N22" i="11"/>
  <c r="Q22" i="11"/>
  <c r="T22" i="11"/>
  <c r="V22" i="11"/>
  <c r="Z22" i="11"/>
  <c r="T23" i="11"/>
  <c r="V23" i="11"/>
  <c r="Y23" i="11"/>
  <c r="O24" i="11"/>
  <c r="V24" i="11"/>
  <c r="X24" i="11"/>
  <c r="L25" i="11"/>
  <c r="N25" i="11"/>
  <c r="O25" i="11"/>
  <c r="Q25" i="11"/>
  <c r="U25" i="11"/>
  <c r="O26" i="11"/>
  <c r="Q26" i="11"/>
  <c r="T26" i="11"/>
  <c r="W26" i="11"/>
  <c r="Y26" i="11"/>
  <c r="Q27" i="11"/>
  <c r="S27" i="11"/>
  <c r="V27" i="11"/>
  <c r="Y27" i="11"/>
  <c r="L28" i="11"/>
  <c r="P28" i="11"/>
  <c r="Y28" i="11"/>
  <c r="L29" i="11"/>
  <c r="O29" i="11"/>
  <c r="T29" i="11"/>
  <c r="L30" i="11"/>
  <c r="N30" i="11"/>
  <c r="Q30" i="11"/>
  <c r="T30" i="11"/>
  <c r="V30" i="11"/>
  <c r="Z30" i="11"/>
  <c r="T31" i="11"/>
  <c r="V31" i="11"/>
  <c r="Y31" i="11"/>
  <c r="O32" i="11"/>
  <c r="V32" i="11"/>
  <c r="X32" i="11"/>
  <c r="L33" i="11"/>
  <c r="O33" i="11"/>
  <c r="Q33" i="11"/>
  <c r="U33" i="11"/>
  <c r="O34" i="11"/>
  <c r="Q34" i="11"/>
  <c r="T34" i="11"/>
  <c r="Y34" i="11"/>
  <c r="Q35" i="11"/>
  <c r="S35" i="11"/>
  <c r="V35" i="11"/>
  <c r="Y35" i="11"/>
  <c r="L36" i="11"/>
  <c r="P36" i="11"/>
  <c r="Y36" i="11"/>
  <c r="L37" i="11"/>
  <c r="O37" i="11"/>
  <c r="T37" i="11"/>
  <c r="L38" i="11"/>
  <c r="N38" i="11"/>
  <c r="Q38" i="11"/>
  <c r="T38" i="11"/>
  <c r="V38" i="11"/>
  <c r="Z38" i="11"/>
  <c r="T39" i="11"/>
  <c r="V39" i="11"/>
  <c r="Y39" i="11"/>
  <c r="O40" i="11"/>
  <c r="V40" i="11"/>
  <c r="X40" i="11"/>
  <c r="L41" i="11"/>
  <c r="O41" i="11"/>
  <c r="Q41" i="11"/>
  <c r="U41" i="11"/>
  <c r="O42" i="11"/>
  <c r="P42" i="11"/>
  <c r="Q42" i="11"/>
  <c r="T42" i="11"/>
  <c r="Y42" i="11"/>
  <c r="Q43" i="11"/>
  <c r="S43" i="11"/>
  <c r="V43" i="11"/>
  <c r="Y43" i="11"/>
  <c r="L44" i="11"/>
  <c r="P44" i="11"/>
  <c r="Y44" i="11"/>
  <c r="L45" i="11"/>
  <c r="O45" i="11"/>
  <c r="T45" i="11"/>
  <c r="L46" i="11"/>
  <c r="N46" i="11"/>
  <c r="Q46" i="11"/>
  <c r="T46" i="11"/>
  <c r="V46" i="11"/>
  <c r="Z46" i="11"/>
  <c r="T47" i="11"/>
  <c r="V47" i="11"/>
  <c r="Y47" i="11"/>
  <c r="O48" i="11"/>
  <c r="V48" i="11"/>
  <c r="X48" i="11"/>
  <c r="L49" i="11"/>
  <c r="O49" i="11"/>
  <c r="Q49" i="11"/>
  <c r="U49" i="11"/>
  <c r="O50" i="11"/>
  <c r="Q50" i="11"/>
  <c r="T50" i="11"/>
  <c r="Q51" i="11"/>
  <c r="V51" i="11"/>
  <c r="Y51" i="11"/>
  <c r="P52" i="11"/>
  <c r="Y52" i="11"/>
  <c r="L53" i="11"/>
  <c r="O53" i="11"/>
  <c r="L54" i="11"/>
  <c r="Q54" i="11"/>
  <c r="T54" i="11"/>
  <c r="Z54" i="11"/>
  <c r="T55" i="11"/>
  <c r="V55" i="11"/>
  <c r="Y55" i="11"/>
  <c r="O56" i="11"/>
  <c r="V56" i="11"/>
  <c r="L57" i="11"/>
  <c r="O57" i="11"/>
  <c r="U57" i="11"/>
  <c r="O58" i="11"/>
  <c r="Q58" i="11"/>
  <c r="T58" i="11"/>
  <c r="Q59" i="11"/>
  <c r="V59" i="11"/>
  <c r="Y59" i="11"/>
  <c r="P60" i="11"/>
  <c r="Y60" i="11"/>
  <c r="L61" i="11"/>
  <c r="O61" i="11"/>
  <c r="L62" i="11"/>
  <c r="Q62" i="11"/>
  <c r="T62" i="11"/>
  <c r="Z62" i="11"/>
  <c r="T63" i="11"/>
  <c r="V63" i="11"/>
  <c r="Y63" i="11"/>
  <c r="V64" i="11"/>
  <c r="L65" i="11"/>
  <c r="O65" i="11"/>
  <c r="U65" i="11"/>
  <c r="O66" i="11"/>
  <c r="Q66" i="11"/>
  <c r="T66" i="11"/>
  <c r="Q67" i="11"/>
  <c r="V67" i="11"/>
  <c r="Y67" i="11"/>
  <c r="P68" i="11"/>
  <c r="Y68" i="11"/>
  <c r="L69" i="11"/>
  <c r="O69" i="11"/>
  <c r="T69" i="11"/>
  <c r="L70" i="11"/>
  <c r="Q70" i="11"/>
  <c r="T70" i="11"/>
  <c r="Z70" i="11"/>
  <c r="T71" i="11"/>
  <c r="V71" i="11"/>
  <c r="Y71" i="11"/>
  <c r="V72" i="11"/>
  <c r="L73" i="11"/>
  <c r="O73" i="11"/>
  <c r="U73" i="11"/>
  <c r="O74" i="11"/>
  <c r="Q74" i="11"/>
  <c r="T74" i="11"/>
  <c r="Q75" i="11"/>
  <c r="V75" i="11"/>
  <c r="Y75" i="11"/>
  <c r="P76" i="11"/>
  <c r="Y76" i="11"/>
  <c r="L77" i="11"/>
  <c r="O77" i="11"/>
  <c r="L78" i="11"/>
  <c r="Q78" i="11"/>
  <c r="T78" i="11"/>
  <c r="Z78" i="11"/>
  <c r="T79" i="11"/>
  <c r="V79" i="11"/>
  <c r="Y79" i="11"/>
  <c r="V80" i="11"/>
  <c r="L81" i="11"/>
  <c r="O81" i="11"/>
  <c r="U81" i="11"/>
  <c r="O82" i="11"/>
  <c r="Q82" i="11"/>
  <c r="T82" i="11"/>
  <c r="Q83" i="11"/>
  <c r="V83" i="11"/>
  <c r="Y83" i="11"/>
  <c r="P84" i="11"/>
  <c r="Y84" i="11"/>
  <c r="L85" i="11"/>
  <c r="O85" i="11"/>
  <c r="L86" i="11"/>
  <c r="Q86" i="11"/>
  <c r="T86" i="11"/>
  <c r="Z86" i="11"/>
  <c r="T87" i="11"/>
  <c r="V87" i="11"/>
  <c r="Y87" i="11"/>
  <c r="V88" i="11"/>
  <c r="L89" i="11"/>
  <c r="O89" i="11"/>
  <c r="U89" i="11"/>
  <c r="O90" i="11"/>
  <c r="Q90" i="11"/>
  <c r="T90" i="11"/>
  <c r="Q91" i="11"/>
  <c r="Y91" i="11"/>
  <c r="Y92" i="11"/>
  <c r="L93" i="11"/>
  <c r="O93" i="11"/>
  <c r="L94" i="11"/>
  <c r="Q94" i="11"/>
  <c r="T94" i="11"/>
  <c r="Z94" i="11"/>
  <c r="V95" i="11"/>
  <c r="Y95" i="11"/>
  <c r="V96" i="11"/>
  <c r="L97" i="11"/>
  <c r="O97" i="11"/>
  <c r="O98" i="11"/>
  <c r="Q98" i="11"/>
  <c r="T98" i="11"/>
  <c r="Q99" i="11"/>
  <c r="V99" i="11"/>
  <c r="Y99" i="11"/>
  <c r="P100" i="11"/>
  <c r="L101" i="11"/>
  <c r="L102" i="11"/>
  <c r="O102" i="11"/>
  <c r="Q102" i="11"/>
  <c r="T102" i="11"/>
  <c r="Z102" i="11"/>
  <c r="V103" i="11"/>
  <c r="V104" i="11"/>
  <c r="O105" i="11"/>
  <c r="U105" i="11"/>
  <c r="O106" i="11"/>
  <c r="Q106" i="11"/>
  <c r="T106" i="11"/>
  <c r="V107" i="11"/>
  <c r="Y107" i="11"/>
  <c r="P108" i="11"/>
  <c r="Y108" i="11"/>
  <c r="L109" i="11"/>
  <c r="L110" i="11"/>
  <c r="T110" i="11"/>
  <c r="V110" i="11"/>
  <c r="Z110" i="11"/>
  <c r="T111" i="11"/>
  <c r="V111" i="11"/>
  <c r="O113" i="11"/>
  <c r="Q114" i="11"/>
  <c r="Y115" i="11"/>
  <c r="P116" i="11"/>
  <c r="L117" i="11"/>
  <c r="T118" i="11"/>
  <c r="T119" i="11"/>
  <c r="V119" i="11"/>
  <c r="O121" i="11"/>
  <c r="O122" i="11"/>
  <c r="Q122" i="11"/>
  <c r="U122" i="11"/>
  <c r="Y123" i="11"/>
  <c r="Y124" i="11"/>
  <c r="L125" i="11"/>
  <c r="P125" i="11"/>
  <c r="T126" i="11"/>
  <c r="T127" i="11"/>
  <c r="V127" i="11"/>
  <c r="O129" i="11"/>
  <c r="Q130" i="11"/>
  <c r="Y131" i="11"/>
  <c r="L133" i="11"/>
  <c r="T134" i="11"/>
  <c r="V135" i="11"/>
  <c r="O137" i="11"/>
  <c r="Q138" i="11"/>
  <c r="Y139" i="11"/>
  <c r="T142" i="11"/>
  <c r="V143" i="11"/>
  <c r="O145" i="11"/>
  <c r="O146" i="11"/>
  <c r="Q146" i="11"/>
  <c r="L149" i="11"/>
  <c r="V151" i="11"/>
  <c r="AR4" i="21"/>
  <c r="AS4" i="21"/>
  <c r="AT4" i="21"/>
  <c r="AU4" i="21"/>
  <c r="AV4" i="21"/>
  <c r="AW4" i="21"/>
  <c r="AX4" i="21"/>
  <c r="M4" i="21" s="1"/>
  <c r="AY4" i="21"/>
  <c r="AZ4" i="21"/>
  <c r="BA4" i="21"/>
  <c r="BB4" i="21"/>
  <c r="BC4" i="21"/>
  <c r="BD4" i="21"/>
  <c r="BE4" i="21"/>
  <c r="BF4" i="21"/>
  <c r="BG4" i="21"/>
  <c r="BH4" i="21"/>
  <c r="BI4" i="21"/>
  <c r="Q4" i="21" s="1"/>
  <c r="BJ4" i="21"/>
  <c r="BK4" i="21"/>
  <c r="BL4" i="21"/>
  <c r="BM4" i="21"/>
  <c r="BN4" i="21"/>
  <c r="R4" i="21" s="1"/>
  <c r="BO4" i="21"/>
  <c r="BP4" i="21"/>
  <c r="BQ4" i="21"/>
  <c r="S4" i="21" s="1"/>
  <c r="BR4" i="21"/>
  <c r="BS4" i="21"/>
  <c r="BT4" i="21"/>
  <c r="BU4" i="21"/>
  <c r="BV4" i="21"/>
  <c r="T4" i="21" s="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Y4" i="21" s="1"/>
  <c r="CM4" i="21"/>
  <c r="CN4" i="21"/>
  <c r="CO4" i="21"/>
  <c r="CP4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N5" i="21" s="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S5" i="21" s="1"/>
  <c r="BT5" i="21"/>
  <c r="BU5" i="21"/>
  <c r="BV5" i="21"/>
  <c r="BW5" i="21"/>
  <c r="BX5" i="21"/>
  <c r="BY5" i="21"/>
  <c r="BZ5" i="21"/>
  <c r="CA5" i="21"/>
  <c r="V5" i="21" s="1"/>
  <c r="CB5" i="21"/>
  <c r="CC5" i="21"/>
  <c r="CD5" i="21"/>
  <c r="CE5" i="21"/>
  <c r="CF5" i="21"/>
  <c r="CG5" i="21"/>
  <c r="CH5" i="21"/>
  <c r="CI5" i="21"/>
  <c r="X5" i="21" s="1"/>
  <c r="CJ5" i="21"/>
  <c r="CK5" i="21"/>
  <c r="CL5" i="21"/>
  <c r="Y5" i="21" s="1"/>
  <c r="CM5" i="21"/>
  <c r="CN5" i="21"/>
  <c r="CO5" i="21"/>
  <c r="CP5" i="21"/>
  <c r="AR6" i="21"/>
  <c r="L6" i="21" s="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U6" i="21" s="1"/>
  <c r="BY6" i="21"/>
  <c r="BZ6" i="21"/>
  <c r="CA6" i="21"/>
  <c r="CB6" i="21"/>
  <c r="CC6" i="21"/>
  <c r="CD6" i="21"/>
  <c r="CE6" i="21"/>
  <c r="CF6" i="21"/>
  <c r="W6" i="21" s="1"/>
  <c r="CG6" i="21"/>
  <c r="CH6" i="21"/>
  <c r="CI6" i="21"/>
  <c r="CJ6" i="21"/>
  <c r="CK6" i="21"/>
  <c r="CL6" i="21"/>
  <c r="CM6" i="21"/>
  <c r="CN6" i="21"/>
  <c r="CO6" i="21"/>
  <c r="CP6" i="21"/>
  <c r="AR7" i="21"/>
  <c r="L7" i="21" s="1"/>
  <c r="AS7" i="21"/>
  <c r="AT7" i="21"/>
  <c r="AU7" i="21"/>
  <c r="AV7" i="21"/>
  <c r="AW7" i="21"/>
  <c r="M7" i="21" s="1"/>
  <c r="AX7" i="21"/>
  <c r="AY7" i="21"/>
  <c r="AZ7" i="21"/>
  <c r="N7" i="21" s="1"/>
  <c r="BA7" i="21"/>
  <c r="BB7" i="21"/>
  <c r="BC7" i="21"/>
  <c r="BD7" i="21"/>
  <c r="BE7" i="21"/>
  <c r="O7" i="21" s="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T7" i="21" s="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X7" i="21" s="1"/>
  <c r="CL7" i="21"/>
  <c r="CM7" i="21"/>
  <c r="CN7" i="21"/>
  <c r="CO7" i="21"/>
  <c r="CP7" i="21"/>
  <c r="AR8" i="21"/>
  <c r="AS8" i="21"/>
  <c r="AT8" i="21"/>
  <c r="AU8" i="21"/>
  <c r="AV8" i="21"/>
  <c r="AW8" i="21"/>
  <c r="AX8" i="21"/>
  <c r="AY8" i="21"/>
  <c r="AZ8" i="21"/>
  <c r="BA8" i="21"/>
  <c r="BB8" i="21"/>
  <c r="N8" i="21" s="1"/>
  <c r="BC8" i="21"/>
  <c r="BD8" i="21"/>
  <c r="BE8" i="21"/>
  <c r="BF8" i="21"/>
  <c r="BG8" i="21"/>
  <c r="BH8" i="21"/>
  <c r="BI8" i="21"/>
  <c r="BJ8" i="21"/>
  <c r="Q8" i="21" s="1"/>
  <c r="BK8" i="21"/>
  <c r="BL8" i="21"/>
  <c r="BM8" i="21"/>
  <c r="BN8" i="21"/>
  <c r="BO8" i="21"/>
  <c r="BP8" i="21"/>
  <c r="BQ8" i="21"/>
  <c r="BR8" i="21"/>
  <c r="S8" i="21" s="1"/>
  <c r="BS8" i="21"/>
  <c r="BT8" i="21"/>
  <c r="BU8" i="21"/>
  <c r="T8" i="21" s="1"/>
  <c r="BV8" i="21"/>
  <c r="BW8" i="21"/>
  <c r="BX8" i="21"/>
  <c r="BY8" i="21"/>
  <c r="BZ8" i="21"/>
  <c r="V8" i="21" s="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Z8" i="21" s="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R9" i="21" s="1"/>
  <c r="BP9" i="21"/>
  <c r="BQ9" i="21"/>
  <c r="BR9" i="21"/>
  <c r="BS9" i="21"/>
  <c r="BT9" i="21"/>
  <c r="BU9" i="21"/>
  <c r="BV9" i="21"/>
  <c r="BW9" i="21"/>
  <c r="BX9" i="21"/>
  <c r="BY9" i="21"/>
  <c r="BZ9" i="21"/>
  <c r="V9" i="21" s="1"/>
  <c r="CA9" i="21"/>
  <c r="CB9" i="21"/>
  <c r="CC9" i="21"/>
  <c r="CD9" i="21"/>
  <c r="CE9" i="21"/>
  <c r="W9" i="21" s="1"/>
  <c r="CF9" i="21"/>
  <c r="CG9" i="21"/>
  <c r="CH9" i="21"/>
  <c r="X9" i="21" s="1"/>
  <c r="CI9" i="21"/>
  <c r="CJ9" i="21"/>
  <c r="CK9" i="21"/>
  <c r="CL9" i="21"/>
  <c r="CM9" i="21"/>
  <c r="Y9" i="21" s="1"/>
  <c r="CN9" i="21"/>
  <c r="CO9" i="21"/>
  <c r="CP9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O10" i="21" s="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S10" i="21" s="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X10" i="21" s="1"/>
  <c r="CK10" i="21"/>
  <c r="CL10" i="21"/>
  <c r="CM10" i="21"/>
  <c r="CN10" i="21"/>
  <c r="CO10" i="21"/>
  <c r="CP10" i="21"/>
  <c r="AR11" i="21"/>
  <c r="AS11" i="21"/>
  <c r="AT11" i="21"/>
  <c r="AU11" i="21"/>
  <c r="AV11" i="21"/>
  <c r="AW11" i="21"/>
  <c r="AX11" i="21"/>
  <c r="AY11" i="21"/>
  <c r="AZ11" i="21"/>
  <c r="BA11" i="21"/>
  <c r="N11" i="21" s="1"/>
  <c r="BB11" i="21"/>
  <c r="BC11" i="21"/>
  <c r="BD11" i="21"/>
  <c r="O11" i="21" s="1"/>
  <c r="BE11" i="21"/>
  <c r="BF11" i="21"/>
  <c r="BG11" i="21"/>
  <c r="BH11" i="21"/>
  <c r="BI11" i="21"/>
  <c r="Q11" i="21" s="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U11" i="21" s="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Z11" i="21" s="1"/>
  <c r="CP11" i="21"/>
  <c r="AR12" i="21"/>
  <c r="AS12" i="21"/>
  <c r="AT12" i="21"/>
  <c r="AU12" i="21"/>
  <c r="AV12" i="21"/>
  <c r="AW12" i="21"/>
  <c r="AX12" i="21"/>
  <c r="M12" i="21" s="1"/>
  <c r="AY12" i="21"/>
  <c r="AZ12" i="21"/>
  <c r="BA12" i="21"/>
  <c r="BB12" i="21"/>
  <c r="BC12" i="21"/>
  <c r="BD12" i="21"/>
  <c r="BE12" i="21"/>
  <c r="BF12" i="21"/>
  <c r="BG12" i="21"/>
  <c r="BH12" i="21"/>
  <c r="BI12" i="21"/>
  <c r="Q12" i="21" s="1"/>
  <c r="BJ12" i="21"/>
  <c r="BK12" i="21"/>
  <c r="BL12" i="21"/>
  <c r="BM12" i="21"/>
  <c r="BN12" i="21"/>
  <c r="R12" i="21" s="1"/>
  <c r="BO12" i="21"/>
  <c r="BP12" i="21"/>
  <c r="BQ12" i="21"/>
  <c r="S12" i="21" s="1"/>
  <c r="BR12" i="21"/>
  <c r="BS12" i="21"/>
  <c r="BT12" i="21"/>
  <c r="BU12" i="21"/>
  <c r="BV12" i="21"/>
  <c r="T12" i="21" s="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Y12" i="21" s="1"/>
  <c r="CM12" i="21"/>
  <c r="CN12" i="21"/>
  <c r="CO12" i="21"/>
  <c r="CP12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N13" i="21" s="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S13" i="21" s="1"/>
  <c r="BT13" i="21"/>
  <c r="BU13" i="21"/>
  <c r="BV13" i="21"/>
  <c r="BW13" i="21"/>
  <c r="BX13" i="21"/>
  <c r="BY13" i="21"/>
  <c r="BZ13" i="21"/>
  <c r="CA13" i="21"/>
  <c r="V13" i="21" s="1"/>
  <c r="CB13" i="21"/>
  <c r="CC13" i="21"/>
  <c r="CD13" i="21"/>
  <c r="CE13" i="21"/>
  <c r="CF13" i="21"/>
  <c r="CG13" i="21"/>
  <c r="CH13" i="21"/>
  <c r="CI13" i="21"/>
  <c r="X13" i="21" s="1"/>
  <c r="CJ13" i="21"/>
  <c r="CK13" i="21"/>
  <c r="CL13" i="21"/>
  <c r="Y13" i="21" s="1"/>
  <c r="CM13" i="21"/>
  <c r="CN13" i="21"/>
  <c r="CO13" i="21"/>
  <c r="CP13" i="21"/>
  <c r="AR14" i="21"/>
  <c r="L14" i="21" s="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U14" i="21" s="1"/>
  <c r="BY14" i="21"/>
  <c r="BZ14" i="21"/>
  <c r="CA14" i="21"/>
  <c r="CB14" i="21"/>
  <c r="CC14" i="21"/>
  <c r="CD14" i="21"/>
  <c r="CE14" i="21"/>
  <c r="CF14" i="21"/>
  <c r="W14" i="21" s="1"/>
  <c r="CG14" i="21"/>
  <c r="CH14" i="21"/>
  <c r="CI14" i="21"/>
  <c r="CJ14" i="21"/>
  <c r="CK14" i="21"/>
  <c r="CL14" i="21"/>
  <c r="CM14" i="21"/>
  <c r="CN14" i="21"/>
  <c r="CO14" i="21"/>
  <c r="CP14" i="21"/>
  <c r="AR15" i="21"/>
  <c r="L15" i="21" s="1"/>
  <c r="AS15" i="21"/>
  <c r="AT15" i="21"/>
  <c r="AU15" i="21"/>
  <c r="AV15" i="21"/>
  <c r="AW15" i="21"/>
  <c r="AX15" i="21"/>
  <c r="AY15" i="21"/>
  <c r="AZ15" i="21"/>
  <c r="N15" i="21" s="1"/>
  <c r="BA15" i="21"/>
  <c r="BB15" i="21"/>
  <c r="BC15" i="21"/>
  <c r="BD15" i="21"/>
  <c r="BE15" i="21"/>
  <c r="O15" i="21" s="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T15" i="21" s="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X15" i="21" s="1"/>
  <c r="CL15" i="21"/>
  <c r="CM15" i="21"/>
  <c r="Y15" i="21" s="1"/>
  <c r="CN15" i="21"/>
  <c r="CO15" i="21"/>
  <c r="CP15" i="21"/>
  <c r="AR16" i="21"/>
  <c r="AS16" i="21"/>
  <c r="AT16" i="21"/>
  <c r="AU16" i="21"/>
  <c r="AV16" i="21"/>
  <c r="AW16" i="21"/>
  <c r="AX16" i="21"/>
  <c r="AY16" i="21"/>
  <c r="AZ16" i="21"/>
  <c r="BA16" i="21"/>
  <c r="BB16" i="21"/>
  <c r="N16" i="21" s="1"/>
  <c r="BC16" i="21"/>
  <c r="BD16" i="21"/>
  <c r="BE16" i="21"/>
  <c r="BF16" i="21"/>
  <c r="BG16" i="21"/>
  <c r="BH16" i="21"/>
  <c r="BI16" i="21"/>
  <c r="BJ16" i="21"/>
  <c r="Q16" i="21" s="1"/>
  <c r="BK16" i="21"/>
  <c r="BL16" i="21"/>
  <c r="BM16" i="21"/>
  <c r="BN16" i="21"/>
  <c r="BO16" i="21"/>
  <c r="BP16" i="21"/>
  <c r="BQ16" i="21"/>
  <c r="BR16" i="21"/>
  <c r="BS16" i="21"/>
  <c r="BT16" i="21"/>
  <c r="BU16" i="21"/>
  <c r="T16" i="21" s="1"/>
  <c r="BV16" i="21"/>
  <c r="BW16" i="21"/>
  <c r="BX16" i="21"/>
  <c r="BY16" i="21"/>
  <c r="BZ16" i="21"/>
  <c r="V16" i="21" s="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Z16" i="21" s="1"/>
  <c r="AR17" i="21"/>
  <c r="AS17" i="21"/>
  <c r="L17" i="21" s="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R17" i="21" s="1"/>
  <c r="BP17" i="21"/>
  <c r="BQ17" i="21"/>
  <c r="BR17" i="21"/>
  <c r="BS17" i="21"/>
  <c r="BT17" i="21"/>
  <c r="BU17" i="21"/>
  <c r="BV17" i="21"/>
  <c r="BW17" i="21"/>
  <c r="BX17" i="21"/>
  <c r="BY17" i="21"/>
  <c r="BZ17" i="21"/>
  <c r="V17" i="21" s="1"/>
  <c r="CA17" i="21"/>
  <c r="CB17" i="21"/>
  <c r="CC17" i="21"/>
  <c r="CD17" i="21"/>
  <c r="CE17" i="21"/>
  <c r="CF17" i="21"/>
  <c r="CG17" i="21"/>
  <c r="CH17" i="21"/>
  <c r="X17" i="21" s="1"/>
  <c r="CI17" i="21"/>
  <c r="CJ17" i="21"/>
  <c r="CK17" i="21"/>
  <c r="CL17" i="21"/>
  <c r="CM17" i="21"/>
  <c r="Y17" i="21" s="1"/>
  <c r="CN17" i="21"/>
  <c r="CO17" i="21"/>
  <c r="CP17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O18" i="21" s="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S18" i="21" s="1"/>
  <c r="BU18" i="21"/>
  <c r="BV18" i="21"/>
  <c r="T18" i="21" s="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X18" i="21" s="1"/>
  <c r="CK18" i="21"/>
  <c r="CL18" i="21"/>
  <c r="CM18" i="21"/>
  <c r="CN18" i="21"/>
  <c r="CO18" i="21"/>
  <c r="CP18" i="21"/>
  <c r="AR19" i="21"/>
  <c r="AS19" i="21"/>
  <c r="L19" i="21" s="1"/>
  <c r="AT19" i="21"/>
  <c r="AU19" i="21"/>
  <c r="AV19" i="21"/>
  <c r="AW19" i="21"/>
  <c r="AX19" i="21"/>
  <c r="AY19" i="21"/>
  <c r="AZ19" i="21"/>
  <c r="BA19" i="21"/>
  <c r="BB19" i="21"/>
  <c r="BC19" i="21"/>
  <c r="BD19" i="21"/>
  <c r="O19" i="21" s="1"/>
  <c r="BE19" i="21"/>
  <c r="BF19" i="21"/>
  <c r="BG19" i="21"/>
  <c r="BH19" i="21"/>
  <c r="BI19" i="21"/>
  <c r="Q19" i="21" s="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U19" i="21" s="1"/>
  <c r="BZ19" i="21"/>
  <c r="CA19" i="21"/>
  <c r="V19" i="21" s="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Z19" i="21" s="1"/>
  <c r="CP19" i="21"/>
  <c r="AR20" i="21"/>
  <c r="AS20" i="21"/>
  <c r="AT20" i="21"/>
  <c r="AU20" i="21"/>
  <c r="AV20" i="21"/>
  <c r="AW20" i="21"/>
  <c r="AX20" i="21"/>
  <c r="M20" i="21" s="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R20" i="21" s="1"/>
  <c r="BO20" i="21"/>
  <c r="BP20" i="21"/>
  <c r="BQ20" i="21"/>
  <c r="BR20" i="21"/>
  <c r="BS20" i="21"/>
  <c r="BT20" i="21"/>
  <c r="BU20" i="21"/>
  <c r="BV20" i="21"/>
  <c r="T20" i="21" s="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Y20" i="21" s="1"/>
  <c r="CM20" i="21"/>
  <c r="CN20" i="21"/>
  <c r="CO20" i="21"/>
  <c r="CP20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N21" i="21" s="1"/>
  <c r="BD21" i="21"/>
  <c r="BE21" i="21"/>
  <c r="O21" i="21" s="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S21" i="21" s="1"/>
  <c r="BT21" i="21"/>
  <c r="BU21" i="21"/>
  <c r="BV21" i="21"/>
  <c r="BW21" i="21"/>
  <c r="BX21" i="21"/>
  <c r="BY21" i="21"/>
  <c r="BZ21" i="21"/>
  <c r="CA21" i="21"/>
  <c r="V21" i="21" s="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AR22" i="21"/>
  <c r="L22" i="21" s="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Q22" i="21" s="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U22" i="21" s="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O23" i="21" s="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T23" i="21" s="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X23" i="21" s="1"/>
  <c r="CL23" i="21"/>
  <c r="CM23" i="21"/>
  <c r="Y23" i="21" s="1"/>
  <c r="CN23" i="21"/>
  <c r="CO23" i="21"/>
  <c r="CP23" i="21"/>
  <c r="AR24" i="21"/>
  <c r="AS24" i="21"/>
  <c r="AT24" i="21"/>
  <c r="AU24" i="21"/>
  <c r="AV24" i="21"/>
  <c r="AW24" i="21"/>
  <c r="AX24" i="21"/>
  <c r="AY24" i="21"/>
  <c r="AZ24" i="21"/>
  <c r="BA24" i="21"/>
  <c r="BB24" i="21"/>
  <c r="N24" i="21" s="1"/>
  <c r="BC24" i="21"/>
  <c r="BD24" i="21"/>
  <c r="BE24" i="21"/>
  <c r="BF24" i="21"/>
  <c r="BG24" i="21"/>
  <c r="BH24" i="21"/>
  <c r="BI24" i="21"/>
  <c r="BJ24" i="21"/>
  <c r="Q24" i="21" s="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V24" i="21" s="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Z24" i="21" s="1"/>
  <c r="AR25" i="21"/>
  <c r="AS25" i="21"/>
  <c r="L25" i="21" s="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Y25" i="21" s="1"/>
  <c r="CN25" i="21"/>
  <c r="CO25" i="21"/>
  <c r="CP25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S26" i="21" s="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AR27" i="21"/>
  <c r="AS27" i="21"/>
  <c r="L27" i="21" s="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U27" i="21" s="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T28" i="21" s="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N29" i="21" s="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V29" i="21" s="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P30" i="21" s="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O31" i="21" s="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X31" i="21" s="1"/>
  <c r="CL31" i="21"/>
  <c r="CM31" i="21"/>
  <c r="CN31" i="21"/>
  <c r="CO31" i="21"/>
  <c r="CP31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Q32" i="21" s="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Z32" i="21" s="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Y33" i="21" s="1"/>
  <c r="CN33" i="21"/>
  <c r="CO33" i="21"/>
  <c r="CP33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S34" i="21" s="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AR35" i="21"/>
  <c r="AS35" i="21"/>
  <c r="L35" i="21" s="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U35" i="21" s="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T36" i="21" s="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N37" i="21" s="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U37" i="21" s="1"/>
  <c r="BX37" i="21"/>
  <c r="BY37" i="21"/>
  <c r="BZ37" i="21"/>
  <c r="CA37" i="21"/>
  <c r="V37" i="21" s="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O39" i="21" s="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X39" i="21" s="1"/>
  <c r="CL39" i="21"/>
  <c r="CM39" i="21"/>
  <c r="CN39" i="21"/>
  <c r="CO39" i="21"/>
  <c r="CP39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P40" i="21" s="1"/>
  <c r="BG40" i="21"/>
  <c r="BH40" i="21"/>
  <c r="BI40" i="21"/>
  <c r="BJ40" i="21"/>
  <c r="Q40" i="21" s="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Y40" i="21" s="1"/>
  <c r="CM40" i="21"/>
  <c r="CN40" i="21"/>
  <c r="CO40" i="21"/>
  <c r="CP40" i="21"/>
  <c r="Z40" i="21" s="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Y41" i="21" s="1"/>
  <c r="CN41" i="21"/>
  <c r="CO41" i="21"/>
  <c r="CP41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S42" i="21" s="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Z42" i="21" s="1"/>
  <c r="CO42" i="21"/>
  <c r="CP42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T43" i="21" s="1"/>
  <c r="BV43" i="21"/>
  <c r="BW43" i="21"/>
  <c r="BX43" i="21"/>
  <c r="BY43" i="21"/>
  <c r="U43" i="21" s="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V44" i="21" s="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N45" i="21" s="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V45" i="21" s="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O46" i="21" s="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O47" i="21" s="1"/>
  <c r="BF47" i="21"/>
  <c r="BG47" i="21"/>
  <c r="BH47" i="21"/>
  <c r="BI47" i="21"/>
  <c r="Q47" i="21" s="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X47" i="21" s="1"/>
  <c r="CL47" i="21"/>
  <c r="CM47" i="21"/>
  <c r="CN47" i="21"/>
  <c r="CO47" i="21"/>
  <c r="CP47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P48" i="21" s="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Y48" i="21" s="1"/>
  <c r="CM48" i="21"/>
  <c r="CN48" i="21"/>
  <c r="CO48" i="21"/>
  <c r="CP48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AR51" i="21"/>
  <c r="AS51" i="21"/>
  <c r="L51" i="21" s="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T52" i="21" s="1"/>
  <c r="BW52" i="21"/>
  <c r="BX52" i="21"/>
  <c r="BY52" i="21"/>
  <c r="BZ52" i="21"/>
  <c r="V52" i="21" s="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O54" i="21" s="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Y56" i="21" s="1"/>
  <c r="CM56" i="21"/>
  <c r="CN56" i="21"/>
  <c r="CO56" i="21"/>
  <c r="CP56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T59" i="21" s="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V60" i="21" s="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Q63" i="21" s="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P64" i="21" s="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Y64" i="21" s="1"/>
  <c r="CM64" i="21"/>
  <c r="CN64" i="21"/>
  <c r="CO64" i="21"/>
  <c r="CP64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V68" i="21" s="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O70" i="21" s="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Q71" i="21" s="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Y72" i="21" s="1"/>
  <c r="CM72" i="21"/>
  <c r="CN72" i="21"/>
  <c r="CO72" i="21"/>
  <c r="CP72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T75" i="21" s="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V76" i="21" s="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Q77" i="21" s="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Y80" i="21" s="1"/>
  <c r="CM80" i="21"/>
  <c r="CN80" i="21"/>
  <c r="CO80" i="21"/>
  <c r="CP80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AR82" i="21"/>
  <c r="L82" i="21" s="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Y89" i="21" s="1"/>
  <c r="CN89" i="21"/>
  <c r="CO89" i="21"/>
  <c r="CP89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J3" i="21"/>
  <c r="Q3" i="21" s="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AR3" i="21"/>
  <c r="O4" i="21"/>
  <c r="V4" i="21"/>
  <c r="X4" i="21"/>
  <c r="L5" i="21"/>
  <c r="O5" i="21"/>
  <c r="Q5" i="21"/>
  <c r="U5" i="21"/>
  <c r="O6" i="21"/>
  <c r="Q6" i="21"/>
  <c r="T6" i="21"/>
  <c r="Y6" i="21"/>
  <c r="Q7" i="21"/>
  <c r="S7" i="21"/>
  <c r="V7" i="21"/>
  <c r="Y7" i="21"/>
  <c r="L8" i="21"/>
  <c r="P8" i="21"/>
  <c r="Y8" i="21"/>
  <c r="L9" i="21"/>
  <c r="O9" i="21"/>
  <c r="T9" i="21"/>
  <c r="L10" i="21"/>
  <c r="N10" i="21"/>
  <c r="Q10" i="21"/>
  <c r="T10" i="21"/>
  <c r="V10" i="21"/>
  <c r="Z10" i="21"/>
  <c r="L11" i="21"/>
  <c r="P11" i="21"/>
  <c r="T11" i="21"/>
  <c r="V11" i="21"/>
  <c r="Y11" i="21"/>
  <c r="O12" i="21"/>
  <c r="V12" i="21"/>
  <c r="X12" i="21"/>
  <c r="L13" i="21"/>
  <c r="O13" i="21"/>
  <c r="Q13" i="21"/>
  <c r="U13" i="21"/>
  <c r="O14" i="21"/>
  <c r="Q14" i="21"/>
  <c r="T14" i="21"/>
  <c r="Y14" i="21"/>
  <c r="Q15" i="21"/>
  <c r="S15" i="21"/>
  <c r="V15" i="21"/>
  <c r="L16" i="21"/>
  <c r="P16" i="21"/>
  <c r="U16" i="21"/>
  <c r="Y16" i="21"/>
  <c r="O17" i="21"/>
  <c r="T17" i="21"/>
  <c r="L18" i="21"/>
  <c r="N18" i="21"/>
  <c r="Q18" i="21"/>
  <c r="V18" i="21"/>
  <c r="Z18" i="21"/>
  <c r="P19" i="21"/>
  <c r="T19" i="21"/>
  <c r="Y19" i="21"/>
  <c r="O20" i="21"/>
  <c r="V20" i="21"/>
  <c r="X20" i="21"/>
  <c r="L21" i="21"/>
  <c r="Q21" i="21"/>
  <c r="U21" i="21"/>
  <c r="O22" i="21"/>
  <c r="T22" i="21"/>
  <c r="Y22" i="21"/>
  <c r="Q23" i="21"/>
  <c r="S23" i="21"/>
  <c r="V23" i="21"/>
  <c r="L24" i="21"/>
  <c r="P24" i="21"/>
  <c r="Y24" i="21"/>
  <c r="O25" i="21"/>
  <c r="T25" i="21"/>
  <c r="L26" i="21"/>
  <c r="N26" i="21"/>
  <c r="Q26" i="21"/>
  <c r="V26" i="21"/>
  <c r="Z26" i="21"/>
  <c r="P27" i="21"/>
  <c r="T27" i="21"/>
  <c r="Y27" i="21"/>
  <c r="O28" i="21"/>
  <c r="V28" i="21"/>
  <c r="X28" i="21"/>
  <c r="L29" i="21"/>
  <c r="Q29" i="21"/>
  <c r="U29" i="21"/>
  <c r="O30" i="21"/>
  <c r="T30" i="21"/>
  <c r="Y30" i="21"/>
  <c r="Q31" i="21"/>
  <c r="S31" i="21"/>
  <c r="V31" i="21"/>
  <c r="L32" i="21"/>
  <c r="P32" i="21"/>
  <c r="Y32" i="21"/>
  <c r="O33" i="21"/>
  <c r="T33" i="21"/>
  <c r="L34" i="21"/>
  <c r="N34" i="21"/>
  <c r="Q34" i="21"/>
  <c r="V34" i="21"/>
  <c r="Z34" i="21"/>
  <c r="P35" i="21"/>
  <c r="T35" i="21"/>
  <c r="Y35" i="21"/>
  <c r="O36" i="21"/>
  <c r="V36" i="21"/>
  <c r="L37" i="21"/>
  <c r="Q37" i="21"/>
  <c r="T38" i="21"/>
  <c r="Y38" i="21"/>
  <c r="S39" i="21"/>
  <c r="V39" i="21"/>
  <c r="L40" i="21"/>
  <c r="U40" i="21"/>
  <c r="O41" i="21"/>
  <c r="T41" i="21"/>
  <c r="L42" i="21"/>
  <c r="Q42" i="21"/>
  <c r="V42" i="21"/>
  <c r="Y43" i="21"/>
  <c r="L45" i="21"/>
  <c r="U45" i="21"/>
  <c r="V47" i="21"/>
  <c r="L50" i="21"/>
  <c r="T51" i="21"/>
  <c r="Q55" i="21"/>
  <c r="L58" i="21"/>
  <c r="O62" i="21"/>
  <c r="Y62" i="21"/>
  <c r="T67" i="21"/>
  <c r="L74" i="2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E9" i="21"/>
  <c r="J40" i="23"/>
  <c r="J41" i="23"/>
  <c r="J42" i="23"/>
  <c r="J43" i="23"/>
  <c r="J44" i="23"/>
  <c r="E59" i="21"/>
  <c r="J46" i="23"/>
  <c r="J47" i="23"/>
  <c r="J48" i="23"/>
  <c r="J49" i="23"/>
  <c r="J50" i="23"/>
  <c r="J51" i="23"/>
  <c r="J52" i="23"/>
  <c r="E18" i="21"/>
  <c r="J53" i="23"/>
  <c r="J54" i="23"/>
  <c r="J55" i="23"/>
  <c r="J56" i="23"/>
  <c r="J57" i="23"/>
  <c r="E12" i="21"/>
  <c r="J58" i="23"/>
  <c r="J59" i="23"/>
  <c r="J62" i="23"/>
  <c r="J63" i="23"/>
  <c r="E6" i="21"/>
  <c r="J64" i="23"/>
  <c r="J65" i="23"/>
  <c r="J66" i="23"/>
  <c r="J67" i="23"/>
  <c r="J68" i="23"/>
  <c r="J69" i="23"/>
  <c r="J71" i="23"/>
  <c r="J72" i="23"/>
  <c r="J73" i="23"/>
  <c r="J74" i="23"/>
  <c r="J75" i="23"/>
  <c r="J76" i="23"/>
  <c r="E99" i="21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B3" i="21"/>
  <c r="C3" i="21"/>
  <c r="D3" i="21"/>
  <c r="E3" i="21"/>
  <c r="F3" i="21"/>
  <c r="B4" i="21"/>
  <c r="C4" i="21"/>
  <c r="D4" i="21"/>
  <c r="E4" i="21"/>
  <c r="F4" i="21"/>
  <c r="B5" i="21"/>
  <c r="C5" i="21"/>
  <c r="D5" i="21"/>
  <c r="E5" i="21"/>
  <c r="F5" i="21"/>
  <c r="B6" i="21"/>
  <c r="C6" i="21"/>
  <c r="D6" i="21"/>
  <c r="F6" i="21"/>
  <c r="B7" i="21"/>
  <c r="C7" i="21"/>
  <c r="D7" i="21"/>
  <c r="E7" i="21"/>
  <c r="F7" i="21"/>
  <c r="B8" i="21"/>
  <c r="C8" i="21"/>
  <c r="D8" i="21"/>
  <c r="E8" i="21"/>
  <c r="F8" i="21"/>
  <c r="B9" i="21"/>
  <c r="C9" i="21"/>
  <c r="D9" i="21"/>
  <c r="F9" i="21"/>
  <c r="B10" i="21"/>
  <c r="C10" i="21"/>
  <c r="D10" i="21"/>
  <c r="E10" i="21"/>
  <c r="F10" i="21"/>
  <c r="B11" i="21"/>
  <c r="C11" i="21"/>
  <c r="D11" i="21"/>
  <c r="E11" i="21"/>
  <c r="F11" i="21"/>
  <c r="B12" i="21"/>
  <c r="C12" i="21"/>
  <c r="D12" i="21"/>
  <c r="F12" i="21"/>
  <c r="B13" i="21"/>
  <c r="C13" i="21"/>
  <c r="D13" i="21"/>
  <c r="E13" i="21"/>
  <c r="F13" i="21"/>
  <c r="B14" i="21"/>
  <c r="C14" i="21"/>
  <c r="D14" i="21"/>
  <c r="E14" i="21"/>
  <c r="F14" i="21"/>
  <c r="B15" i="21"/>
  <c r="C15" i="21"/>
  <c r="D15" i="21"/>
  <c r="E15" i="21"/>
  <c r="F15" i="21"/>
  <c r="B16" i="21"/>
  <c r="C16" i="21"/>
  <c r="D16" i="21"/>
  <c r="E16" i="21"/>
  <c r="F16" i="21"/>
  <c r="B17" i="21"/>
  <c r="C17" i="21"/>
  <c r="D17" i="21"/>
  <c r="E17" i="21"/>
  <c r="F17" i="21"/>
  <c r="B18" i="21"/>
  <c r="C18" i="21"/>
  <c r="D18" i="21"/>
  <c r="F18" i="21"/>
  <c r="B19" i="21"/>
  <c r="C19" i="21"/>
  <c r="D19" i="21"/>
  <c r="E19" i="21"/>
  <c r="F19" i="21"/>
  <c r="B20" i="21"/>
  <c r="C20" i="21"/>
  <c r="D20" i="21"/>
  <c r="E20" i="21"/>
  <c r="F20" i="21"/>
  <c r="B21" i="21"/>
  <c r="C21" i="21"/>
  <c r="D21" i="21"/>
  <c r="E21" i="21"/>
  <c r="F21" i="21"/>
  <c r="B22" i="21"/>
  <c r="C22" i="21"/>
  <c r="D22" i="21"/>
  <c r="E22" i="21"/>
  <c r="F22" i="21"/>
  <c r="B23" i="21"/>
  <c r="C23" i="21"/>
  <c r="D23" i="21"/>
  <c r="E23" i="21"/>
  <c r="F23" i="21"/>
  <c r="B24" i="21"/>
  <c r="C24" i="21"/>
  <c r="D24" i="21"/>
  <c r="E24" i="21"/>
  <c r="F24" i="21"/>
  <c r="B25" i="21"/>
  <c r="C25" i="21"/>
  <c r="D25" i="21"/>
  <c r="E25" i="21"/>
  <c r="F25" i="21"/>
  <c r="B26" i="21"/>
  <c r="C26" i="21"/>
  <c r="D26" i="21"/>
  <c r="E26" i="21"/>
  <c r="F26" i="21"/>
  <c r="B27" i="21"/>
  <c r="C27" i="21"/>
  <c r="D27" i="21"/>
  <c r="E27" i="21"/>
  <c r="F27" i="21"/>
  <c r="B28" i="21"/>
  <c r="C28" i="21"/>
  <c r="D28" i="21"/>
  <c r="E28" i="21"/>
  <c r="F28" i="21"/>
  <c r="B29" i="21"/>
  <c r="C29" i="21"/>
  <c r="D29" i="21"/>
  <c r="E29" i="21"/>
  <c r="F29" i="21"/>
  <c r="B30" i="21"/>
  <c r="C30" i="21"/>
  <c r="D30" i="21"/>
  <c r="E30" i="21"/>
  <c r="F30" i="21"/>
  <c r="B31" i="21"/>
  <c r="C31" i="21"/>
  <c r="D31" i="21"/>
  <c r="E31" i="21"/>
  <c r="F31" i="21"/>
  <c r="B32" i="21"/>
  <c r="C32" i="21"/>
  <c r="D32" i="21"/>
  <c r="E32" i="21"/>
  <c r="F32" i="21"/>
  <c r="B33" i="21"/>
  <c r="C33" i="21"/>
  <c r="D33" i="21"/>
  <c r="E33" i="21"/>
  <c r="F33" i="21"/>
  <c r="B34" i="21"/>
  <c r="C34" i="21"/>
  <c r="D34" i="21"/>
  <c r="E34" i="21"/>
  <c r="F34" i="21"/>
  <c r="B35" i="21"/>
  <c r="C35" i="21"/>
  <c r="D35" i="21"/>
  <c r="E35" i="21"/>
  <c r="F35" i="21"/>
  <c r="B36" i="21"/>
  <c r="C36" i="21"/>
  <c r="D36" i="21"/>
  <c r="E36" i="21"/>
  <c r="F36" i="21"/>
  <c r="B37" i="21"/>
  <c r="C37" i="21"/>
  <c r="D37" i="21"/>
  <c r="E37" i="21"/>
  <c r="F37" i="21"/>
  <c r="B38" i="21"/>
  <c r="C38" i="21"/>
  <c r="D38" i="21"/>
  <c r="E38" i="21"/>
  <c r="F38" i="21"/>
  <c r="B39" i="21"/>
  <c r="C39" i="21"/>
  <c r="D39" i="21"/>
  <c r="E39" i="21"/>
  <c r="F39" i="21"/>
  <c r="B40" i="21"/>
  <c r="C40" i="21"/>
  <c r="D40" i="21"/>
  <c r="E40" i="21"/>
  <c r="F40" i="21"/>
  <c r="B41" i="21"/>
  <c r="C41" i="21"/>
  <c r="D41" i="21"/>
  <c r="E41" i="21"/>
  <c r="F41" i="21"/>
  <c r="B42" i="21"/>
  <c r="C42" i="21"/>
  <c r="D42" i="21"/>
  <c r="E42" i="21"/>
  <c r="F42" i="21"/>
  <c r="B43" i="21"/>
  <c r="C43" i="21"/>
  <c r="D43" i="21"/>
  <c r="E43" i="21"/>
  <c r="F43" i="21"/>
  <c r="B44" i="21"/>
  <c r="C44" i="21"/>
  <c r="D44" i="21"/>
  <c r="E44" i="21"/>
  <c r="F44" i="21"/>
  <c r="B45" i="21"/>
  <c r="C45" i="21"/>
  <c r="D45" i="21"/>
  <c r="E45" i="21"/>
  <c r="F45" i="21"/>
  <c r="B46" i="21"/>
  <c r="C46" i="21"/>
  <c r="D46" i="21"/>
  <c r="E46" i="21"/>
  <c r="F46" i="21"/>
  <c r="B47" i="21"/>
  <c r="C47" i="21"/>
  <c r="D47" i="21"/>
  <c r="E47" i="21"/>
  <c r="F47" i="21"/>
  <c r="B48" i="21"/>
  <c r="C48" i="21"/>
  <c r="D48" i="21"/>
  <c r="E48" i="21"/>
  <c r="F48" i="21"/>
  <c r="B49" i="21"/>
  <c r="C49" i="21"/>
  <c r="D49" i="21"/>
  <c r="E49" i="21"/>
  <c r="F49" i="21"/>
  <c r="B50" i="21"/>
  <c r="C50" i="21"/>
  <c r="D50" i="21"/>
  <c r="E50" i="21"/>
  <c r="F50" i="21"/>
  <c r="B51" i="21"/>
  <c r="C51" i="21"/>
  <c r="D51" i="21"/>
  <c r="E51" i="21"/>
  <c r="F51" i="21"/>
  <c r="B52" i="21"/>
  <c r="C52" i="21"/>
  <c r="D52" i="21"/>
  <c r="E52" i="21"/>
  <c r="F52" i="21"/>
  <c r="B53" i="21"/>
  <c r="C53" i="21"/>
  <c r="D53" i="21"/>
  <c r="E53" i="21"/>
  <c r="F53" i="21"/>
  <c r="B54" i="21"/>
  <c r="C54" i="21"/>
  <c r="D54" i="21"/>
  <c r="E54" i="21"/>
  <c r="F54" i="21"/>
  <c r="B55" i="21"/>
  <c r="C55" i="21"/>
  <c r="D55" i="21"/>
  <c r="E55" i="21"/>
  <c r="F55" i="21"/>
  <c r="B56" i="21"/>
  <c r="C56" i="21"/>
  <c r="D56" i="21"/>
  <c r="E56" i="21"/>
  <c r="F56" i="21"/>
  <c r="B57" i="21"/>
  <c r="C57" i="21"/>
  <c r="D57" i="21"/>
  <c r="E57" i="21"/>
  <c r="F57" i="21"/>
  <c r="B58" i="21"/>
  <c r="C58" i="21"/>
  <c r="D58" i="21"/>
  <c r="E58" i="21"/>
  <c r="F58" i="21"/>
  <c r="B59" i="21"/>
  <c r="C59" i="21"/>
  <c r="D59" i="21"/>
  <c r="F59" i="21"/>
  <c r="B60" i="21"/>
  <c r="C60" i="21"/>
  <c r="D60" i="21"/>
  <c r="E60" i="21"/>
  <c r="F60" i="21"/>
  <c r="B61" i="21"/>
  <c r="C61" i="21"/>
  <c r="D61" i="21"/>
  <c r="E61" i="21"/>
  <c r="F61" i="21"/>
  <c r="B62" i="21"/>
  <c r="C62" i="21"/>
  <c r="D62" i="21"/>
  <c r="E62" i="21"/>
  <c r="F62" i="21"/>
  <c r="B63" i="21"/>
  <c r="C63" i="21"/>
  <c r="D63" i="21"/>
  <c r="E63" i="21"/>
  <c r="F63" i="21"/>
  <c r="B64" i="21"/>
  <c r="C64" i="21"/>
  <c r="D64" i="21"/>
  <c r="E64" i="21"/>
  <c r="F64" i="21"/>
  <c r="B65" i="21"/>
  <c r="C65" i="21"/>
  <c r="D65" i="21"/>
  <c r="E65" i="21"/>
  <c r="F65" i="21"/>
  <c r="B66" i="21"/>
  <c r="C66" i="21"/>
  <c r="D66" i="21"/>
  <c r="E66" i="21"/>
  <c r="F66" i="21"/>
  <c r="B67" i="21"/>
  <c r="C67" i="21"/>
  <c r="D67" i="21"/>
  <c r="E67" i="21"/>
  <c r="F67" i="21"/>
  <c r="B68" i="21"/>
  <c r="C68" i="21"/>
  <c r="D68" i="21"/>
  <c r="E68" i="21"/>
  <c r="F68" i="21"/>
  <c r="B69" i="21"/>
  <c r="C69" i="21"/>
  <c r="D69" i="21"/>
  <c r="E69" i="21"/>
  <c r="F69" i="21"/>
  <c r="B70" i="21"/>
  <c r="C70" i="21"/>
  <c r="D70" i="21"/>
  <c r="E70" i="21"/>
  <c r="F70" i="21"/>
  <c r="B71" i="21"/>
  <c r="C71" i="21"/>
  <c r="D71" i="21"/>
  <c r="E71" i="21"/>
  <c r="F71" i="21"/>
  <c r="B72" i="21"/>
  <c r="C72" i="21"/>
  <c r="D72" i="21"/>
  <c r="E72" i="21"/>
  <c r="F72" i="21"/>
  <c r="B73" i="21"/>
  <c r="C73" i="21"/>
  <c r="D73" i="21"/>
  <c r="E73" i="21"/>
  <c r="F73" i="21"/>
  <c r="B74" i="21"/>
  <c r="C74" i="21"/>
  <c r="D74" i="21"/>
  <c r="E74" i="21"/>
  <c r="F74" i="21"/>
  <c r="B75" i="21"/>
  <c r="C75" i="21"/>
  <c r="D75" i="21"/>
  <c r="E75" i="21"/>
  <c r="F75" i="21"/>
  <c r="B76" i="21"/>
  <c r="C76" i="21"/>
  <c r="D76" i="21"/>
  <c r="E76" i="21"/>
  <c r="F76" i="21"/>
  <c r="B77" i="21"/>
  <c r="C77" i="21"/>
  <c r="D77" i="21"/>
  <c r="E77" i="21"/>
  <c r="F77" i="21"/>
  <c r="B78" i="21"/>
  <c r="C78" i="21"/>
  <c r="D78" i="21"/>
  <c r="E78" i="21"/>
  <c r="F78" i="21"/>
  <c r="B79" i="21"/>
  <c r="C79" i="21"/>
  <c r="D79" i="21"/>
  <c r="E79" i="21"/>
  <c r="F79" i="21"/>
  <c r="B80" i="21"/>
  <c r="C80" i="21"/>
  <c r="D80" i="21"/>
  <c r="E80" i="21"/>
  <c r="F80" i="21"/>
  <c r="B81" i="21"/>
  <c r="C81" i="21"/>
  <c r="D81" i="21"/>
  <c r="E81" i="21"/>
  <c r="F81" i="21"/>
  <c r="B82" i="21"/>
  <c r="C82" i="21"/>
  <c r="D82" i="21"/>
  <c r="E82" i="21"/>
  <c r="F82" i="21"/>
  <c r="B83" i="21"/>
  <c r="C83" i="21"/>
  <c r="D83" i="21"/>
  <c r="E83" i="21"/>
  <c r="F83" i="21"/>
  <c r="B84" i="21"/>
  <c r="C84" i="21"/>
  <c r="D84" i="21"/>
  <c r="E84" i="21"/>
  <c r="F84" i="21"/>
  <c r="B85" i="21"/>
  <c r="C85" i="21"/>
  <c r="D85" i="21"/>
  <c r="E85" i="21"/>
  <c r="F85" i="21"/>
  <c r="B86" i="21"/>
  <c r="C86" i="21"/>
  <c r="D86" i="21"/>
  <c r="E86" i="21"/>
  <c r="F86" i="21"/>
  <c r="B87" i="21"/>
  <c r="C87" i="21"/>
  <c r="D87" i="21"/>
  <c r="E87" i="21"/>
  <c r="F87" i="21"/>
  <c r="B88" i="21"/>
  <c r="C88" i="21"/>
  <c r="D88" i="21"/>
  <c r="E88" i="21"/>
  <c r="F88" i="21"/>
  <c r="B89" i="21"/>
  <c r="C89" i="21"/>
  <c r="D89" i="21"/>
  <c r="E89" i="21"/>
  <c r="F89" i="21"/>
  <c r="B90" i="21"/>
  <c r="C90" i="21"/>
  <c r="D90" i="21"/>
  <c r="E90" i="21"/>
  <c r="F90" i="21"/>
  <c r="B91" i="21"/>
  <c r="C91" i="21"/>
  <c r="D91" i="21"/>
  <c r="E91" i="21"/>
  <c r="F91" i="21"/>
  <c r="B92" i="21"/>
  <c r="C92" i="21"/>
  <c r="D92" i="21"/>
  <c r="E92" i="21"/>
  <c r="F92" i="21"/>
  <c r="B93" i="21"/>
  <c r="C93" i="21"/>
  <c r="D93" i="21"/>
  <c r="E93" i="21"/>
  <c r="F93" i="21"/>
  <c r="B94" i="21"/>
  <c r="C94" i="21"/>
  <c r="D94" i="21"/>
  <c r="E94" i="21"/>
  <c r="F94" i="21"/>
  <c r="B95" i="21"/>
  <c r="C95" i="21"/>
  <c r="D95" i="21"/>
  <c r="E95" i="21"/>
  <c r="F95" i="21"/>
  <c r="B96" i="21"/>
  <c r="C96" i="21"/>
  <c r="D96" i="21"/>
  <c r="E96" i="21"/>
  <c r="F96" i="21"/>
  <c r="B97" i="21"/>
  <c r="C97" i="21"/>
  <c r="D97" i="21"/>
  <c r="E97" i="21"/>
  <c r="F97" i="21"/>
  <c r="B98" i="21"/>
  <c r="C98" i="21"/>
  <c r="D98" i="21"/>
  <c r="E98" i="21"/>
  <c r="F98" i="21"/>
  <c r="B99" i="21"/>
  <c r="C99" i="21"/>
  <c r="D99" i="21"/>
  <c r="F99" i="21"/>
  <c r="B100" i="21"/>
  <c r="C100" i="21"/>
  <c r="D100" i="21"/>
  <c r="E100" i="21"/>
  <c r="F100" i="21"/>
  <c r="B101" i="21"/>
  <c r="C101" i="21"/>
  <c r="D101" i="21"/>
  <c r="E101" i="21"/>
  <c r="F101" i="21"/>
  <c r="B102" i="21"/>
  <c r="C102" i="21"/>
  <c r="D102" i="21"/>
  <c r="E102" i="21"/>
  <c r="F102" i="21"/>
  <c r="AA4" i="25" l="1" a="1"/>
  <c r="AA4" i="25" s="1"/>
  <c r="AL4" i="25" a="1"/>
  <c r="AL4" i="25" s="1"/>
  <c r="P3" i="25"/>
  <c r="O4" i="25"/>
  <c r="N5" i="25"/>
  <c r="Q5" i="25"/>
  <c r="S5" i="25"/>
  <c r="X5" i="25"/>
  <c r="AI5" i="25" a="1"/>
  <c r="AI5" i="25" s="1"/>
  <c r="L5" i="25"/>
  <c r="P4" i="25"/>
  <c r="Z6" i="25"/>
  <c r="N4" i="25"/>
  <c r="S4" i="25"/>
  <c r="AC6" i="25" a="1"/>
  <c r="AC6" i="25" s="1"/>
  <c r="AK6" i="25" a="1"/>
  <c r="AK6" i="25" s="1"/>
  <c r="V6" i="25"/>
  <c r="X6" i="25"/>
  <c r="Y3" i="25"/>
  <c r="AN3" i="25" a="1"/>
  <c r="AN3" i="25" s="1"/>
  <c r="AC4" i="25" a="1"/>
  <c r="AC4" i="25" s="1"/>
  <c r="AK4" i="25" a="1"/>
  <c r="AK4" i="25" s="1"/>
  <c r="V4" i="25"/>
  <c r="X4" i="25"/>
  <c r="AH5" i="25" a="1"/>
  <c r="AH5" i="25" s="1"/>
  <c r="AP5" i="25" a="1"/>
  <c r="AP5" i="25" s="1"/>
  <c r="W96" i="11"/>
  <c r="P39" i="11"/>
  <c r="U36" i="11"/>
  <c r="Z33" i="11"/>
  <c r="P31" i="11"/>
  <c r="Q134" i="11"/>
  <c r="T95" i="11"/>
  <c r="T3" i="11"/>
  <c r="T150" i="11"/>
  <c r="L141" i="11"/>
  <c r="X3" i="11"/>
  <c r="V3" i="11"/>
  <c r="O152" i="11"/>
  <c r="V150" i="11"/>
  <c r="T149" i="11"/>
  <c r="L148" i="11"/>
  <c r="Y146" i="11"/>
  <c r="Q145" i="11"/>
  <c r="O144" i="11"/>
  <c r="V142" i="11"/>
  <c r="T141" i="11"/>
  <c r="L140" i="11"/>
  <c r="Y138" i="11"/>
  <c r="Q137" i="11"/>
  <c r="O136" i="11"/>
  <c r="V134" i="11"/>
  <c r="T133" i="11"/>
  <c r="L132" i="11"/>
  <c r="Y130" i="11"/>
  <c r="Q129" i="11"/>
  <c r="O128" i="11"/>
  <c r="V126" i="11"/>
  <c r="T125" i="11"/>
  <c r="L124" i="11"/>
  <c r="Y122" i="11"/>
  <c r="Q121" i="11"/>
  <c r="O120" i="11"/>
  <c r="V118" i="11"/>
  <c r="T117" i="11"/>
  <c r="L116" i="11"/>
  <c r="Y114" i="11"/>
  <c r="Q113" i="11"/>
  <c r="O112" i="11"/>
  <c r="T109" i="11"/>
  <c r="L108" i="11"/>
  <c r="Y106" i="11"/>
  <c r="Q105" i="11"/>
  <c r="O104" i="11"/>
  <c r="V102" i="11"/>
  <c r="T101" i="11"/>
  <c r="L100" i="11"/>
  <c r="Y98" i="11"/>
  <c r="Q97" i="11"/>
  <c r="O96" i="11"/>
  <c r="V94" i="11"/>
  <c r="T93" i="11"/>
  <c r="L92" i="11"/>
  <c r="Y90" i="11"/>
  <c r="Q89" i="11"/>
  <c r="O88" i="11"/>
  <c r="V86" i="11"/>
  <c r="T85" i="11"/>
  <c r="L84" i="11"/>
  <c r="Y82" i="11"/>
  <c r="Q81" i="11"/>
  <c r="O80" i="11"/>
  <c r="V78" i="11"/>
  <c r="T77" i="11"/>
  <c r="L76" i="11"/>
  <c r="Y74" i="11"/>
  <c r="Q73" i="11"/>
  <c r="O72" i="11"/>
  <c r="V70" i="11"/>
  <c r="L68" i="11"/>
  <c r="Y66" i="11"/>
  <c r="Q150" i="11"/>
  <c r="V147" i="11"/>
  <c r="T146" i="11"/>
  <c r="U145" i="11"/>
  <c r="L145" i="11"/>
  <c r="Y143" i="11"/>
  <c r="Z142" i="11"/>
  <c r="Q142" i="11"/>
  <c r="O141" i="11"/>
  <c r="P140" i="11"/>
  <c r="V139" i="11"/>
  <c r="T138" i="11"/>
  <c r="U137" i="11"/>
  <c r="L137" i="11"/>
  <c r="Z134" i="11"/>
  <c r="N134" i="11"/>
  <c r="P132" i="11"/>
  <c r="V131" i="11"/>
  <c r="T130" i="11"/>
  <c r="U129" i="11"/>
  <c r="L129" i="11"/>
  <c r="Y127" i="11"/>
  <c r="Z126" i="11"/>
  <c r="Q126" i="11"/>
  <c r="O125" i="11"/>
  <c r="P124" i="11"/>
  <c r="V123" i="11"/>
  <c r="T122" i="11"/>
  <c r="U121" i="11"/>
  <c r="L121" i="11"/>
  <c r="X120" i="11"/>
  <c r="Y119" i="11"/>
  <c r="Z118" i="11"/>
  <c r="Q118" i="11"/>
  <c r="O117" i="11"/>
  <c r="V115" i="11"/>
  <c r="T114" i="11"/>
  <c r="U113" i="11"/>
  <c r="L113" i="11"/>
  <c r="Y111" i="11"/>
  <c r="Q110" i="11"/>
  <c r="O109" i="11"/>
  <c r="L105" i="11"/>
  <c r="Y103" i="11"/>
  <c r="O101" i="11"/>
  <c r="U97" i="11"/>
  <c r="P92" i="11"/>
  <c r="V91" i="11"/>
  <c r="S152" i="11"/>
  <c r="M151" i="11"/>
  <c r="S149" i="11"/>
  <c r="P145" i="11"/>
  <c r="X138" i="11"/>
  <c r="N136" i="11"/>
  <c r="W132" i="11"/>
  <c r="R132" i="11"/>
  <c r="Z131" i="11"/>
  <c r="W129" i="11"/>
  <c r="P129" i="11"/>
  <c r="S128" i="11"/>
  <c r="N128" i="11"/>
  <c r="R124" i="11"/>
  <c r="Z123" i="11"/>
  <c r="N123" i="11"/>
  <c r="X122" i="11"/>
  <c r="W121" i="11"/>
  <c r="P121" i="11"/>
  <c r="S120" i="11"/>
  <c r="N120" i="11"/>
  <c r="M119" i="11"/>
  <c r="U118" i="11"/>
  <c r="X117" i="11"/>
  <c r="S117" i="11"/>
  <c r="R116" i="11"/>
  <c r="Z115" i="11"/>
  <c r="N115" i="11"/>
  <c r="X114" i="11"/>
  <c r="W113" i="11"/>
  <c r="P113" i="11"/>
  <c r="S112" i="11"/>
  <c r="N112" i="11"/>
  <c r="R111" i="11"/>
  <c r="M111" i="11"/>
  <c r="U110" i="11"/>
  <c r="X109" i="11"/>
  <c r="S109" i="11"/>
  <c r="M109" i="11"/>
  <c r="R108" i="11"/>
  <c r="Z107" i="11"/>
  <c r="N107" i="11"/>
  <c r="X106" i="11"/>
  <c r="W105" i="11"/>
  <c r="P105" i="11"/>
  <c r="S104" i="11"/>
  <c r="N104" i="11"/>
  <c r="M103" i="11"/>
  <c r="U102" i="11"/>
  <c r="X101" i="11"/>
  <c r="S101" i="11"/>
  <c r="R100" i="11"/>
  <c r="Z99" i="11"/>
  <c r="N99" i="11"/>
  <c r="X98" i="11"/>
  <c r="W97" i="11"/>
  <c r="P97" i="11"/>
  <c r="S96" i="11"/>
  <c r="Z147" i="11"/>
  <c r="N147" i="11"/>
  <c r="U142" i="11"/>
  <c r="R138" i="11"/>
  <c r="W137" i="11"/>
  <c r="M135" i="11"/>
  <c r="S133" i="11"/>
  <c r="N131" i="11"/>
  <c r="X130" i="11"/>
  <c r="M127" i="11"/>
  <c r="U126" i="11"/>
  <c r="X125" i="11"/>
  <c r="S125" i="11"/>
  <c r="Z151" i="11"/>
  <c r="U151" i="11"/>
  <c r="P151" i="11"/>
  <c r="X144" i="11"/>
  <c r="N142" i="11"/>
  <c r="U140" i="11"/>
  <c r="S139" i="11"/>
  <c r="X136" i="11"/>
  <c r="P135" i="11"/>
  <c r="U132" i="11"/>
  <c r="S131" i="11"/>
  <c r="Z129" i="11"/>
  <c r="X128" i="11"/>
  <c r="P127" i="11"/>
  <c r="N126" i="11"/>
  <c r="U124" i="11"/>
  <c r="S123" i="11"/>
  <c r="Z121" i="11"/>
  <c r="P119" i="11"/>
  <c r="N118" i="11"/>
  <c r="U116" i="11"/>
  <c r="S115" i="11"/>
  <c r="Z113" i="11"/>
  <c r="X112" i="11"/>
  <c r="P111" i="11"/>
  <c r="N110" i="11"/>
  <c r="U108" i="11"/>
  <c r="S107" i="11"/>
  <c r="Z105" i="11"/>
  <c r="X104" i="11"/>
  <c r="P103" i="11"/>
  <c r="N102" i="11"/>
  <c r="U100" i="11"/>
  <c r="S99" i="11"/>
  <c r="Z97" i="11"/>
  <c r="X96" i="11"/>
  <c r="P95" i="11"/>
  <c r="N94" i="11"/>
  <c r="U92" i="11"/>
  <c r="N150" i="11"/>
  <c r="N96" i="11"/>
  <c r="M95" i="11"/>
  <c r="U94" i="11"/>
  <c r="X93" i="11"/>
  <c r="S93" i="11"/>
  <c r="R92" i="11"/>
  <c r="Z91" i="11"/>
  <c r="N91" i="11"/>
  <c r="X90" i="11"/>
  <c r="W89" i="11"/>
  <c r="P89" i="11"/>
  <c r="S88" i="11"/>
  <c r="N88" i="11"/>
  <c r="R87" i="11"/>
  <c r="M87" i="11"/>
  <c r="U86" i="11"/>
  <c r="X85" i="11"/>
  <c r="S85" i="11"/>
  <c r="R84" i="11"/>
  <c r="Z83" i="11"/>
  <c r="N83" i="11"/>
  <c r="X82" i="11"/>
  <c r="W81" i="11"/>
  <c r="P81" i="11"/>
  <c r="S80" i="11"/>
  <c r="N80" i="11"/>
  <c r="M79" i="11"/>
  <c r="U78" i="11"/>
  <c r="X77" i="11"/>
  <c r="S77" i="11"/>
  <c r="R76" i="11"/>
  <c r="Z75" i="11"/>
  <c r="N75" i="11"/>
  <c r="X74" i="11"/>
  <c r="W73" i="11"/>
  <c r="P73" i="11"/>
  <c r="S72" i="11"/>
  <c r="N72" i="11"/>
  <c r="M71" i="11"/>
  <c r="U70" i="11"/>
  <c r="X69" i="11"/>
  <c r="S69" i="11"/>
  <c r="W68" i="11"/>
  <c r="R68" i="11"/>
  <c r="Z67" i="11"/>
  <c r="N67" i="11"/>
  <c r="X66" i="11"/>
  <c r="W65" i="11"/>
  <c r="P65" i="11"/>
  <c r="S64" i="11"/>
  <c r="N64" i="11"/>
  <c r="M63" i="11"/>
  <c r="U62" i="11"/>
  <c r="X61" i="11"/>
  <c r="S61" i="11"/>
  <c r="R60" i="11"/>
  <c r="Z59" i="11"/>
  <c r="N59" i="11"/>
  <c r="X58" i="11"/>
  <c r="W57" i="11"/>
  <c r="P57" i="11"/>
  <c r="S56" i="11"/>
  <c r="N56" i="11"/>
  <c r="R55" i="11"/>
  <c r="M55" i="11"/>
  <c r="U54" i="11"/>
  <c r="X53" i="11"/>
  <c r="S53" i="11"/>
  <c r="R52" i="11"/>
  <c r="Z51" i="11"/>
  <c r="N51" i="11"/>
  <c r="X50" i="11"/>
  <c r="M50" i="11"/>
  <c r="R47" i="11"/>
  <c r="W44" i="11"/>
  <c r="M42" i="11"/>
  <c r="R39" i="11"/>
  <c r="W36" i="11"/>
  <c r="M34" i="11"/>
  <c r="W20" i="11"/>
  <c r="M18" i="11"/>
  <c r="R15" i="11"/>
  <c r="W12" i="11"/>
  <c r="M10" i="11"/>
  <c r="R7" i="11"/>
  <c r="Z20" i="11"/>
  <c r="S20" i="11"/>
  <c r="Q20" i="11"/>
  <c r="N20" i="11"/>
  <c r="X19" i="11"/>
  <c r="O19" i="11"/>
  <c r="M19" i="11"/>
  <c r="W18" i="11"/>
  <c r="U18" i="11"/>
  <c r="P18" i="11"/>
  <c r="X17" i="11"/>
  <c r="V17" i="11"/>
  <c r="S17" i="11"/>
  <c r="N17" i="11"/>
  <c r="T16" i="11"/>
  <c r="R16" i="11"/>
  <c r="M16" i="11"/>
  <c r="Z15" i="11"/>
  <c r="U15" i="11"/>
  <c r="N15" i="11"/>
  <c r="L15" i="11"/>
  <c r="X14" i="11"/>
  <c r="S14" i="11"/>
  <c r="Y13" i="11"/>
  <c r="R13" i="11"/>
  <c r="P13" i="11"/>
  <c r="Z12" i="11"/>
  <c r="S12" i="11"/>
  <c r="Q12" i="11"/>
  <c r="N12" i="11"/>
  <c r="X11" i="11"/>
  <c r="O11" i="11"/>
  <c r="M11" i="11"/>
  <c r="W10" i="11"/>
  <c r="U10" i="11"/>
  <c r="P10" i="11"/>
  <c r="X9" i="11"/>
  <c r="V9" i="11"/>
  <c r="S9" i="11"/>
  <c r="N9" i="11"/>
  <c r="T8" i="11"/>
  <c r="R8" i="11"/>
  <c r="M8" i="11"/>
  <c r="Z7" i="11"/>
  <c r="U7" i="11"/>
  <c r="N7" i="11"/>
  <c r="L7" i="11"/>
  <c r="X6" i="11"/>
  <c r="S6" i="11"/>
  <c r="Y5" i="11"/>
  <c r="S91" i="11"/>
  <c r="Z89" i="11"/>
  <c r="X88" i="11"/>
  <c r="P87" i="11"/>
  <c r="N86" i="11"/>
  <c r="U84" i="11"/>
  <c r="S83" i="11"/>
  <c r="Z81" i="11"/>
  <c r="X80" i="11"/>
  <c r="P79" i="11"/>
  <c r="N78" i="11"/>
  <c r="U76" i="11"/>
  <c r="S75" i="11"/>
  <c r="Z73" i="11"/>
  <c r="X72" i="11"/>
  <c r="P71" i="11"/>
  <c r="N70" i="11"/>
  <c r="U68" i="11"/>
  <c r="S67" i="11"/>
  <c r="Z65" i="11"/>
  <c r="X64" i="11"/>
  <c r="P63" i="11"/>
  <c r="N62" i="11"/>
  <c r="U60" i="11"/>
  <c r="S59" i="11"/>
  <c r="Z57" i="11"/>
  <c r="X56" i="11"/>
  <c r="P55" i="11"/>
  <c r="N54" i="11"/>
  <c r="U52" i="11"/>
  <c r="S51" i="11"/>
  <c r="X150" i="11"/>
  <c r="S150" i="11"/>
  <c r="Y149" i="11"/>
  <c r="R149" i="11"/>
  <c r="P149" i="11"/>
  <c r="Z148" i="11"/>
  <c r="S148" i="11"/>
  <c r="Q148" i="11"/>
  <c r="N148" i="11"/>
  <c r="X147" i="11"/>
  <c r="O147" i="11"/>
  <c r="M147" i="11"/>
  <c r="P146" i="11"/>
  <c r="X145" i="11"/>
  <c r="S145" i="11"/>
  <c r="N145" i="11"/>
  <c r="R144" i="11"/>
  <c r="Z143" i="11"/>
  <c r="U143" i="11"/>
  <c r="N143" i="11"/>
  <c r="X142" i="11"/>
  <c r="S142" i="11"/>
  <c r="W141" i="11"/>
  <c r="R141" i="11"/>
  <c r="P141" i="11"/>
  <c r="S140" i="11"/>
  <c r="N140" i="11"/>
  <c r="X139" i="11"/>
  <c r="O139" i="11"/>
  <c r="M139" i="11"/>
  <c r="W138" i="11"/>
  <c r="U138" i="11"/>
  <c r="P138" i="11"/>
  <c r="V137" i="11"/>
  <c r="R136" i="11"/>
  <c r="U135" i="11"/>
  <c r="L135" i="11"/>
  <c r="X134" i="11"/>
  <c r="S134" i="11"/>
  <c r="Y133" i="11"/>
  <c r="W133" i="11"/>
  <c r="P133" i="11"/>
  <c r="Z132" i="11"/>
  <c r="S132" i="11"/>
  <c r="N132" i="11"/>
  <c r="X131" i="11"/>
  <c r="M131" i="11"/>
  <c r="W130" i="11"/>
  <c r="X129" i="11"/>
  <c r="V129" i="11"/>
  <c r="R128" i="11"/>
  <c r="Q124" i="11"/>
  <c r="X123" i="11"/>
  <c r="N119" i="11"/>
  <c r="Z116" i="11"/>
  <c r="S116" i="11"/>
  <c r="W114" i="11"/>
  <c r="U114" i="11"/>
  <c r="V113" i="11"/>
  <c r="N113" i="11"/>
  <c r="M91" i="11"/>
  <c r="Y77" i="11"/>
  <c r="R61" i="11"/>
  <c r="W50" i="11"/>
  <c r="U50" i="11"/>
  <c r="P50" i="11"/>
  <c r="X49" i="11"/>
  <c r="V49" i="11"/>
  <c r="S49" i="11"/>
  <c r="N49" i="11"/>
  <c r="T48" i="11"/>
  <c r="R48" i="11"/>
  <c r="M48" i="11"/>
  <c r="Z47" i="11"/>
  <c r="U47" i="11"/>
  <c r="R31" i="11"/>
  <c r="W28" i="11"/>
  <c r="M26" i="11"/>
  <c r="R23" i="11"/>
  <c r="N47" i="11"/>
  <c r="L47" i="11"/>
  <c r="X46" i="11"/>
  <c r="S46" i="11"/>
  <c r="Y45" i="11"/>
  <c r="W45" i="11"/>
  <c r="R45" i="11"/>
  <c r="P45" i="11"/>
  <c r="Z44" i="11"/>
  <c r="S44" i="11"/>
  <c r="Q44" i="11"/>
  <c r="N44" i="11"/>
  <c r="X43" i="11"/>
  <c r="O43" i="11"/>
  <c r="M43" i="11"/>
  <c r="W42" i="11"/>
  <c r="U42" i="11"/>
  <c r="X41" i="11"/>
  <c r="V41" i="11"/>
  <c r="S41" i="11"/>
  <c r="N41" i="11"/>
  <c r="T40" i="11"/>
  <c r="R40" i="11"/>
  <c r="M40" i="11"/>
  <c r="Z39" i="11"/>
  <c r="U39" i="11"/>
  <c r="N39" i="11"/>
  <c r="L39" i="11"/>
  <c r="X38" i="11"/>
  <c r="S38" i="11"/>
  <c r="Y37" i="11"/>
  <c r="W37" i="11"/>
  <c r="R37" i="11"/>
  <c r="P37" i="11"/>
  <c r="Z36" i="11"/>
  <c r="S36" i="11"/>
  <c r="Q36" i="11"/>
  <c r="N36" i="11"/>
  <c r="X35" i="11"/>
  <c r="O35" i="11"/>
  <c r="M35" i="11"/>
  <c r="W34" i="11"/>
  <c r="U34" i="11"/>
  <c r="P34" i="11"/>
  <c r="X33" i="11"/>
  <c r="V33" i="11"/>
  <c r="S33" i="11"/>
  <c r="N33" i="11"/>
  <c r="T32" i="11"/>
  <c r="R32" i="11"/>
  <c r="M32" i="11"/>
  <c r="Z31" i="11"/>
  <c r="U31" i="11"/>
  <c r="N31" i="11"/>
  <c r="L31" i="11"/>
  <c r="X30" i="11"/>
  <c r="S30" i="11"/>
  <c r="Y29" i="11"/>
  <c r="W29" i="11"/>
  <c r="R29" i="11"/>
  <c r="P29" i="11"/>
  <c r="Z28" i="11"/>
  <c r="S28" i="11"/>
  <c r="Q28" i="11"/>
  <c r="N28" i="11"/>
  <c r="X27" i="11"/>
  <c r="O27" i="11"/>
  <c r="M27" i="11"/>
  <c r="U26" i="11"/>
  <c r="P26" i="11"/>
  <c r="X25" i="11"/>
  <c r="V25" i="11"/>
  <c r="S25" i="11"/>
  <c r="T24" i="11"/>
  <c r="R24" i="11"/>
  <c r="M24" i="11"/>
  <c r="Z23" i="11"/>
  <c r="U23" i="11"/>
  <c r="N23" i="11"/>
  <c r="L23" i="11"/>
  <c r="X22" i="11"/>
  <c r="S22" i="11"/>
  <c r="Y21" i="11"/>
  <c r="R21" i="11"/>
  <c r="P21" i="11"/>
  <c r="W150" i="11"/>
  <c r="W143" i="11"/>
  <c r="S143" i="11"/>
  <c r="M141" i="11"/>
  <c r="X140" i="11"/>
  <c r="R146" i="11"/>
  <c r="X148" i="11"/>
  <c r="R151" i="11"/>
  <c r="R118" i="11"/>
  <c r="N138" i="11"/>
  <c r="S135" i="11"/>
  <c r="M133" i="11"/>
  <c r="X132" i="11"/>
  <c r="R130" i="11"/>
  <c r="N130" i="11"/>
  <c r="W127" i="11"/>
  <c r="S127" i="11"/>
  <c r="X124" i="11"/>
  <c r="M124" i="11"/>
  <c r="R122" i="11"/>
  <c r="N122" i="11"/>
  <c r="R121" i="11"/>
  <c r="S119" i="11"/>
  <c r="W118" i="11"/>
  <c r="X116" i="11"/>
  <c r="M116" i="11"/>
  <c r="N114" i="11"/>
  <c r="R113" i="11"/>
  <c r="S111" i="11"/>
  <c r="W110" i="11"/>
  <c r="X108" i="11"/>
  <c r="M108" i="11"/>
  <c r="N106" i="11"/>
  <c r="R105" i="11"/>
  <c r="S103" i="11"/>
  <c r="W102" i="11"/>
  <c r="X100" i="11"/>
  <c r="M100" i="11"/>
  <c r="N98" i="11"/>
  <c r="M146" i="11"/>
  <c r="T144" i="11"/>
  <c r="R143" i="11"/>
  <c r="Q140" i="11"/>
  <c r="X137" i="11"/>
  <c r="M137" i="11"/>
  <c r="N135" i="11"/>
  <c r="O131" i="11"/>
  <c r="P130" i="11"/>
  <c r="M130" i="11"/>
  <c r="N129" i="11"/>
  <c r="M129" i="11"/>
  <c r="T128" i="11"/>
  <c r="U127" i="11"/>
  <c r="R127" i="11"/>
  <c r="L127" i="11"/>
  <c r="S126" i="11"/>
  <c r="Y125" i="11"/>
  <c r="M125" i="11"/>
  <c r="W124" i="11"/>
  <c r="O123" i="11"/>
  <c r="M122" i="11"/>
  <c r="U119" i="11"/>
  <c r="R119" i="11"/>
  <c r="L119" i="11"/>
  <c r="S118" i="11"/>
  <c r="Y117" i="11"/>
  <c r="M117" i="11"/>
  <c r="W116" i="11"/>
  <c r="M114" i="11"/>
  <c r="S113" i="11"/>
  <c r="Z108" i="11"/>
  <c r="W108" i="11"/>
  <c r="S108" i="11"/>
  <c r="Q108" i="11"/>
  <c r="X107" i="11"/>
  <c r="O107" i="11"/>
  <c r="U106" i="11"/>
  <c r="M106" i="11"/>
  <c r="V152" i="11"/>
  <c r="T151" i="11"/>
  <c r="U150" i="11"/>
  <c r="R148" i="11"/>
  <c r="Q147" i="11"/>
  <c r="X146" i="11"/>
  <c r="W145" i="11"/>
  <c r="N144" i="11"/>
  <c r="M143" i="11"/>
  <c r="X141" i="11"/>
  <c r="S141" i="11"/>
  <c r="Y140" i="11"/>
  <c r="Z139" i="11"/>
  <c r="Q139" i="11"/>
  <c r="N139" i="11"/>
  <c r="O138" i="11"/>
  <c r="P137" i="11"/>
  <c r="S136" i="11"/>
  <c r="Y135" i="11"/>
  <c r="T135" i="11"/>
  <c r="U134" i="11"/>
  <c r="L134" i="11"/>
  <c r="X133" i="11"/>
  <c r="O133" i="11"/>
  <c r="Y132" i="11"/>
  <c r="M94" i="11"/>
  <c r="R83" i="11"/>
  <c r="M30" i="11"/>
  <c r="R97" i="11"/>
  <c r="S95" i="11"/>
  <c r="W94" i="11"/>
  <c r="X92" i="11"/>
  <c r="M92" i="11"/>
  <c r="N90" i="11"/>
  <c r="R89" i="11"/>
  <c r="S87" i="11"/>
  <c r="W86" i="11"/>
  <c r="X84" i="11"/>
  <c r="M84" i="11"/>
  <c r="N82" i="11"/>
  <c r="R81" i="11"/>
  <c r="S79" i="11"/>
  <c r="W78" i="11"/>
  <c r="X76" i="11"/>
  <c r="M76" i="11"/>
  <c r="N74" i="11"/>
  <c r="R73" i="11"/>
  <c r="S71" i="11"/>
  <c r="W70" i="11"/>
  <c r="X68" i="11"/>
  <c r="M68" i="11"/>
  <c r="N66" i="11"/>
  <c r="R65" i="11"/>
  <c r="S63" i="11"/>
  <c r="W62" i="11"/>
  <c r="X60" i="11"/>
  <c r="M60" i="11"/>
  <c r="N58" i="11"/>
  <c r="R57" i="11"/>
  <c r="S55" i="11"/>
  <c r="W54" i="11"/>
  <c r="X52" i="11"/>
  <c r="M52" i="11"/>
  <c r="R50" i="11"/>
  <c r="N50" i="11"/>
  <c r="R49" i="11"/>
  <c r="W47" i="11"/>
  <c r="S47" i="11"/>
  <c r="W46" i="11"/>
  <c r="M45" i="11"/>
  <c r="X44" i="11"/>
  <c r="M44" i="11"/>
  <c r="R42" i="11"/>
  <c r="N42" i="11"/>
  <c r="R41" i="11"/>
  <c r="W39" i="11"/>
  <c r="S39" i="11"/>
  <c r="W38" i="11"/>
  <c r="M37" i="11"/>
  <c r="X36" i="11"/>
  <c r="M36" i="11"/>
  <c r="R34" i="11"/>
  <c r="N34" i="11"/>
  <c r="R33" i="11"/>
  <c r="W31" i="11"/>
  <c r="S31" i="11"/>
  <c r="W30" i="11"/>
  <c r="M29" i="11"/>
  <c r="X28" i="11"/>
  <c r="M28" i="11"/>
  <c r="R26" i="11"/>
  <c r="N26" i="11"/>
  <c r="R25" i="11"/>
  <c r="W23" i="11"/>
  <c r="S23" i="11"/>
  <c r="W22" i="11"/>
  <c r="M21" i="11"/>
  <c r="X20" i="11"/>
  <c r="M20" i="11"/>
  <c r="R18" i="11"/>
  <c r="N18" i="11"/>
  <c r="R17" i="11"/>
  <c r="W15" i="11"/>
  <c r="S15" i="11"/>
  <c r="W14" i="11"/>
  <c r="M13" i="11"/>
  <c r="X12" i="11"/>
  <c r="M12" i="11"/>
  <c r="R10" i="11"/>
  <c r="N10" i="11"/>
  <c r="R9" i="11"/>
  <c r="S7" i="11"/>
  <c r="X4" i="11"/>
  <c r="S105" i="11"/>
  <c r="R103" i="11"/>
  <c r="X102" i="11"/>
  <c r="W100" i="11"/>
  <c r="Q100" i="11"/>
  <c r="X99" i="11"/>
  <c r="O99" i="11"/>
  <c r="M99" i="11"/>
  <c r="R98" i="11"/>
  <c r="M98" i="11"/>
  <c r="X97" i="11"/>
  <c r="Z95" i="11"/>
  <c r="R95" i="11"/>
  <c r="W92" i="11"/>
  <c r="S92" i="11"/>
  <c r="Q92" i="11"/>
  <c r="X91" i="11"/>
  <c r="M90" i="11"/>
  <c r="Z87" i="11"/>
  <c r="W84" i="11"/>
  <c r="N84" i="11"/>
  <c r="U82" i="11"/>
  <c r="M82" i="11"/>
  <c r="M81" i="11"/>
  <c r="T80" i="11"/>
  <c r="R79" i="11"/>
  <c r="P77" i="11"/>
  <c r="W76" i="11"/>
  <c r="M74" i="11"/>
  <c r="Z71" i="11"/>
  <c r="R71" i="11"/>
  <c r="S70" i="11"/>
  <c r="P66" i="11"/>
  <c r="M66" i="11"/>
  <c r="W63" i="11"/>
  <c r="R63" i="11"/>
  <c r="P61" i="11"/>
  <c r="W60" i="11"/>
  <c r="X59" i="11"/>
  <c r="M58" i="11"/>
  <c r="U55" i="11"/>
  <c r="W52" i="11"/>
  <c r="U28" i="11"/>
  <c r="Z25" i="11"/>
  <c r="P23" i="11"/>
  <c r="U20" i="11"/>
  <c r="Z17" i="11"/>
  <c r="P15" i="11"/>
  <c r="U12" i="11"/>
  <c r="Z9" i="11"/>
  <c r="P7" i="11"/>
  <c r="U4" i="11"/>
  <c r="Q39" i="21"/>
  <c r="O38" i="21"/>
  <c r="O93" i="21"/>
  <c r="O45" i="21"/>
  <c r="V40" i="21"/>
  <c r="Z35" i="21"/>
  <c r="X34" i="21"/>
  <c r="T34" i="21"/>
  <c r="V27" i="21"/>
  <c r="O74" i="21"/>
  <c r="V72" i="21"/>
  <c r="T71" i="21"/>
  <c r="L70" i="21"/>
  <c r="Q67" i="21"/>
  <c r="O66" i="21"/>
  <c r="V64" i="21"/>
  <c r="T63" i="21"/>
  <c r="L62" i="21"/>
  <c r="Y60" i="21"/>
  <c r="Q59" i="21"/>
  <c r="O58" i="21"/>
  <c r="V56" i="21"/>
  <c r="T55" i="21"/>
  <c r="L54" i="21"/>
  <c r="Y52" i="21"/>
  <c r="Q51" i="21"/>
  <c r="O50" i="21"/>
  <c r="V48" i="21"/>
  <c r="T47" i="21"/>
  <c r="L46" i="21"/>
  <c r="Y44" i="21"/>
  <c r="Z43" i="21"/>
  <c r="Q43" i="21"/>
  <c r="X42" i="21"/>
  <c r="O42" i="21"/>
  <c r="N40" i="21"/>
  <c r="T39" i="21"/>
  <c r="L38" i="21"/>
  <c r="S37" i="21"/>
  <c r="Y36" i="21"/>
  <c r="Q35" i="21"/>
  <c r="O34" i="21"/>
  <c r="V32" i="21"/>
  <c r="N32" i="21"/>
  <c r="T31" i="21"/>
  <c r="L30" i="21"/>
  <c r="X29" i="21"/>
  <c r="S29" i="21"/>
  <c r="Y28" i="21"/>
  <c r="R28" i="21"/>
  <c r="Z27" i="21"/>
  <c r="Q27" i="21"/>
  <c r="X26" i="21"/>
  <c r="O26" i="21"/>
  <c r="Y76" i="21"/>
  <c r="T91" i="21"/>
  <c r="O86" i="21"/>
  <c r="Q87" i="21"/>
  <c r="Y84" i="21"/>
  <c r="O101" i="21"/>
  <c r="V99" i="21"/>
  <c r="T58" i="21"/>
  <c r="L57" i="21"/>
  <c r="Y55" i="21"/>
  <c r="Q54" i="21"/>
  <c r="O53" i="21"/>
  <c r="V51" i="21"/>
  <c r="T50" i="21"/>
  <c r="L49" i="21"/>
  <c r="Y47" i="21"/>
  <c r="Q46" i="21"/>
  <c r="V43" i="21"/>
  <c r="T42" i="21"/>
  <c r="L41" i="21"/>
  <c r="Y39" i="21"/>
  <c r="Q38" i="21"/>
  <c r="O37" i="21"/>
  <c r="V35" i="21"/>
  <c r="L33" i="21"/>
  <c r="Y31" i="21"/>
  <c r="Q30" i="21"/>
  <c r="O29" i="21"/>
  <c r="T26" i="21"/>
  <c r="Y81" i="21"/>
  <c r="T76" i="21"/>
  <c r="Q72" i="21"/>
  <c r="V69" i="21"/>
  <c r="Y65" i="21"/>
  <c r="U62" i="21"/>
  <c r="Z59" i="21"/>
  <c r="X53" i="21"/>
  <c r="V53" i="21"/>
  <c r="W38" i="21"/>
  <c r="M36" i="21"/>
  <c r="R33" i="21"/>
  <c r="W30" i="21"/>
  <c r="M28" i="21"/>
  <c r="R25" i="21"/>
  <c r="W22" i="21"/>
  <c r="Z97" i="21"/>
  <c r="Z89" i="21"/>
  <c r="U84" i="21"/>
  <c r="L84" i="21"/>
  <c r="Z81" i="21"/>
  <c r="U76" i="21"/>
  <c r="Y74" i="21"/>
  <c r="Z73" i="21"/>
  <c r="Q73" i="21"/>
  <c r="O72" i="21"/>
  <c r="P71" i="21"/>
  <c r="U68" i="21"/>
  <c r="Z65" i="21"/>
  <c r="P63" i="21"/>
  <c r="T61" i="21"/>
  <c r="O35" i="21"/>
  <c r="X33" i="21"/>
  <c r="V33" i="21"/>
  <c r="T32" i="21"/>
  <c r="N31" i="21"/>
  <c r="L31" i="21"/>
  <c r="Y29" i="21"/>
  <c r="S28" i="21"/>
  <c r="Q28" i="21"/>
  <c r="O27" i="21"/>
  <c r="X25" i="21"/>
  <c r="V25" i="21"/>
  <c r="T24" i="21"/>
  <c r="N23" i="21"/>
  <c r="L23" i="21"/>
  <c r="Y21" i="21"/>
  <c r="S20" i="21"/>
  <c r="Q20" i="21"/>
  <c r="X44" i="21"/>
  <c r="M44" i="21"/>
  <c r="N42" i="21"/>
  <c r="R41" i="21"/>
  <c r="X36" i="21"/>
  <c r="Z99" i="21"/>
  <c r="Y97" i="21"/>
  <c r="T92" i="21"/>
  <c r="Z91" i="21"/>
  <c r="Q88" i="21"/>
  <c r="L83" i="21"/>
  <c r="Q80" i="21"/>
  <c r="O79" i="21"/>
  <c r="V77" i="21"/>
  <c r="L75" i="21"/>
  <c r="S74" i="21"/>
  <c r="Y73" i="21"/>
  <c r="O71" i="21"/>
  <c r="W70" i="21"/>
  <c r="T68" i="21"/>
  <c r="Z67" i="21"/>
  <c r="L67" i="21"/>
  <c r="Q64" i="21"/>
  <c r="O63" i="21"/>
  <c r="V61" i="21"/>
  <c r="T60" i="21"/>
  <c r="L59" i="21"/>
  <c r="S58" i="21"/>
  <c r="Y57" i="21"/>
  <c r="Q56" i="21"/>
  <c r="O55" i="21"/>
  <c r="N53" i="21"/>
  <c r="Z51" i="21"/>
  <c r="Y49" i="21"/>
  <c r="Q48" i="21"/>
  <c r="W46" i="21"/>
  <c r="S45" i="21"/>
  <c r="Q45" i="21"/>
  <c r="T44" i="21"/>
  <c r="O44" i="21"/>
  <c r="P43" i="21"/>
  <c r="L43" i="21"/>
  <c r="U8" i="21"/>
  <c r="L61" i="21"/>
  <c r="Y59" i="21"/>
  <c r="Q58" i="21"/>
  <c r="O57" i="21"/>
  <c r="V55" i="21"/>
  <c r="V100" i="21"/>
  <c r="O94" i="21"/>
  <c r="V92" i="21"/>
  <c r="L90" i="21"/>
  <c r="V84" i="21"/>
  <c r="T83" i="21"/>
  <c r="L66" i="21"/>
  <c r="Y101" i="21"/>
  <c r="Q100" i="21"/>
  <c r="O99" i="21"/>
  <c r="S97" i="21"/>
  <c r="T96" i="21"/>
  <c r="L95" i="21"/>
  <c r="Y93" i="21"/>
  <c r="Q92" i="21"/>
  <c r="O91" i="21"/>
  <c r="V89" i="21"/>
  <c r="T88" i="21"/>
  <c r="L87" i="21"/>
  <c r="Y85" i="21"/>
  <c r="Q84" i="21"/>
  <c r="O83" i="21"/>
  <c r="V81" i="21"/>
  <c r="T80" i="21"/>
  <c r="L79" i="21"/>
  <c r="Y77" i="21"/>
  <c r="Q76" i="21"/>
  <c r="N76" i="21"/>
  <c r="O75" i="21"/>
  <c r="V73" i="21"/>
  <c r="S73" i="21"/>
  <c r="T72" i="21"/>
  <c r="L71" i="21"/>
  <c r="X70" i="21"/>
  <c r="Y69" i="21"/>
  <c r="Q68" i="21"/>
  <c r="O67" i="21"/>
  <c r="X65" i="21"/>
  <c r="V65" i="21"/>
  <c r="T64" i="21"/>
  <c r="L63" i="21"/>
  <c r="S62" i="21"/>
  <c r="Y61" i="21"/>
  <c r="Q60" i="21"/>
  <c r="O59" i="21"/>
  <c r="X57" i="21"/>
  <c r="V57" i="21"/>
  <c r="T56" i="21"/>
  <c r="L55" i="21"/>
  <c r="Y53" i="21"/>
  <c r="S52" i="21"/>
  <c r="Q52" i="21"/>
  <c r="O51" i="21"/>
  <c r="V49" i="21"/>
  <c r="T48" i="21"/>
  <c r="N47" i="21"/>
  <c r="L47" i="21"/>
  <c r="Y45" i="21"/>
  <c r="S44" i="21"/>
  <c r="Q44" i="21"/>
  <c r="O43" i="21"/>
  <c r="X41" i="21"/>
  <c r="V41" i="21"/>
  <c r="T40" i="21"/>
  <c r="N39" i="21"/>
  <c r="L39" i="21"/>
  <c r="Y37" i="21"/>
  <c r="S36" i="21"/>
  <c r="Q36" i="21"/>
  <c r="U32" i="21"/>
  <c r="U24" i="21"/>
  <c r="S91" i="21"/>
  <c r="X80" i="21"/>
  <c r="S67" i="21"/>
  <c r="X64" i="21"/>
  <c r="W43" i="21"/>
  <c r="M41" i="21"/>
  <c r="W35" i="21"/>
  <c r="M33" i="21"/>
  <c r="W27" i="21"/>
  <c r="M25" i="21"/>
  <c r="W19" i="21"/>
  <c r="M17" i="21"/>
  <c r="W11" i="21"/>
  <c r="M9" i="21"/>
  <c r="P100" i="21"/>
  <c r="S56" i="21"/>
  <c r="N51" i="21"/>
  <c r="S48" i="21"/>
  <c r="X45" i="21"/>
  <c r="R44" i="21"/>
  <c r="P44" i="21"/>
  <c r="N43" i="21"/>
  <c r="W41" i="21"/>
  <c r="U41" i="21"/>
  <c r="S40" i="21"/>
  <c r="M39" i="21"/>
  <c r="Z38" i="21"/>
  <c r="X37" i="21"/>
  <c r="R36" i="21"/>
  <c r="P36" i="21"/>
  <c r="N35" i="21"/>
  <c r="W33" i="21"/>
  <c r="U33" i="21"/>
  <c r="S32" i="21"/>
  <c r="M31" i="21"/>
  <c r="Z30" i="21"/>
  <c r="P28" i="21"/>
  <c r="N27" i="21"/>
  <c r="W25" i="21"/>
  <c r="U25" i="21"/>
  <c r="S24" i="21"/>
  <c r="M23" i="21"/>
  <c r="Z22" i="21"/>
  <c r="X21" i="21"/>
  <c r="P20" i="21"/>
  <c r="N19" i="21"/>
  <c r="W17" i="21"/>
  <c r="U17" i="21"/>
  <c r="S16" i="21"/>
  <c r="M15" i="21"/>
  <c r="Z14" i="21"/>
  <c r="P12" i="21"/>
  <c r="U9" i="21"/>
  <c r="Z6" i="21"/>
  <c r="U94" i="21"/>
  <c r="Y92" i="21"/>
  <c r="Q91" i="21"/>
  <c r="O90" i="21"/>
  <c r="Z83" i="21"/>
  <c r="Q83" i="21"/>
  <c r="O82" i="21"/>
  <c r="V80" i="21"/>
  <c r="T79" i="21"/>
  <c r="U78" i="21"/>
  <c r="Z75" i="21"/>
  <c r="Q75" i="21"/>
  <c r="Y68" i="21"/>
  <c r="W5" i="25"/>
  <c r="R3" i="25"/>
  <c r="AF3" i="25" a="1"/>
  <c r="AF3" i="25" s="1"/>
  <c r="AG3" i="25" a="1"/>
  <c r="AG3" i="25" s="1"/>
  <c r="AF5" i="25" a="1"/>
  <c r="AF5" i="25" s="1"/>
  <c r="M6" i="25"/>
  <c r="W144" i="11"/>
  <c r="W136" i="11"/>
  <c r="W128" i="11"/>
  <c r="W104" i="11"/>
  <c r="W48" i="11"/>
  <c r="W40" i="11"/>
  <c r="W32" i="11"/>
  <c r="W24" i="11"/>
  <c r="W21" i="11"/>
  <c r="W16" i="11"/>
  <c r="W13" i="11"/>
  <c r="W8" i="11"/>
  <c r="W7" i="11"/>
  <c r="W6" i="11"/>
  <c r="W5" i="11"/>
  <c r="W122" i="11"/>
  <c r="W120" i="11"/>
  <c r="W112" i="11"/>
  <c r="W88" i="11"/>
  <c r="W147" i="11"/>
  <c r="W43" i="11"/>
  <c r="W35" i="11"/>
  <c r="W27" i="11"/>
  <c r="W19" i="11"/>
  <c r="W11" i="11"/>
  <c r="W139" i="11"/>
  <c r="W125" i="11"/>
  <c r="W107" i="11"/>
  <c r="W99" i="11"/>
  <c r="W131" i="11"/>
  <c r="R147" i="11"/>
  <c r="R139" i="11"/>
  <c r="R43" i="11"/>
  <c r="R35" i="11"/>
  <c r="R27" i="11"/>
  <c r="R19" i="11"/>
  <c r="R11" i="11"/>
  <c r="R133" i="11"/>
  <c r="R115" i="11"/>
  <c r="R101" i="11"/>
  <c r="R134" i="11"/>
  <c r="R46" i="11"/>
  <c r="R38" i="11"/>
  <c r="R30" i="11"/>
  <c r="R22" i="11"/>
  <c r="R14" i="11"/>
  <c r="R6" i="11"/>
  <c r="R5" i="11"/>
  <c r="R126" i="11"/>
  <c r="M142" i="11"/>
  <c r="M126" i="11"/>
  <c r="M118" i="11"/>
  <c r="M46" i="11"/>
  <c r="M38" i="11"/>
  <c r="M22" i="11"/>
  <c r="M3" i="11"/>
  <c r="M112" i="11"/>
  <c r="M104" i="11"/>
  <c r="M88" i="11"/>
  <c r="M72" i="11"/>
  <c r="M150" i="11"/>
  <c r="M152" i="11"/>
  <c r="M144" i="11"/>
  <c r="M136" i="11"/>
  <c r="M128" i="11"/>
  <c r="M120" i="11"/>
  <c r="M49" i="11"/>
  <c r="M41" i="11"/>
  <c r="M33" i="11"/>
  <c r="M25" i="11"/>
  <c r="M17" i="11"/>
  <c r="M14" i="11"/>
  <c r="M9" i="11"/>
  <c r="M6" i="11"/>
  <c r="M5" i="11"/>
  <c r="M4" i="11"/>
  <c r="M62" i="11"/>
  <c r="W87" i="21"/>
  <c r="W63" i="21"/>
  <c r="R93" i="21"/>
  <c r="R77" i="21"/>
  <c r="R38" i="21"/>
  <c r="R30" i="21"/>
  <c r="R22" i="21"/>
  <c r="R14" i="21"/>
  <c r="R6" i="21"/>
  <c r="R82" i="21"/>
  <c r="AQ4" i="25" a="1"/>
  <c r="AQ4" i="25" s="1"/>
  <c r="P5" i="25"/>
  <c r="U5" i="11"/>
  <c r="P8" i="11"/>
  <c r="P5" i="11"/>
  <c r="Y95" i="21"/>
  <c r="Q94" i="21"/>
  <c r="P92" i="21"/>
  <c r="V91" i="21"/>
  <c r="L89" i="21"/>
  <c r="Y87" i="21"/>
  <c r="Q86" i="21"/>
  <c r="P84" i="21"/>
  <c r="V83" i="21"/>
  <c r="L81" i="21"/>
  <c r="S80" i="21"/>
  <c r="Z78" i="21"/>
  <c r="Q78" i="21"/>
  <c r="O77" i="21"/>
  <c r="P76" i="21"/>
  <c r="V75" i="21"/>
  <c r="N75" i="21"/>
  <c r="U73" i="21"/>
  <c r="L73" i="21"/>
  <c r="S72" i="21"/>
  <c r="Y71" i="21"/>
  <c r="Q70" i="21"/>
  <c r="X69" i="21"/>
  <c r="O69" i="21"/>
  <c r="V67" i="21"/>
  <c r="N67" i="21"/>
  <c r="T66" i="21"/>
  <c r="L65" i="21"/>
  <c r="S64" i="21"/>
  <c r="Y63" i="21"/>
  <c r="Q62" i="21"/>
  <c r="X61" i="21"/>
  <c r="O61" i="21"/>
  <c r="V59" i="21"/>
  <c r="N59" i="21"/>
  <c r="Y58" i="21"/>
  <c r="O48" i="21"/>
  <c r="M46" i="21"/>
  <c r="S41" i="21"/>
  <c r="P4" i="21"/>
  <c r="O3" i="21"/>
  <c r="Y102" i="21"/>
  <c r="Q101" i="21"/>
  <c r="O100" i="21"/>
  <c r="V98" i="21"/>
  <c r="T97" i="21"/>
  <c r="Q82" i="21"/>
  <c r="O81" i="21"/>
  <c r="V79" i="21"/>
  <c r="T78" i="21"/>
  <c r="L77" i="21"/>
  <c r="Y75" i="21"/>
  <c r="Z74" i="21"/>
  <c r="Q74" i="21"/>
  <c r="O73" i="21"/>
  <c r="P72" i="21"/>
  <c r="V71" i="21"/>
  <c r="L69" i="21"/>
  <c r="Y67" i="21"/>
  <c r="Q66" i="21"/>
  <c r="O65" i="21"/>
  <c r="V63" i="21"/>
  <c r="T62" i="21"/>
  <c r="X102" i="21"/>
  <c r="Y100" i="21"/>
  <c r="Q99" i="21"/>
  <c r="O98" i="21"/>
  <c r="T102" i="21"/>
  <c r="U101" i="21"/>
  <c r="L101" i="21"/>
  <c r="X100" i="21"/>
  <c r="Y99" i="21"/>
  <c r="Q98" i="21"/>
  <c r="O97" i="21"/>
  <c r="V95" i="21"/>
  <c r="T94" i="21"/>
  <c r="L93" i="21"/>
  <c r="Y91" i="21"/>
  <c r="Q90" i="21"/>
  <c r="O89" i="21"/>
  <c r="V87" i="21"/>
  <c r="T86" i="21"/>
  <c r="L85" i="21"/>
  <c r="Y83" i="21"/>
  <c r="T70" i="21"/>
  <c r="U69" i="21"/>
  <c r="R61" i="21"/>
  <c r="U60" i="21"/>
  <c r="L60" i="21"/>
  <c r="Z57" i="21"/>
  <c r="S57" i="21"/>
  <c r="P55" i="21"/>
  <c r="U52" i="21"/>
  <c r="X51" i="21"/>
  <c r="W50" i="21"/>
  <c r="Z49" i="21"/>
  <c r="N49" i="21"/>
  <c r="P47" i="21"/>
  <c r="U44" i="21"/>
  <c r="Z41" i="21"/>
  <c r="P39" i="21"/>
  <c r="U36" i="21"/>
  <c r="Z33" i="21"/>
  <c r="N33" i="21"/>
  <c r="M32" i="21"/>
  <c r="R31" i="21"/>
  <c r="P31" i="21"/>
  <c r="S30" i="21"/>
  <c r="M29" i="21"/>
  <c r="U28" i="21"/>
  <c r="Y26" i="21"/>
  <c r="Z25" i="21"/>
  <c r="W24" i="21"/>
  <c r="O24" i="21"/>
  <c r="R23" i="21"/>
  <c r="P23" i="21"/>
  <c r="M21" i="21"/>
  <c r="U20" i="21"/>
  <c r="R19" i="21"/>
  <c r="W18" i="21"/>
  <c r="Z17" i="21"/>
  <c r="Q17" i="21"/>
  <c r="X16" i="21"/>
  <c r="R15" i="21"/>
  <c r="P15" i="21"/>
  <c r="X14" i="21"/>
  <c r="V14" i="21"/>
  <c r="S14" i="21"/>
  <c r="N14" i="21"/>
  <c r="M14" i="21"/>
  <c r="W13" i="21"/>
  <c r="T13" i="21"/>
  <c r="R13" i="21"/>
  <c r="M13" i="21"/>
  <c r="W12" i="21"/>
  <c r="U12" i="21"/>
  <c r="N12" i="21"/>
  <c r="L12" i="21"/>
  <c r="X11" i="21"/>
  <c r="S11" i="21"/>
  <c r="R11" i="21"/>
  <c r="M11" i="21"/>
  <c r="Y10" i="21"/>
  <c r="W10" i="21"/>
  <c r="R10" i="21"/>
  <c r="M10" i="21"/>
  <c r="Z9" i="21"/>
  <c r="S9" i="21"/>
  <c r="Q9" i="21"/>
  <c r="N9" i="21"/>
  <c r="X8" i="21"/>
  <c r="W8" i="21"/>
  <c r="R8" i="21"/>
  <c r="O8" i="21"/>
  <c r="M8" i="21"/>
  <c r="W7" i="21"/>
  <c r="R7" i="21"/>
  <c r="P7" i="21"/>
  <c r="X6" i="21"/>
  <c r="V6" i="21"/>
  <c r="S6" i="21"/>
  <c r="N6" i="21"/>
  <c r="M6" i="21"/>
  <c r="W5" i="21"/>
  <c r="T5" i="21"/>
  <c r="R5" i="21"/>
  <c r="M5" i="21"/>
  <c r="W4" i="21"/>
  <c r="U4" i="21"/>
  <c r="N4" i="21"/>
  <c r="L4" i="21"/>
  <c r="Z45" i="21"/>
  <c r="Z37" i="21"/>
  <c r="Z29" i="21"/>
  <c r="Z21" i="21"/>
  <c r="P41" i="21"/>
  <c r="P33" i="21"/>
  <c r="P25" i="21"/>
  <c r="P17" i="21"/>
  <c r="T100" i="21"/>
  <c r="L99" i="21"/>
  <c r="Q96" i="21"/>
  <c r="O95" i="21"/>
  <c r="V93" i="21"/>
  <c r="L91" i="21"/>
  <c r="O87" i="21"/>
  <c r="V85" i="21"/>
  <c r="T84" i="21"/>
  <c r="P22" i="21"/>
  <c r="V3" i="21"/>
  <c r="Z13" i="21"/>
  <c r="Q69" i="21"/>
  <c r="X68" i="21"/>
  <c r="O68" i="21"/>
  <c r="P67" i="21"/>
  <c r="V66" i="21"/>
  <c r="T65" i="21"/>
  <c r="U64" i="21"/>
  <c r="L64" i="21"/>
  <c r="Q61" i="21"/>
  <c r="O60" i="21"/>
  <c r="P59" i="21"/>
  <c r="L56" i="21"/>
  <c r="T54" i="21"/>
  <c r="L53" i="21"/>
  <c r="Y51" i="21"/>
  <c r="T3" i="21"/>
  <c r="O102" i="21"/>
  <c r="T99" i="21"/>
  <c r="L98" i="21"/>
  <c r="U95" i="21"/>
  <c r="U39" i="21"/>
  <c r="U7" i="21"/>
  <c r="P26" i="21"/>
  <c r="P99" i="21"/>
  <c r="P10" i="21"/>
  <c r="Z52" i="21"/>
  <c r="Z12" i="21"/>
  <c r="Z87" i="21"/>
  <c r="Z79" i="21"/>
  <c r="Z71" i="21"/>
  <c r="Z63" i="21"/>
  <c r="Z55" i="21"/>
  <c r="Z47" i="21"/>
  <c r="Z39" i="21"/>
  <c r="Z31" i="21"/>
  <c r="Z23" i="21"/>
  <c r="Z15" i="21"/>
  <c r="Z7" i="21"/>
  <c r="Z4" i="21"/>
  <c r="P85" i="21"/>
  <c r="P77" i="21"/>
  <c r="P69" i="21"/>
  <c r="P61" i="21"/>
  <c r="P53" i="21"/>
  <c r="P45" i="21"/>
  <c r="P37" i="21"/>
  <c r="P29" i="21"/>
  <c r="P21" i="21"/>
  <c r="P13" i="21"/>
  <c r="P5" i="21"/>
  <c r="U42" i="21"/>
  <c r="U26" i="21"/>
  <c r="U10" i="21"/>
  <c r="U74" i="21"/>
  <c r="AD6" i="25" a="1"/>
  <c r="AD6" i="25" s="1"/>
  <c r="AH3" i="25" a="1"/>
  <c r="AH3" i="25" s="1"/>
  <c r="U3" i="25"/>
  <c r="M3" i="25"/>
  <c r="AG4" i="25" a="1"/>
  <c r="AG4" i="25" s="1"/>
  <c r="AO4" i="25" a="1"/>
  <c r="AO4" i="25" s="1"/>
  <c r="R5" i="25"/>
  <c r="Y141" i="11"/>
  <c r="M134" i="11"/>
  <c r="X121" i="11"/>
  <c r="W119" i="11"/>
  <c r="X118" i="11"/>
  <c r="Q116" i="11"/>
  <c r="R114" i="11"/>
  <c r="W111" i="11"/>
  <c r="P109" i="11"/>
  <c r="M105" i="11"/>
  <c r="R104" i="11"/>
  <c r="N103" i="11"/>
  <c r="N100" i="11"/>
  <c r="U98" i="11"/>
  <c r="S97" i="11"/>
  <c r="X94" i="11"/>
  <c r="M93" i="11"/>
  <c r="U90" i="11"/>
  <c r="M89" i="11"/>
  <c r="R88" i="11"/>
  <c r="U87" i="11"/>
  <c r="Y85" i="11"/>
  <c r="X83" i="11"/>
  <c r="P82" i="11"/>
  <c r="L79" i="11"/>
  <c r="M78" i="11"/>
  <c r="M77" i="11"/>
  <c r="W75" i="11"/>
  <c r="M75" i="11"/>
  <c r="P74" i="11"/>
  <c r="S73" i="11"/>
  <c r="W72" i="11"/>
  <c r="P69" i="11"/>
  <c r="X67" i="11"/>
  <c r="M67" i="11"/>
  <c r="X65" i="11"/>
  <c r="M64" i="11"/>
  <c r="S62" i="11"/>
  <c r="S60" i="11"/>
  <c r="X57" i="11"/>
  <c r="L55" i="11"/>
  <c r="W53" i="11"/>
  <c r="Z52" i="11"/>
  <c r="N52" i="11"/>
  <c r="R142" i="11"/>
  <c r="Q132" i="11"/>
  <c r="R125" i="11"/>
  <c r="R123" i="11"/>
  <c r="S121" i="11"/>
  <c r="Z119" i="11"/>
  <c r="P117" i="11"/>
  <c r="L111" i="11"/>
  <c r="Y109" i="11"/>
  <c r="P106" i="11"/>
  <c r="N105" i="11"/>
  <c r="T104" i="11"/>
  <c r="S102" i="11"/>
  <c r="S100" i="11"/>
  <c r="P98" i="11"/>
  <c r="V97" i="11"/>
  <c r="W95" i="11"/>
  <c r="R94" i="11"/>
  <c r="N92" i="11"/>
  <c r="R91" i="11"/>
  <c r="N89" i="11"/>
  <c r="T88" i="11"/>
  <c r="W85" i="11"/>
  <c r="S84" i="11"/>
  <c r="W82" i="11"/>
  <c r="V81" i="11"/>
  <c r="Z79" i="11"/>
  <c r="X78" i="11"/>
  <c r="N76" i="11"/>
  <c r="R75" i="11"/>
  <c r="R74" i="11"/>
  <c r="T72" i="11"/>
  <c r="W71" i="11"/>
  <c r="R69" i="11"/>
  <c r="Q68" i="11"/>
  <c r="W67" i="11"/>
  <c r="V65" i="11"/>
  <c r="Z63" i="11"/>
  <c r="L63" i="11"/>
  <c r="Q60" i="11"/>
  <c r="W59" i="11"/>
  <c r="R58" i="11"/>
  <c r="Z55" i="11"/>
  <c r="X54" i="11"/>
  <c r="M51" i="11"/>
  <c r="W148" i="11"/>
  <c r="U148" i="11"/>
  <c r="S147" i="11"/>
  <c r="Z145" i="11"/>
  <c r="P143" i="11"/>
  <c r="W140" i="11"/>
  <c r="Z137" i="11"/>
  <c r="N137" i="11"/>
  <c r="R135" i="11"/>
  <c r="L151" i="11"/>
  <c r="M145" i="11"/>
  <c r="N127" i="11"/>
  <c r="S124" i="11"/>
  <c r="W123" i="11"/>
  <c r="M123" i="11"/>
  <c r="P122" i="11"/>
  <c r="M121" i="11"/>
  <c r="W117" i="11"/>
  <c r="U111" i="11"/>
  <c r="R110" i="11"/>
  <c r="R106" i="11"/>
  <c r="U103" i="11"/>
  <c r="Y101" i="11"/>
  <c r="M96" i="11"/>
  <c r="U95" i="11"/>
  <c r="S94" i="11"/>
  <c r="W93" i="11"/>
  <c r="Z92" i="11"/>
  <c r="W91" i="11"/>
  <c r="X89" i="11"/>
  <c r="X86" i="11"/>
  <c r="P85" i="11"/>
  <c r="O83" i="11"/>
  <c r="N81" i="11"/>
  <c r="R80" i="11"/>
  <c r="N79" i="11"/>
  <c r="R77" i="11"/>
  <c r="O75" i="11"/>
  <c r="N73" i="11"/>
  <c r="L71" i="11"/>
  <c r="W69" i="11"/>
  <c r="S68" i="11"/>
  <c r="W66" i="11"/>
  <c r="S65" i="11"/>
  <c r="W64" i="11"/>
  <c r="M61" i="11"/>
  <c r="U58" i="11"/>
  <c r="V57" i="11"/>
  <c r="M57" i="11"/>
  <c r="M56" i="11"/>
  <c r="M54" i="11"/>
  <c r="M53" i="11"/>
  <c r="O51" i="11"/>
  <c r="L143" i="11"/>
  <c r="U130" i="11"/>
  <c r="S129" i="11"/>
  <c r="Z124" i="11"/>
  <c r="R117" i="11"/>
  <c r="N116" i="11"/>
  <c r="O115" i="11"/>
  <c r="M113" i="11"/>
  <c r="R112" i="11"/>
  <c r="N111" i="11"/>
  <c r="R109" i="11"/>
  <c r="R107" i="11"/>
  <c r="W106" i="11"/>
  <c r="V105" i="11"/>
  <c r="Z103" i="11"/>
  <c r="R102" i="11"/>
  <c r="W101" i="11"/>
  <c r="Z100" i="11"/>
  <c r="N97" i="11"/>
  <c r="T96" i="11"/>
  <c r="N95" i="11"/>
  <c r="Y93" i="11"/>
  <c r="W90" i="11"/>
  <c r="V89" i="11"/>
  <c r="L87" i="11"/>
  <c r="M86" i="11"/>
  <c r="M85" i="11"/>
  <c r="Q84" i="11"/>
  <c r="S81" i="11"/>
  <c r="W80" i="11"/>
  <c r="W79" i="11"/>
  <c r="X75" i="11"/>
  <c r="X73" i="11"/>
  <c r="X70" i="11"/>
  <c r="M70" i="11"/>
  <c r="M69" i="11"/>
  <c r="N68" i="11"/>
  <c r="R67" i="11"/>
  <c r="R66" i="11"/>
  <c r="N63" i="11"/>
  <c r="R62" i="11"/>
  <c r="W61" i="11"/>
  <c r="Z60" i="11"/>
  <c r="M59" i="11"/>
  <c r="P58" i="11"/>
  <c r="S57" i="11"/>
  <c r="W56" i="11"/>
  <c r="W55" i="11"/>
  <c r="R54" i="11"/>
  <c r="R51" i="11"/>
  <c r="Z140" i="11"/>
  <c r="S137" i="11"/>
  <c r="Z135" i="11"/>
  <c r="X126" i="11"/>
  <c r="N121" i="11"/>
  <c r="R120" i="11"/>
  <c r="X115" i="11"/>
  <c r="X113" i="11"/>
  <c r="Z111" i="11"/>
  <c r="X110" i="11"/>
  <c r="M110" i="11"/>
  <c r="N108" i="11"/>
  <c r="W103" i="11"/>
  <c r="P101" i="11"/>
  <c r="R99" i="11"/>
  <c r="L95" i="11"/>
  <c r="P93" i="11"/>
  <c r="S89" i="11"/>
  <c r="W87" i="11"/>
  <c r="R85" i="11"/>
  <c r="W83" i="11"/>
  <c r="M83" i="11"/>
  <c r="X81" i="11"/>
  <c r="M80" i="11"/>
  <c r="U79" i="11"/>
  <c r="S78" i="11"/>
  <c r="W77" i="11"/>
  <c r="Z76" i="11"/>
  <c r="Q76" i="11"/>
  <c r="W74" i="11"/>
  <c r="M73" i="11"/>
  <c r="R72" i="11"/>
  <c r="N71" i="11"/>
  <c r="R70" i="11"/>
  <c r="Z68" i="11"/>
  <c r="O67" i="11"/>
  <c r="N65" i="11"/>
  <c r="T64" i="11"/>
  <c r="X62" i="11"/>
  <c r="O59" i="11"/>
  <c r="T56" i="11"/>
  <c r="N55" i="11"/>
  <c r="P53" i="11"/>
  <c r="Q52" i="11"/>
  <c r="W51" i="11"/>
  <c r="U146" i="11"/>
  <c r="V145" i="11"/>
  <c r="T136" i="11"/>
  <c r="R131" i="11"/>
  <c r="Z127" i="11"/>
  <c r="N124" i="11"/>
  <c r="V121" i="11"/>
  <c r="T120" i="11"/>
  <c r="W115" i="11"/>
  <c r="M115" i="11"/>
  <c r="P114" i="11"/>
  <c r="T112" i="11"/>
  <c r="S110" i="11"/>
  <c r="W109" i="11"/>
  <c r="M107" i="11"/>
  <c r="X105" i="11"/>
  <c r="L103" i="11"/>
  <c r="M102" i="11"/>
  <c r="M101" i="11"/>
  <c r="W98" i="11"/>
  <c r="M97" i="11"/>
  <c r="R96" i="11"/>
  <c r="R93" i="11"/>
  <c r="O91" i="11"/>
  <c r="R90" i="11"/>
  <c r="N87" i="11"/>
  <c r="R86" i="11"/>
  <c r="Z84" i="11"/>
  <c r="R82" i="11"/>
  <c r="R78" i="11"/>
  <c r="S76" i="11"/>
  <c r="U74" i="11"/>
  <c r="V73" i="11"/>
  <c r="U71" i="11"/>
  <c r="Y69" i="11"/>
  <c r="U66" i="11"/>
  <c r="M65" i="11"/>
  <c r="R64" i="11"/>
  <c r="U63" i="11"/>
  <c r="Y61" i="11"/>
  <c r="N60" i="11"/>
  <c r="R59" i="11"/>
  <c r="W58" i="11"/>
  <c r="N57" i="11"/>
  <c r="R56" i="11"/>
  <c r="S54" i="11"/>
  <c r="Y53" i="11"/>
  <c r="R53" i="11"/>
  <c r="S52" i="11"/>
  <c r="X51" i="11"/>
  <c r="P98" i="21"/>
  <c r="W95" i="21"/>
  <c r="W90" i="21"/>
  <c r="S81" i="21"/>
  <c r="R74" i="21"/>
  <c r="W71" i="21"/>
  <c r="Z68" i="21"/>
  <c r="X62" i="21"/>
  <c r="X56" i="21"/>
  <c r="X54" i="21"/>
  <c r="R53" i="21"/>
  <c r="R50" i="21"/>
  <c r="W48" i="21"/>
  <c r="S46" i="21"/>
  <c r="Z44" i="21"/>
  <c r="Q41" i="21"/>
  <c r="M40" i="21"/>
  <c r="M38" i="21"/>
  <c r="Z36" i="21"/>
  <c r="L36" i="21"/>
  <c r="R35" i="21"/>
  <c r="W28" i="21"/>
  <c r="X27" i="21"/>
  <c r="W26" i="21"/>
  <c r="X22" i="21"/>
  <c r="N22" i="21"/>
  <c r="R18" i="21"/>
  <c r="S17" i="21"/>
  <c r="R16" i="21"/>
  <c r="V94" i="21"/>
  <c r="R90" i="21"/>
  <c r="U87" i="21"/>
  <c r="R85" i="21"/>
  <c r="T69" i="21"/>
  <c r="Y66" i="21"/>
  <c r="Q65" i="21"/>
  <c r="M61" i="21"/>
  <c r="V54" i="21"/>
  <c r="M53" i="21"/>
  <c r="R101" i="21"/>
  <c r="R98" i="21"/>
  <c r="Q97" i="21"/>
  <c r="N94" i="21"/>
  <c r="N92" i="21"/>
  <c r="X88" i="21"/>
  <c r="X86" i="21"/>
  <c r="X78" i="21"/>
  <c r="M77" i="21"/>
  <c r="X59" i="21"/>
  <c r="R58" i="21"/>
  <c r="L52" i="21"/>
  <c r="S49" i="21"/>
  <c r="M48" i="21"/>
  <c r="M45" i="21"/>
  <c r="S43" i="21"/>
  <c r="Y42" i="21"/>
  <c r="M42" i="21"/>
  <c r="M37" i="21"/>
  <c r="Y34" i="21"/>
  <c r="Q33" i="21"/>
  <c r="X32" i="21"/>
  <c r="O32" i="21"/>
  <c r="T29" i="21"/>
  <c r="N25" i="21"/>
  <c r="M24" i="21"/>
  <c r="T21" i="21"/>
  <c r="P18" i="21"/>
  <c r="S89" i="21"/>
  <c r="V86" i="21"/>
  <c r="W82" i="21"/>
  <c r="O80" i="21"/>
  <c r="S78" i="21"/>
  <c r="L76" i="21"/>
  <c r="N73" i="21"/>
  <c r="R71" i="21"/>
  <c r="R69" i="21"/>
  <c r="X67" i="21"/>
  <c r="P66" i="21"/>
  <c r="N65" i="21"/>
  <c r="M56" i="21"/>
  <c r="S51" i="21"/>
  <c r="W45" i="21"/>
  <c r="N44" i="21"/>
  <c r="R43" i="21"/>
  <c r="R42" i="21"/>
  <c r="N41" i="21"/>
  <c r="R40" i="21"/>
  <c r="V38" i="21"/>
  <c r="W37" i="21"/>
  <c r="M34" i="21"/>
  <c r="L100" i="21"/>
  <c r="X96" i="21"/>
  <c r="T93" i="21"/>
  <c r="O88" i="21"/>
  <c r="Z84" i="21"/>
  <c r="Q81" i="21"/>
  <c r="W79" i="21"/>
  <c r="X72" i="21"/>
  <c r="S70" i="21"/>
  <c r="N68" i="21"/>
  <c r="R66" i="21"/>
  <c r="O64" i="21"/>
  <c r="V62" i="21"/>
  <c r="S59" i="21"/>
  <c r="X48" i="21"/>
  <c r="X46" i="21"/>
  <c r="M35" i="21"/>
  <c r="P34" i="21"/>
  <c r="X30" i="21"/>
  <c r="R29" i="21"/>
  <c r="R27" i="21"/>
  <c r="M26" i="21"/>
  <c r="W20" i="21"/>
  <c r="T85" i="21"/>
  <c r="N81" i="21"/>
  <c r="U79" i="21"/>
  <c r="S75" i="21"/>
  <c r="M69" i="21"/>
  <c r="W66" i="21"/>
  <c r="Z60" i="21"/>
  <c r="Q57" i="21"/>
  <c r="U55" i="21"/>
  <c r="N54" i="21"/>
  <c r="R51" i="21"/>
  <c r="Q49" i="21"/>
  <c r="W47" i="21"/>
  <c r="R45" i="21"/>
  <c r="L44" i="21"/>
  <c r="M43" i="21"/>
  <c r="P42" i="21"/>
  <c r="X40" i="21"/>
  <c r="W39" i="21"/>
  <c r="R37" i="21"/>
  <c r="N36" i="21"/>
  <c r="S35" i="21"/>
  <c r="W32" i="21"/>
  <c r="W31" i="21"/>
  <c r="N30" i="21"/>
  <c r="N28" i="21"/>
  <c r="S22" i="21"/>
  <c r="R21" i="21"/>
  <c r="X19" i="21"/>
  <c r="Y18" i="21"/>
  <c r="W15" i="21"/>
  <c r="V78" i="21"/>
  <c r="T77" i="21"/>
  <c r="W74" i="21"/>
  <c r="U71" i="21"/>
  <c r="V70" i="21"/>
  <c r="X43" i="21"/>
  <c r="W40" i="21"/>
  <c r="N38" i="21"/>
  <c r="S33" i="21"/>
  <c r="S27" i="21"/>
  <c r="Z20" i="21"/>
  <c r="L20" i="21"/>
  <c r="M19" i="21"/>
  <c r="W16" i="21"/>
  <c r="U15" i="21"/>
  <c r="N97" i="21"/>
  <c r="O96" i="21"/>
  <c r="N60" i="21"/>
  <c r="N57" i="21"/>
  <c r="W55" i="21"/>
  <c r="S54" i="21"/>
  <c r="T53" i="21"/>
  <c r="N52" i="21"/>
  <c r="W42" i="21"/>
  <c r="W34" i="21"/>
  <c r="R32" i="21"/>
  <c r="R26" i="21"/>
  <c r="S25" i="21"/>
  <c r="R24" i="21"/>
  <c r="O16" i="21"/>
  <c r="S88" i="21"/>
  <c r="M85" i="21"/>
  <c r="N83" i="21"/>
  <c r="M80" i="21"/>
  <c r="Q89" i="21"/>
  <c r="S86" i="21"/>
  <c r="P82" i="21"/>
  <c r="L68" i="21"/>
  <c r="S65" i="21"/>
  <c r="M64" i="21"/>
  <c r="P58" i="21"/>
  <c r="V46" i="21"/>
  <c r="W44" i="21"/>
  <c r="O40" i="21"/>
  <c r="T37" i="21"/>
  <c r="X35" i="21"/>
  <c r="R34" i="21"/>
  <c r="V30" i="21"/>
  <c r="Z28" i="21"/>
  <c r="L28" i="21"/>
  <c r="S19" i="21"/>
  <c r="N17" i="21"/>
  <c r="Z92" i="21"/>
  <c r="M72" i="21"/>
  <c r="N70" i="21"/>
  <c r="N62" i="21"/>
  <c r="P50" i="21"/>
  <c r="S38" i="21"/>
  <c r="W36" i="21"/>
  <c r="M30" i="21"/>
  <c r="X24" i="21"/>
  <c r="W21" i="21"/>
  <c r="M18" i="21"/>
  <c r="Y98" i="21"/>
  <c r="N78" i="21"/>
  <c r="P74" i="21"/>
  <c r="U63" i="21"/>
  <c r="W60" i="21"/>
  <c r="W58" i="21"/>
  <c r="N46" i="21"/>
  <c r="X38" i="21"/>
  <c r="U31" i="21"/>
  <c r="W29" i="21"/>
  <c r="Q25" i="21"/>
  <c r="W23" i="21"/>
  <c r="M22" i="21"/>
  <c r="N20" i="21"/>
  <c r="S102" i="21"/>
  <c r="N100" i="21"/>
  <c r="Y82" i="21"/>
  <c r="Z76" i="21"/>
  <c r="O56" i="21"/>
  <c r="Y50" i="21"/>
  <c r="U47" i="21"/>
  <c r="T45" i="21"/>
  <c r="R39" i="21"/>
  <c r="M27" i="21"/>
  <c r="U23" i="21"/>
  <c r="V22" i="21"/>
  <c r="M16" i="21"/>
  <c r="X3" i="21"/>
  <c r="M3" i="21"/>
  <c r="W102" i="21"/>
  <c r="R102" i="21"/>
  <c r="W101" i="21"/>
  <c r="S101" i="21"/>
  <c r="W100" i="21"/>
  <c r="M100" i="21"/>
  <c r="U99" i="21"/>
  <c r="R99" i="21"/>
  <c r="X98" i="21"/>
  <c r="N98" i="21"/>
  <c r="M98" i="21"/>
  <c r="X97" i="21"/>
  <c r="W97" i="21"/>
  <c r="M97" i="21"/>
  <c r="Z96" i="21"/>
  <c r="W96" i="21"/>
  <c r="U96" i="21"/>
  <c r="R96" i="21"/>
  <c r="P96" i="21"/>
  <c r="L96" i="21"/>
  <c r="X95" i="21"/>
  <c r="S95" i="21"/>
  <c r="N95" i="21"/>
  <c r="M95" i="21"/>
  <c r="Y94" i="21"/>
  <c r="W94" i="21"/>
  <c r="R94" i="21"/>
  <c r="M94" i="21"/>
  <c r="W93" i="21"/>
  <c r="U93" i="21"/>
  <c r="S93" i="21"/>
  <c r="Q93" i="21"/>
  <c r="N93" i="21"/>
  <c r="X92" i="21"/>
  <c r="W92" i="21"/>
  <c r="S92" i="21"/>
  <c r="O92" i="21"/>
  <c r="M92" i="21"/>
  <c r="W91" i="21"/>
  <c r="U91" i="21"/>
  <c r="P91" i="21"/>
  <c r="M91" i="21"/>
  <c r="Z90" i="21"/>
  <c r="X90" i="21"/>
  <c r="V90" i="21"/>
  <c r="S90" i="21"/>
  <c r="N90" i="21"/>
  <c r="M90" i="21"/>
  <c r="X89" i="21"/>
  <c r="T89" i="21"/>
  <c r="R89" i="21"/>
  <c r="M89" i="21"/>
  <c r="Z88" i="21"/>
  <c r="W88" i="21"/>
  <c r="U88" i="21"/>
  <c r="R88" i="21"/>
  <c r="L88" i="21"/>
  <c r="X87" i="21"/>
  <c r="R87" i="21"/>
  <c r="N87" i="21"/>
  <c r="M87" i="21"/>
  <c r="Y86" i="21"/>
  <c r="R86" i="21"/>
  <c r="M86" i="21"/>
  <c r="U85" i="21"/>
  <c r="S85" i="21"/>
  <c r="Q85" i="21"/>
  <c r="N85" i="21"/>
  <c r="X84" i="21"/>
  <c r="W84" i="21"/>
  <c r="S84" i="21"/>
  <c r="R84" i="21"/>
  <c r="O84" i="21"/>
  <c r="M84" i="21"/>
  <c r="W83" i="21"/>
  <c r="U83" i="21"/>
  <c r="R83" i="21"/>
  <c r="P83" i="21"/>
  <c r="M83" i="21"/>
  <c r="Z82" i="21"/>
  <c r="X82" i="21"/>
  <c r="V82" i="21"/>
  <c r="S82" i="21"/>
  <c r="N82" i="21"/>
  <c r="M82" i="21"/>
  <c r="X81" i="21"/>
  <c r="W81" i="21"/>
  <c r="T81" i="21"/>
  <c r="R81" i="21"/>
  <c r="M81" i="21"/>
  <c r="Z80" i="21"/>
  <c r="W80" i="21"/>
  <c r="U80" i="21"/>
  <c r="P80" i="21"/>
  <c r="N80" i="21"/>
  <c r="L80" i="21"/>
  <c r="X79" i="21"/>
  <c r="S79" i="21"/>
  <c r="U98" i="21"/>
  <c r="V97" i="21"/>
  <c r="Z95" i="21"/>
  <c r="S94" i="21"/>
  <c r="U86" i="21"/>
  <c r="U70" i="21"/>
  <c r="P65" i="21"/>
  <c r="P57" i="21"/>
  <c r="U54" i="21"/>
  <c r="P49" i="21"/>
  <c r="U46" i="21"/>
  <c r="U38" i="21"/>
  <c r="U30" i="21"/>
  <c r="P9" i="21"/>
  <c r="P38" i="21"/>
  <c r="P14" i="21"/>
  <c r="P6" i="21"/>
  <c r="Z5" i="21"/>
  <c r="R79" i="21"/>
  <c r="N79" i="21"/>
  <c r="M79" i="21"/>
  <c r="Y78" i="21"/>
  <c r="R78" i="21"/>
  <c r="M78" i="21"/>
  <c r="W77" i="21"/>
  <c r="U77" i="21"/>
  <c r="S77" i="21"/>
  <c r="N77" i="21"/>
  <c r="X76" i="21"/>
  <c r="W76" i="21"/>
  <c r="R76" i="21"/>
  <c r="O76" i="21"/>
  <c r="M76" i="21"/>
  <c r="W75" i="21"/>
  <c r="U75" i="21"/>
  <c r="R75" i="21"/>
  <c r="P75" i="21"/>
  <c r="M75" i="21"/>
  <c r="X74" i="21"/>
  <c r="V74" i="21"/>
  <c r="N74" i="21"/>
  <c r="M74" i="21"/>
  <c r="X73" i="21"/>
  <c r="W73" i="21"/>
  <c r="T73" i="21"/>
  <c r="R73" i="21"/>
  <c r="M73" i="21"/>
  <c r="Z72" i="21"/>
  <c r="W72" i="21"/>
  <c r="U72" i="21"/>
  <c r="R72" i="21"/>
  <c r="N72" i="21"/>
  <c r="L72" i="21"/>
  <c r="X71" i="21"/>
  <c r="S71" i="21"/>
  <c r="N71" i="21"/>
  <c r="M71" i="21"/>
  <c r="Y70" i="21"/>
  <c r="R70" i="21"/>
  <c r="M70" i="21"/>
  <c r="W69" i="21"/>
  <c r="S69" i="21"/>
  <c r="N69" i="21"/>
  <c r="W68" i="21"/>
  <c r="S68" i="21"/>
  <c r="R68" i="21"/>
  <c r="U67" i="21"/>
  <c r="X66" i="21"/>
  <c r="S66" i="21"/>
  <c r="M66" i="21"/>
  <c r="W65" i="21"/>
  <c r="Z64" i="21"/>
  <c r="N64" i="21"/>
  <c r="X63" i="21"/>
  <c r="R63" i="21"/>
  <c r="M63" i="21"/>
  <c r="S61" i="21"/>
  <c r="N61" i="21"/>
  <c r="R60" i="21"/>
  <c r="U59" i="21"/>
  <c r="X58" i="21"/>
  <c r="V58" i="21"/>
  <c r="M58" i="21"/>
  <c r="W57" i="21"/>
  <c r="T57" i="21"/>
  <c r="Z56" i="21"/>
  <c r="U56" i="21"/>
  <c r="N56" i="21"/>
  <c r="X55" i="21"/>
  <c r="R55" i="21"/>
  <c r="M55" i="21"/>
  <c r="Y54" i="21"/>
  <c r="S53" i="21"/>
  <c r="Q53" i="21"/>
  <c r="W52" i="21"/>
  <c r="R52" i="21"/>
  <c r="O52" i="21"/>
  <c r="U51" i="21"/>
  <c r="P51" i="21"/>
  <c r="V50" i="21"/>
  <c r="T49" i="21"/>
  <c r="L48" i="21"/>
  <c r="Y46" i="21"/>
  <c r="U82" i="21"/>
  <c r="U66" i="21"/>
  <c r="U58" i="21"/>
  <c r="U50" i="21"/>
  <c r="U34" i="21"/>
  <c r="U18" i="21"/>
  <c r="P86" i="21"/>
  <c r="P78" i="21"/>
  <c r="P70" i="21"/>
  <c r="P62" i="21"/>
  <c r="P54" i="21"/>
  <c r="P46" i="21"/>
  <c r="P102" i="21"/>
  <c r="U90" i="21"/>
  <c r="Z48" i="21"/>
  <c r="Z93" i="21"/>
  <c r="Z85" i="21"/>
  <c r="Z77" i="21"/>
  <c r="Z69" i="21"/>
  <c r="Z61" i="21"/>
  <c r="Z53" i="21"/>
  <c r="Z101" i="21"/>
  <c r="P128" i="11"/>
  <c r="U125" i="11"/>
  <c r="Z122" i="11"/>
  <c r="P120" i="11"/>
  <c r="U117" i="11"/>
  <c r="Z114" i="11"/>
  <c r="P112" i="11"/>
  <c r="U109" i="11"/>
  <c r="Z106" i="11"/>
  <c r="P104" i="11"/>
  <c r="U101" i="11"/>
  <c r="Z98" i="11"/>
  <c r="P96" i="11"/>
  <c r="U93" i="11"/>
  <c r="Z90" i="11"/>
  <c r="P88" i="11"/>
  <c r="U85" i="11"/>
  <c r="Z82" i="11"/>
  <c r="P80" i="11"/>
  <c r="U77" i="11"/>
  <c r="Z74" i="11"/>
  <c r="P72" i="11"/>
  <c r="O3" i="11"/>
  <c r="M149" i="11"/>
  <c r="S144" i="11"/>
  <c r="V138" i="11"/>
  <c r="M138" i="11"/>
  <c r="T137" i="11"/>
  <c r="Z136" i="11"/>
  <c r="W135" i="11"/>
  <c r="O135" i="11"/>
  <c r="X151" i="11"/>
  <c r="N151" i="11"/>
  <c r="Y147" i="11"/>
  <c r="W146" i="11"/>
  <c r="N146" i="11"/>
  <c r="R140" i="11"/>
  <c r="P139" i="11"/>
  <c r="S151" i="11"/>
  <c r="W152" i="11"/>
  <c r="X149" i="11"/>
  <c r="N152" i="11"/>
  <c r="Y150" i="11"/>
  <c r="R150" i="11"/>
  <c r="N149" i="11"/>
  <c r="M148" i="11"/>
  <c r="Z146" i="11"/>
  <c r="S146" i="11"/>
  <c r="R145" i="11"/>
  <c r="P144" i="11"/>
  <c r="X143" i="11"/>
  <c r="W142" i="11"/>
  <c r="U141" i="11"/>
  <c r="N141" i="11"/>
  <c r="M140" i="11"/>
  <c r="Z138" i="11"/>
  <c r="S138" i="11"/>
  <c r="R137" i="11"/>
  <c r="P136" i="11"/>
  <c r="X135" i="11"/>
  <c r="W134" i="11"/>
  <c r="U133" i="11"/>
  <c r="N133" i="11"/>
  <c r="M132" i="11"/>
  <c r="Z130" i="11"/>
  <c r="S130" i="11"/>
  <c r="R129" i="11"/>
  <c r="X127" i="11"/>
  <c r="W126" i="11"/>
  <c r="N125" i="11"/>
  <c r="U4" i="25"/>
  <c r="AB4" i="25" a="1"/>
  <c r="AB4" i="25" s="1"/>
  <c r="AD3" i="25" a="1"/>
  <c r="AD3" i="25" s="1"/>
  <c r="H3" i="25" s="1"/>
  <c r="AJ4" i="25" a="1"/>
  <c r="AJ4" i="25" s="1"/>
  <c r="AN5" i="25" a="1"/>
  <c r="AN5" i="25" s="1"/>
  <c r="W3" i="25"/>
  <c r="Z3" i="25"/>
  <c r="R4" i="25"/>
  <c r="W4" i="25"/>
  <c r="R6" i="25"/>
  <c r="AO6" i="25" a="1"/>
  <c r="AO6" i="25" s="1"/>
  <c r="Y6" i="25"/>
  <c r="N6" i="25"/>
  <c r="AN4" i="25" a="1"/>
  <c r="AN4" i="25" s="1"/>
  <c r="AP3" i="25" a="1"/>
  <c r="AP3" i="25" s="1"/>
  <c r="U6" i="25"/>
  <c r="AK5" i="25" a="1"/>
  <c r="AK5" i="25" s="1"/>
  <c r="AG6" i="25" a="1"/>
  <c r="AG6" i="25" s="1"/>
  <c r="L3" i="25"/>
  <c r="M4" i="25"/>
  <c r="AE4" i="25" a="1"/>
  <c r="AE4" i="25" s="1"/>
  <c r="G3" i="25"/>
  <c r="I3" i="25"/>
  <c r="K4" i="25"/>
  <c r="G4" i="25"/>
  <c r="O3" i="25"/>
  <c r="AO3" i="25" a="1"/>
  <c r="AO3" i="25" s="1"/>
  <c r="AD4" i="25" a="1"/>
  <c r="AD4" i="25" s="1"/>
  <c r="AO5" i="25" a="1"/>
  <c r="AO5" i="25" s="1"/>
  <c r="K5" i="25" s="1"/>
  <c r="AE6" i="25" a="1"/>
  <c r="AE6" i="25" s="1"/>
  <c r="O6" i="25"/>
  <c r="AM6" i="25" a="1"/>
  <c r="AM6" i="25" s="1"/>
  <c r="J6" i="25" s="1"/>
  <c r="W6" i="25"/>
  <c r="Q3" i="25"/>
  <c r="AI4" i="25" a="1"/>
  <c r="AI4" i="25" s="1"/>
  <c r="I4" i="25" s="1"/>
  <c r="AM4" i="25" a="1"/>
  <c r="AM4" i="25" s="1"/>
  <c r="N3" i="25"/>
  <c r="S3" i="25"/>
  <c r="AM3" i="25" a="1"/>
  <c r="AM3" i="25" s="1"/>
  <c r="J3" i="25" s="1"/>
  <c r="AB5" i="25" a="1"/>
  <c r="AB5" i="25" s="1"/>
  <c r="G5" i="25" s="1"/>
  <c r="AJ5" i="25" a="1"/>
  <c r="AJ5" i="25" s="1"/>
  <c r="Z5" i="25"/>
  <c r="L6" i="25"/>
  <c r="AA6" i="25" a="1"/>
  <c r="AA6" i="25" s="1"/>
  <c r="G6" i="25" s="1"/>
  <c r="AI6" i="25" a="1"/>
  <c r="AI6" i="25" s="1"/>
  <c r="AQ6" i="25" a="1"/>
  <c r="AQ6" i="25" s="1"/>
  <c r="AQ3" i="25" a="1"/>
  <c r="AQ3" i="25" s="1"/>
  <c r="AC5" i="25" a="1"/>
  <c r="AC5" i="25" s="1"/>
  <c r="J5" i="25"/>
  <c r="M5" i="25"/>
  <c r="S6" i="25"/>
  <c r="M68" i="21"/>
  <c r="W67" i="21"/>
  <c r="R67" i="21"/>
  <c r="M67" i="21"/>
  <c r="Z66" i="21"/>
  <c r="N66" i="21"/>
  <c r="R65" i="21"/>
  <c r="M65" i="21"/>
  <c r="W64" i="21"/>
  <c r="R64" i="21"/>
  <c r="S63" i="21"/>
  <c r="N63" i="21"/>
  <c r="W62" i="21"/>
  <c r="R62" i="21"/>
  <c r="M62" i="21"/>
  <c r="W61" i="21"/>
  <c r="U61" i="21"/>
  <c r="X60" i="21"/>
  <c r="S60" i="21"/>
  <c r="M60" i="21"/>
  <c r="W59" i="21"/>
  <c r="R59" i="21"/>
  <c r="M59" i="21"/>
  <c r="Z58" i="21"/>
  <c r="N58" i="21"/>
  <c r="R57" i="21"/>
  <c r="M57" i="21"/>
  <c r="W56" i="21"/>
  <c r="R56" i="21"/>
  <c r="P56" i="21"/>
  <c r="S55" i="21"/>
  <c r="N55" i="21"/>
  <c r="W54" i="21"/>
  <c r="R54" i="21"/>
  <c r="M54" i="21"/>
  <c r="W53" i="21"/>
  <c r="U53" i="21"/>
  <c r="X52" i="21"/>
  <c r="M52" i="21"/>
  <c r="W51" i="21"/>
  <c r="M51" i="21"/>
  <c r="Z50" i="21"/>
  <c r="X50" i="21"/>
  <c r="S50" i="21"/>
  <c r="Q50" i="21"/>
  <c r="N50" i="21"/>
  <c r="M50" i="21"/>
  <c r="X49" i="21"/>
  <c r="W49" i="21"/>
  <c r="R49" i="21"/>
  <c r="O49" i="21"/>
  <c r="M49" i="21"/>
  <c r="U48" i="21"/>
  <c r="R48" i="21"/>
  <c r="N48" i="21"/>
  <c r="S47" i="21"/>
  <c r="R47" i="21"/>
  <c r="M47" i="21"/>
  <c r="T46" i="21"/>
  <c r="R46" i="21"/>
  <c r="P101" i="21"/>
  <c r="Y96" i="21"/>
  <c r="Q95" i="21"/>
  <c r="P93" i="21"/>
  <c r="Y88" i="21"/>
  <c r="Q79" i="21"/>
  <c r="O78" i="21"/>
  <c r="U92" i="21"/>
  <c r="U89" i="21"/>
  <c r="N86" i="21"/>
  <c r="S83" i="21"/>
  <c r="U81" i="21"/>
  <c r="Y79" i="21"/>
  <c r="Z70" i="21"/>
  <c r="P68" i="21"/>
  <c r="U65" i="21"/>
  <c r="Z62" i="21"/>
  <c r="P60" i="21"/>
  <c r="U57" i="21"/>
  <c r="Z54" i="21"/>
  <c r="P52" i="21"/>
  <c r="U49" i="21"/>
  <c r="Z46" i="21"/>
  <c r="Z102" i="21"/>
  <c r="S100" i="21"/>
  <c r="Z98" i="21"/>
  <c r="P88" i="21"/>
  <c r="S87" i="21"/>
  <c r="W86" i="21"/>
  <c r="W78" i="21"/>
  <c r="S76" i="21"/>
  <c r="M102" i="21"/>
  <c r="R80" i="21"/>
  <c r="N91" i="21"/>
  <c r="M99" i="21"/>
  <c r="R92" i="21"/>
  <c r="AP67" i="11" a="1"/>
  <c r="AP67" i="11" s="1"/>
  <c r="AH67" i="11" a="1"/>
  <c r="AH67" i="11" s="1"/>
  <c r="AK66" i="11" a="1"/>
  <c r="AK66" i="11" s="1"/>
  <c r="AC66" i="11" a="1"/>
  <c r="AC66" i="11" s="1"/>
  <c r="AN65" i="11" a="1"/>
  <c r="AN65" i="11" s="1"/>
  <c r="AF65" i="11" a="1"/>
  <c r="AF65" i="11" s="1"/>
  <c r="AQ64" i="11" a="1"/>
  <c r="AQ64" i="11" s="1"/>
  <c r="AI64" i="11" a="1"/>
  <c r="AI64" i="11" s="1"/>
  <c r="AA64" i="11" a="1"/>
  <c r="AA64" i="11" s="1"/>
  <c r="AL63" i="11" a="1"/>
  <c r="AL63" i="11" s="1"/>
  <c r="AD63" i="11" a="1"/>
  <c r="AD63" i="11" s="1"/>
  <c r="AO62" i="11" a="1"/>
  <c r="AO62" i="11" s="1"/>
  <c r="AG62" i="11" a="1"/>
  <c r="AG62" i="11" s="1"/>
  <c r="AJ61" i="11" a="1"/>
  <c r="AJ61" i="11" s="1"/>
  <c r="AB61" i="11" a="1"/>
  <c r="AB61" i="11" s="1"/>
  <c r="AM60" i="11" a="1"/>
  <c r="AM60" i="11" s="1"/>
  <c r="AE60" i="11" a="1"/>
  <c r="AE60" i="11" s="1"/>
  <c r="AP59" i="11" a="1"/>
  <c r="AP59" i="11" s="1"/>
  <c r="AH59" i="11" a="1"/>
  <c r="AH59" i="11" s="1"/>
  <c r="AK58" i="11" a="1"/>
  <c r="AK58" i="11" s="1"/>
  <c r="AC58" i="11" a="1"/>
  <c r="AC58" i="11" s="1"/>
  <c r="AN57" i="11" a="1"/>
  <c r="AN57" i="11" s="1"/>
  <c r="AF57" i="11" a="1"/>
  <c r="AF57" i="11" s="1"/>
  <c r="AQ56" i="11" a="1"/>
  <c r="AQ56" i="11" s="1"/>
  <c r="AI56" i="11" a="1"/>
  <c r="AI56" i="11" s="1"/>
  <c r="AA56" i="11" a="1"/>
  <c r="AA56" i="11" s="1"/>
  <c r="AL55" i="11" a="1"/>
  <c r="AL55" i="11" s="1"/>
  <c r="AD55" i="11" a="1"/>
  <c r="AD55" i="11" s="1"/>
  <c r="AO54" i="11" a="1"/>
  <c r="AO54" i="11" s="1"/>
  <c r="AG54" i="11" a="1"/>
  <c r="AG54" i="11" s="1"/>
  <c r="AJ53" i="11" a="1"/>
  <c r="AJ53" i="11" s="1"/>
  <c r="AB53" i="11" a="1"/>
  <c r="AB53" i="11" s="1"/>
  <c r="AM52" i="11" a="1"/>
  <c r="AM52" i="11" s="1"/>
  <c r="AE52" i="11" a="1"/>
  <c r="AE52" i="11" s="1"/>
  <c r="AP51" i="11" a="1"/>
  <c r="AP51" i="11" s="1"/>
  <c r="AH51" i="11" a="1"/>
  <c r="AH51" i="11" s="1"/>
  <c r="AK50" i="11" a="1"/>
  <c r="AK50" i="11" s="1"/>
  <c r="AC50" i="11" a="1"/>
  <c r="AC50" i="11" s="1"/>
  <c r="AN49" i="11" a="1"/>
  <c r="AN49" i="11" s="1"/>
  <c r="AF49" i="11" a="1"/>
  <c r="AF49" i="11" s="1"/>
  <c r="AQ48" i="11" a="1"/>
  <c r="AQ48" i="11" s="1"/>
  <c r="AI48" i="11" a="1"/>
  <c r="AI48" i="11" s="1"/>
  <c r="AA48" i="11" a="1"/>
  <c r="AA48" i="11" s="1"/>
  <c r="AL47" i="11" a="1"/>
  <c r="AL47" i="11" s="1"/>
  <c r="AD47" i="11" a="1"/>
  <c r="AD47" i="11" s="1"/>
  <c r="AO46" i="11" a="1"/>
  <c r="AO46" i="11" s="1"/>
  <c r="AG46" i="11" a="1"/>
  <c r="AG46" i="11" s="1"/>
  <c r="AJ45" i="11" a="1"/>
  <c r="AJ45" i="11" s="1"/>
  <c r="AB45" i="11" a="1"/>
  <c r="AB45" i="11" s="1"/>
  <c r="AM44" i="11" a="1"/>
  <c r="AM44" i="11" s="1"/>
  <c r="AE44" i="11" a="1"/>
  <c r="AE44" i="11" s="1"/>
  <c r="AP43" i="11" a="1"/>
  <c r="AP43" i="11" s="1"/>
  <c r="AH43" i="11" a="1"/>
  <c r="AH43" i="11" s="1"/>
  <c r="AK42" i="11" a="1"/>
  <c r="AK42" i="11" s="1"/>
  <c r="AC42" i="11" a="1"/>
  <c r="AC42" i="11" s="1"/>
  <c r="AN41" i="11" a="1"/>
  <c r="AN41" i="11" s="1"/>
  <c r="AF41" i="11" a="1"/>
  <c r="AF41" i="11" s="1"/>
  <c r="AQ40" i="11" a="1"/>
  <c r="AQ40" i="11" s="1"/>
  <c r="AI40" i="11" a="1"/>
  <c r="AI40" i="11" s="1"/>
  <c r="AA40" i="11" a="1"/>
  <c r="AA40" i="11" s="1"/>
  <c r="AL39" i="11" a="1"/>
  <c r="AL39" i="11" s="1"/>
  <c r="AD39" i="11" a="1"/>
  <c r="AD39" i="11" s="1"/>
  <c r="AO38" i="11" a="1"/>
  <c r="AO38" i="11" s="1"/>
  <c r="AG38" i="11" a="1"/>
  <c r="AG38" i="11" s="1"/>
  <c r="AJ37" i="11" a="1"/>
  <c r="AJ37" i="11" s="1"/>
  <c r="AB37" i="11" a="1"/>
  <c r="AB37" i="11" s="1"/>
  <c r="AM36" i="11" a="1"/>
  <c r="AM36" i="11" s="1"/>
  <c r="AE36" i="11" a="1"/>
  <c r="AE36" i="11" s="1"/>
  <c r="AP35" i="11" a="1"/>
  <c r="AP35" i="11" s="1"/>
  <c r="AH35" i="11" a="1"/>
  <c r="AH35" i="11" s="1"/>
  <c r="AK34" i="11" a="1"/>
  <c r="AK34" i="11" s="1"/>
  <c r="AC34" i="11" a="1"/>
  <c r="AC34" i="11" s="1"/>
  <c r="AN33" i="11" a="1"/>
  <c r="AN33" i="11" s="1"/>
  <c r="AF33" i="11" a="1"/>
  <c r="AF33" i="11" s="1"/>
  <c r="AQ32" i="11" a="1"/>
  <c r="AQ32" i="11" s="1"/>
  <c r="AI32" i="11" a="1"/>
  <c r="AI32" i="11" s="1"/>
  <c r="AA32" i="11" a="1"/>
  <c r="AA32" i="11" s="1"/>
  <c r="AL31" i="11" a="1"/>
  <c r="AL31" i="11" s="1"/>
  <c r="AD31" i="11" a="1"/>
  <c r="AD31" i="11" s="1"/>
  <c r="AO30" i="11" a="1"/>
  <c r="AO30" i="11" s="1"/>
  <c r="AG30" i="11" a="1"/>
  <c r="AG30" i="11" s="1"/>
  <c r="AJ29" i="11" a="1"/>
  <c r="AJ29" i="11" s="1"/>
  <c r="AB29" i="11" a="1"/>
  <c r="AB29" i="11" s="1"/>
  <c r="AM28" i="11" a="1"/>
  <c r="AM28" i="11" s="1"/>
  <c r="AE28" i="11" a="1"/>
  <c r="AE28" i="11" s="1"/>
  <c r="AP27" i="11" a="1"/>
  <c r="AP27" i="11" s="1"/>
  <c r="AH27" i="11" a="1"/>
  <c r="AH27" i="11" s="1"/>
  <c r="AK26" i="11" a="1"/>
  <c r="AK26" i="11" s="1"/>
  <c r="AC26" i="11" a="1"/>
  <c r="AC26" i="11" s="1"/>
  <c r="AN25" i="11" a="1"/>
  <c r="AN25" i="11" s="1"/>
  <c r="AF25" i="11" a="1"/>
  <c r="AF25" i="11" s="1"/>
  <c r="AQ24" i="11" a="1"/>
  <c r="AQ24" i="11" s="1"/>
  <c r="AI24" i="11" a="1"/>
  <c r="AI24" i="11" s="1"/>
  <c r="AA24" i="11" a="1"/>
  <c r="AA24" i="11" s="1"/>
  <c r="AL23" i="11" a="1"/>
  <c r="AL23" i="11" s="1"/>
  <c r="AD23" i="11" a="1"/>
  <c r="AD23" i="11" s="1"/>
  <c r="AO22" i="11" a="1"/>
  <c r="AO22" i="11" s="1"/>
  <c r="AG22" i="11" a="1"/>
  <c r="AG22" i="11" s="1"/>
  <c r="AJ21" i="11" a="1"/>
  <c r="AJ21" i="11" s="1"/>
  <c r="AB21" i="11" a="1"/>
  <c r="AB21" i="11" s="1"/>
  <c r="AM20" i="11" a="1"/>
  <c r="AM20" i="11" s="1"/>
  <c r="AE20" i="11" a="1"/>
  <c r="AE20" i="11" s="1"/>
  <c r="AP19" i="11" a="1"/>
  <c r="AP19" i="11" s="1"/>
  <c r="AH19" i="11" a="1"/>
  <c r="AH19" i="11" s="1"/>
  <c r="AK18" i="11" a="1"/>
  <c r="AK18" i="11" s="1"/>
  <c r="AC18" i="11" a="1"/>
  <c r="AC18" i="11" s="1"/>
  <c r="AM136" i="11" a="1"/>
  <c r="AM136" i="11" s="1"/>
  <c r="AE136" i="11" a="1"/>
  <c r="AE136" i="11" s="1"/>
  <c r="AP135" i="11" a="1"/>
  <c r="AP135" i="11" s="1"/>
  <c r="AH135" i="11" a="1"/>
  <c r="AH135" i="11" s="1"/>
  <c r="AN17" i="11" a="1"/>
  <c r="AN17" i="11" s="1"/>
  <c r="AF17" i="11" a="1"/>
  <c r="AF17" i="11" s="1"/>
  <c r="AQ16" i="11" a="1"/>
  <c r="AQ16" i="11" s="1"/>
  <c r="AI16" i="11" a="1"/>
  <c r="AI16" i="11" s="1"/>
  <c r="AA16" i="11" a="1"/>
  <c r="AA16" i="11" s="1"/>
  <c r="AL15" i="11" a="1"/>
  <c r="AL15" i="11" s="1"/>
  <c r="AD15" i="11" a="1"/>
  <c r="AD15" i="11" s="1"/>
  <c r="AO14" i="11" a="1"/>
  <c r="AO14" i="11" s="1"/>
  <c r="AG14" i="11" a="1"/>
  <c r="AG14" i="11" s="1"/>
  <c r="AJ13" i="11" a="1"/>
  <c r="AJ13" i="11" s="1"/>
  <c r="AB13" i="11" a="1"/>
  <c r="AB13" i="11" s="1"/>
  <c r="AM12" i="11" a="1"/>
  <c r="AM12" i="11" s="1"/>
  <c r="AE12" i="11" a="1"/>
  <c r="AE12" i="11" s="1"/>
  <c r="AP11" i="11" a="1"/>
  <c r="AP11" i="11" s="1"/>
  <c r="Y3" i="11"/>
  <c r="AK130" i="11" a="1"/>
  <c r="AK130" i="11" s="1"/>
  <c r="AC130" i="11" a="1"/>
  <c r="AC130" i="11" s="1"/>
  <c r="AN129" i="11" a="1"/>
  <c r="AN129" i="11" s="1"/>
  <c r="AF129" i="11" a="1"/>
  <c r="AF129" i="11" s="1"/>
  <c r="AQ128" i="11" a="1"/>
  <c r="AQ128" i="11" s="1"/>
  <c r="AI128" i="11" a="1"/>
  <c r="AI128" i="11" s="1"/>
  <c r="AA128" i="11" a="1"/>
  <c r="AA128" i="11" s="1"/>
  <c r="AL127" i="11" a="1"/>
  <c r="AL127" i="11" s="1"/>
  <c r="AD127" i="11" a="1"/>
  <c r="AD127" i="11" s="1"/>
  <c r="AO126" i="11" a="1"/>
  <c r="AO126" i="11" s="1"/>
  <c r="AG126" i="11" a="1"/>
  <c r="AG126" i="11" s="1"/>
  <c r="AJ125" i="11" a="1"/>
  <c r="AJ125" i="11" s="1"/>
  <c r="AB125" i="11" a="1"/>
  <c r="AB125" i="11" s="1"/>
  <c r="AM124" i="11" a="1"/>
  <c r="AM124" i="11" s="1"/>
  <c r="AE124" i="11" a="1"/>
  <c r="AE124" i="11" s="1"/>
  <c r="AP123" i="11" a="1"/>
  <c r="AP123" i="11" s="1"/>
  <c r="AH123" i="11" a="1"/>
  <c r="AH123" i="11" s="1"/>
  <c r="AK122" i="11" a="1"/>
  <c r="AK122" i="11" s="1"/>
  <c r="AC122" i="11" a="1"/>
  <c r="AC122" i="11" s="1"/>
  <c r="AN121" i="11" a="1"/>
  <c r="AN121" i="11" s="1"/>
  <c r="AF121" i="11" a="1"/>
  <c r="AF121" i="11" s="1"/>
  <c r="AQ120" i="11" a="1"/>
  <c r="AQ120" i="11" s="1"/>
  <c r="AI120" i="11" a="1"/>
  <c r="AI120" i="11" s="1"/>
  <c r="AA120" i="11" a="1"/>
  <c r="AA120" i="11" s="1"/>
  <c r="AL119" i="11" a="1"/>
  <c r="AL119" i="11" s="1"/>
  <c r="AD119" i="11" a="1"/>
  <c r="AD119" i="11" s="1"/>
  <c r="AO118" i="11" a="1"/>
  <c r="AO118" i="11" s="1"/>
  <c r="AG118" i="11" a="1"/>
  <c r="AG118" i="11" s="1"/>
  <c r="AJ117" i="11" a="1"/>
  <c r="AJ117" i="11" s="1"/>
  <c r="AB117" i="11" a="1"/>
  <c r="AB117" i="11" s="1"/>
  <c r="AM116" i="11" a="1"/>
  <c r="AM116" i="11" s="1"/>
  <c r="AE116" i="11" a="1"/>
  <c r="AE116" i="11" s="1"/>
  <c r="AP115" i="11" a="1"/>
  <c r="AP115" i="11" s="1"/>
  <c r="AH115" i="11" a="1"/>
  <c r="AH115" i="11" s="1"/>
  <c r="AK114" i="11" a="1"/>
  <c r="AK114" i="11" s="1"/>
  <c r="AC114" i="11" a="1"/>
  <c r="AC114" i="11" s="1"/>
  <c r="AN113" i="11" a="1"/>
  <c r="AN113" i="11" s="1"/>
  <c r="AF113" i="11" a="1"/>
  <c r="AF113" i="11" s="1"/>
  <c r="AQ112" i="11" a="1"/>
  <c r="AQ112" i="11" s="1"/>
  <c r="AI112" i="11" a="1"/>
  <c r="AI112" i="11" s="1"/>
  <c r="AA112" i="11" a="1"/>
  <c r="AA112" i="11" s="1"/>
  <c r="AL111" i="11" a="1"/>
  <c r="AL111" i="11" s="1"/>
  <c r="AD111" i="11" a="1"/>
  <c r="AD111" i="11" s="1"/>
  <c r="AO110" i="11" a="1"/>
  <c r="AO110" i="11" s="1"/>
  <c r="AG110" i="11" a="1"/>
  <c r="AG110" i="11" s="1"/>
  <c r="AJ109" i="11" a="1"/>
  <c r="AJ109" i="11" s="1"/>
  <c r="AB109" i="11" a="1"/>
  <c r="AB109" i="11" s="1"/>
  <c r="AM108" i="11" a="1"/>
  <c r="AM108" i="11" s="1"/>
  <c r="AE108" i="11" a="1"/>
  <c r="AE108" i="11" s="1"/>
  <c r="AP107" i="11" a="1"/>
  <c r="AP107" i="11" s="1"/>
  <c r="AH107" i="11" a="1"/>
  <c r="AH107" i="11" s="1"/>
  <c r="AK106" i="11" a="1"/>
  <c r="AK106" i="11" s="1"/>
  <c r="AC106" i="11" a="1"/>
  <c r="AC106" i="11" s="1"/>
  <c r="AN105" i="11" a="1"/>
  <c r="AN105" i="11" s="1"/>
  <c r="AF105" i="11" a="1"/>
  <c r="AF105" i="11" s="1"/>
  <c r="AQ104" i="11" a="1"/>
  <c r="AQ104" i="11" s="1"/>
  <c r="AI104" i="11" a="1"/>
  <c r="AI104" i="11" s="1"/>
  <c r="AA104" i="11" a="1"/>
  <c r="AA104" i="11" s="1"/>
  <c r="AL103" i="11" a="1"/>
  <c r="AL103" i="11" s="1"/>
  <c r="AD103" i="11" a="1"/>
  <c r="AD103" i="11" s="1"/>
  <c r="AO102" i="11" a="1"/>
  <c r="AO102" i="11" s="1"/>
  <c r="AG102" i="11" a="1"/>
  <c r="AG102" i="11" s="1"/>
  <c r="AJ101" i="11" a="1"/>
  <c r="AJ101" i="11" s="1"/>
  <c r="AB101" i="11" a="1"/>
  <c r="AB101" i="11" s="1"/>
  <c r="AM100" i="11" a="1"/>
  <c r="AM100" i="11" s="1"/>
  <c r="AE100" i="11" a="1"/>
  <c r="AE100" i="11" s="1"/>
  <c r="AP99" i="11" a="1"/>
  <c r="AP99" i="11" s="1"/>
  <c r="AH99" i="11" a="1"/>
  <c r="AH99" i="11" s="1"/>
  <c r="AK98" i="11" a="1"/>
  <c r="AK98" i="11" s="1"/>
  <c r="AC98" i="11" a="1"/>
  <c r="AC98" i="11" s="1"/>
  <c r="AN97" i="11" a="1"/>
  <c r="AN97" i="11" s="1"/>
  <c r="AF97" i="11" a="1"/>
  <c r="AF97" i="11" s="1"/>
  <c r="AQ96" i="11" a="1"/>
  <c r="AQ96" i="11" s="1"/>
  <c r="AI96" i="11" a="1"/>
  <c r="AI96" i="11" s="1"/>
  <c r="AA96" i="11" a="1"/>
  <c r="AA96" i="11" s="1"/>
  <c r="AL95" i="11" a="1"/>
  <c r="AL95" i="11" s="1"/>
  <c r="AD95" i="11" a="1"/>
  <c r="AD95" i="11" s="1"/>
  <c r="AO94" i="11" a="1"/>
  <c r="AO94" i="11" s="1"/>
  <c r="AG94" i="11" a="1"/>
  <c r="AG94" i="11" s="1"/>
  <c r="AJ93" i="11" a="1"/>
  <c r="AJ93" i="11" s="1"/>
  <c r="AB93" i="11" a="1"/>
  <c r="AB93" i="11" s="1"/>
  <c r="AM92" i="11" a="1"/>
  <c r="AM92" i="11" s="1"/>
  <c r="AE92" i="11" a="1"/>
  <c r="AE92" i="11" s="1"/>
  <c r="AP91" i="11" a="1"/>
  <c r="AP91" i="11" s="1"/>
  <c r="AH91" i="11" a="1"/>
  <c r="AH91" i="11" s="1"/>
  <c r="AK90" i="11" a="1"/>
  <c r="AK90" i="11" s="1"/>
  <c r="AC90" i="11" a="1"/>
  <c r="AC90" i="11" s="1"/>
  <c r="AN89" i="11" a="1"/>
  <c r="AN89" i="11" s="1"/>
  <c r="AF89" i="11" a="1"/>
  <c r="AF89" i="11" s="1"/>
  <c r="AQ88" i="11" a="1"/>
  <c r="AQ88" i="11" s="1"/>
  <c r="AI88" i="11" a="1"/>
  <c r="AI88" i="11" s="1"/>
  <c r="AA88" i="11" a="1"/>
  <c r="AA88" i="11" s="1"/>
  <c r="AL87" i="11" a="1"/>
  <c r="AL87" i="11" s="1"/>
  <c r="AD87" i="11" a="1"/>
  <c r="AD87" i="11" s="1"/>
  <c r="AO86" i="11" a="1"/>
  <c r="AO86" i="11" s="1"/>
  <c r="AG86" i="11" a="1"/>
  <c r="AG86" i="11" s="1"/>
  <c r="AJ85" i="11" a="1"/>
  <c r="AJ85" i="11" s="1"/>
  <c r="AB85" i="11" a="1"/>
  <c r="AB85" i="11" s="1"/>
  <c r="AM84" i="11" a="1"/>
  <c r="AM84" i="11" s="1"/>
  <c r="AE84" i="11" a="1"/>
  <c r="AE84" i="11" s="1"/>
  <c r="AP83" i="11" a="1"/>
  <c r="AP83" i="11" s="1"/>
  <c r="AH83" i="11" a="1"/>
  <c r="AH83" i="11" s="1"/>
  <c r="AK82" i="11" a="1"/>
  <c r="AK82" i="11" s="1"/>
  <c r="AC82" i="11" a="1"/>
  <c r="AC82" i="11" s="1"/>
  <c r="AN81" i="11" a="1"/>
  <c r="AN81" i="11" s="1"/>
  <c r="AF81" i="11" a="1"/>
  <c r="AF81" i="11" s="1"/>
  <c r="AQ80" i="11" a="1"/>
  <c r="AQ80" i="11" s="1"/>
  <c r="AI80" i="11" a="1"/>
  <c r="AI80" i="11" s="1"/>
  <c r="AA80" i="11" a="1"/>
  <c r="AA80" i="11" s="1"/>
  <c r="AL79" i="11" a="1"/>
  <c r="AL79" i="11" s="1"/>
  <c r="AD79" i="11" a="1"/>
  <c r="AD79" i="11" s="1"/>
  <c r="AO78" i="11" a="1"/>
  <c r="AO78" i="11" s="1"/>
  <c r="AG78" i="11" a="1"/>
  <c r="AG78" i="11" s="1"/>
  <c r="AJ77" i="11" a="1"/>
  <c r="AJ77" i="11" s="1"/>
  <c r="AB77" i="11" a="1"/>
  <c r="AB77" i="11" s="1"/>
  <c r="AM76" i="11" a="1"/>
  <c r="AM76" i="11" s="1"/>
  <c r="AE76" i="11" a="1"/>
  <c r="AE76" i="11" s="1"/>
  <c r="AP75" i="11" a="1"/>
  <c r="AP75" i="11" s="1"/>
  <c r="AH75" i="11" a="1"/>
  <c r="AH75" i="11" s="1"/>
  <c r="AK74" i="11" a="1"/>
  <c r="AK74" i="11" s="1"/>
  <c r="AC74" i="11" a="1"/>
  <c r="AC74" i="11" s="1"/>
  <c r="AN73" i="11" a="1"/>
  <c r="AN73" i="11" s="1"/>
  <c r="AF73" i="11" a="1"/>
  <c r="AF73" i="11" s="1"/>
  <c r="AQ72" i="11" a="1"/>
  <c r="AQ72" i="11" s="1"/>
  <c r="AI72" i="11" a="1"/>
  <c r="AI72" i="11" s="1"/>
  <c r="AA72" i="11" a="1"/>
  <c r="AA72" i="11" s="1"/>
  <c r="AL71" i="11" a="1"/>
  <c r="AL71" i="11" s="1"/>
  <c r="AD71" i="11" a="1"/>
  <c r="AD71" i="11" s="1"/>
  <c r="AO70" i="11" a="1"/>
  <c r="AO70" i="11" s="1"/>
  <c r="AG70" i="11" a="1"/>
  <c r="AG70" i="11" s="1"/>
  <c r="AJ69" i="11" a="1"/>
  <c r="AJ69" i="11" s="1"/>
  <c r="AB69" i="11" a="1"/>
  <c r="AB69" i="11" s="1"/>
  <c r="AM68" i="11" a="1"/>
  <c r="AM68" i="11" s="1"/>
  <c r="AE68" i="11" a="1"/>
  <c r="AE68" i="11" s="1"/>
  <c r="AH11" i="11" a="1"/>
  <c r="AH11" i="11" s="1"/>
  <c r="AK3" i="11" a="1"/>
  <c r="AK3" i="11" s="1"/>
  <c r="AC3" i="11" a="1"/>
  <c r="AC3" i="11" s="1"/>
  <c r="AM152" i="11" a="1"/>
  <c r="AM152" i="11" s="1"/>
  <c r="AE152" i="11" a="1"/>
  <c r="AE152" i="11" s="1"/>
  <c r="AP151" i="11" a="1"/>
  <c r="AP151" i="11" s="1"/>
  <c r="AH151" i="11" a="1"/>
  <c r="AH151" i="11" s="1"/>
  <c r="AK150" i="11" a="1"/>
  <c r="AK150" i="11" s="1"/>
  <c r="AC150" i="11" a="1"/>
  <c r="AC150" i="11" s="1"/>
  <c r="AN149" i="11" a="1"/>
  <c r="AN149" i="11" s="1"/>
  <c r="AF149" i="11" a="1"/>
  <c r="AF149" i="11" s="1"/>
  <c r="AQ148" i="11" a="1"/>
  <c r="AQ148" i="11" s="1"/>
  <c r="AI148" i="11" a="1"/>
  <c r="AI148" i="11" s="1"/>
  <c r="AA148" i="11" a="1"/>
  <c r="AA148" i="11" s="1"/>
  <c r="AL147" i="11" a="1"/>
  <c r="AL147" i="11" s="1"/>
  <c r="AD147" i="11" a="1"/>
  <c r="AD147" i="11" s="1"/>
  <c r="AO146" i="11" a="1"/>
  <c r="AO146" i="11" s="1"/>
  <c r="AG146" i="11" a="1"/>
  <c r="AG146" i="11" s="1"/>
  <c r="AJ145" i="11" a="1"/>
  <c r="AJ145" i="11" s="1"/>
  <c r="AB145" i="11" a="1"/>
  <c r="AB145" i="11" s="1"/>
  <c r="AM144" i="11" a="1"/>
  <c r="AM144" i="11" s="1"/>
  <c r="AE144" i="11" a="1"/>
  <c r="AE144" i="11" s="1"/>
  <c r="AP143" i="11" a="1"/>
  <c r="AP143" i="11" s="1"/>
  <c r="AH143" i="11" a="1"/>
  <c r="AH143" i="11" s="1"/>
  <c r="AK142" i="11" a="1"/>
  <c r="AK142" i="11" s="1"/>
  <c r="AC142" i="11" a="1"/>
  <c r="AC142" i="11" s="1"/>
  <c r="AN141" i="11" a="1"/>
  <c r="AN141" i="11" s="1"/>
  <c r="AF141" i="11" a="1"/>
  <c r="AF141" i="11" s="1"/>
  <c r="AQ140" i="11" a="1"/>
  <c r="AQ140" i="11" s="1"/>
  <c r="AI140" i="11" a="1"/>
  <c r="AI140" i="11" s="1"/>
  <c r="AA140" i="11" a="1"/>
  <c r="AA140" i="11" s="1"/>
  <c r="AL139" i="11" a="1"/>
  <c r="AL139" i="11" s="1"/>
  <c r="AD139" i="11" a="1"/>
  <c r="AD139" i="11" s="1"/>
  <c r="AO138" i="11" a="1"/>
  <c r="AO138" i="11" s="1"/>
  <c r="AG138" i="11" a="1"/>
  <c r="AG138" i="11" s="1"/>
  <c r="AJ137" i="11" a="1"/>
  <c r="AJ137" i="11" s="1"/>
  <c r="AB137" i="11" a="1"/>
  <c r="AB137" i="11" s="1"/>
  <c r="S3" i="11"/>
  <c r="Q3" i="11"/>
  <c r="AJ3" i="11" a="1"/>
  <c r="AJ3" i="11" s="1"/>
  <c r="X152" i="11"/>
  <c r="R152" i="11"/>
  <c r="AL152" i="11" a="1"/>
  <c r="AL152" i="11" s="1"/>
  <c r="AD152" i="11" a="1"/>
  <c r="AD152" i="11" s="1"/>
  <c r="Y151" i="11"/>
  <c r="W151" i="11"/>
  <c r="AO151" i="11" a="1"/>
  <c r="AO151" i="11" s="1"/>
  <c r="AG151" i="11" a="1"/>
  <c r="AG151" i="11" s="1"/>
  <c r="Z150" i="11"/>
  <c r="AJ150" i="11" a="1"/>
  <c r="AJ150" i="11" s="1"/>
  <c r="AB150" i="11" a="1"/>
  <c r="AB150" i="11" s="1"/>
  <c r="W149" i="11"/>
  <c r="AM149" i="11" a="1"/>
  <c r="AM149" i="11" s="1"/>
  <c r="AE149" i="11" a="1"/>
  <c r="AE149" i="11" s="1"/>
  <c r="AP148" i="11" a="1"/>
  <c r="AP148" i="11" s="1"/>
  <c r="AH148" i="11" a="1"/>
  <c r="AH148" i="11" s="1"/>
  <c r="AK147" i="11" a="1"/>
  <c r="AK147" i="11" s="1"/>
  <c r="AC147" i="11" a="1"/>
  <c r="AC147" i="11" s="1"/>
  <c r="AN146" i="11" a="1"/>
  <c r="AN146" i="11" s="1"/>
  <c r="AF146" i="11" a="1"/>
  <c r="AF146" i="11" s="1"/>
  <c r="AQ145" i="11" a="1"/>
  <c r="AQ145" i="11" s="1"/>
  <c r="AI145" i="11" a="1"/>
  <c r="AI145" i="11" s="1"/>
  <c r="AA145" i="11" a="1"/>
  <c r="AA145" i="11" s="1"/>
  <c r="AL144" i="11" a="1"/>
  <c r="AL144" i="11" s="1"/>
  <c r="AD144" i="11" a="1"/>
  <c r="AD144" i="11" s="1"/>
  <c r="AO143" i="11" a="1"/>
  <c r="AO143" i="11" s="1"/>
  <c r="AG143" i="11" a="1"/>
  <c r="AG143" i="11" s="1"/>
  <c r="AJ142" i="11" a="1"/>
  <c r="AJ142" i="11" s="1"/>
  <c r="AB142" i="11" a="1"/>
  <c r="AB142" i="11" s="1"/>
  <c r="AM141" i="11" a="1"/>
  <c r="AM141" i="11" s="1"/>
  <c r="AE141" i="11" a="1"/>
  <c r="AE141" i="11" s="1"/>
  <c r="AP140" i="11" a="1"/>
  <c r="AP140" i="11" s="1"/>
  <c r="AH140" i="11" a="1"/>
  <c r="AH140" i="11" s="1"/>
  <c r="AK139" i="11" a="1"/>
  <c r="AK139" i="11" s="1"/>
  <c r="AC139" i="11" a="1"/>
  <c r="AC139" i="11" s="1"/>
  <c r="AN138" i="11" a="1"/>
  <c r="AN138" i="11" s="1"/>
  <c r="AF138" i="11" a="1"/>
  <c r="AF138" i="11" s="1"/>
  <c r="AQ137" i="11" a="1"/>
  <c r="AQ137" i="11" s="1"/>
  <c r="AI137" i="11" a="1"/>
  <c r="AI137" i="11" s="1"/>
  <c r="AA137" i="11" a="1"/>
  <c r="AA137" i="11" s="1"/>
  <c r="AL136" i="11" a="1"/>
  <c r="AL136" i="11" s="1"/>
  <c r="AD136" i="11" a="1"/>
  <c r="AD136" i="11" s="1"/>
  <c r="AO135" i="11" a="1"/>
  <c r="AO135" i="11" s="1"/>
  <c r="AG135" i="11" a="1"/>
  <c r="AG135" i="11" s="1"/>
  <c r="AJ134" i="11" a="1"/>
  <c r="AJ134" i="11" s="1"/>
  <c r="AB134" i="11" a="1"/>
  <c r="AB134" i="11" s="1"/>
  <c r="AM133" i="11" a="1"/>
  <c r="AM133" i="11" s="1"/>
  <c r="AE133" i="11" a="1"/>
  <c r="AE133" i="11" s="1"/>
  <c r="AP132" i="11" a="1"/>
  <c r="AP132" i="11" s="1"/>
  <c r="AH132" i="11" a="1"/>
  <c r="AH132" i="11" s="1"/>
  <c r="AK131" i="11" a="1"/>
  <c r="AK131" i="11" s="1"/>
  <c r="AC131" i="11" a="1"/>
  <c r="AC131" i="11" s="1"/>
  <c r="AN130" i="11" a="1"/>
  <c r="AN130" i="11" s="1"/>
  <c r="AF130" i="11" a="1"/>
  <c r="AF130" i="11" s="1"/>
  <c r="AQ129" i="11" a="1"/>
  <c r="AQ129" i="11" s="1"/>
  <c r="AI129" i="11" a="1"/>
  <c r="AI129" i="11" s="1"/>
  <c r="AA129" i="11" a="1"/>
  <c r="AA129" i="11" s="1"/>
  <c r="AL128" i="11" a="1"/>
  <c r="AL128" i="11" s="1"/>
  <c r="AD128" i="11" a="1"/>
  <c r="AD128" i="11" s="1"/>
  <c r="AO127" i="11" a="1"/>
  <c r="AO127" i="11" s="1"/>
  <c r="AG127" i="11" a="1"/>
  <c r="AG127" i="11" s="1"/>
  <c r="AN39" i="11" a="1"/>
  <c r="AN39" i="11" s="1"/>
  <c r="AF39" i="11" a="1"/>
  <c r="AF39" i="11" s="1"/>
  <c r="AQ38" i="11" a="1"/>
  <c r="AQ38" i="11" s="1"/>
  <c r="AI38" i="11" a="1"/>
  <c r="AI38" i="11" s="1"/>
  <c r="AA38" i="11" a="1"/>
  <c r="AA38" i="11" s="1"/>
  <c r="AL37" i="11" a="1"/>
  <c r="AL37" i="11" s="1"/>
  <c r="AD37" i="11" a="1"/>
  <c r="AD37" i="11" s="1"/>
  <c r="AO36" i="11" a="1"/>
  <c r="AO36" i="11" s="1"/>
  <c r="AG36" i="11" a="1"/>
  <c r="AG36" i="11" s="1"/>
  <c r="AJ35" i="11" a="1"/>
  <c r="AJ35" i="11" s="1"/>
  <c r="AB35" i="11" a="1"/>
  <c r="AB35" i="11" s="1"/>
  <c r="AM34" i="11" a="1"/>
  <c r="AM34" i="11" s="1"/>
  <c r="AE34" i="11" a="1"/>
  <c r="AE34" i="11" s="1"/>
  <c r="AP33" i="11" a="1"/>
  <c r="AP33" i="11" s="1"/>
  <c r="AH33" i="11" a="1"/>
  <c r="AH33" i="11" s="1"/>
  <c r="AK32" i="11" a="1"/>
  <c r="AK32" i="11" s="1"/>
  <c r="AC32" i="11" a="1"/>
  <c r="AC32" i="11" s="1"/>
  <c r="AN31" i="11" a="1"/>
  <c r="AN31" i="11" s="1"/>
  <c r="AF31" i="11" a="1"/>
  <c r="AF31" i="11" s="1"/>
  <c r="AQ30" i="11" a="1"/>
  <c r="AQ30" i="11" s="1"/>
  <c r="AI30" i="11" a="1"/>
  <c r="AI30" i="11" s="1"/>
  <c r="AA30" i="11" a="1"/>
  <c r="AA30" i="11" s="1"/>
  <c r="AL29" i="11" a="1"/>
  <c r="AL29" i="11" s="1"/>
  <c r="AD29" i="11" a="1"/>
  <c r="AD29" i="11" s="1"/>
  <c r="AO28" i="11" a="1"/>
  <c r="AO28" i="11" s="1"/>
  <c r="AG28" i="11" a="1"/>
  <c r="AG28" i="11" s="1"/>
  <c r="AJ27" i="11" a="1"/>
  <c r="AJ27" i="11" s="1"/>
  <c r="AB27" i="11" a="1"/>
  <c r="AB27" i="11" s="1"/>
  <c r="AM26" i="11" a="1"/>
  <c r="AM26" i="11" s="1"/>
  <c r="AE26" i="11" a="1"/>
  <c r="AE26" i="11" s="1"/>
  <c r="AP25" i="11" a="1"/>
  <c r="AP25" i="11" s="1"/>
  <c r="AH25" i="11" a="1"/>
  <c r="AH25" i="11" s="1"/>
  <c r="AK24" i="11" a="1"/>
  <c r="AK24" i="11" s="1"/>
  <c r="AC24" i="11" a="1"/>
  <c r="AC24" i="11" s="1"/>
  <c r="AN23" i="11" a="1"/>
  <c r="AN23" i="11" s="1"/>
  <c r="AF23" i="11" a="1"/>
  <c r="AF23" i="11" s="1"/>
  <c r="AQ22" i="11" a="1"/>
  <c r="AQ22" i="11" s="1"/>
  <c r="AI22" i="11" a="1"/>
  <c r="AI22" i="11" s="1"/>
  <c r="AA22" i="11" a="1"/>
  <c r="AA22" i="11" s="1"/>
  <c r="AL21" i="11" a="1"/>
  <c r="AL21" i="11" s="1"/>
  <c r="AD21" i="11" a="1"/>
  <c r="AD21" i="11" s="1"/>
  <c r="AO20" i="11" a="1"/>
  <c r="AO20" i="11" s="1"/>
  <c r="AG20" i="11" a="1"/>
  <c r="AG20" i="11" s="1"/>
  <c r="AJ19" i="11" a="1"/>
  <c r="AJ19" i="11" s="1"/>
  <c r="AB19" i="11" a="1"/>
  <c r="AB19" i="11" s="1"/>
  <c r="AM18" i="11" a="1"/>
  <c r="AM18" i="11" s="1"/>
  <c r="AE18" i="11" a="1"/>
  <c r="AE18" i="11" s="1"/>
  <c r="AP17" i="11" a="1"/>
  <c r="AP17" i="11" s="1"/>
  <c r="AH17" i="11" a="1"/>
  <c r="AH17" i="11" s="1"/>
  <c r="AK16" i="11" a="1"/>
  <c r="AK16" i="11" s="1"/>
  <c r="AC16" i="11" a="1"/>
  <c r="AC16" i="11" s="1"/>
  <c r="AN15" i="11" a="1"/>
  <c r="AN15" i="11" s="1"/>
  <c r="AF15" i="11" a="1"/>
  <c r="AF15" i="11" s="1"/>
  <c r="AQ14" i="11" a="1"/>
  <c r="AQ14" i="11" s="1"/>
  <c r="AI14" i="11" a="1"/>
  <c r="AI14" i="11" s="1"/>
  <c r="AA14" i="11" a="1"/>
  <c r="AA14" i="11" s="1"/>
  <c r="AL13" i="11" a="1"/>
  <c r="AL13" i="11" s="1"/>
  <c r="AD13" i="11" a="1"/>
  <c r="AD13" i="11" s="1"/>
  <c r="AO12" i="11" a="1"/>
  <c r="AO12" i="11" s="1"/>
  <c r="AG12" i="11" a="1"/>
  <c r="AG12" i="11" s="1"/>
  <c r="AJ11" i="11" a="1"/>
  <c r="AJ11" i="11" s="1"/>
  <c r="AB11" i="11" a="1"/>
  <c r="AB11" i="11" s="1"/>
  <c r="AM10" i="11" a="1"/>
  <c r="AM10" i="11" s="1"/>
  <c r="AE10" i="11" a="1"/>
  <c r="AE10" i="11" s="1"/>
  <c r="AP9" i="11" a="1"/>
  <c r="AP9" i="11" s="1"/>
  <c r="AH9" i="11" a="1"/>
  <c r="AH9" i="11" s="1"/>
  <c r="AK8" i="11" a="1"/>
  <c r="AK8" i="11" s="1"/>
  <c r="AC8" i="11" a="1"/>
  <c r="AC8" i="11" s="1"/>
  <c r="AN7" i="11" a="1"/>
  <c r="AN7" i="11" s="1"/>
  <c r="AK10" i="11" a="1"/>
  <c r="AK10" i="11" s="1"/>
  <c r="AC10" i="11" a="1"/>
  <c r="AC10" i="11" s="1"/>
  <c r="AN9" i="11" a="1"/>
  <c r="AN9" i="11" s="1"/>
  <c r="AF9" i="11" a="1"/>
  <c r="AF9" i="11" s="1"/>
  <c r="AQ8" i="11" a="1"/>
  <c r="AQ8" i="11" s="1"/>
  <c r="AJ126" i="11" a="1"/>
  <c r="AJ126" i="11" s="1"/>
  <c r="AB126" i="11" a="1"/>
  <c r="AB126" i="11" s="1"/>
  <c r="AM125" i="11" a="1"/>
  <c r="AM125" i="11" s="1"/>
  <c r="AE125" i="11" a="1"/>
  <c r="AE125" i="11" s="1"/>
  <c r="AP124" i="11" a="1"/>
  <c r="AP124" i="11" s="1"/>
  <c r="AH124" i="11" a="1"/>
  <c r="AH124" i="11" s="1"/>
  <c r="AK123" i="11" a="1"/>
  <c r="AK123" i="11" s="1"/>
  <c r="AC123" i="11" a="1"/>
  <c r="AC123" i="11" s="1"/>
  <c r="AN122" i="11" a="1"/>
  <c r="AN122" i="11" s="1"/>
  <c r="AF122" i="11" a="1"/>
  <c r="AF122" i="11" s="1"/>
  <c r="AQ121" i="11" a="1"/>
  <c r="AQ121" i="11" s="1"/>
  <c r="AI121" i="11" a="1"/>
  <c r="AI121" i="11" s="1"/>
  <c r="AA121" i="11" a="1"/>
  <c r="AA121" i="11" s="1"/>
  <c r="AL120" i="11" a="1"/>
  <c r="AL120" i="11" s="1"/>
  <c r="AD120" i="11" a="1"/>
  <c r="AD120" i="11" s="1"/>
  <c r="AO119" i="11" a="1"/>
  <c r="AO119" i="11" s="1"/>
  <c r="AG119" i="11" a="1"/>
  <c r="AG119" i="11" s="1"/>
  <c r="AJ118" i="11" a="1"/>
  <c r="AJ118" i="11" s="1"/>
  <c r="AM117" i="11" a="1"/>
  <c r="AM117" i="11" s="1"/>
  <c r="P148" i="11"/>
  <c r="AQ3" i="11" a="1"/>
  <c r="AQ3" i="11" s="1"/>
  <c r="AK152" i="11" a="1"/>
  <c r="AK152" i="11" s="1"/>
  <c r="AC152" i="11" a="1"/>
  <c r="AC152" i="11" s="1"/>
  <c r="AN151" i="11" a="1"/>
  <c r="AN151" i="11" s="1"/>
  <c r="AF151" i="11" a="1"/>
  <c r="AF151" i="11" s="1"/>
  <c r="AQ150" i="11" a="1"/>
  <c r="AQ150" i="11" s="1"/>
  <c r="AI150" i="11" a="1"/>
  <c r="AI150" i="11" s="1"/>
  <c r="AA150" i="11" a="1"/>
  <c r="AA150" i="11" s="1"/>
  <c r="G150" i="11" s="1"/>
  <c r="AL149" i="11" a="1"/>
  <c r="AL149" i="11" s="1"/>
  <c r="AD149" i="11" a="1"/>
  <c r="AD149" i="11" s="1"/>
  <c r="AO148" i="11" a="1"/>
  <c r="AO148" i="11" s="1"/>
  <c r="AG148" i="11" a="1"/>
  <c r="AG148" i="11" s="1"/>
  <c r="AJ147" i="11" a="1"/>
  <c r="AJ147" i="11" s="1"/>
  <c r="AB147" i="11" a="1"/>
  <c r="AB147" i="11" s="1"/>
  <c r="AM146" i="11" a="1"/>
  <c r="AM146" i="11" s="1"/>
  <c r="AE146" i="11" a="1"/>
  <c r="AE146" i="11" s="1"/>
  <c r="AP145" i="11" a="1"/>
  <c r="AP145" i="11" s="1"/>
  <c r="AH145" i="11" a="1"/>
  <c r="AH145" i="11" s="1"/>
  <c r="AK144" i="11" a="1"/>
  <c r="AK144" i="11" s="1"/>
  <c r="AC144" i="11" a="1"/>
  <c r="AC144" i="11" s="1"/>
  <c r="AN143" i="11" a="1"/>
  <c r="AN143" i="11" s="1"/>
  <c r="AF143" i="11" a="1"/>
  <c r="AF143" i="11" s="1"/>
  <c r="AQ142" i="11" a="1"/>
  <c r="AQ142" i="11" s="1"/>
  <c r="AI142" i="11" a="1"/>
  <c r="AI142" i="11" s="1"/>
  <c r="AA142" i="11" a="1"/>
  <c r="AA142" i="11" s="1"/>
  <c r="AL141" i="11" a="1"/>
  <c r="AL141" i="11" s="1"/>
  <c r="AD141" i="11" a="1"/>
  <c r="AD141" i="11" s="1"/>
  <c r="AO140" i="11" a="1"/>
  <c r="AO140" i="11" s="1"/>
  <c r="AG140" i="11" a="1"/>
  <c r="AG140" i="11" s="1"/>
  <c r="AJ139" i="11" a="1"/>
  <c r="AJ139" i="11" s="1"/>
  <c r="AB139" i="11" a="1"/>
  <c r="AB139" i="11" s="1"/>
  <c r="AM138" i="11" a="1"/>
  <c r="AM138" i="11" s="1"/>
  <c r="AE138" i="11" a="1"/>
  <c r="AE138" i="11" s="1"/>
  <c r="AP137" i="11" a="1"/>
  <c r="AP137" i="11" s="1"/>
  <c r="AH137" i="11" a="1"/>
  <c r="AH137" i="11" s="1"/>
  <c r="AK136" i="11" a="1"/>
  <c r="AK136" i="11" s="1"/>
  <c r="AC136" i="11" a="1"/>
  <c r="AC136" i="11" s="1"/>
  <c r="AN135" i="11" a="1"/>
  <c r="AN135" i="11" s="1"/>
  <c r="AF135" i="11" a="1"/>
  <c r="AF135" i="11" s="1"/>
  <c r="AQ134" i="11" a="1"/>
  <c r="AQ134" i="11" s="1"/>
  <c r="AI134" i="11" a="1"/>
  <c r="AI134" i="11" s="1"/>
  <c r="AA134" i="11" a="1"/>
  <c r="AA134" i="11" s="1"/>
  <c r="AL133" i="11" a="1"/>
  <c r="AL133" i="11" s="1"/>
  <c r="AD133" i="11" a="1"/>
  <c r="AD133" i="11" s="1"/>
  <c r="AO132" i="11" a="1"/>
  <c r="AO132" i="11" s="1"/>
  <c r="AG132" i="11" a="1"/>
  <c r="AG132" i="11" s="1"/>
  <c r="AJ131" i="11" a="1"/>
  <c r="AJ131" i="11" s="1"/>
  <c r="AB131" i="11" a="1"/>
  <c r="AB131" i="11" s="1"/>
  <c r="AM130" i="11" a="1"/>
  <c r="AM130" i="11" s="1"/>
  <c r="AE130" i="11" a="1"/>
  <c r="AE130" i="11" s="1"/>
  <c r="AP129" i="11" a="1"/>
  <c r="AP129" i="11" s="1"/>
  <c r="AH129" i="11" a="1"/>
  <c r="AH129" i="11" s="1"/>
  <c r="AK128" i="11" a="1"/>
  <c r="AK128" i="11" s="1"/>
  <c r="AC128" i="11" a="1"/>
  <c r="AC128" i="11" s="1"/>
  <c r="AN127" i="11" a="1"/>
  <c r="AN127" i="11" s="1"/>
  <c r="AF127" i="11" a="1"/>
  <c r="AF127" i="11" s="1"/>
  <c r="AQ126" i="11" a="1"/>
  <c r="AQ126" i="11" s="1"/>
  <c r="AI126" i="11" a="1"/>
  <c r="AI126" i="11" s="1"/>
  <c r="AA126" i="11" a="1"/>
  <c r="AA126" i="11" s="1"/>
  <c r="AL125" i="11" a="1"/>
  <c r="AL125" i="11" s="1"/>
  <c r="AD125" i="11" a="1"/>
  <c r="AD125" i="11" s="1"/>
  <c r="AO124" i="11" a="1"/>
  <c r="AO124" i="11" s="1"/>
  <c r="AG124" i="11" a="1"/>
  <c r="AG124" i="11" s="1"/>
  <c r="AJ123" i="11" a="1"/>
  <c r="AJ123" i="11" s="1"/>
  <c r="AB123" i="11" a="1"/>
  <c r="AB123" i="11" s="1"/>
  <c r="AM122" i="11" a="1"/>
  <c r="AM122" i="11" s="1"/>
  <c r="AE122" i="11" a="1"/>
  <c r="AE122" i="11" s="1"/>
  <c r="AP121" i="11" a="1"/>
  <c r="AP121" i="11" s="1"/>
  <c r="AH121" i="11" a="1"/>
  <c r="AH121" i="11" s="1"/>
  <c r="AK120" i="11" a="1"/>
  <c r="AK120" i="11" s="1"/>
  <c r="AC120" i="11" a="1"/>
  <c r="AC120" i="11" s="1"/>
  <c r="AN119" i="11" a="1"/>
  <c r="AN119" i="11" s="1"/>
  <c r="AF119" i="11" a="1"/>
  <c r="AF119" i="11" s="1"/>
  <c r="AQ118" i="11" a="1"/>
  <c r="AQ118" i="11" s="1"/>
  <c r="AI118" i="11" a="1"/>
  <c r="AI118" i="11" s="1"/>
  <c r="AA118" i="11" a="1"/>
  <c r="AA118" i="11" s="1"/>
  <c r="AL117" i="11" a="1"/>
  <c r="AL117" i="11" s="1"/>
  <c r="AD117" i="11" a="1"/>
  <c r="AD117" i="11" s="1"/>
  <c r="AO116" i="11" a="1"/>
  <c r="AO116" i="11" s="1"/>
  <c r="AG116" i="11" a="1"/>
  <c r="AG116" i="11" s="1"/>
  <c r="AJ115" i="11" a="1"/>
  <c r="AJ115" i="11" s="1"/>
  <c r="AB115" i="11" a="1"/>
  <c r="AB115" i="11" s="1"/>
  <c r="AM114" i="11" a="1"/>
  <c r="AM114" i="11" s="1"/>
  <c r="AE114" i="11" a="1"/>
  <c r="AE114" i="11" s="1"/>
  <c r="AP113" i="11" a="1"/>
  <c r="AP113" i="11" s="1"/>
  <c r="AH113" i="11" a="1"/>
  <c r="AH113" i="11" s="1"/>
  <c r="AK112" i="11" a="1"/>
  <c r="AK112" i="11" s="1"/>
  <c r="AC112" i="11" a="1"/>
  <c r="AC112" i="11" s="1"/>
  <c r="AN111" i="11" a="1"/>
  <c r="AN111" i="11" s="1"/>
  <c r="AF111" i="11" a="1"/>
  <c r="AF111" i="11" s="1"/>
  <c r="AQ110" i="11" a="1"/>
  <c r="AQ110" i="11" s="1"/>
  <c r="AI110" i="11" a="1"/>
  <c r="AI110" i="11" s="1"/>
  <c r="AA110" i="11" a="1"/>
  <c r="AA110" i="11" s="1"/>
  <c r="AL109" i="11" a="1"/>
  <c r="AL109" i="11" s="1"/>
  <c r="AD109" i="11" a="1"/>
  <c r="AD109" i="11" s="1"/>
  <c r="AO108" i="11" a="1"/>
  <c r="AO108" i="11" s="1"/>
  <c r="AG108" i="11" a="1"/>
  <c r="AG108" i="11" s="1"/>
  <c r="AJ107" i="11" a="1"/>
  <c r="AJ107" i="11" s="1"/>
  <c r="AB107" i="11" a="1"/>
  <c r="AB107" i="11" s="1"/>
  <c r="AM106" i="11" a="1"/>
  <c r="AM106" i="11" s="1"/>
  <c r="AE106" i="11" a="1"/>
  <c r="AE106" i="11" s="1"/>
  <c r="AP105" i="11" a="1"/>
  <c r="AP105" i="11" s="1"/>
  <c r="AH105" i="11" a="1"/>
  <c r="AH105" i="11" s="1"/>
  <c r="AK104" i="11" a="1"/>
  <c r="AK104" i="11" s="1"/>
  <c r="AC104" i="11" a="1"/>
  <c r="AC104" i="11" s="1"/>
  <c r="AN103" i="11" a="1"/>
  <c r="AN103" i="11" s="1"/>
  <c r="AF103" i="11" a="1"/>
  <c r="AF103" i="11" s="1"/>
  <c r="AQ102" i="11" a="1"/>
  <c r="AQ102" i="11" s="1"/>
  <c r="AI102" i="11" a="1"/>
  <c r="AI102" i="11" s="1"/>
  <c r="AA102" i="11" a="1"/>
  <c r="AA102" i="11" s="1"/>
  <c r="AL101" i="11" a="1"/>
  <c r="AL101" i="11" s="1"/>
  <c r="AD101" i="11" a="1"/>
  <c r="AD101" i="11" s="1"/>
  <c r="AO100" i="11" a="1"/>
  <c r="AO100" i="11" s="1"/>
  <c r="AG100" i="11" a="1"/>
  <c r="AG100" i="11" s="1"/>
  <c r="AJ99" i="11" a="1"/>
  <c r="AJ99" i="11" s="1"/>
  <c r="AB99" i="11" a="1"/>
  <c r="AB99" i="11" s="1"/>
  <c r="AM98" i="11" a="1"/>
  <c r="AM98" i="11" s="1"/>
  <c r="AE98" i="11" a="1"/>
  <c r="AE98" i="11" s="1"/>
  <c r="AP97" i="11" a="1"/>
  <c r="AP97" i="11" s="1"/>
  <c r="AH97" i="11" a="1"/>
  <c r="AH97" i="11" s="1"/>
  <c r="AK96" i="11" a="1"/>
  <c r="AK96" i="11" s="1"/>
  <c r="AC96" i="11" a="1"/>
  <c r="AC96" i="11" s="1"/>
  <c r="AN95" i="11" a="1"/>
  <c r="AN95" i="11" s="1"/>
  <c r="AF95" i="11" a="1"/>
  <c r="AF95" i="11" s="1"/>
  <c r="AQ94" i="11" a="1"/>
  <c r="AQ94" i="11" s="1"/>
  <c r="AI94" i="11" a="1"/>
  <c r="AI94" i="11" s="1"/>
  <c r="AA94" i="11" a="1"/>
  <c r="AA94" i="11" s="1"/>
  <c r="AL93" i="11" a="1"/>
  <c r="AL93" i="11" s="1"/>
  <c r="AD93" i="11" a="1"/>
  <c r="AD93" i="11" s="1"/>
  <c r="AO92" i="11" a="1"/>
  <c r="AO92" i="11" s="1"/>
  <c r="AG92" i="11" a="1"/>
  <c r="AG92" i="11" s="1"/>
  <c r="AJ91" i="11" a="1"/>
  <c r="AJ91" i="11" s="1"/>
  <c r="AB91" i="11" a="1"/>
  <c r="AB91" i="11" s="1"/>
  <c r="AM90" i="11" a="1"/>
  <c r="AM90" i="11" s="1"/>
  <c r="AE90" i="11" a="1"/>
  <c r="AE90" i="11" s="1"/>
  <c r="AP89" i="11" a="1"/>
  <c r="AP89" i="11" s="1"/>
  <c r="AH89" i="11" a="1"/>
  <c r="AH89" i="11" s="1"/>
  <c r="AK88" i="11" a="1"/>
  <c r="AK88" i="11" s="1"/>
  <c r="AC88" i="11" a="1"/>
  <c r="AC88" i="11" s="1"/>
  <c r="AN87" i="11" a="1"/>
  <c r="AN87" i="11" s="1"/>
  <c r="AF87" i="11" a="1"/>
  <c r="AF87" i="11" s="1"/>
  <c r="AQ86" i="11" a="1"/>
  <c r="AQ86" i="11" s="1"/>
  <c r="AI86" i="11" a="1"/>
  <c r="AI86" i="11" s="1"/>
  <c r="AA86" i="11" a="1"/>
  <c r="AA86" i="11" s="1"/>
  <c r="AL85" i="11" a="1"/>
  <c r="AL85" i="11" s="1"/>
  <c r="AD85" i="11" a="1"/>
  <c r="AD85" i="11" s="1"/>
  <c r="AO84" i="11" a="1"/>
  <c r="AO84" i="11" s="1"/>
  <c r="AG84" i="11" a="1"/>
  <c r="AG84" i="11" s="1"/>
  <c r="AJ83" i="11" a="1"/>
  <c r="AJ83" i="11" s="1"/>
  <c r="AB83" i="11" a="1"/>
  <c r="AB83" i="11" s="1"/>
  <c r="AM82" i="11" a="1"/>
  <c r="AM82" i="11" s="1"/>
  <c r="AE82" i="11" a="1"/>
  <c r="AE82" i="11" s="1"/>
  <c r="AP81" i="11" a="1"/>
  <c r="AP81" i="11" s="1"/>
  <c r="AH81" i="11" a="1"/>
  <c r="AH81" i="11" s="1"/>
  <c r="AK80" i="11" a="1"/>
  <c r="AK80" i="11" s="1"/>
  <c r="AC80" i="11" a="1"/>
  <c r="AC80" i="11" s="1"/>
  <c r="AN79" i="11" a="1"/>
  <c r="AN79" i="11" s="1"/>
  <c r="AF79" i="11" a="1"/>
  <c r="AF79" i="11" s="1"/>
  <c r="AP3" i="11" a="1"/>
  <c r="AP3" i="11" s="1"/>
  <c r="AH3" i="11" a="1"/>
  <c r="AH3" i="11" s="1"/>
  <c r="AJ152" i="11" a="1"/>
  <c r="AJ152" i="11" s="1"/>
  <c r="AB152" i="11" a="1"/>
  <c r="AB152" i="11" s="1"/>
  <c r="AM151" i="11" a="1"/>
  <c r="AM151" i="11" s="1"/>
  <c r="AE151" i="11" a="1"/>
  <c r="AE151" i="11" s="1"/>
  <c r="AP150" i="11" a="1"/>
  <c r="AP150" i="11" s="1"/>
  <c r="AH150" i="11" a="1"/>
  <c r="AH150" i="11" s="1"/>
  <c r="AK149" i="11" a="1"/>
  <c r="AK149" i="11" s="1"/>
  <c r="AC149" i="11" a="1"/>
  <c r="AC149" i="11" s="1"/>
  <c r="AN148" i="11" a="1"/>
  <c r="AN148" i="11" s="1"/>
  <c r="AF148" i="11" a="1"/>
  <c r="AF148" i="11" s="1"/>
  <c r="AQ147" i="11" a="1"/>
  <c r="AQ147" i="11" s="1"/>
  <c r="AI147" i="11" a="1"/>
  <c r="AI147" i="11" s="1"/>
  <c r="AA147" i="11" a="1"/>
  <c r="AA147" i="11" s="1"/>
  <c r="AL146" i="11" a="1"/>
  <c r="AL146" i="11" s="1"/>
  <c r="AD146" i="11" a="1"/>
  <c r="AD146" i="11" s="1"/>
  <c r="AO145" i="11" a="1"/>
  <c r="AO145" i="11" s="1"/>
  <c r="AG145" i="11" a="1"/>
  <c r="AG145" i="11" s="1"/>
  <c r="AJ144" i="11" a="1"/>
  <c r="AJ144" i="11" s="1"/>
  <c r="AB144" i="11" a="1"/>
  <c r="AB144" i="11" s="1"/>
  <c r="AM143" i="11" a="1"/>
  <c r="AM143" i="11" s="1"/>
  <c r="AE143" i="11" a="1"/>
  <c r="AE143" i="11" s="1"/>
  <c r="AP142" i="11" a="1"/>
  <c r="AP142" i="11" s="1"/>
  <c r="AH142" i="11" a="1"/>
  <c r="AH142" i="11" s="1"/>
  <c r="AK141" i="11" a="1"/>
  <c r="AK141" i="11" s="1"/>
  <c r="AC141" i="11" a="1"/>
  <c r="AC141" i="11" s="1"/>
  <c r="AN140" i="11" a="1"/>
  <c r="AN140" i="11" s="1"/>
  <c r="AF140" i="11" a="1"/>
  <c r="AF140" i="11" s="1"/>
  <c r="AQ139" i="11" a="1"/>
  <c r="AQ139" i="11" s="1"/>
  <c r="AI139" i="11" a="1"/>
  <c r="AI139" i="11" s="1"/>
  <c r="AA139" i="11" a="1"/>
  <c r="AA139" i="11" s="1"/>
  <c r="AL138" i="11" a="1"/>
  <c r="AL138" i="11" s="1"/>
  <c r="AD138" i="11" a="1"/>
  <c r="AD138" i="11" s="1"/>
  <c r="AO137" i="11" a="1"/>
  <c r="AO137" i="11" s="1"/>
  <c r="AG137" i="11" a="1"/>
  <c r="AG137" i="11" s="1"/>
  <c r="AJ136" i="11" a="1"/>
  <c r="AJ136" i="11" s="1"/>
  <c r="AB136" i="11" a="1"/>
  <c r="AB136" i="11" s="1"/>
  <c r="AM135" i="11" a="1"/>
  <c r="AM135" i="11" s="1"/>
  <c r="AE135" i="11" a="1"/>
  <c r="AE135" i="11" s="1"/>
  <c r="AP134" i="11" a="1"/>
  <c r="AP134" i="11" s="1"/>
  <c r="AH134" i="11" a="1"/>
  <c r="AH134" i="11" s="1"/>
  <c r="AK133" i="11" a="1"/>
  <c r="AK133" i="11" s="1"/>
  <c r="AC133" i="11" a="1"/>
  <c r="AC133" i="11" s="1"/>
  <c r="AN132" i="11" a="1"/>
  <c r="AN132" i="11" s="1"/>
  <c r="AF132" i="11" a="1"/>
  <c r="AF132" i="11" s="1"/>
  <c r="O149" i="11"/>
  <c r="R3" i="11"/>
  <c r="AQ78" i="11" a="1"/>
  <c r="AQ78" i="11" s="1"/>
  <c r="AI78" i="11" a="1"/>
  <c r="AI78" i="11" s="1"/>
  <c r="AA78" i="11" a="1"/>
  <c r="AA78" i="11" s="1"/>
  <c r="AL77" i="11" a="1"/>
  <c r="AL77" i="11" s="1"/>
  <c r="AD77" i="11" a="1"/>
  <c r="AD77" i="11" s="1"/>
  <c r="AO76" i="11" a="1"/>
  <c r="AO76" i="11" s="1"/>
  <c r="AG76" i="11" a="1"/>
  <c r="AG76" i="11" s="1"/>
  <c r="AJ75" i="11" a="1"/>
  <c r="AJ75" i="11" s="1"/>
  <c r="AB75" i="11" a="1"/>
  <c r="AB75" i="11" s="1"/>
  <c r="AM74" i="11" a="1"/>
  <c r="AM74" i="11" s="1"/>
  <c r="AE74" i="11" a="1"/>
  <c r="AE74" i="11" s="1"/>
  <c r="AP73" i="11" a="1"/>
  <c r="AP73" i="11" s="1"/>
  <c r="AH73" i="11" a="1"/>
  <c r="AH73" i="11" s="1"/>
  <c r="AK72" i="11" a="1"/>
  <c r="AK72" i="11" s="1"/>
  <c r="AC72" i="11" a="1"/>
  <c r="AC72" i="11" s="1"/>
  <c r="AN71" i="11" a="1"/>
  <c r="AN71" i="11" s="1"/>
  <c r="AF71" i="11" a="1"/>
  <c r="AF71" i="11" s="1"/>
  <c r="AQ70" i="11" a="1"/>
  <c r="AQ70" i="11" s="1"/>
  <c r="AI70" i="11" a="1"/>
  <c r="AI70" i="11" s="1"/>
  <c r="AA70" i="11" a="1"/>
  <c r="AA70" i="11" s="1"/>
  <c r="AL69" i="11" a="1"/>
  <c r="AL69" i="11" s="1"/>
  <c r="AD69" i="11" a="1"/>
  <c r="AD69" i="11" s="1"/>
  <c r="AO68" i="11" a="1"/>
  <c r="AO68" i="11" s="1"/>
  <c r="AG68" i="11" a="1"/>
  <c r="AG68" i="11" s="1"/>
  <c r="AJ67" i="11" a="1"/>
  <c r="AJ67" i="11" s="1"/>
  <c r="AB67" i="11" a="1"/>
  <c r="AB67" i="11" s="1"/>
  <c r="AM66" i="11" a="1"/>
  <c r="AM66" i="11" s="1"/>
  <c r="AE66" i="11" a="1"/>
  <c r="AE66" i="11" s="1"/>
  <c r="AP65" i="11" a="1"/>
  <c r="AP65" i="11" s="1"/>
  <c r="AH65" i="11" a="1"/>
  <c r="AH65" i="11" s="1"/>
  <c r="AK64" i="11" a="1"/>
  <c r="AK64" i="11" s="1"/>
  <c r="AC64" i="11" a="1"/>
  <c r="AC64" i="11" s="1"/>
  <c r="AN63" i="11" a="1"/>
  <c r="AN63" i="11" s="1"/>
  <c r="AF63" i="11" a="1"/>
  <c r="AF63" i="11" s="1"/>
  <c r="AQ62" i="11" a="1"/>
  <c r="AQ62" i="11" s="1"/>
  <c r="AI62" i="11" a="1"/>
  <c r="AI62" i="11" s="1"/>
  <c r="AA62" i="11" a="1"/>
  <c r="AA62" i="11" s="1"/>
  <c r="AL61" i="11" a="1"/>
  <c r="AL61" i="11" s="1"/>
  <c r="AD61" i="11" a="1"/>
  <c r="AD61" i="11" s="1"/>
  <c r="AO60" i="11" a="1"/>
  <c r="AO60" i="11" s="1"/>
  <c r="AG60" i="11" a="1"/>
  <c r="AG60" i="11" s="1"/>
  <c r="AJ59" i="11" a="1"/>
  <c r="AJ59" i="11" s="1"/>
  <c r="AB59" i="11" a="1"/>
  <c r="AB59" i="11" s="1"/>
  <c r="AM58" i="11" a="1"/>
  <c r="AM58" i="11" s="1"/>
  <c r="AE58" i="11" a="1"/>
  <c r="AE58" i="11" s="1"/>
  <c r="AP57" i="11" a="1"/>
  <c r="AP57" i="11" s="1"/>
  <c r="AH57" i="11" a="1"/>
  <c r="AH57" i="11" s="1"/>
  <c r="AK56" i="11" a="1"/>
  <c r="AK56" i="11" s="1"/>
  <c r="AC56" i="11" a="1"/>
  <c r="AC56" i="11" s="1"/>
  <c r="AN55" i="11" a="1"/>
  <c r="AN55" i="11" s="1"/>
  <c r="AF55" i="11" a="1"/>
  <c r="AF55" i="11" s="1"/>
  <c r="AQ54" i="11" a="1"/>
  <c r="AQ54" i="11" s="1"/>
  <c r="AI54" i="11" a="1"/>
  <c r="AI54" i="11" s="1"/>
  <c r="AA54" i="11" a="1"/>
  <c r="AA54" i="11" s="1"/>
  <c r="AL53" i="11" a="1"/>
  <c r="AL53" i="11" s="1"/>
  <c r="AD53" i="11" a="1"/>
  <c r="AD53" i="11" s="1"/>
  <c r="AO52" i="11" a="1"/>
  <c r="AO52" i="11" s="1"/>
  <c r="AG52" i="11" a="1"/>
  <c r="AG52" i="11" s="1"/>
  <c r="AJ51" i="11" a="1"/>
  <c r="AJ51" i="11" s="1"/>
  <c r="AB51" i="11" a="1"/>
  <c r="AB51" i="11" s="1"/>
  <c r="AM50" i="11" a="1"/>
  <c r="AM50" i="11" s="1"/>
  <c r="AE50" i="11" a="1"/>
  <c r="AE50" i="11" s="1"/>
  <c r="AP49" i="11" a="1"/>
  <c r="AP49" i="11" s="1"/>
  <c r="AH49" i="11" a="1"/>
  <c r="AH49" i="11" s="1"/>
  <c r="AK48" i="11" a="1"/>
  <c r="AK48" i="11" s="1"/>
  <c r="AC48" i="11" a="1"/>
  <c r="AC48" i="11" s="1"/>
  <c r="AN47" i="11" a="1"/>
  <c r="AN47" i="11" s="1"/>
  <c r="AF47" i="11" a="1"/>
  <c r="AF47" i="11" s="1"/>
  <c r="AQ46" i="11" a="1"/>
  <c r="AQ46" i="11" s="1"/>
  <c r="AI46" i="11" a="1"/>
  <c r="AI46" i="11" s="1"/>
  <c r="AA46" i="11" a="1"/>
  <c r="AA46" i="11" s="1"/>
  <c r="AL45" i="11" a="1"/>
  <c r="AL45" i="11" s="1"/>
  <c r="AD45" i="11" a="1"/>
  <c r="AD45" i="11" s="1"/>
  <c r="AO44" i="11" a="1"/>
  <c r="AO44" i="11" s="1"/>
  <c r="AG44" i="11" a="1"/>
  <c r="AG44" i="11" s="1"/>
  <c r="AJ43" i="11" a="1"/>
  <c r="AJ43" i="11" s="1"/>
  <c r="AB43" i="11" a="1"/>
  <c r="AB43" i="11" s="1"/>
  <c r="AM42" i="11" a="1"/>
  <c r="AM42" i="11" s="1"/>
  <c r="AE42" i="11" a="1"/>
  <c r="AE42" i="11" s="1"/>
  <c r="AP41" i="11" a="1"/>
  <c r="AP41" i="11" s="1"/>
  <c r="AH41" i="11" a="1"/>
  <c r="AH41" i="11" s="1"/>
  <c r="AK40" i="11" a="1"/>
  <c r="AK40" i="11" s="1"/>
  <c r="AC40" i="11" a="1"/>
  <c r="AC40" i="11" s="1"/>
  <c r="AF7" i="11" a="1"/>
  <c r="AF7" i="11" s="1"/>
  <c r="AQ6" i="11" a="1"/>
  <c r="AQ6" i="11" s="1"/>
  <c r="AI8" i="11" a="1"/>
  <c r="AI8" i="11" s="1"/>
  <c r="AA8" i="11" a="1"/>
  <c r="AA8" i="11" s="1"/>
  <c r="AL7" i="11" a="1"/>
  <c r="AL7" i="11" s="1"/>
  <c r="AD7" i="11" a="1"/>
  <c r="AD7" i="11" s="1"/>
  <c r="AO6" i="11" a="1"/>
  <c r="AO6" i="11" s="1"/>
  <c r="AG6" i="11" a="1"/>
  <c r="AG6" i="11" s="1"/>
  <c r="AJ5" i="11" a="1"/>
  <c r="AJ5" i="11" s="1"/>
  <c r="AB5" i="11" a="1"/>
  <c r="AB5" i="11" s="1"/>
  <c r="AM4" i="11" a="1"/>
  <c r="AM4" i="11" s="1"/>
  <c r="AE4" i="11" a="1"/>
  <c r="AE4" i="11" s="1"/>
  <c r="P3" i="11"/>
  <c r="AO3" i="11" a="1"/>
  <c r="AO3" i="11" s="1"/>
  <c r="AG3" i="11" a="1"/>
  <c r="AG3" i="11" s="1"/>
  <c r="AQ152" i="11" a="1"/>
  <c r="AQ152" i="11" s="1"/>
  <c r="AI152" i="11" a="1"/>
  <c r="AI152" i="11" s="1"/>
  <c r="AA152" i="11" a="1"/>
  <c r="AA152" i="11" s="1"/>
  <c r="AL151" i="11" a="1"/>
  <c r="AL151" i="11" s="1"/>
  <c r="AD151" i="11" a="1"/>
  <c r="AD151" i="11" s="1"/>
  <c r="AO150" i="11" a="1"/>
  <c r="AO150" i="11" s="1"/>
  <c r="AG150" i="11" a="1"/>
  <c r="AG150" i="11" s="1"/>
  <c r="AJ149" i="11" a="1"/>
  <c r="AJ149" i="11" s="1"/>
  <c r="AB149" i="11" a="1"/>
  <c r="AB149" i="11" s="1"/>
  <c r="AM148" i="11" a="1"/>
  <c r="AM148" i="11" s="1"/>
  <c r="AE148" i="11" a="1"/>
  <c r="AE148" i="11" s="1"/>
  <c r="AP147" i="11" a="1"/>
  <c r="AP147" i="11" s="1"/>
  <c r="AH147" i="11" a="1"/>
  <c r="AH147" i="11" s="1"/>
  <c r="AK146" i="11" a="1"/>
  <c r="AK146" i="11" s="1"/>
  <c r="AC146" i="11" a="1"/>
  <c r="AC146" i="11" s="1"/>
  <c r="AN145" i="11" a="1"/>
  <c r="AN145" i="11" s="1"/>
  <c r="AF145" i="11" a="1"/>
  <c r="AF145" i="11" s="1"/>
  <c r="AQ144" i="11" a="1"/>
  <c r="AQ144" i="11" s="1"/>
  <c r="AI144" i="11" a="1"/>
  <c r="AI144" i="11" s="1"/>
  <c r="AA144" i="11" a="1"/>
  <c r="AA144" i="11" s="1"/>
  <c r="AL143" i="11" a="1"/>
  <c r="AL143" i="11" s="1"/>
  <c r="AD143" i="11" a="1"/>
  <c r="AD143" i="11" s="1"/>
  <c r="AO142" i="11" a="1"/>
  <c r="AO142" i="11" s="1"/>
  <c r="AG142" i="11" a="1"/>
  <c r="AG142" i="11" s="1"/>
  <c r="AJ141" i="11" a="1"/>
  <c r="AJ141" i="11" s="1"/>
  <c r="AB141" i="11" a="1"/>
  <c r="AB141" i="11" s="1"/>
  <c r="AM140" i="11" a="1"/>
  <c r="AM140" i="11" s="1"/>
  <c r="AE140" i="11" a="1"/>
  <c r="AE140" i="11" s="1"/>
  <c r="AP139" i="11" a="1"/>
  <c r="AP139" i="11" s="1"/>
  <c r="AH139" i="11" a="1"/>
  <c r="AH139" i="11" s="1"/>
  <c r="AK138" i="11" a="1"/>
  <c r="AK138" i="11" s="1"/>
  <c r="AC138" i="11" a="1"/>
  <c r="AC138" i="11" s="1"/>
  <c r="AN137" i="11" a="1"/>
  <c r="AN137" i="11" s="1"/>
  <c r="AF137" i="11" a="1"/>
  <c r="AF137" i="11" s="1"/>
  <c r="AQ136" i="11" a="1"/>
  <c r="AQ136" i="11" s="1"/>
  <c r="AI136" i="11" a="1"/>
  <c r="AI136" i="11" s="1"/>
  <c r="AA136" i="11" a="1"/>
  <c r="AA136" i="11" s="1"/>
  <c r="AL135" i="11" a="1"/>
  <c r="AL135" i="11" s="1"/>
  <c r="AD135" i="11" a="1"/>
  <c r="AD135" i="11" s="1"/>
  <c r="AO134" i="11" a="1"/>
  <c r="AO134" i="11" s="1"/>
  <c r="AG134" i="11" a="1"/>
  <c r="AG134" i="11" s="1"/>
  <c r="AJ133" i="11" a="1"/>
  <c r="AJ133" i="11" s="1"/>
  <c r="AB133" i="11" a="1"/>
  <c r="AB133" i="11" s="1"/>
  <c r="AM132" i="11" a="1"/>
  <c r="AM132" i="11" s="1"/>
  <c r="AE132" i="11" a="1"/>
  <c r="AE132" i="11" s="1"/>
  <c r="AP131" i="11" a="1"/>
  <c r="AP131" i="11" s="1"/>
  <c r="AH131" i="11" a="1"/>
  <c r="AH131" i="11" s="1"/>
  <c r="AA3" i="11" a="1"/>
  <c r="AA3" i="11" s="1"/>
  <c r="AN3" i="11" a="1"/>
  <c r="AN3" i="11" s="1"/>
  <c r="AF3" i="11" a="1"/>
  <c r="AF3" i="11" s="1"/>
  <c r="AP152" i="11" a="1"/>
  <c r="AP152" i="11" s="1"/>
  <c r="AH152" i="11" a="1"/>
  <c r="AH152" i="11" s="1"/>
  <c r="AK151" i="11" a="1"/>
  <c r="AK151" i="11" s="1"/>
  <c r="AC151" i="11" a="1"/>
  <c r="AC151" i="11" s="1"/>
  <c r="AN150" i="11" a="1"/>
  <c r="AN150" i="11" s="1"/>
  <c r="AF150" i="11" a="1"/>
  <c r="AF150" i="11" s="1"/>
  <c r="AQ149" i="11" a="1"/>
  <c r="AQ149" i="11" s="1"/>
  <c r="AI149" i="11" a="1"/>
  <c r="AI149" i="11" s="1"/>
  <c r="AA149" i="11" a="1"/>
  <c r="AA149" i="11" s="1"/>
  <c r="AL148" i="11" a="1"/>
  <c r="AL148" i="11" s="1"/>
  <c r="AD148" i="11" a="1"/>
  <c r="AD148" i="11" s="1"/>
  <c r="AO147" i="11" a="1"/>
  <c r="AO147" i="11" s="1"/>
  <c r="AG147" i="11" a="1"/>
  <c r="AG147" i="11" s="1"/>
  <c r="AJ146" i="11" a="1"/>
  <c r="AJ146" i="11" s="1"/>
  <c r="AB146" i="11" a="1"/>
  <c r="AB146" i="11" s="1"/>
  <c r="AM145" i="11" a="1"/>
  <c r="AM145" i="11" s="1"/>
  <c r="AE145" i="11" a="1"/>
  <c r="AE145" i="11" s="1"/>
  <c r="AP144" i="11" a="1"/>
  <c r="AP144" i="11" s="1"/>
  <c r="AH144" i="11" a="1"/>
  <c r="AH144" i="11" s="1"/>
  <c r="AK143" i="11" a="1"/>
  <c r="AK143" i="11" s="1"/>
  <c r="AC143" i="11" a="1"/>
  <c r="AC143" i="11" s="1"/>
  <c r="AN142" i="11" a="1"/>
  <c r="AN142" i="11" s="1"/>
  <c r="AF142" i="11" a="1"/>
  <c r="AF142" i="11" s="1"/>
  <c r="AQ141" i="11" a="1"/>
  <c r="AQ141" i="11" s="1"/>
  <c r="AI141" i="11" a="1"/>
  <c r="AI141" i="11" s="1"/>
  <c r="AA141" i="11" a="1"/>
  <c r="AA141" i="11" s="1"/>
  <c r="AL140" i="11" a="1"/>
  <c r="AL140" i="11" s="1"/>
  <c r="AD140" i="11" a="1"/>
  <c r="AD140" i="11" s="1"/>
  <c r="AO139" i="11" a="1"/>
  <c r="AO139" i="11" s="1"/>
  <c r="AG139" i="11" a="1"/>
  <c r="AG139" i="11" s="1"/>
  <c r="AJ138" i="11" a="1"/>
  <c r="AJ138" i="11" s="1"/>
  <c r="AB138" i="11" a="1"/>
  <c r="AB138" i="11" s="1"/>
  <c r="AM137" i="11" a="1"/>
  <c r="AM137" i="11" s="1"/>
  <c r="AE137" i="11" a="1"/>
  <c r="AE137" i="11" s="1"/>
  <c r="AP136" i="11" a="1"/>
  <c r="AP136" i="11" s="1"/>
  <c r="AH136" i="11" a="1"/>
  <c r="AH136" i="11" s="1"/>
  <c r="AK135" i="11" a="1"/>
  <c r="AK135" i="11" s="1"/>
  <c r="AC135" i="11" a="1"/>
  <c r="AC135" i="11" s="1"/>
  <c r="AN134" i="11" a="1"/>
  <c r="AN134" i="11" s="1"/>
  <c r="AF134" i="11" a="1"/>
  <c r="AF134" i="11" s="1"/>
  <c r="AQ133" i="11" a="1"/>
  <c r="AQ133" i="11" s="1"/>
  <c r="AI133" i="11" a="1"/>
  <c r="AI133" i="11" s="1"/>
  <c r="AM3" i="11" a="1"/>
  <c r="AM3" i="11" s="1"/>
  <c r="AE3" i="11" a="1"/>
  <c r="AE3" i="11" s="1"/>
  <c r="AO152" i="11" a="1"/>
  <c r="AO152" i="11" s="1"/>
  <c r="AG152" i="11" a="1"/>
  <c r="AG152" i="11" s="1"/>
  <c r="AJ151" i="11" a="1"/>
  <c r="AJ151" i="11" s="1"/>
  <c r="AB151" i="11" a="1"/>
  <c r="AB151" i="11" s="1"/>
  <c r="AM150" i="11" a="1"/>
  <c r="AM150" i="11" s="1"/>
  <c r="AE150" i="11" a="1"/>
  <c r="AE150" i="11" s="1"/>
  <c r="AP149" i="11" a="1"/>
  <c r="AP149" i="11" s="1"/>
  <c r="AH149" i="11" a="1"/>
  <c r="AH149" i="11" s="1"/>
  <c r="AK148" i="11" a="1"/>
  <c r="AK148" i="11" s="1"/>
  <c r="AC148" i="11" a="1"/>
  <c r="AC148" i="11" s="1"/>
  <c r="AN147" i="11" a="1"/>
  <c r="AN147" i="11" s="1"/>
  <c r="AF147" i="11" a="1"/>
  <c r="AF147" i="11" s="1"/>
  <c r="AQ146" i="11" a="1"/>
  <c r="AQ146" i="11" s="1"/>
  <c r="AI146" i="11" a="1"/>
  <c r="AI146" i="11" s="1"/>
  <c r="AA146" i="11" a="1"/>
  <c r="AA146" i="11" s="1"/>
  <c r="AL145" i="11" a="1"/>
  <c r="AL145" i="11" s="1"/>
  <c r="AD145" i="11" a="1"/>
  <c r="AD145" i="11" s="1"/>
  <c r="AO144" i="11" a="1"/>
  <c r="AO144" i="11" s="1"/>
  <c r="AG144" i="11" a="1"/>
  <c r="AG144" i="11" s="1"/>
  <c r="AJ143" i="11" a="1"/>
  <c r="AJ143" i="11" s="1"/>
  <c r="AB143" i="11" a="1"/>
  <c r="AB143" i="11" s="1"/>
  <c r="AM142" i="11" a="1"/>
  <c r="AM142" i="11" s="1"/>
  <c r="AE142" i="11" a="1"/>
  <c r="AE142" i="11" s="1"/>
  <c r="AP141" i="11" a="1"/>
  <c r="AP141" i="11" s="1"/>
  <c r="AH141" i="11" a="1"/>
  <c r="AH141" i="11" s="1"/>
  <c r="AK140" i="11" a="1"/>
  <c r="AK140" i="11" s="1"/>
  <c r="AC140" i="11" a="1"/>
  <c r="AC140" i="11" s="1"/>
  <c r="AN139" i="11" a="1"/>
  <c r="AN139" i="11" s="1"/>
  <c r="AF139" i="11" a="1"/>
  <c r="AF139" i="11" s="1"/>
  <c r="AQ138" i="11" a="1"/>
  <c r="AQ138" i="11" s="1"/>
  <c r="AI138" i="11" a="1"/>
  <c r="AI138" i="11" s="1"/>
  <c r="AA138" i="11" a="1"/>
  <c r="AA138" i="11" s="1"/>
  <c r="AL137" i="11" a="1"/>
  <c r="AL137" i="11" s="1"/>
  <c r="AD137" i="11" a="1"/>
  <c r="AD137" i="11" s="1"/>
  <c r="AO136" i="11" a="1"/>
  <c r="AO136" i="11" s="1"/>
  <c r="AG136" i="11" a="1"/>
  <c r="AG136" i="11" s="1"/>
  <c r="AJ135" i="11" a="1"/>
  <c r="AJ135" i="11" s="1"/>
  <c r="AB135" i="11" a="1"/>
  <c r="AB135" i="11" s="1"/>
  <c r="AM134" i="11" a="1"/>
  <c r="AM134" i="11" s="1"/>
  <c r="AE134" i="11" a="1"/>
  <c r="AE134" i="11" s="1"/>
  <c r="AL3" i="11" a="1"/>
  <c r="AL3" i="11" s="1"/>
  <c r="AD3" i="11" a="1"/>
  <c r="AD3" i="11" s="1"/>
  <c r="AN152" i="11" a="1"/>
  <c r="AN152" i="11" s="1"/>
  <c r="AF152" i="11" a="1"/>
  <c r="AF152" i="11" s="1"/>
  <c r="AQ151" i="11" a="1"/>
  <c r="AQ151" i="11" s="1"/>
  <c r="AI151" i="11" a="1"/>
  <c r="AI151" i="11" s="1"/>
  <c r="AA151" i="11" a="1"/>
  <c r="AA151" i="11" s="1"/>
  <c r="AL150" i="11" a="1"/>
  <c r="AL150" i="11" s="1"/>
  <c r="AD150" i="11" a="1"/>
  <c r="AD150" i="11" s="1"/>
  <c r="AO149" i="11" a="1"/>
  <c r="AO149" i="11" s="1"/>
  <c r="AG149" i="11" a="1"/>
  <c r="AG149" i="11" s="1"/>
  <c r="AJ148" i="11" a="1"/>
  <c r="AJ148" i="11" s="1"/>
  <c r="AB148" i="11" a="1"/>
  <c r="AB148" i="11" s="1"/>
  <c r="AM147" i="11" a="1"/>
  <c r="AM147" i="11" s="1"/>
  <c r="AE147" i="11" a="1"/>
  <c r="AE147" i="11" s="1"/>
  <c r="AP146" i="11" a="1"/>
  <c r="AP146" i="11" s="1"/>
  <c r="AH146" i="11" a="1"/>
  <c r="AH146" i="11" s="1"/>
  <c r="AK145" i="11" a="1"/>
  <c r="AK145" i="11" s="1"/>
  <c r="AC145" i="11" a="1"/>
  <c r="AC145" i="11" s="1"/>
  <c r="AN144" i="11" a="1"/>
  <c r="AN144" i="11" s="1"/>
  <c r="J144" i="11" s="1"/>
  <c r="AF144" i="11" a="1"/>
  <c r="AF144" i="11" s="1"/>
  <c r="AQ143" i="11" a="1"/>
  <c r="AQ143" i="11" s="1"/>
  <c r="AI143" i="11" a="1"/>
  <c r="AI143" i="11" s="1"/>
  <c r="AA143" i="11" a="1"/>
  <c r="AA143" i="11" s="1"/>
  <c r="AL142" i="11" a="1"/>
  <c r="AL142" i="11" s="1"/>
  <c r="AD142" i="11" a="1"/>
  <c r="AD142" i="11" s="1"/>
  <c r="AO141" i="11" a="1"/>
  <c r="AO141" i="11" s="1"/>
  <c r="AG141" i="11" a="1"/>
  <c r="AG141" i="11" s="1"/>
  <c r="AJ140" i="11" a="1"/>
  <c r="AJ140" i="11" s="1"/>
  <c r="AB140" i="11" a="1"/>
  <c r="AB140" i="11" s="1"/>
  <c r="G140" i="11" s="1"/>
  <c r="AM139" i="11" a="1"/>
  <c r="AM139" i="11" s="1"/>
  <c r="AE139" i="11" a="1"/>
  <c r="AE139" i="11" s="1"/>
  <c r="AP138" i="11" a="1"/>
  <c r="AP138" i="11" s="1"/>
  <c r="AH138" i="11" a="1"/>
  <c r="AH138" i="11" s="1"/>
  <c r="AK137" i="11" a="1"/>
  <c r="AK137" i="11" s="1"/>
  <c r="AC137" i="11" a="1"/>
  <c r="AC137" i="11" s="1"/>
  <c r="AN136" i="11" a="1"/>
  <c r="AN136" i="11" s="1"/>
  <c r="AF136" i="11" a="1"/>
  <c r="AF136" i="11" s="1"/>
  <c r="AQ135" i="11" a="1"/>
  <c r="AQ135" i="11" s="1"/>
  <c r="AI135" i="11" a="1"/>
  <c r="AI135" i="11" s="1"/>
  <c r="AA135" i="11" a="1"/>
  <c r="AA135" i="11" s="1"/>
  <c r="Z3" i="11"/>
  <c r="W3" i="11"/>
  <c r="U3" i="11"/>
  <c r="L3" i="11"/>
  <c r="AB3" i="11" a="1"/>
  <c r="AB3" i="11" s="1"/>
  <c r="N3" i="11"/>
  <c r="AI3" i="11" a="1"/>
  <c r="AI3" i="11" s="1"/>
  <c r="AQ131" i="11" a="1"/>
  <c r="AQ131" i="11" s="1"/>
  <c r="AI131" i="11" a="1"/>
  <c r="AI131" i="11" s="1"/>
  <c r="AA131" i="11" a="1"/>
  <c r="AA131" i="11" s="1"/>
  <c r="AL130" i="11" a="1"/>
  <c r="AL130" i="11" s="1"/>
  <c r="AD130" i="11" a="1"/>
  <c r="AD130" i="11" s="1"/>
  <c r="AO129" i="11" a="1"/>
  <c r="AO129" i="11" s="1"/>
  <c r="AG129" i="11" a="1"/>
  <c r="AG129" i="11" s="1"/>
  <c r="AJ128" i="11" a="1"/>
  <c r="AJ128" i="11" s="1"/>
  <c r="AB128" i="11" a="1"/>
  <c r="AB128" i="11" s="1"/>
  <c r="AM127" i="11" a="1"/>
  <c r="AM127" i="11" s="1"/>
  <c r="AE127" i="11" a="1"/>
  <c r="AE127" i="11" s="1"/>
  <c r="AP126" i="11" a="1"/>
  <c r="AP126" i="11" s="1"/>
  <c r="AH126" i="11" a="1"/>
  <c r="AH126" i="11" s="1"/>
  <c r="AK125" i="11" a="1"/>
  <c r="AK125" i="11" s="1"/>
  <c r="AC125" i="11" a="1"/>
  <c r="AC125" i="11" s="1"/>
  <c r="AN124" i="11" a="1"/>
  <c r="AN124" i="11" s="1"/>
  <c r="AF124" i="11" a="1"/>
  <c r="AF124" i="11" s="1"/>
  <c r="AQ123" i="11" a="1"/>
  <c r="AQ123" i="11" s="1"/>
  <c r="AI123" i="11" a="1"/>
  <c r="AI123" i="11" s="1"/>
  <c r="AA123" i="11" a="1"/>
  <c r="AA123" i="11" s="1"/>
  <c r="AL122" i="11" a="1"/>
  <c r="AL122" i="11" s="1"/>
  <c r="AD122" i="11" a="1"/>
  <c r="AD122" i="11" s="1"/>
  <c r="AO121" i="11" a="1"/>
  <c r="AO121" i="11" s="1"/>
  <c r="AG121" i="11" a="1"/>
  <c r="AG121" i="11" s="1"/>
  <c r="AJ120" i="11" a="1"/>
  <c r="AJ120" i="11" s="1"/>
  <c r="AB120" i="11" a="1"/>
  <c r="AB120" i="11" s="1"/>
  <c r="AM119" i="11" a="1"/>
  <c r="AM119" i="11" s="1"/>
  <c r="J119" i="11" s="1"/>
  <c r="AE119" i="11" a="1"/>
  <c r="AE119" i="11" s="1"/>
  <c r="AP118" i="11" a="1"/>
  <c r="AP118" i="11" s="1"/>
  <c r="AH118" i="11" a="1"/>
  <c r="AH118" i="11" s="1"/>
  <c r="AK117" i="11" a="1"/>
  <c r="AK117" i="11" s="1"/>
  <c r="AC117" i="11" a="1"/>
  <c r="AC117" i="11" s="1"/>
  <c r="AN116" i="11" a="1"/>
  <c r="AN116" i="11" s="1"/>
  <c r="AF116" i="11" a="1"/>
  <c r="AF116" i="11" s="1"/>
  <c r="AQ115" i="11" a="1"/>
  <c r="AQ115" i="11" s="1"/>
  <c r="AI115" i="11" a="1"/>
  <c r="AI115" i="11" s="1"/>
  <c r="AA115" i="11" a="1"/>
  <c r="AA115" i="11" s="1"/>
  <c r="AL114" i="11" a="1"/>
  <c r="AL114" i="11" s="1"/>
  <c r="AD114" i="11" a="1"/>
  <c r="AD114" i="11" s="1"/>
  <c r="AO113" i="11" a="1"/>
  <c r="AO113" i="11" s="1"/>
  <c r="AG113" i="11" a="1"/>
  <c r="AG113" i="11" s="1"/>
  <c r="AJ112" i="11" a="1"/>
  <c r="AJ112" i="11" s="1"/>
  <c r="AB112" i="11" a="1"/>
  <c r="AB112" i="11" s="1"/>
  <c r="G112" i="11" s="1"/>
  <c r="AM111" i="11" a="1"/>
  <c r="AM111" i="11" s="1"/>
  <c r="AE111" i="11" a="1"/>
  <c r="AE111" i="11" s="1"/>
  <c r="AP110" i="11" a="1"/>
  <c r="AP110" i="11" s="1"/>
  <c r="AH110" i="11" a="1"/>
  <c r="AH110" i="11" s="1"/>
  <c r="AK109" i="11" a="1"/>
  <c r="AK109" i="11" s="1"/>
  <c r="AC109" i="11" a="1"/>
  <c r="AC109" i="11" s="1"/>
  <c r="AN108" i="11" a="1"/>
  <c r="AN108" i="11" s="1"/>
  <c r="AF108" i="11" a="1"/>
  <c r="AF108" i="11" s="1"/>
  <c r="AQ107" i="11" a="1"/>
  <c r="AQ107" i="11" s="1"/>
  <c r="AI107" i="11" a="1"/>
  <c r="AI107" i="11" s="1"/>
  <c r="AA107" i="11" a="1"/>
  <c r="AA107" i="11" s="1"/>
  <c r="AL106" i="11" a="1"/>
  <c r="AL106" i="11" s="1"/>
  <c r="AD106" i="11" a="1"/>
  <c r="AD106" i="11" s="1"/>
  <c r="AO105" i="11" a="1"/>
  <c r="AO105" i="11" s="1"/>
  <c r="AG105" i="11" a="1"/>
  <c r="AG105" i="11" s="1"/>
  <c r="AJ104" i="11" a="1"/>
  <c r="AJ104" i="11" s="1"/>
  <c r="AB104" i="11" a="1"/>
  <c r="AB104" i="11" s="1"/>
  <c r="AM103" i="11" a="1"/>
  <c r="AM103" i="11" s="1"/>
  <c r="AE103" i="11" a="1"/>
  <c r="AE103" i="11" s="1"/>
  <c r="AP102" i="11" a="1"/>
  <c r="AP102" i="11" s="1"/>
  <c r="AH102" i="11" a="1"/>
  <c r="AH102" i="11" s="1"/>
  <c r="AK101" i="11" a="1"/>
  <c r="AK101" i="11" s="1"/>
  <c r="AC101" i="11" a="1"/>
  <c r="AC101" i="11" s="1"/>
  <c r="AN100" i="11" a="1"/>
  <c r="AN100" i="11" s="1"/>
  <c r="J100" i="11" s="1"/>
  <c r="AF100" i="11" a="1"/>
  <c r="AF100" i="11" s="1"/>
  <c r="AQ99" i="11" a="1"/>
  <c r="AQ99" i="11" s="1"/>
  <c r="AI99" i="11" a="1"/>
  <c r="AI99" i="11" s="1"/>
  <c r="AA99" i="11" a="1"/>
  <c r="AA99" i="11" s="1"/>
  <c r="AL98" i="11" a="1"/>
  <c r="AL98" i="11" s="1"/>
  <c r="AD98" i="11" a="1"/>
  <c r="AD98" i="11" s="1"/>
  <c r="AO97" i="11" a="1"/>
  <c r="AO97" i="11" s="1"/>
  <c r="AG97" i="11" a="1"/>
  <c r="AG97" i="11" s="1"/>
  <c r="AJ96" i="11" a="1"/>
  <c r="AJ96" i="11" s="1"/>
  <c r="AB96" i="11" a="1"/>
  <c r="AB96" i="11" s="1"/>
  <c r="AM95" i="11" a="1"/>
  <c r="AM95" i="11" s="1"/>
  <c r="AE95" i="11" a="1"/>
  <c r="AE95" i="11" s="1"/>
  <c r="AP94" i="11" a="1"/>
  <c r="AP94" i="11" s="1"/>
  <c r="AH94" i="11" a="1"/>
  <c r="AH94" i="11" s="1"/>
  <c r="AK93" i="11" a="1"/>
  <c r="AK93" i="11" s="1"/>
  <c r="AC93" i="11" a="1"/>
  <c r="AC93" i="11" s="1"/>
  <c r="AN92" i="11" a="1"/>
  <c r="AN92" i="11" s="1"/>
  <c r="AF92" i="11" a="1"/>
  <c r="AF92" i="11" s="1"/>
  <c r="AA133" i="11" a="1"/>
  <c r="AA133" i="11" s="1"/>
  <c r="AL132" i="11" a="1"/>
  <c r="AL132" i="11" s="1"/>
  <c r="AD132" i="11" a="1"/>
  <c r="AD132" i="11" s="1"/>
  <c r="AO131" i="11" a="1"/>
  <c r="AO131" i="11" s="1"/>
  <c r="AG131" i="11" a="1"/>
  <c r="AG131" i="11" s="1"/>
  <c r="AJ130" i="11" a="1"/>
  <c r="AJ130" i="11" s="1"/>
  <c r="AB130" i="11" a="1"/>
  <c r="AB130" i="11" s="1"/>
  <c r="AM129" i="11" a="1"/>
  <c r="AM129" i="11" s="1"/>
  <c r="AE129" i="11" a="1"/>
  <c r="AE129" i="11" s="1"/>
  <c r="AP128" i="11" a="1"/>
  <c r="AP128" i="11" s="1"/>
  <c r="AH128" i="11" a="1"/>
  <c r="AH128" i="11" s="1"/>
  <c r="AK127" i="11" a="1"/>
  <c r="AK127" i="11" s="1"/>
  <c r="AC127" i="11" a="1"/>
  <c r="AC127" i="11" s="1"/>
  <c r="AN126" i="11" a="1"/>
  <c r="AN126" i="11" s="1"/>
  <c r="AF126" i="11" a="1"/>
  <c r="AF126" i="11" s="1"/>
  <c r="AQ125" i="11" a="1"/>
  <c r="AQ125" i="11" s="1"/>
  <c r="AI125" i="11" a="1"/>
  <c r="AI125" i="11" s="1"/>
  <c r="AA125" i="11" a="1"/>
  <c r="AA125" i="11" s="1"/>
  <c r="AL124" i="11" a="1"/>
  <c r="AL124" i="11" s="1"/>
  <c r="AD124" i="11" a="1"/>
  <c r="AD124" i="11" s="1"/>
  <c r="AO123" i="11" a="1"/>
  <c r="AO123" i="11" s="1"/>
  <c r="AG123" i="11" a="1"/>
  <c r="AG123" i="11" s="1"/>
  <c r="AJ122" i="11" a="1"/>
  <c r="AJ122" i="11" s="1"/>
  <c r="AB122" i="11" a="1"/>
  <c r="AB122" i="11" s="1"/>
  <c r="AM121" i="11" a="1"/>
  <c r="AM121" i="11" s="1"/>
  <c r="AE121" i="11" a="1"/>
  <c r="AE121" i="11" s="1"/>
  <c r="AP120" i="11" a="1"/>
  <c r="AP120" i="11" s="1"/>
  <c r="AH120" i="11" a="1"/>
  <c r="AH120" i="11" s="1"/>
  <c r="AK119" i="11" a="1"/>
  <c r="AK119" i="11" s="1"/>
  <c r="AC119" i="11" a="1"/>
  <c r="AC119" i="11" s="1"/>
  <c r="AN118" i="11" a="1"/>
  <c r="AN118" i="11" s="1"/>
  <c r="AF118" i="11" a="1"/>
  <c r="AF118" i="11" s="1"/>
  <c r="AQ117" i="11" a="1"/>
  <c r="AQ117" i="11" s="1"/>
  <c r="AI117" i="11" a="1"/>
  <c r="AI117" i="11" s="1"/>
  <c r="AA117" i="11" a="1"/>
  <c r="AA117" i="11" s="1"/>
  <c r="AL116" i="11" a="1"/>
  <c r="AL116" i="11" s="1"/>
  <c r="AD116" i="11" a="1"/>
  <c r="AD116" i="11" s="1"/>
  <c r="AO115" i="11" a="1"/>
  <c r="AO115" i="11" s="1"/>
  <c r="K115" i="11" s="1"/>
  <c r="AG115" i="11" a="1"/>
  <c r="AG115" i="11" s="1"/>
  <c r="AJ114" i="11" a="1"/>
  <c r="AJ114" i="11" s="1"/>
  <c r="AB114" i="11" a="1"/>
  <c r="AB114" i="11" s="1"/>
  <c r="AM113" i="11" a="1"/>
  <c r="AM113" i="11" s="1"/>
  <c r="AE113" i="11" a="1"/>
  <c r="AE113" i="11" s="1"/>
  <c r="AP112" i="11" a="1"/>
  <c r="AP112" i="11" s="1"/>
  <c r="AH112" i="11" a="1"/>
  <c r="AH112" i="11" s="1"/>
  <c r="AK111" i="11" a="1"/>
  <c r="AK111" i="11" s="1"/>
  <c r="AC111" i="11" a="1"/>
  <c r="AC111" i="11" s="1"/>
  <c r="AN110" i="11" a="1"/>
  <c r="AN110" i="11" s="1"/>
  <c r="AF110" i="11" a="1"/>
  <c r="AF110" i="11" s="1"/>
  <c r="AQ109" i="11" a="1"/>
  <c r="AQ109" i="11" s="1"/>
  <c r="AI109" i="11" a="1"/>
  <c r="AI109" i="11" s="1"/>
  <c r="AA109" i="11" a="1"/>
  <c r="AA109" i="11" s="1"/>
  <c r="AL108" i="11" a="1"/>
  <c r="AL108" i="11" s="1"/>
  <c r="AD108" i="11" a="1"/>
  <c r="AD108" i="11" s="1"/>
  <c r="AO107" i="11" a="1"/>
  <c r="AO107" i="11" s="1"/>
  <c r="AG107" i="11" a="1"/>
  <c r="AG107" i="11" s="1"/>
  <c r="AJ106" i="11" a="1"/>
  <c r="AJ106" i="11" s="1"/>
  <c r="AB106" i="11" a="1"/>
  <c r="AB106" i="11" s="1"/>
  <c r="AM105" i="11" a="1"/>
  <c r="AM105" i="11" s="1"/>
  <c r="AE105" i="11" a="1"/>
  <c r="AE105" i="11" s="1"/>
  <c r="AP104" i="11" a="1"/>
  <c r="AP104" i="11" s="1"/>
  <c r="AH104" i="11" a="1"/>
  <c r="AH104" i="11" s="1"/>
  <c r="AK103" i="11" a="1"/>
  <c r="AK103" i="11" s="1"/>
  <c r="AC103" i="11" a="1"/>
  <c r="AC103" i="11" s="1"/>
  <c r="AN102" i="11" a="1"/>
  <c r="AN102" i="11" s="1"/>
  <c r="AF102" i="11" a="1"/>
  <c r="AF102" i="11" s="1"/>
  <c r="AQ101" i="11" a="1"/>
  <c r="AQ101" i="11" s="1"/>
  <c r="AI101" i="11" a="1"/>
  <c r="AI101" i="11" s="1"/>
  <c r="AA101" i="11" a="1"/>
  <c r="AA101" i="11" s="1"/>
  <c r="AL100" i="11" a="1"/>
  <c r="AL100" i="11" s="1"/>
  <c r="AD100" i="11" a="1"/>
  <c r="AD100" i="11" s="1"/>
  <c r="AO99" i="11" a="1"/>
  <c r="AO99" i="11" s="1"/>
  <c r="AG99" i="11" a="1"/>
  <c r="AG99" i="11" s="1"/>
  <c r="AJ98" i="11" a="1"/>
  <c r="AJ98" i="11" s="1"/>
  <c r="AB98" i="11" a="1"/>
  <c r="AB98" i="11" s="1"/>
  <c r="AM97" i="11" a="1"/>
  <c r="AM97" i="11" s="1"/>
  <c r="AE97" i="11" a="1"/>
  <c r="AE97" i="11" s="1"/>
  <c r="AP96" i="11" a="1"/>
  <c r="AP96" i="11" s="1"/>
  <c r="AH96" i="11" a="1"/>
  <c r="AH96" i="11" s="1"/>
  <c r="AK95" i="11" a="1"/>
  <c r="AK95" i="11" s="1"/>
  <c r="AC95" i="11" a="1"/>
  <c r="AC95" i="11" s="1"/>
  <c r="AP133" i="11" a="1"/>
  <c r="AP133" i="11" s="1"/>
  <c r="AH133" i="11" a="1"/>
  <c r="AH133" i="11" s="1"/>
  <c r="AK132" i="11" a="1"/>
  <c r="AK132" i="11" s="1"/>
  <c r="AC132" i="11" a="1"/>
  <c r="AC132" i="11" s="1"/>
  <c r="AN131" i="11" a="1"/>
  <c r="AN131" i="11" s="1"/>
  <c r="AF131" i="11" a="1"/>
  <c r="AF131" i="11" s="1"/>
  <c r="AQ130" i="11" a="1"/>
  <c r="AQ130" i="11" s="1"/>
  <c r="AI130" i="11" a="1"/>
  <c r="AI130" i="11" s="1"/>
  <c r="AA130" i="11" a="1"/>
  <c r="AA130" i="11" s="1"/>
  <c r="AL129" i="11" a="1"/>
  <c r="AL129" i="11" s="1"/>
  <c r="AD129" i="11" a="1"/>
  <c r="AD129" i="11" s="1"/>
  <c r="AO128" i="11" a="1"/>
  <c r="AO128" i="11" s="1"/>
  <c r="AG128" i="11" a="1"/>
  <c r="AG128" i="11" s="1"/>
  <c r="AJ127" i="11" a="1"/>
  <c r="AJ127" i="11" s="1"/>
  <c r="AB127" i="11" a="1"/>
  <c r="AB127" i="11" s="1"/>
  <c r="AM126" i="11" a="1"/>
  <c r="AM126" i="11" s="1"/>
  <c r="AE126" i="11" a="1"/>
  <c r="AE126" i="11" s="1"/>
  <c r="AP125" i="11" a="1"/>
  <c r="AP125" i="11" s="1"/>
  <c r="AH125" i="11" a="1"/>
  <c r="AH125" i="11" s="1"/>
  <c r="AK124" i="11" a="1"/>
  <c r="AK124" i="11" s="1"/>
  <c r="AC124" i="11" a="1"/>
  <c r="AC124" i="11" s="1"/>
  <c r="AN123" i="11" a="1"/>
  <c r="AN123" i="11" s="1"/>
  <c r="AF123" i="11" a="1"/>
  <c r="AF123" i="11" s="1"/>
  <c r="AQ122" i="11" a="1"/>
  <c r="AQ122" i="11" s="1"/>
  <c r="AI122" i="11" a="1"/>
  <c r="AI122" i="11" s="1"/>
  <c r="AA122" i="11" a="1"/>
  <c r="AA122" i="11" s="1"/>
  <c r="AL121" i="11" a="1"/>
  <c r="AL121" i="11" s="1"/>
  <c r="AD121" i="11" a="1"/>
  <c r="AD121" i="11" s="1"/>
  <c r="AO120" i="11" a="1"/>
  <c r="AO120" i="11" s="1"/>
  <c r="AG120" i="11" a="1"/>
  <c r="AG120" i="11" s="1"/>
  <c r="AJ119" i="11" a="1"/>
  <c r="AJ119" i="11" s="1"/>
  <c r="AB119" i="11" a="1"/>
  <c r="AB119" i="11" s="1"/>
  <c r="AM118" i="11" a="1"/>
  <c r="AM118" i="11" s="1"/>
  <c r="AE118" i="11" a="1"/>
  <c r="AE118" i="11" s="1"/>
  <c r="AP117" i="11" a="1"/>
  <c r="AP117" i="11" s="1"/>
  <c r="AH117" i="11" a="1"/>
  <c r="AH117" i="11" s="1"/>
  <c r="AK116" i="11" a="1"/>
  <c r="AK116" i="11" s="1"/>
  <c r="AC116" i="11" a="1"/>
  <c r="AC116" i="11" s="1"/>
  <c r="AN115" i="11" a="1"/>
  <c r="AN115" i="11" s="1"/>
  <c r="AF115" i="11" a="1"/>
  <c r="AF115" i="11" s="1"/>
  <c r="AQ114" i="11" a="1"/>
  <c r="AQ114" i="11" s="1"/>
  <c r="AI114" i="11" a="1"/>
  <c r="AI114" i="11" s="1"/>
  <c r="AA114" i="11" a="1"/>
  <c r="AA114" i="11" s="1"/>
  <c r="AL113" i="11" a="1"/>
  <c r="AL113" i="11" s="1"/>
  <c r="AD113" i="11" a="1"/>
  <c r="AD113" i="11" s="1"/>
  <c r="AO112" i="11" a="1"/>
  <c r="AO112" i="11" s="1"/>
  <c r="AG112" i="11" a="1"/>
  <c r="AG112" i="11" s="1"/>
  <c r="AJ111" i="11" a="1"/>
  <c r="AJ111" i="11" s="1"/>
  <c r="AB111" i="11" a="1"/>
  <c r="AB111" i="11" s="1"/>
  <c r="AM110" i="11" a="1"/>
  <c r="AM110" i="11" s="1"/>
  <c r="AE110" i="11" a="1"/>
  <c r="AE110" i="11" s="1"/>
  <c r="AP109" i="11" a="1"/>
  <c r="AP109" i="11" s="1"/>
  <c r="AH109" i="11" a="1"/>
  <c r="AH109" i="11" s="1"/>
  <c r="AK108" i="11" a="1"/>
  <c r="AK108" i="11" s="1"/>
  <c r="AC108" i="11" a="1"/>
  <c r="AC108" i="11" s="1"/>
  <c r="AN107" i="11" a="1"/>
  <c r="AN107" i="11" s="1"/>
  <c r="AF107" i="11" a="1"/>
  <c r="AF107" i="11" s="1"/>
  <c r="AQ106" i="11" a="1"/>
  <c r="AQ106" i="11" s="1"/>
  <c r="AI106" i="11" a="1"/>
  <c r="AI106" i="11" s="1"/>
  <c r="AA106" i="11" a="1"/>
  <c r="AA106" i="11" s="1"/>
  <c r="AL105" i="11" a="1"/>
  <c r="AL105" i="11" s="1"/>
  <c r="AD105" i="11" a="1"/>
  <c r="AD105" i="11" s="1"/>
  <c r="AO104" i="11" a="1"/>
  <c r="AO104" i="11" s="1"/>
  <c r="AG104" i="11" a="1"/>
  <c r="AG104" i="11" s="1"/>
  <c r="AJ103" i="11" a="1"/>
  <c r="AJ103" i="11" s="1"/>
  <c r="AB103" i="11" a="1"/>
  <c r="AB103" i="11" s="1"/>
  <c r="AM102" i="11" a="1"/>
  <c r="AM102" i="11" s="1"/>
  <c r="AE102" i="11" a="1"/>
  <c r="AE102" i="11" s="1"/>
  <c r="AP101" i="11" a="1"/>
  <c r="AP101" i="11" s="1"/>
  <c r="AH101" i="11" a="1"/>
  <c r="AH101" i="11" s="1"/>
  <c r="AK100" i="11" a="1"/>
  <c r="AK100" i="11" s="1"/>
  <c r="AC100" i="11" a="1"/>
  <c r="AC100" i="11" s="1"/>
  <c r="AN99" i="11" a="1"/>
  <c r="AN99" i="11" s="1"/>
  <c r="AF99" i="11" a="1"/>
  <c r="AF99" i="11" s="1"/>
  <c r="AQ98" i="11" a="1"/>
  <c r="AQ98" i="11" s="1"/>
  <c r="AI98" i="11" a="1"/>
  <c r="AI98" i="11" s="1"/>
  <c r="AA98" i="11" a="1"/>
  <c r="AA98" i="11" s="1"/>
  <c r="AL97" i="11" a="1"/>
  <c r="AL97" i="11" s="1"/>
  <c r="AD97" i="11" a="1"/>
  <c r="AD97" i="11" s="1"/>
  <c r="AO96" i="11" a="1"/>
  <c r="AO96" i="11" s="1"/>
  <c r="AG96" i="11" a="1"/>
  <c r="AG96" i="11" s="1"/>
  <c r="AJ95" i="11" a="1"/>
  <c r="AJ95" i="11" s="1"/>
  <c r="AB95" i="11" a="1"/>
  <c r="AB95" i="11" s="1"/>
  <c r="AL134" i="11" a="1"/>
  <c r="AL134" i="11" s="1"/>
  <c r="AD134" i="11" a="1"/>
  <c r="AD134" i="11" s="1"/>
  <c r="AO133" i="11" a="1"/>
  <c r="AO133" i="11" s="1"/>
  <c r="AG133" i="11" a="1"/>
  <c r="AG133" i="11" s="1"/>
  <c r="AJ132" i="11" a="1"/>
  <c r="AJ132" i="11" s="1"/>
  <c r="AB132" i="11" a="1"/>
  <c r="AB132" i="11" s="1"/>
  <c r="AM131" i="11" a="1"/>
  <c r="AM131" i="11" s="1"/>
  <c r="AE131" i="11" a="1"/>
  <c r="AE131" i="11" s="1"/>
  <c r="AP130" i="11" a="1"/>
  <c r="AP130" i="11" s="1"/>
  <c r="AH130" i="11" a="1"/>
  <c r="AH130" i="11" s="1"/>
  <c r="AK129" i="11" a="1"/>
  <c r="AK129" i="11" s="1"/>
  <c r="AC129" i="11" a="1"/>
  <c r="AC129" i="11" s="1"/>
  <c r="AN128" i="11" a="1"/>
  <c r="AN128" i="11" s="1"/>
  <c r="AF128" i="11" a="1"/>
  <c r="AF128" i="11" s="1"/>
  <c r="AQ127" i="11" a="1"/>
  <c r="AQ127" i="11" s="1"/>
  <c r="AI127" i="11" a="1"/>
  <c r="AI127" i="11" s="1"/>
  <c r="AA127" i="11" a="1"/>
  <c r="AA127" i="11" s="1"/>
  <c r="AL126" i="11" a="1"/>
  <c r="AL126" i="11" s="1"/>
  <c r="AD126" i="11" a="1"/>
  <c r="AD126" i="11" s="1"/>
  <c r="AO125" i="11" a="1"/>
  <c r="AO125" i="11" s="1"/>
  <c r="AG125" i="11" a="1"/>
  <c r="AG125" i="11" s="1"/>
  <c r="AJ124" i="11" a="1"/>
  <c r="AJ124" i="11" s="1"/>
  <c r="AB124" i="11" a="1"/>
  <c r="AB124" i="11" s="1"/>
  <c r="AM123" i="11" a="1"/>
  <c r="AM123" i="11" s="1"/>
  <c r="AE123" i="11" a="1"/>
  <c r="AE123" i="11" s="1"/>
  <c r="AP122" i="11" a="1"/>
  <c r="AP122" i="11" s="1"/>
  <c r="AH122" i="11" a="1"/>
  <c r="AH122" i="11" s="1"/>
  <c r="AK121" i="11" a="1"/>
  <c r="AK121" i="11" s="1"/>
  <c r="AC121" i="11" a="1"/>
  <c r="AC121" i="11" s="1"/>
  <c r="AN120" i="11" a="1"/>
  <c r="AN120" i="11" s="1"/>
  <c r="AF120" i="11" a="1"/>
  <c r="AF120" i="11" s="1"/>
  <c r="AQ119" i="11" a="1"/>
  <c r="AQ119" i="11" s="1"/>
  <c r="AI119" i="11" a="1"/>
  <c r="AI119" i="11" s="1"/>
  <c r="AA119" i="11" a="1"/>
  <c r="AA119" i="11" s="1"/>
  <c r="AL118" i="11" a="1"/>
  <c r="AL118" i="11" s="1"/>
  <c r="AD118" i="11" a="1"/>
  <c r="AD118" i="11" s="1"/>
  <c r="AO117" i="11" a="1"/>
  <c r="AO117" i="11" s="1"/>
  <c r="AG117" i="11" a="1"/>
  <c r="AG117" i="11" s="1"/>
  <c r="AJ116" i="11" a="1"/>
  <c r="AJ116" i="11" s="1"/>
  <c r="AB116" i="11" a="1"/>
  <c r="AB116" i="11" s="1"/>
  <c r="AM115" i="11" a="1"/>
  <c r="AM115" i="11" s="1"/>
  <c r="AE115" i="11" a="1"/>
  <c r="AE115" i="11" s="1"/>
  <c r="AP114" i="11" a="1"/>
  <c r="AP114" i="11" s="1"/>
  <c r="AH114" i="11" a="1"/>
  <c r="AH114" i="11" s="1"/>
  <c r="AK113" i="11" a="1"/>
  <c r="AK113" i="11" s="1"/>
  <c r="AC113" i="11" a="1"/>
  <c r="AC113" i="11" s="1"/>
  <c r="AN112" i="11" a="1"/>
  <c r="AN112" i="11" s="1"/>
  <c r="AF112" i="11" a="1"/>
  <c r="AF112" i="11" s="1"/>
  <c r="AQ111" i="11" a="1"/>
  <c r="AQ111" i="11" s="1"/>
  <c r="AI111" i="11" a="1"/>
  <c r="AI111" i="11" s="1"/>
  <c r="AA111" i="11" a="1"/>
  <c r="AA111" i="11" s="1"/>
  <c r="AL110" i="11" a="1"/>
  <c r="AL110" i="11" s="1"/>
  <c r="AD110" i="11" a="1"/>
  <c r="AD110" i="11" s="1"/>
  <c r="AO109" i="11" a="1"/>
  <c r="AO109" i="11" s="1"/>
  <c r="AG109" i="11" a="1"/>
  <c r="AG109" i="11" s="1"/>
  <c r="AJ108" i="11" a="1"/>
  <c r="AJ108" i="11" s="1"/>
  <c r="AB108" i="11" a="1"/>
  <c r="AB108" i="11" s="1"/>
  <c r="AM107" i="11" a="1"/>
  <c r="AM107" i="11" s="1"/>
  <c r="AE107" i="11" a="1"/>
  <c r="AE107" i="11" s="1"/>
  <c r="AP106" i="11" a="1"/>
  <c r="AP106" i="11" s="1"/>
  <c r="AH106" i="11" a="1"/>
  <c r="AH106" i="11" s="1"/>
  <c r="AK105" i="11" a="1"/>
  <c r="AK105" i="11" s="1"/>
  <c r="AC105" i="11" a="1"/>
  <c r="AC105" i="11" s="1"/>
  <c r="AN104" i="11" a="1"/>
  <c r="AN104" i="11" s="1"/>
  <c r="AF104" i="11" a="1"/>
  <c r="AF104" i="11" s="1"/>
  <c r="AQ103" i="11" a="1"/>
  <c r="AQ103" i="11" s="1"/>
  <c r="AI103" i="11" a="1"/>
  <c r="AI103" i="11" s="1"/>
  <c r="AA103" i="11" a="1"/>
  <c r="AA103" i="11" s="1"/>
  <c r="AL102" i="11" a="1"/>
  <c r="AL102" i="11" s="1"/>
  <c r="AD102" i="11" a="1"/>
  <c r="AD102" i="11" s="1"/>
  <c r="AO101" i="11" a="1"/>
  <c r="AO101" i="11" s="1"/>
  <c r="AG101" i="11" a="1"/>
  <c r="AG101" i="11" s="1"/>
  <c r="AJ100" i="11" a="1"/>
  <c r="AJ100" i="11" s="1"/>
  <c r="AB100" i="11" a="1"/>
  <c r="AB100" i="11" s="1"/>
  <c r="AM99" i="11" a="1"/>
  <c r="AM99" i="11" s="1"/>
  <c r="AE99" i="11" a="1"/>
  <c r="AE99" i="11" s="1"/>
  <c r="AP98" i="11" a="1"/>
  <c r="AP98" i="11" s="1"/>
  <c r="AH98" i="11" a="1"/>
  <c r="AH98" i="11" s="1"/>
  <c r="AK97" i="11" a="1"/>
  <c r="AK97" i="11" s="1"/>
  <c r="AC97" i="11" a="1"/>
  <c r="AC97" i="11" s="1"/>
  <c r="AN96" i="11" a="1"/>
  <c r="AN96" i="11" s="1"/>
  <c r="AF96" i="11" a="1"/>
  <c r="AF96" i="11" s="1"/>
  <c r="AQ95" i="11" a="1"/>
  <c r="AQ95" i="11" s="1"/>
  <c r="AI95" i="11" a="1"/>
  <c r="AI95" i="11" s="1"/>
  <c r="AA95" i="11" a="1"/>
  <c r="AA95" i="11" s="1"/>
  <c r="AK134" i="11" a="1"/>
  <c r="AK134" i="11" s="1"/>
  <c r="AC134" i="11" a="1"/>
  <c r="AC134" i="11" s="1"/>
  <c r="AN133" i="11" a="1"/>
  <c r="AN133" i="11" s="1"/>
  <c r="AF133" i="11" a="1"/>
  <c r="AF133" i="11" s="1"/>
  <c r="AQ132" i="11" a="1"/>
  <c r="AQ132" i="11" s="1"/>
  <c r="AI132" i="11" a="1"/>
  <c r="AI132" i="11" s="1"/>
  <c r="AA132" i="11" a="1"/>
  <c r="AA132" i="11" s="1"/>
  <c r="AL131" i="11" a="1"/>
  <c r="AL131" i="11" s="1"/>
  <c r="AD131" i="11" a="1"/>
  <c r="AD131" i="11" s="1"/>
  <c r="AO130" i="11" a="1"/>
  <c r="AO130" i="11" s="1"/>
  <c r="AG130" i="11" a="1"/>
  <c r="AG130" i="11" s="1"/>
  <c r="AJ129" i="11" a="1"/>
  <c r="AJ129" i="11" s="1"/>
  <c r="AB129" i="11" a="1"/>
  <c r="AB129" i="11" s="1"/>
  <c r="AM128" i="11" a="1"/>
  <c r="AM128" i="11" s="1"/>
  <c r="AE128" i="11" a="1"/>
  <c r="AE128" i="11" s="1"/>
  <c r="AP127" i="11" a="1"/>
  <c r="AP127" i="11" s="1"/>
  <c r="AH127" i="11" a="1"/>
  <c r="AH127" i="11" s="1"/>
  <c r="AK126" i="11" a="1"/>
  <c r="AK126" i="11" s="1"/>
  <c r="AC126" i="11" a="1"/>
  <c r="AC126" i="11" s="1"/>
  <c r="AN125" i="11" a="1"/>
  <c r="AN125" i="11" s="1"/>
  <c r="AF125" i="11" a="1"/>
  <c r="AF125" i="11" s="1"/>
  <c r="AQ124" i="11" a="1"/>
  <c r="AQ124" i="11" s="1"/>
  <c r="AI124" i="11" a="1"/>
  <c r="AI124" i="11" s="1"/>
  <c r="AA124" i="11" a="1"/>
  <c r="AA124" i="11" s="1"/>
  <c r="AL123" i="11" a="1"/>
  <c r="AL123" i="11" s="1"/>
  <c r="AD123" i="11" a="1"/>
  <c r="AD123" i="11" s="1"/>
  <c r="AO122" i="11" a="1"/>
  <c r="AO122" i="11" s="1"/>
  <c r="AG122" i="11" a="1"/>
  <c r="AG122" i="11" s="1"/>
  <c r="AJ121" i="11" a="1"/>
  <c r="AJ121" i="11" s="1"/>
  <c r="AB121" i="11" a="1"/>
  <c r="AB121" i="11" s="1"/>
  <c r="AM120" i="11" a="1"/>
  <c r="AM120" i="11" s="1"/>
  <c r="AE120" i="11" a="1"/>
  <c r="AE120" i="11" s="1"/>
  <c r="AP119" i="11" a="1"/>
  <c r="AP119" i="11" s="1"/>
  <c r="AH119" i="11" a="1"/>
  <c r="AH119" i="11" s="1"/>
  <c r="AK118" i="11" a="1"/>
  <c r="AK118" i="11" s="1"/>
  <c r="AC118" i="11" a="1"/>
  <c r="AC118" i="11" s="1"/>
  <c r="AN117" i="11" a="1"/>
  <c r="AN117" i="11" s="1"/>
  <c r="AF117" i="11" a="1"/>
  <c r="AF117" i="11" s="1"/>
  <c r="AQ116" i="11" a="1"/>
  <c r="AQ116" i="11" s="1"/>
  <c r="AI116" i="11" a="1"/>
  <c r="AI116" i="11" s="1"/>
  <c r="AA116" i="11" a="1"/>
  <c r="AA116" i="11" s="1"/>
  <c r="AL115" i="11" a="1"/>
  <c r="AL115" i="11" s="1"/>
  <c r="AD115" i="11" a="1"/>
  <c r="AD115" i="11" s="1"/>
  <c r="AO114" i="11" a="1"/>
  <c r="AO114" i="11" s="1"/>
  <c r="AG114" i="11" a="1"/>
  <c r="AG114" i="11" s="1"/>
  <c r="AJ113" i="11" a="1"/>
  <c r="AJ113" i="11" s="1"/>
  <c r="AB113" i="11" a="1"/>
  <c r="AB113" i="11" s="1"/>
  <c r="AM112" i="11" a="1"/>
  <c r="AM112" i="11" s="1"/>
  <c r="AE112" i="11" a="1"/>
  <c r="AE112" i="11" s="1"/>
  <c r="AP111" i="11" a="1"/>
  <c r="AP111" i="11" s="1"/>
  <c r="AH111" i="11" a="1"/>
  <c r="AH111" i="11" s="1"/>
  <c r="AK110" i="11" a="1"/>
  <c r="AK110" i="11" s="1"/>
  <c r="AC110" i="11" a="1"/>
  <c r="AC110" i="11" s="1"/>
  <c r="AN109" i="11" a="1"/>
  <c r="AN109" i="11" s="1"/>
  <c r="AF109" i="11" a="1"/>
  <c r="AF109" i="11" s="1"/>
  <c r="AQ108" i="11" a="1"/>
  <c r="AQ108" i="11" s="1"/>
  <c r="AI108" i="11" a="1"/>
  <c r="AI108" i="11" s="1"/>
  <c r="AA108" i="11" a="1"/>
  <c r="AA108" i="11" s="1"/>
  <c r="AL107" i="11" a="1"/>
  <c r="AL107" i="11" s="1"/>
  <c r="AD107" i="11" a="1"/>
  <c r="AD107" i="11" s="1"/>
  <c r="AO106" i="11" a="1"/>
  <c r="AO106" i="11" s="1"/>
  <c r="AG106" i="11" a="1"/>
  <c r="AG106" i="11" s="1"/>
  <c r="AJ105" i="11" a="1"/>
  <c r="AJ105" i="11" s="1"/>
  <c r="AB105" i="11" a="1"/>
  <c r="AB105" i="11" s="1"/>
  <c r="AM104" i="11" a="1"/>
  <c r="AM104" i="11" s="1"/>
  <c r="AE104" i="11" a="1"/>
  <c r="AE104" i="11" s="1"/>
  <c r="AP103" i="11" a="1"/>
  <c r="AP103" i="11" s="1"/>
  <c r="AH103" i="11" a="1"/>
  <c r="AH103" i="11" s="1"/>
  <c r="AK102" i="11" a="1"/>
  <c r="AK102" i="11" s="1"/>
  <c r="AC102" i="11" a="1"/>
  <c r="AC102" i="11" s="1"/>
  <c r="AN101" i="11" a="1"/>
  <c r="AN101" i="11" s="1"/>
  <c r="AF101" i="11" a="1"/>
  <c r="AF101" i="11" s="1"/>
  <c r="AQ100" i="11" a="1"/>
  <c r="AQ100" i="11" s="1"/>
  <c r="AI100" i="11" a="1"/>
  <c r="AI100" i="11" s="1"/>
  <c r="AA100" i="11" a="1"/>
  <c r="AA100" i="11" s="1"/>
  <c r="AL99" i="11" a="1"/>
  <c r="AL99" i="11" s="1"/>
  <c r="AD99" i="11" a="1"/>
  <c r="AD99" i="11" s="1"/>
  <c r="AO98" i="11" a="1"/>
  <c r="AO98" i="11" s="1"/>
  <c r="AG98" i="11" a="1"/>
  <c r="AG98" i="11" s="1"/>
  <c r="AJ97" i="11" a="1"/>
  <c r="AJ97" i="11" s="1"/>
  <c r="AB97" i="11" a="1"/>
  <c r="AB97" i="11" s="1"/>
  <c r="AM96" i="11" a="1"/>
  <c r="AM96" i="11" s="1"/>
  <c r="AE96" i="11" a="1"/>
  <c r="AE96" i="11" s="1"/>
  <c r="AP95" i="11" a="1"/>
  <c r="AP95" i="11" s="1"/>
  <c r="AH95" i="11" a="1"/>
  <c r="AH95" i="11" s="1"/>
  <c r="AB118" i="11" a="1"/>
  <c r="AB118" i="11" s="1"/>
  <c r="AE117" i="11" a="1"/>
  <c r="AE117" i="11" s="1"/>
  <c r="AP116" i="11" a="1"/>
  <c r="AP116" i="11" s="1"/>
  <c r="AH116" i="11" a="1"/>
  <c r="AH116" i="11" s="1"/>
  <c r="AK115" i="11" a="1"/>
  <c r="AK115" i="11" s="1"/>
  <c r="AC115" i="11" a="1"/>
  <c r="AC115" i="11" s="1"/>
  <c r="AN114" i="11" a="1"/>
  <c r="AN114" i="11" s="1"/>
  <c r="AF114" i="11" a="1"/>
  <c r="AF114" i="11" s="1"/>
  <c r="AQ113" i="11" a="1"/>
  <c r="AQ113" i="11" s="1"/>
  <c r="AI113" i="11" a="1"/>
  <c r="AI113" i="11" s="1"/>
  <c r="AA113" i="11" a="1"/>
  <c r="AA113" i="11" s="1"/>
  <c r="AL112" i="11" a="1"/>
  <c r="AL112" i="11" s="1"/>
  <c r="AD112" i="11" a="1"/>
  <c r="AD112" i="11" s="1"/>
  <c r="AO111" i="11" a="1"/>
  <c r="AO111" i="11" s="1"/>
  <c r="AG111" i="11" a="1"/>
  <c r="AG111" i="11" s="1"/>
  <c r="AJ110" i="11" a="1"/>
  <c r="AJ110" i="11" s="1"/>
  <c r="AB110" i="11" a="1"/>
  <c r="AB110" i="11" s="1"/>
  <c r="AM109" i="11" a="1"/>
  <c r="AM109" i="11" s="1"/>
  <c r="AE109" i="11" a="1"/>
  <c r="AE109" i="11" s="1"/>
  <c r="AP108" i="11" a="1"/>
  <c r="AP108" i="11" s="1"/>
  <c r="AH108" i="11" a="1"/>
  <c r="AH108" i="11" s="1"/>
  <c r="AK107" i="11" a="1"/>
  <c r="AK107" i="11" s="1"/>
  <c r="AC107" i="11" a="1"/>
  <c r="AC107" i="11" s="1"/>
  <c r="AN106" i="11" a="1"/>
  <c r="AN106" i="11" s="1"/>
  <c r="AF106" i="11" a="1"/>
  <c r="AF106" i="11" s="1"/>
  <c r="AQ105" i="11" a="1"/>
  <c r="AQ105" i="11" s="1"/>
  <c r="AI105" i="11" a="1"/>
  <c r="AI105" i="11" s="1"/>
  <c r="AA105" i="11" a="1"/>
  <c r="AA105" i="11" s="1"/>
  <c r="AL104" i="11" a="1"/>
  <c r="AL104" i="11" s="1"/>
  <c r="AD104" i="11" a="1"/>
  <c r="AD104" i="11" s="1"/>
  <c r="AO103" i="11" a="1"/>
  <c r="AO103" i="11" s="1"/>
  <c r="AG103" i="11" a="1"/>
  <c r="AG103" i="11" s="1"/>
  <c r="AJ102" i="11" a="1"/>
  <c r="AJ102" i="11" s="1"/>
  <c r="AB102" i="11" a="1"/>
  <c r="AB102" i="11" s="1"/>
  <c r="AM101" i="11" a="1"/>
  <c r="AM101" i="11" s="1"/>
  <c r="AE101" i="11" a="1"/>
  <c r="AE101" i="11" s="1"/>
  <c r="AP100" i="11" a="1"/>
  <c r="AP100" i="11" s="1"/>
  <c r="AH100" i="11" a="1"/>
  <c r="AH100" i="11" s="1"/>
  <c r="AK99" i="11" a="1"/>
  <c r="AK99" i="11" s="1"/>
  <c r="AC99" i="11" a="1"/>
  <c r="AC99" i="11" s="1"/>
  <c r="AN98" i="11" a="1"/>
  <c r="AN98" i="11" s="1"/>
  <c r="AF98" i="11" a="1"/>
  <c r="AF98" i="11" s="1"/>
  <c r="AQ97" i="11" a="1"/>
  <c r="AQ97" i="11" s="1"/>
  <c r="AI97" i="11" a="1"/>
  <c r="AI97" i="11" s="1"/>
  <c r="AA97" i="11" a="1"/>
  <c r="AA97" i="11" s="1"/>
  <c r="AL96" i="11" a="1"/>
  <c r="AL96" i="11" s="1"/>
  <c r="AD96" i="11" a="1"/>
  <c r="AD96" i="11" s="1"/>
  <c r="AO95" i="11" a="1"/>
  <c r="AO95" i="11" s="1"/>
  <c r="AG95" i="11" a="1"/>
  <c r="AG95" i="11" s="1"/>
  <c r="AQ91" i="11" a="1"/>
  <c r="AQ91" i="11" s="1"/>
  <c r="AI91" i="11" a="1"/>
  <c r="AI91" i="11" s="1"/>
  <c r="AA91" i="11" a="1"/>
  <c r="AA91" i="11" s="1"/>
  <c r="G91" i="11" s="1"/>
  <c r="AL90" i="11" a="1"/>
  <c r="AL90" i="11" s="1"/>
  <c r="AD90" i="11" a="1"/>
  <c r="AD90" i="11" s="1"/>
  <c r="AO89" i="11" a="1"/>
  <c r="AO89" i="11" s="1"/>
  <c r="AG89" i="11" a="1"/>
  <c r="AG89" i="11" s="1"/>
  <c r="AJ88" i="11" a="1"/>
  <c r="AJ88" i="11" s="1"/>
  <c r="AB88" i="11" a="1"/>
  <c r="AB88" i="11" s="1"/>
  <c r="AM87" i="11" a="1"/>
  <c r="AM87" i="11" s="1"/>
  <c r="J87" i="11" s="1"/>
  <c r="AE87" i="11" a="1"/>
  <c r="AE87" i="11" s="1"/>
  <c r="AP86" i="11" a="1"/>
  <c r="AP86" i="11" s="1"/>
  <c r="K86" i="11" s="1"/>
  <c r="AH86" i="11" a="1"/>
  <c r="AH86" i="11" s="1"/>
  <c r="AK85" i="11" a="1"/>
  <c r="AK85" i="11" s="1"/>
  <c r="AC85" i="11" a="1"/>
  <c r="AC85" i="11" s="1"/>
  <c r="AN84" i="11" a="1"/>
  <c r="AN84" i="11" s="1"/>
  <c r="AF84" i="11" a="1"/>
  <c r="AF84" i="11" s="1"/>
  <c r="AQ83" i="11" a="1"/>
  <c r="AQ83" i="11" s="1"/>
  <c r="AI83" i="11" a="1"/>
  <c r="AI83" i="11" s="1"/>
  <c r="AA83" i="11" a="1"/>
  <c r="AA83" i="11" s="1"/>
  <c r="G83" i="11" s="1"/>
  <c r="AL82" i="11" a="1"/>
  <c r="AL82" i="11" s="1"/>
  <c r="AD82" i="11" a="1"/>
  <c r="AD82" i="11" s="1"/>
  <c r="AO81" i="11" a="1"/>
  <c r="AO81" i="11" s="1"/>
  <c r="AG81" i="11" a="1"/>
  <c r="AG81" i="11" s="1"/>
  <c r="AJ80" i="11" a="1"/>
  <c r="AJ80" i="11" s="1"/>
  <c r="AB80" i="11" a="1"/>
  <c r="AB80" i="11" s="1"/>
  <c r="AM79" i="11" a="1"/>
  <c r="AM79" i="11" s="1"/>
  <c r="J79" i="11" s="1"/>
  <c r="AE79" i="11" a="1"/>
  <c r="AE79" i="11" s="1"/>
  <c r="AP78" i="11" a="1"/>
  <c r="AP78" i="11" s="1"/>
  <c r="AH78" i="11" a="1"/>
  <c r="AH78" i="11" s="1"/>
  <c r="AK77" i="11" a="1"/>
  <c r="AK77" i="11" s="1"/>
  <c r="AC77" i="11" a="1"/>
  <c r="AC77" i="11" s="1"/>
  <c r="AN76" i="11" a="1"/>
  <c r="AN76" i="11" s="1"/>
  <c r="AF76" i="11" a="1"/>
  <c r="AF76" i="11" s="1"/>
  <c r="AQ75" i="11" a="1"/>
  <c r="AQ75" i="11" s="1"/>
  <c r="AI75" i="11" a="1"/>
  <c r="AI75" i="11" s="1"/>
  <c r="AA75" i="11" a="1"/>
  <c r="AA75" i="11" s="1"/>
  <c r="G75" i="11" s="1"/>
  <c r="AL74" i="11" a="1"/>
  <c r="AL74" i="11" s="1"/>
  <c r="AD74" i="11" a="1"/>
  <c r="AD74" i="11" s="1"/>
  <c r="AO73" i="11" a="1"/>
  <c r="AO73" i="11" s="1"/>
  <c r="AG73" i="11" a="1"/>
  <c r="AG73" i="11" s="1"/>
  <c r="AJ72" i="11" a="1"/>
  <c r="AJ72" i="11" s="1"/>
  <c r="AB72" i="11" a="1"/>
  <c r="AB72" i="11" s="1"/>
  <c r="G72" i="11" s="1"/>
  <c r="AM71" i="11" a="1"/>
  <c r="AM71" i="11" s="1"/>
  <c r="J71" i="11" s="1"/>
  <c r="AE71" i="11" a="1"/>
  <c r="AE71" i="11" s="1"/>
  <c r="AP70" i="11" a="1"/>
  <c r="AP70" i="11" s="1"/>
  <c r="K70" i="11" s="1"/>
  <c r="AH70" i="11" a="1"/>
  <c r="AH70" i="11" s="1"/>
  <c r="AK69" i="11" a="1"/>
  <c r="AK69" i="11" s="1"/>
  <c r="AC69" i="11" a="1"/>
  <c r="AC69" i="11" s="1"/>
  <c r="AN68" i="11" a="1"/>
  <c r="AN68" i="11" s="1"/>
  <c r="AF68" i="11" a="1"/>
  <c r="AF68" i="11" s="1"/>
  <c r="AQ67" i="11" a="1"/>
  <c r="AQ67" i="11" s="1"/>
  <c r="AI67" i="11" a="1"/>
  <c r="AI67" i="11" s="1"/>
  <c r="AA67" i="11" a="1"/>
  <c r="AA67" i="11" s="1"/>
  <c r="G67" i="11" s="1"/>
  <c r="AL66" i="11" a="1"/>
  <c r="AL66" i="11" s="1"/>
  <c r="AD66" i="11" a="1"/>
  <c r="AD66" i="11" s="1"/>
  <c r="AO65" i="11" a="1"/>
  <c r="AO65" i="11" s="1"/>
  <c r="AG65" i="11" a="1"/>
  <c r="AG65" i="11" s="1"/>
  <c r="AJ64" i="11" a="1"/>
  <c r="AJ64" i="11" s="1"/>
  <c r="AB64" i="11" a="1"/>
  <c r="AB64" i="11" s="1"/>
  <c r="AM63" i="11" a="1"/>
  <c r="AM63" i="11" s="1"/>
  <c r="J63" i="11" s="1"/>
  <c r="AE63" i="11" a="1"/>
  <c r="AE63" i="11" s="1"/>
  <c r="AP62" i="11" a="1"/>
  <c r="AP62" i="11" s="1"/>
  <c r="AH62" i="11" a="1"/>
  <c r="AH62" i="11" s="1"/>
  <c r="AK61" i="11" a="1"/>
  <c r="AK61" i="11" s="1"/>
  <c r="AC61" i="11" a="1"/>
  <c r="AC61" i="11" s="1"/>
  <c r="AN60" i="11" a="1"/>
  <c r="AN60" i="11" s="1"/>
  <c r="AF60" i="11" a="1"/>
  <c r="AF60" i="11" s="1"/>
  <c r="AQ59" i="11" a="1"/>
  <c r="AQ59" i="11" s="1"/>
  <c r="AI59" i="11" a="1"/>
  <c r="AI59" i="11" s="1"/>
  <c r="AA59" i="11" a="1"/>
  <c r="AA59" i="11" s="1"/>
  <c r="G59" i="11" s="1"/>
  <c r="AL58" i="11" a="1"/>
  <c r="AL58" i="11" s="1"/>
  <c r="AD58" i="11" a="1"/>
  <c r="AD58" i="11" s="1"/>
  <c r="AO57" i="11" a="1"/>
  <c r="AO57" i="11" s="1"/>
  <c r="AG57" i="11" a="1"/>
  <c r="AG57" i="11" s="1"/>
  <c r="AJ56" i="11" a="1"/>
  <c r="AJ56" i="11" s="1"/>
  <c r="AB56" i="11" a="1"/>
  <c r="AB56" i="11" s="1"/>
  <c r="AM55" i="11" a="1"/>
  <c r="AM55" i="11" s="1"/>
  <c r="J55" i="11" s="1"/>
  <c r="AN94" i="11" a="1"/>
  <c r="AN94" i="11" s="1"/>
  <c r="AF94" i="11" a="1"/>
  <c r="AF94" i="11" s="1"/>
  <c r="AQ93" i="11" a="1"/>
  <c r="AQ93" i="11" s="1"/>
  <c r="AI93" i="11" a="1"/>
  <c r="AI93" i="11" s="1"/>
  <c r="AA93" i="11" a="1"/>
  <c r="AA93" i="11" s="1"/>
  <c r="AL92" i="11" a="1"/>
  <c r="AL92" i="11" s="1"/>
  <c r="AD92" i="11" a="1"/>
  <c r="AD92" i="11" s="1"/>
  <c r="AO91" i="11" a="1"/>
  <c r="AO91" i="11" s="1"/>
  <c r="AG91" i="11" a="1"/>
  <c r="AG91" i="11" s="1"/>
  <c r="AJ90" i="11" a="1"/>
  <c r="AJ90" i="11" s="1"/>
  <c r="AB90" i="11" a="1"/>
  <c r="AB90" i="11" s="1"/>
  <c r="AM89" i="11" a="1"/>
  <c r="AM89" i="11" s="1"/>
  <c r="AE89" i="11" a="1"/>
  <c r="AE89" i="11" s="1"/>
  <c r="AP88" i="11" a="1"/>
  <c r="AP88" i="11" s="1"/>
  <c r="AH88" i="11" a="1"/>
  <c r="AH88" i="11" s="1"/>
  <c r="AK87" i="11" a="1"/>
  <c r="AK87" i="11" s="1"/>
  <c r="AC87" i="11" a="1"/>
  <c r="AC87" i="11" s="1"/>
  <c r="AN86" i="11" a="1"/>
  <c r="AN86" i="11" s="1"/>
  <c r="AF86" i="11" a="1"/>
  <c r="AF86" i="11" s="1"/>
  <c r="AQ85" i="11" a="1"/>
  <c r="AQ85" i="11" s="1"/>
  <c r="AI85" i="11" a="1"/>
  <c r="AI85" i="11" s="1"/>
  <c r="AA85" i="11" a="1"/>
  <c r="AA85" i="11" s="1"/>
  <c r="AL84" i="11" a="1"/>
  <c r="AL84" i="11" s="1"/>
  <c r="AD84" i="11" a="1"/>
  <c r="AD84" i="11" s="1"/>
  <c r="AO83" i="11" a="1"/>
  <c r="AO83" i="11" s="1"/>
  <c r="AG83" i="11" a="1"/>
  <c r="AG83" i="11" s="1"/>
  <c r="AJ82" i="11" a="1"/>
  <c r="AJ82" i="11" s="1"/>
  <c r="AB82" i="11" a="1"/>
  <c r="AB82" i="11" s="1"/>
  <c r="AM81" i="11" a="1"/>
  <c r="AM81" i="11" s="1"/>
  <c r="AE81" i="11" a="1"/>
  <c r="AE81" i="11" s="1"/>
  <c r="AP80" i="11" a="1"/>
  <c r="AP80" i="11" s="1"/>
  <c r="AH80" i="11" a="1"/>
  <c r="AH80" i="11" s="1"/>
  <c r="AK79" i="11" a="1"/>
  <c r="AK79" i="11" s="1"/>
  <c r="AC79" i="11" a="1"/>
  <c r="AC79" i="11" s="1"/>
  <c r="AN78" i="11" a="1"/>
  <c r="AN78" i="11" s="1"/>
  <c r="AF78" i="11" a="1"/>
  <c r="AF78" i="11" s="1"/>
  <c r="AQ77" i="11" a="1"/>
  <c r="AQ77" i="11" s="1"/>
  <c r="AI77" i="11" a="1"/>
  <c r="AI77" i="11" s="1"/>
  <c r="AA77" i="11" a="1"/>
  <c r="AA77" i="11" s="1"/>
  <c r="AL76" i="11" a="1"/>
  <c r="AL76" i="11" s="1"/>
  <c r="AD76" i="11" a="1"/>
  <c r="AD76" i="11" s="1"/>
  <c r="AO75" i="11" a="1"/>
  <c r="AO75" i="11" s="1"/>
  <c r="AG75" i="11" a="1"/>
  <c r="AG75" i="11" s="1"/>
  <c r="AJ74" i="11" a="1"/>
  <c r="AJ74" i="11" s="1"/>
  <c r="AB74" i="11" a="1"/>
  <c r="AB74" i="11" s="1"/>
  <c r="AM73" i="11" a="1"/>
  <c r="AM73" i="11" s="1"/>
  <c r="AE73" i="11" a="1"/>
  <c r="AE73" i="11" s="1"/>
  <c r="AP72" i="11" a="1"/>
  <c r="AP72" i="11" s="1"/>
  <c r="AH72" i="11" a="1"/>
  <c r="AH72" i="11" s="1"/>
  <c r="AK71" i="11" a="1"/>
  <c r="AK71" i="11" s="1"/>
  <c r="AC71" i="11" a="1"/>
  <c r="AC71" i="11" s="1"/>
  <c r="AN70" i="11" a="1"/>
  <c r="AN70" i="11" s="1"/>
  <c r="AF70" i="11" a="1"/>
  <c r="AF70" i="11" s="1"/>
  <c r="AQ69" i="11" a="1"/>
  <c r="AQ69" i="11" s="1"/>
  <c r="AI69" i="11" a="1"/>
  <c r="AI69" i="11" s="1"/>
  <c r="AA69" i="11" a="1"/>
  <c r="AA69" i="11" s="1"/>
  <c r="AL68" i="11" a="1"/>
  <c r="AL68" i="11" s="1"/>
  <c r="AD68" i="11" a="1"/>
  <c r="AD68" i="11" s="1"/>
  <c r="AO67" i="11" a="1"/>
  <c r="AO67" i="11" s="1"/>
  <c r="AG67" i="11" a="1"/>
  <c r="AG67" i="11" s="1"/>
  <c r="AJ66" i="11" a="1"/>
  <c r="AJ66" i="11" s="1"/>
  <c r="AB66" i="11" a="1"/>
  <c r="AB66" i="11" s="1"/>
  <c r="AM65" i="11" a="1"/>
  <c r="AM65" i="11" s="1"/>
  <c r="J65" i="11" s="1"/>
  <c r="AE65" i="11" a="1"/>
  <c r="AE65" i="11" s="1"/>
  <c r="AP64" i="11" a="1"/>
  <c r="AP64" i="11" s="1"/>
  <c r="AH64" i="11" a="1"/>
  <c r="AH64" i="11" s="1"/>
  <c r="AK63" i="11" a="1"/>
  <c r="AK63" i="11" s="1"/>
  <c r="AC63" i="11" a="1"/>
  <c r="AC63" i="11" s="1"/>
  <c r="AN62" i="11" a="1"/>
  <c r="AN62" i="11" s="1"/>
  <c r="AF62" i="11" a="1"/>
  <c r="AF62" i="11" s="1"/>
  <c r="AQ61" i="11" a="1"/>
  <c r="AQ61" i="11" s="1"/>
  <c r="AI61" i="11" a="1"/>
  <c r="AI61" i="11" s="1"/>
  <c r="AA61" i="11" a="1"/>
  <c r="AA61" i="11" s="1"/>
  <c r="G61" i="11" s="1"/>
  <c r="AL60" i="11" a="1"/>
  <c r="AL60" i="11" s="1"/>
  <c r="AD60" i="11" a="1"/>
  <c r="AD60" i="11" s="1"/>
  <c r="AO59" i="11" a="1"/>
  <c r="AO59" i="11" s="1"/>
  <c r="AG59" i="11" a="1"/>
  <c r="AG59" i="11" s="1"/>
  <c r="AJ58" i="11" a="1"/>
  <c r="AJ58" i="11" s="1"/>
  <c r="AB58" i="11" a="1"/>
  <c r="AB58" i="11" s="1"/>
  <c r="AM57" i="11" a="1"/>
  <c r="AM57" i="11" s="1"/>
  <c r="J57" i="11" s="1"/>
  <c r="AE57" i="11" a="1"/>
  <c r="AE57" i="11" s="1"/>
  <c r="AP56" i="11" a="1"/>
  <c r="AP56" i="11" s="1"/>
  <c r="AH56" i="11" a="1"/>
  <c r="AH56" i="11" s="1"/>
  <c r="AK55" i="11" a="1"/>
  <c r="AK55" i="11" s="1"/>
  <c r="AC55" i="11" a="1"/>
  <c r="AC55" i="11" s="1"/>
  <c r="AM94" i="11" a="1"/>
  <c r="AM94" i="11" s="1"/>
  <c r="AE94" i="11" a="1"/>
  <c r="AE94" i="11" s="1"/>
  <c r="AP93" i="11" a="1"/>
  <c r="AP93" i="11" s="1"/>
  <c r="AH93" i="11" a="1"/>
  <c r="AH93" i="11" s="1"/>
  <c r="AK92" i="11" a="1"/>
  <c r="AK92" i="11" s="1"/>
  <c r="AC92" i="11" a="1"/>
  <c r="AC92" i="11" s="1"/>
  <c r="AN91" i="11" a="1"/>
  <c r="AN91" i="11" s="1"/>
  <c r="AF91" i="11" a="1"/>
  <c r="AF91" i="11" s="1"/>
  <c r="AQ90" i="11" a="1"/>
  <c r="AQ90" i="11" s="1"/>
  <c r="AI90" i="11" a="1"/>
  <c r="AI90" i="11" s="1"/>
  <c r="AA90" i="11" a="1"/>
  <c r="AA90" i="11" s="1"/>
  <c r="AL89" i="11" a="1"/>
  <c r="AL89" i="11" s="1"/>
  <c r="AD89" i="11" a="1"/>
  <c r="AD89" i="11" s="1"/>
  <c r="AO88" i="11" a="1"/>
  <c r="AO88" i="11" s="1"/>
  <c r="AG88" i="11" a="1"/>
  <c r="AG88" i="11" s="1"/>
  <c r="AJ87" i="11" a="1"/>
  <c r="AJ87" i="11" s="1"/>
  <c r="AB87" i="11" a="1"/>
  <c r="AB87" i="11" s="1"/>
  <c r="AM86" i="11" a="1"/>
  <c r="AM86" i="11" s="1"/>
  <c r="AE86" i="11" a="1"/>
  <c r="AE86" i="11" s="1"/>
  <c r="AP85" i="11" a="1"/>
  <c r="AP85" i="11" s="1"/>
  <c r="AH85" i="11" a="1"/>
  <c r="AH85" i="11" s="1"/>
  <c r="AK84" i="11" a="1"/>
  <c r="AK84" i="11" s="1"/>
  <c r="AC84" i="11" a="1"/>
  <c r="AC84" i="11" s="1"/>
  <c r="AN83" i="11" a="1"/>
  <c r="AN83" i="11" s="1"/>
  <c r="AF83" i="11" a="1"/>
  <c r="AF83" i="11" s="1"/>
  <c r="AQ82" i="11" a="1"/>
  <c r="AQ82" i="11" s="1"/>
  <c r="AI82" i="11" a="1"/>
  <c r="AI82" i="11" s="1"/>
  <c r="AA82" i="11" a="1"/>
  <c r="AA82" i="11" s="1"/>
  <c r="AL81" i="11" a="1"/>
  <c r="AL81" i="11" s="1"/>
  <c r="AD81" i="11" a="1"/>
  <c r="AD81" i="11" s="1"/>
  <c r="AO80" i="11" a="1"/>
  <c r="AO80" i="11" s="1"/>
  <c r="AG80" i="11" a="1"/>
  <c r="AG80" i="11" s="1"/>
  <c r="AJ79" i="11" a="1"/>
  <c r="AJ79" i="11" s="1"/>
  <c r="AB79" i="11" a="1"/>
  <c r="AB79" i="11" s="1"/>
  <c r="AM78" i="11" a="1"/>
  <c r="AM78" i="11" s="1"/>
  <c r="AE78" i="11" a="1"/>
  <c r="AE78" i="11" s="1"/>
  <c r="AP77" i="11" a="1"/>
  <c r="AP77" i="11" s="1"/>
  <c r="AH77" i="11" a="1"/>
  <c r="AH77" i="11" s="1"/>
  <c r="AK76" i="11" a="1"/>
  <c r="AK76" i="11" s="1"/>
  <c r="AC76" i="11" a="1"/>
  <c r="AC76" i="11" s="1"/>
  <c r="AN75" i="11" a="1"/>
  <c r="AN75" i="11" s="1"/>
  <c r="AF75" i="11" a="1"/>
  <c r="AF75" i="11" s="1"/>
  <c r="AQ74" i="11" a="1"/>
  <c r="AQ74" i="11" s="1"/>
  <c r="AI74" i="11" a="1"/>
  <c r="AI74" i="11" s="1"/>
  <c r="AA74" i="11" a="1"/>
  <c r="AA74" i="11" s="1"/>
  <c r="AL73" i="11" a="1"/>
  <c r="AL73" i="11" s="1"/>
  <c r="AD73" i="11" a="1"/>
  <c r="AD73" i="11" s="1"/>
  <c r="AO72" i="11" a="1"/>
  <c r="AO72" i="11" s="1"/>
  <c r="AG72" i="11" a="1"/>
  <c r="AG72" i="11" s="1"/>
  <c r="AJ71" i="11" a="1"/>
  <c r="AJ71" i="11" s="1"/>
  <c r="AB71" i="11" a="1"/>
  <c r="AB71" i="11" s="1"/>
  <c r="AM70" i="11" a="1"/>
  <c r="AM70" i="11" s="1"/>
  <c r="AE70" i="11" a="1"/>
  <c r="AE70" i="11" s="1"/>
  <c r="AP69" i="11" a="1"/>
  <c r="AP69" i="11" s="1"/>
  <c r="AH69" i="11" a="1"/>
  <c r="AH69" i="11" s="1"/>
  <c r="AK68" i="11" a="1"/>
  <c r="AK68" i="11" s="1"/>
  <c r="AC68" i="11" a="1"/>
  <c r="AC68" i="11" s="1"/>
  <c r="AN67" i="11" a="1"/>
  <c r="AN67" i="11" s="1"/>
  <c r="AF67" i="11" a="1"/>
  <c r="AF67" i="11" s="1"/>
  <c r="AQ66" i="11" a="1"/>
  <c r="AQ66" i="11" s="1"/>
  <c r="AI66" i="11" a="1"/>
  <c r="AI66" i="11" s="1"/>
  <c r="AA66" i="11" a="1"/>
  <c r="AA66" i="11" s="1"/>
  <c r="AL65" i="11" a="1"/>
  <c r="AL65" i="11" s="1"/>
  <c r="AD65" i="11" a="1"/>
  <c r="AD65" i="11" s="1"/>
  <c r="AO64" i="11" a="1"/>
  <c r="AO64" i="11" s="1"/>
  <c r="AG64" i="11" a="1"/>
  <c r="AG64" i="11" s="1"/>
  <c r="AJ63" i="11" a="1"/>
  <c r="AJ63" i="11" s="1"/>
  <c r="AB63" i="11" a="1"/>
  <c r="AB63" i="11" s="1"/>
  <c r="AM62" i="11" a="1"/>
  <c r="AM62" i="11" s="1"/>
  <c r="AE62" i="11" a="1"/>
  <c r="AE62" i="11" s="1"/>
  <c r="AP61" i="11" a="1"/>
  <c r="AP61" i="11" s="1"/>
  <c r="AH61" i="11" a="1"/>
  <c r="AH61" i="11" s="1"/>
  <c r="AK60" i="11" a="1"/>
  <c r="AK60" i="11" s="1"/>
  <c r="AC60" i="11" a="1"/>
  <c r="AC60" i="11" s="1"/>
  <c r="AN59" i="11" a="1"/>
  <c r="AN59" i="11" s="1"/>
  <c r="AF59" i="11" a="1"/>
  <c r="AF59" i="11" s="1"/>
  <c r="AQ58" i="11" a="1"/>
  <c r="AQ58" i="11" s="1"/>
  <c r="AI58" i="11" a="1"/>
  <c r="AI58" i="11" s="1"/>
  <c r="AA58" i="11" a="1"/>
  <c r="AA58" i="11" s="1"/>
  <c r="AL57" i="11" a="1"/>
  <c r="AL57" i="11" s="1"/>
  <c r="AD57" i="11" a="1"/>
  <c r="AD57" i="11" s="1"/>
  <c r="AO56" i="11" a="1"/>
  <c r="AO56" i="11" s="1"/>
  <c r="AG56" i="11" a="1"/>
  <c r="AG56" i="11" s="1"/>
  <c r="AL94" i="11" a="1"/>
  <c r="AL94" i="11" s="1"/>
  <c r="AD94" i="11" a="1"/>
  <c r="AD94" i="11" s="1"/>
  <c r="AO93" i="11" a="1"/>
  <c r="AO93" i="11" s="1"/>
  <c r="AG93" i="11" a="1"/>
  <c r="AG93" i="11" s="1"/>
  <c r="AJ92" i="11" a="1"/>
  <c r="AJ92" i="11" s="1"/>
  <c r="AB92" i="11" a="1"/>
  <c r="AB92" i="11" s="1"/>
  <c r="AM91" i="11" a="1"/>
  <c r="AM91" i="11" s="1"/>
  <c r="AE91" i="11" a="1"/>
  <c r="AE91" i="11" s="1"/>
  <c r="AP90" i="11" a="1"/>
  <c r="AP90" i="11" s="1"/>
  <c r="AH90" i="11" a="1"/>
  <c r="AH90" i="11" s="1"/>
  <c r="AK89" i="11" a="1"/>
  <c r="AK89" i="11" s="1"/>
  <c r="AC89" i="11" a="1"/>
  <c r="AC89" i="11" s="1"/>
  <c r="AN88" i="11" a="1"/>
  <c r="AN88" i="11" s="1"/>
  <c r="AF88" i="11" a="1"/>
  <c r="AF88" i="11" s="1"/>
  <c r="AQ87" i="11" a="1"/>
  <c r="AQ87" i="11" s="1"/>
  <c r="AI87" i="11" a="1"/>
  <c r="AI87" i="11" s="1"/>
  <c r="AA87" i="11" a="1"/>
  <c r="AA87" i="11" s="1"/>
  <c r="AL86" i="11" a="1"/>
  <c r="AL86" i="11" s="1"/>
  <c r="AD86" i="11" a="1"/>
  <c r="AD86" i="11" s="1"/>
  <c r="AO85" i="11" a="1"/>
  <c r="AO85" i="11" s="1"/>
  <c r="AG85" i="11" a="1"/>
  <c r="AG85" i="11" s="1"/>
  <c r="AJ84" i="11" a="1"/>
  <c r="AJ84" i="11" s="1"/>
  <c r="AB84" i="11" a="1"/>
  <c r="AB84" i="11" s="1"/>
  <c r="AM83" i="11" a="1"/>
  <c r="AM83" i="11" s="1"/>
  <c r="AE83" i="11" a="1"/>
  <c r="AE83" i="11" s="1"/>
  <c r="AP82" i="11" a="1"/>
  <c r="AP82" i="11" s="1"/>
  <c r="AH82" i="11" a="1"/>
  <c r="AH82" i="11" s="1"/>
  <c r="AK81" i="11" a="1"/>
  <c r="AK81" i="11" s="1"/>
  <c r="AC81" i="11" a="1"/>
  <c r="AC81" i="11" s="1"/>
  <c r="AN80" i="11" a="1"/>
  <c r="AN80" i="11" s="1"/>
  <c r="AF80" i="11" a="1"/>
  <c r="AF80" i="11" s="1"/>
  <c r="AQ79" i="11" a="1"/>
  <c r="AQ79" i="11" s="1"/>
  <c r="AI79" i="11" a="1"/>
  <c r="AI79" i="11" s="1"/>
  <c r="AA79" i="11" a="1"/>
  <c r="AA79" i="11" s="1"/>
  <c r="AL78" i="11" a="1"/>
  <c r="AL78" i="11" s="1"/>
  <c r="AD78" i="11" a="1"/>
  <c r="AD78" i="11" s="1"/>
  <c r="AO77" i="11" a="1"/>
  <c r="AO77" i="11" s="1"/>
  <c r="AG77" i="11" a="1"/>
  <c r="AG77" i="11" s="1"/>
  <c r="AJ76" i="11" a="1"/>
  <c r="AJ76" i="11" s="1"/>
  <c r="AB76" i="11" a="1"/>
  <c r="AB76" i="11" s="1"/>
  <c r="AM75" i="11" a="1"/>
  <c r="AM75" i="11" s="1"/>
  <c r="AE75" i="11" a="1"/>
  <c r="AE75" i="11" s="1"/>
  <c r="AP74" i="11" a="1"/>
  <c r="AP74" i="11" s="1"/>
  <c r="AH74" i="11" a="1"/>
  <c r="AH74" i="11" s="1"/>
  <c r="AK73" i="11" a="1"/>
  <c r="AK73" i="11" s="1"/>
  <c r="AC73" i="11" a="1"/>
  <c r="AC73" i="11" s="1"/>
  <c r="AN72" i="11" a="1"/>
  <c r="AN72" i="11" s="1"/>
  <c r="AF72" i="11" a="1"/>
  <c r="AF72" i="11" s="1"/>
  <c r="AQ71" i="11" a="1"/>
  <c r="AQ71" i="11" s="1"/>
  <c r="AI71" i="11" a="1"/>
  <c r="AI71" i="11" s="1"/>
  <c r="AA71" i="11" a="1"/>
  <c r="AA71" i="11" s="1"/>
  <c r="AL70" i="11" a="1"/>
  <c r="AL70" i="11" s="1"/>
  <c r="AD70" i="11" a="1"/>
  <c r="AD70" i="11" s="1"/>
  <c r="AO69" i="11" a="1"/>
  <c r="AO69" i="11" s="1"/>
  <c r="AG69" i="11" a="1"/>
  <c r="AG69" i="11" s="1"/>
  <c r="AJ68" i="11" a="1"/>
  <c r="AJ68" i="11" s="1"/>
  <c r="AB68" i="11" a="1"/>
  <c r="AB68" i="11" s="1"/>
  <c r="AM67" i="11" a="1"/>
  <c r="AM67" i="11" s="1"/>
  <c r="AE67" i="11" a="1"/>
  <c r="AE67" i="11" s="1"/>
  <c r="AP66" i="11" a="1"/>
  <c r="AP66" i="11" s="1"/>
  <c r="AH66" i="11" a="1"/>
  <c r="AH66" i="11" s="1"/>
  <c r="AK65" i="11" a="1"/>
  <c r="AK65" i="11" s="1"/>
  <c r="AC65" i="11" a="1"/>
  <c r="AC65" i="11" s="1"/>
  <c r="AN64" i="11" a="1"/>
  <c r="AN64" i="11" s="1"/>
  <c r="AF64" i="11" a="1"/>
  <c r="AF64" i="11" s="1"/>
  <c r="AQ63" i="11" a="1"/>
  <c r="AQ63" i="11" s="1"/>
  <c r="AI63" i="11" a="1"/>
  <c r="AI63" i="11" s="1"/>
  <c r="AA63" i="11" a="1"/>
  <c r="AA63" i="11" s="1"/>
  <c r="AL62" i="11" a="1"/>
  <c r="AL62" i="11" s="1"/>
  <c r="AD62" i="11" a="1"/>
  <c r="AD62" i="11" s="1"/>
  <c r="AO61" i="11" a="1"/>
  <c r="AO61" i="11" s="1"/>
  <c r="AG61" i="11" a="1"/>
  <c r="AG61" i="11" s="1"/>
  <c r="AJ60" i="11" a="1"/>
  <c r="AJ60" i="11" s="1"/>
  <c r="AB60" i="11" a="1"/>
  <c r="AB60" i="11" s="1"/>
  <c r="AM59" i="11" a="1"/>
  <c r="AM59" i="11" s="1"/>
  <c r="AE59" i="11" a="1"/>
  <c r="AE59" i="11" s="1"/>
  <c r="AP58" i="11" a="1"/>
  <c r="AP58" i="11" s="1"/>
  <c r="AH58" i="11" a="1"/>
  <c r="AH58" i="11" s="1"/>
  <c r="AK57" i="11" a="1"/>
  <c r="AK57" i="11" s="1"/>
  <c r="AC57" i="11" a="1"/>
  <c r="AC57" i="11" s="1"/>
  <c r="AN56" i="11" a="1"/>
  <c r="AN56" i="11" s="1"/>
  <c r="AF56" i="11" a="1"/>
  <c r="AF56" i="11" s="1"/>
  <c r="AK94" i="11" a="1"/>
  <c r="AK94" i="11" s="1"/>
  <c r="AC94" i="11" a="1"/>
  <c r="AC94" i="11" s="1"/>
  <c r="AN93" i="11" a="1"/>
  <c r="AN93" i="11" s="1"/>
  <c r="AF93" i="11" a="1"/>
  <c r="AF93" i="11" s="1"/>
  <c r="AQ92" i="11" a="1"/>
  <c r="AQ92" i="11" s="1"/>
  <c r="AI92" i="11" a="1"/>
  <c r="AI92" i="11" s="1"/>
  <c r="AA92" i="11" a="1"/>
  <c r="AA92" i="11" s="1"/>
  <c r="AL91" i="11" a="1"/>
  <c r="AL91" i="11" s="1"/>
  <c r="AD91" i="11" a="1"/>
  <c r="AD91" i="11" s="1"/>
  <c r="AO90" i="11" a="1"/>
  <c r="AO90" i="11" s="1"/>
  <c r="AG90" i="11" a="1"/>
  <c r="AG90" i="11" s="1"/>
  <c r="AJ89" i="11" a="1"/>
  <c r="AJ89" i="11" s="1"/>
  <c r="AB89" i="11" a="1"/>
  <c r="AB89" i="11" s="1"/>
  <c r="AM88" i="11" a="1"/>
  <c r="AM88" i="11" s="1"/>
  <c r="AE88" i="11" a="1"/>
  <c r="AE88" i="11" s="1"/>
  <c r="AP87" i="11" a="1"/>
  <c r="AP87" i="11" s="1"/>
  <c r="AH87" i="11" a="1"/>
  <c r="AH87" i="11" s="1"/>
  <c r="AK86" i="11" a="1"/>
  <c r="AK86" i="11" s="1"/>
  <c r="AC86" i="11" a="1"/>
  <c r="AC86" i="11" s="1"/>
  <c r="AN85" i="11" a="1"/>
  <c r="AN85" i="11" s="1"/>
  <c r="AF85" i="11" a="1"/>
  <c r="AF85" i="11" s="1"/>
  <c r="AQ84" i="11" a="1"/>
  <c r="AQ84" i="11" s="1"/>
  <c r="AI84" i="11" a="1"/>
  <c r="AI84" i="11" s="1"/>
  <c r="AA84" i="11" a="1"/>
  <c r="AA84" i="11" s="1"/>
  <c r="AL83" i="11" a="1"/>
  <c r="AL83" i="11" s="1"/>
  <c r="AD83" i="11" a="1"/>
  <c r="AD83" i="11" s="1"/>
  <c r="AO82" i="11" a="1"/>
  <c r="AO82" i="11" s="1"/>
  <c r="AG82" i="11" a="1"/>
  <c r="AG82" i="11" s="1"/>
  <c r="AJ81" i="11" a="1"/>
  <c r="AJ81" i="11" s="1"/>
  <c r="AB81" i="11" a="1"/>
  <c r="AB81" i="11" s="1"/>
  <c r="AM80" i="11" a="1"/>
  <c r="AM80" i="11" s="1"/>
  <c r="AE80" i="11" a="1"/>
  <c r="AE80" i="11" s="1"/>
  <c r="AP79" i="11" a="1"/>
  <c r="AP79" i="11" s="1"/>
  <c r="AH79" i="11" a="1"/>
  <c r="AH79" i="11" s="1"/>
  <c r="AK78" i="11" a="1"/>
  <c r="AK78" i="11" s="1"/>
  <c r="AC78" i="11" a="1"/>
  <c r="AC78" i="11" s="1"/>
  <c r="AN77" i="11" a="1"/>
  <c r="AN77" i="11" s="1"/>
  <c r="AF77" i="11" a="1"/>
  <c r="AF77" i="11" s="1"/>
  <c r="AQ76" i="11" a="1"/>
  <c r="AQ76" i="11" s="1"/>
  <c r="AI76" i="11" a="1"/>
  <c r="AI76" i="11" s="1"/>
  <c r="AA76" i="11" a="1"/>
  <c r="AA76" i="11" s="1"/>
  <c r="AL75" i="11" a="1"/>
  <c r="AL75" i="11" s="1"/>
  <c r="AD75" i="11" a="1"/>
  <c r="AD75" i="11" s="1"/>
  <c r="AO74" i="11" a="1"/>
  <c r="AO74" i="11" s="1"/>
  <c r="AG74" i="11" a="1"/>
  <c r="AG74" i="11" s="1"/>
  <c r="AJ73" i="11" a="1"/>
  <c r="AJ73" i="11" s="1"/>
  <c r="AB73" i="11" a="1"/>
  <c r="AB73" i="11" s="1"/>
  <c r="AM72" i="11" a="1"/>
  <c r="AM72" i="11" s="1"/>
  <c r="AE72" i="11" a="1"/>
  <c r="AE72" i="11" s="1"/>
  <c r="AP71" i="11" a="1"/>
  <c r="AP71" i="11" s="1"/>
  <c r="AH71" i="11" a="1"/>
  <c r="AH71" i="11" s="1"/>
  <c r="AK70" i="11" a="1"/>
  <c r="AK70" i="11" s="1"/>
  <c r="AC70" i="11" a="1"/>
  <c r="AC70" i="11" s="1"/>
  <c r="AN69" i="11" a="1"/>
  <c r="AN69" i="11" s="1"/>
  <c r="AF69" i="11" a="1"/>
  <c r="AF69" i="11" s="1"/>
  <c r="AQ68" i="11" a="1"/>
  <c r="AQ68" i="11" s="1"/>
  <c r="AI68" i="11" a="1"/>
  <c r="AI68" i="11" s="1"/>
  <c r="AA68" i="11" a="1"/>
  <c r="AA68" i="11" s="1"/>
  <c r="AL67" i="11" a="1"/>
  <c r="AL67" i="11" s="1"/>
  <c r="AD67" i="11" a="1"/>
  <c r="AD67" i="11" s="1"/>
  <c r="AO66" i="11" a="1"/>
  <c r="AO66" i="11" s="1"/>
  <c r="AG66" i="11" a="1"/>
  <c r="AG66" i="11" s="1"/>
  <c r="AJ65" i="11" a="1"/>
  <c r="AJ65" i="11" s="1"/>
  <c r="AB65" i="11" a="1"/>
  <c r="AB65" i="11" s="1"/>
  <c r="AM64" i="11" a="1"/>
  <c r="AM64" i="11" s="1"/>
  <c r="AE64" i="11" a="1"/>
  <c r="AE64" i="11" s="1"/>
  <c r="AP63" i="11" a="1"/>
  <c r="AP63" i="11" s="1"/>
  <c r="AH63" i="11" a="1"/>
  <c r="AH63" i="11" s="1"/>
  <c r="AK62" i="11" a="1"/>
  <c r="AK62" i="11" s="1"/>
  <c r="AC62" i="11" a="1"/>
  <c r="AC62" i="11" s="1"/>
  <c r="AN61" i="11" a="1"/>
  <c r="AN61" i="11" s="1"/>
  <c r="AF61" i="11" a="1"/>
  <c r="AF61" i="11" s="1"/>
  <c r="AQ60" i="11" a="1"/>
  <c r="AQ60" i="11" s="1"/>
  <c r="AI60" i="11" a="1"/>
  <c r="AI60" i="11" s="1"/>
  <c r="AA60" i="11" a="1"/>
  <c r="AA60" i="11" s="1"/>
  <c r="AL59" i="11" a="1"/>
  <c r="AL59" i="11" s="1"/>
  <c r="AD59" i="11" a="1"/>
  <c r="AD59" i="11" s="1"/>
  <c r="AO58" i="11" a="1"/>
  <c r="AO58" i="11" s="1"/>
  <c r="AG58" i="11" a="1"/>
  <c r="AG58" i="11" s="1"/>
  <c r="AJ57" i="11" a="1"/>
  <c r="AJ57" i="11" s="1"/>
  <c r="AB57" i="11" a="1"/>
  <c r="AB57" i="11" s="1"/>
  <c r="AM56" i="11" a="1"/>
  <c r="AM56" i="11" s="1"/>
  <c r="AE56" i="11" a="1"/>
  <c r="AE56" i="11" s="1"/>
  <c r="AJ94" i="11" a="1"/>
  <c r="AJ94" i="11" s="1"/>
  <c r="AB94" i="11" a="1"/>
  <c r="AB94" i="11" s="1"/>
  <c r="G94" i="11" s="1"/>
  <c r="AM93" i="11" a="1"/>
  <c r="AM93" i="11" s="1"/>
  <c r="AE93" i="11" a="1"/>
  <c r="AE93" i="11" s="1"/>
  <c r="AP92" i="11" a="1"/>
  <c r="AP92" i="11" s="1"/>
  <c r="AH92" i="11" a="1"/>
  <c r="AH92" i="11" s="1"/>
  <c r="AK91" i="11" a="1"/>
  <c r="AK91" i="11" s="1"/>
  <c r="AC91" i="11" a="1"/>
  <c r="AC91" i="11" s="1"/>
  <c r="AN90" i="11" a="1"/>
  <c r="AN90" i="11" s="1"/>
  <c r="AF90" i="11" a="1"/>
  <c r="AF90" i="11" s="1"/>
  <c r="AQ89" i="11" a="1"/>
  <c r="AQ89" i="11" s="1"/>
  <c r="AI89" i="11" a="1"/>
  <c r="AI89" i="11" s="1"/>
  <c r="AA89" i="11" a="1"/>
  <c r="AA89" i="11" s="1"/>
  <c r="AL88" i="11" a="1"/>
  <c r="AL88" i="11" s="1"/>
  <c r="AD88" i="11" a="1"/>
  <c r="AD88" i="11" s="1"/>
  <c r="AO87" i="11" a="1"/>
  <c r="AO87" i="11" s="1"/>
  <c r="AG87" i="11" a="1"/>
  <c r="AG87" i="11" s="1"/>
  <c r="AJ86" i="11" a="1"/>
  <c r="AJ86" i="11" s="1"/>
  <c r="AB86" i="11" a="1"/>
  <c r="AB86" i="11" s="1"/>
  <c r="G86" i="11" s="1"/>
  <c r="AM85" i="11" a="1"/>
  <c r="AM85" i="11" s="1"/>
  <c r="AE85" i="11" a="1"/>
  <c r="AE85" i="11" s="1"/>
  <c r="AP84" i="11" a="1"/>
  <c r="AP84" i="11" s="1"/>
  <c r="AH84" i="11" a="1"/>
  <c r="AH84" i="11" s="1"/>
  <c r="AK83" i="11" a="1"/>
  <c r="AK83" i="11" s="1"/>
  <c r="AC83" i="11" a="1"/>
  <c r="AC83" i="11" s="1"/>
  <c r="AN82" i="11" a="1"/>
  <c r="AN82" i="11" s="1"/>
  <c r="AF82" i="11" a="1"/>
  <c r="AF82" i="11" s="1"/>
  <c r="AQ81" i="11" a="1"/>
  <c r="AQ81" i="11" s="1"/>
  <c r="AI81" i="11" a="1"/>
  <c r="AI81" i="11" s="1"/>
  <c r="AA81" i="11" a="1"/>
  <c r="AA81" i="11" s="1"/>
  <c r="AL80" i="11" a="1"/>
  <c r="AL80" i="11" s="1"/>
  <c r="AD80" i="11" a="1"/>
  <c r="AD80" i="11" s="1"/>
  <c r="AO79" i="11" a="1"/>
  <c r="AO79" i="11" s="1"/>
  <c r="AG79" i="11" a="1"/>
  <c r="AG79" i="11" s="1"/>
  <c r="AJ78" i="11" a="1"/>
  <c r="AJ78" i="11" s="1"/>
  <c r="AB78" i="11" a="1"/>
  <c r="AB78" i="11" s="1"/>
  <c r="AM77" i="11" a="1"/>
  <c r="AM77" i="11" s="1"/>
  <c r="AE77" i="11" a="1"/>
  <c r="AE77" i="11" s="1"/>
  <c r="AP76" i="11" a="1"/>
  <c r="AP76" i="11" s="1"/>
  <c r="AH76" i="11" a="1"/>
  <c r="AH76" i="11" s="1"/>
  <c r="AK75" i="11" a="1"/>
  <c r="AK75" i="11" s="1"/>
  <c r="AC75" i="11" a="1"/>
  <c r="AC75" i="11" s="1"/>
  <c r="AN74" i="11" a="1"/>
  <c r="AN74" i="11" s="1"/>
  <c r="J74" i="11" s="1"/>
  <c r="AF74" i="11" a="1"/>
  <c r="AF74" i="11" s="1"/>
  <c r="AQ73" i="11" a="1"/>
  <c r="AQ73" i="11" s="1"/>
  <c r="AI73" i="11" a="1"/>
  <c r="AI73" i="11" s="1"/>
  <c r="AA73" i="11" a="1"/>
  <c r="AA73" i="11" s="1"/>
  <c r="AL72" i="11" a="1"/>
  <c r="AL72" i="11" s="1"/>
  <c r="AD72" i="11" a="1"/>
  <c r="AD72" i="11" s="1"/>
  <c r="AO71" i="11" a="1"/>
  <c r="AO71" i="11" s="1"/>
  <c r="AG71" i="11" a="1"/>
  <c r="AG71" i="11" s="1"/>
  <c r="AJ70" i="11" a="1"/>
  <c r="AJ70" i="11" s="1"/>
  <c r="AB70" i="11" a="1"/>
  <c r="AB70" i="11" s="1"/>
  <c r="AM69" i="11" a="1"/>
  <c r="AM69" i="11" s="1"/>
  <c r="AE69" i="11" a="1"/>
  <c r="AE69" i="11" s="1"/>
  <c r="AP68" i="11" a="1"/>
  <c r="AP68" i="11" s="1"/>
  <c r="AH68" i="11" a="1"/>
  <c r="AH68" i="11" s="1"/>
  <c r="AK67" i="11" a="1"/>
  <c r="AK67" i="11" s="1"/>
  <c r="AC67" i="11" a="1"/>
  <c r="AC67" i="11" s="1"/>
  <c r="AN66" i="11" a="1"/>
  <c r="AN66" i="11" s="1"/>
  <c r="AF66" i="11" a="1"/>
  <c r="AF66" i="11" s="1"/>
  <c r="AQ65" i="11" a="1"/>
  <c r="AQ65" i="11" s="1"/>
  <c r="AI65" i="11" a="1"/>
  <c r="AI65" i="11" s="1"/>
  <c r="AA65" i="11" a="1"/>
  <c r="AA65" i="11" s="1"/>
  <c r="AL64" i="11" a="1"/>
  <c r="AL64" i="11" s="1"/>
  <c r="AD64" i="11" a="1"/>
  <c r="AD64" i="11" s="1"/>
  <c r="AO63" i="11" a="1"/>
  <c r="AO63" i="11" s="1"/>
  <c r="AG63" i="11" a="1"/>
  <c r="AG63" i="11" s="1"/>
  <c r="AJ62" i="11" a="1"/>
  <c r="AJ62" i="11" s="1"/>
  <c r="AB62" i="11" a="1"/>
  <c r="AB62" i="11" s="1"/>
  <c r="AM61" i="11" a="1"/>
  <c r="AM61" i="11" s="1"/>
  <c r="AE61" i="11" a="1"/>
  <c r="AE61" i="11" s="1"/>
  <c r="AP60" i="11" a="1"/>
  <c r="AP60" i="11" s="1"/>
  <c r="AH60" i="11" a="1"/>
  <c r="AH60" i="11" s="1"/>
  <c r="AK59" i="11" a="1"/>
  <c r="AK59" i="11" s="1"/>
  <c r="AC59" i="11" a="1"/>
  <c r="AC59" i="11" s="1"/>
  <c r="AN58" i="11" a="1"/>
  <c r="AN58" i="11" s="1"/>
  <c r="AF58" i="11" a="1"/>
  <c r="AF58" i="11" s="1"/>
  <c r="AQ57" i="11" a="1"/>
  <c r="AQ57" i="11" s="1"/>
  <c r="AI57" i="11" a="1"/>
  <c r="AI57" i="11" s="1"/>
  <c r="AA57" i="11" a="1"/>
  <c r="AA57" i="11" s="1"/>
  <c r="AE55" i="11" a="1"/>
  <c r="AE55" i="11" s="1"/>
  <c r="AP54" i="11" a="1"/>
  <c r="AP54" i="11" s="1"/>
  <c r="AH54" i="11" a="1"/>
  <c r="AH54" i="11" s="1"/>
  <c r="AK53" i="11" a="1"/>
  <c r="AK53" i="11" s="1"/>
  <c r="AC53" i="11" a="1"/>
  <c r="AC53" i="11" s="1"/>
  <c r="AN52" i="11" a="1"/>
  <c r="AN52" i="11" s="1"/>
  <c r="AF52" i="11" a="1"/>
  <c r="AF52" i="11" s="1"/>
  <c r="AQ51" i="11" a="1"/>
  <c r="AQ51" i="11" s="1"/>
  <c r="AI51" i="11" a="1"/>
  <c r="AI51" i="11" s="1"/>
  <c r="AA51" i="11" a="1"/>
  <c r="AA51" i="11" s="1"/>
  <c r="AL50" i="11" a="1"/>
  <c r="AL50" i="11" s="1"/>
  <c r="AD50" i="11" a="1"/>
  <c r="AD50" i="11" s="1"/>
  <c r="AO49" i="11" a="1"/>
  <c r="AO49" i="11" s="1"/>
  <c r="AG49" i="11" a="1"/>
  <c r="AG49" i="11" s="1"/>
  <c r="AJ48" i="11" a="1"/>
  <c r="AJ48" i="11" s="1"/>
  <c r="AB48" i="11" a="1"/>
  <c r="AB48" i="11" s="1"/>
  <c r="AM47" i="11" a="1"/>
  <c r="AM47" i="11" s="1"/>
  <c r="AE47" i="11" a="1"/>
  <c r="AE47" i="11" s="1"/>
  <c r="AP46" i="11" a="1"/>
  <c r="AP46" i="11" s="1"/>
  <c r="AH46" i="11" a="1"/>
  <c r="AH46" i="11" s="1"/>
  <c r="AK45" i="11" a="1"/>
  <c r="AK45" i="11" s="1"/>
  <c r="AC45" i="11" a="1"/>
  <c r="AC45" i="11" s="1"/>
  <c r="AN44" i="11" a="1"/>
  <c r="AN44" i="11" s="1"/>
  <c r="AF44" i="11" a="1"/>
  <c r="AF44" i="11" s="1"/>
  <c r="AQ43" i="11" a="1"/>
  <c r="AQ43" i="11" s="1"/>
  <c r="AI43" i="11" a="1"/>
  <c r="AI43" i="11" s="1"/>
  <c r="AA43" i="11" a="1"/>
  <c r="AA43" i="11" s="1"/>
  <c r="AL42" i="11" a="1"/>
  <c r="AL42" i="11" s="1"/>
  <c r="AD42" i="11" a="1"/>
  <c r="AD42" i="11" s="1"/>
  <c r="AO41" i="11" a="1"/>
  <c r="AO41" i="11" s="1"/>
  <c r="AG41" i="11" a="1"/>
  <c r="AG41" i="11" s="1"/>
  <c r="AJ40" i="11" a="1"/>
  <c r="AJ40" i="11" s="1"/>
  <c r="AB40" i="11" a="1"/>
  <c r="AB40" i="11" s="1"/>
  <c r="AM39" i="11" a="1"/>
  <c r="AM39" i="11" s="1"/>
  <c r="AE39" i="11" a="1"/>
  <c r="AE39" i="11" s="1"/>
  <c r="AP38" i="11" a="1"/>
  <c r="AP38" i="11" s="1"/>
  <c r="AH38" i="11" a="1"/>
  <c r="AH38" i="11" s="1"/>
  <c r="AK37" i="11" a="1"/>
  <c r="AK37" i="11" s="1"/>
  <c r="AC37" i="11" a="1"/>
  <c r="AC37" i="11" s="1"/>
  <c r="AN36" i="11" a="1"/>
  <c r="AN36" i="11" s="1"/>
  <c r="AF36" i="11" a="1"/>
  <c r="AF36" i="11" s="1"/>
  <c r="AQ35" i="11" a="1"/>
  <c r="AQ35" i="11" s="1"/>
  <c r="AI35" i="11" a="1"/>
  <c r="AI35" i="11" s="1"/>
  <c r="AA35" i="11" a="1"/>
  <c r="AA35" i="11" s="1"/>
  <c r="AL34" i="11" a="1"/>
  <c r="AL34" i="11" s="1"/>
  <c r="AD34" i="11" a="1"/>
  <c r="AD34" i="11" s="1"/>
  <c r="AO33" i="11" a="1"/>
  <c r="AO33" i="11" s="1"/>
  <c r="AG33" i="11" a="1"/>
  <c r="AG33" i="11" s="1"/>
  <c r="AJ32" i="11" a="1"/>
  <c r="AJ32" i="11" s="1"/>
  <c r="AB32" i="11" a="1"/>
  <c r="AB32" i="11" s="1"/>
  <c r="AM31" i="11" a="1"/>
  <c r="AM31" i="11" s="1"/>
  <c r="AE31" i="11" a="1"/>
  <c r="AE31" i="11" s="1"/>
  <c r="AP30" i="11" a="1"/>
  <c r="AP30" i="11" s="1"/>
  <c r="AH30" i="11" a="1"/>
  <c r="AH30" i="11" s="1"/>
  <c r="AK29" i="11" a="1"/>
  <c r="AK29" i="11" s="1"/>
  <c r="AC29" i="11" a="1"/>
  <c r="AC29" i="11" s="1"/>
  <c r="AN28" i="11" a="1"/>
  <c r="AN28" i="11" s="1"/>
  <c r="AF28" i="11" a="1"/>
  <c r="AF28" i="11" s="1"/>
  <c r="AQ27" i="11" a="1"/>
  <c r="AQ27" i="11" s="1"/>
  <c r="AI27" i="11" a="1"/>
  <c r="AI27" i="11" s="1"/>
  <c r="AA27" i="11" a="1"/>
  <c r="AA27" i="11" s="1"/>
  <c r="AL26" i="11" a="1"/>
  <c r="AL26" i="11" s="1"/>
  <c r="AD26" i="11" a="1"/>
  <c r="AD26" i="11" s="1"/>
  <c r="AO25" i="11" a="1"/>
  <c r="AO25" i="11" s="1"/>
  <c r="AG25" i="11" a="1"/>
  <c r="AG25" i="11" s="1"/>
  <c r="AJ24" i="11" a="1"/>
  <c r="AJ24" i="11" s="1"/>
  <c r="AB24" i="11" a="1"/>
  <c r="AB24" i="11" s="1"/>
  <c r="G24" i="11" s="1"/>
  <c r="AM23" i="11" a="1"/>
  <c r="AM23" i="11" s="1"/>
  <c r="AE23" i="11" a="1"/>
  <c r="AE23" i="11" s="1"/>
  <c r="AP22" i="11" a="1"/>
  <c r="AP22" i="11" s="1"/>
  <c r="AH22" i="11" a="1"/>
  <c r="AH22" i="11" s="1"/>
  <c r="AK21" i="11" a="1"/>
  <c r="AK21" i="11" s="1"/>
  <c r="AC21" i="11" a="1"/>
  <c r="AC21" i="11" s="1"/>
  <c r="AN20" i="11" a="1"/>
  <c r="AN20" i="11" s="1"/>
  <c r="AF20" i="11" a="1"/>
  <c r="AF20" i="11" s="1"/>
  <c r="AQ19" i="11" a="1"/>
  <c r="AQ19" i="11" s="1"/>
  <c r="AI19" i="11" a="1"/>
  <c r="AI19" i="11" s="1"/>
  <c r="AA19" i="11" a="1"/>
  <c r="AA19" i="11" s="1"/>
  <c r="AL18" i="11" a="1"/>
  <c r="AL18" i="11" s="1"/>
  <c r="AD18" i="11" a="1"/>
  <c r="AD18" i="11" s="1"/>
  <c r="AO17" i="11" a="1"/>
  <c r="AO17" i="11" s="1"/>
  <c r="AG17" i="11" a="1"/>
  <c r="AG17" i="11" s="1"/>
  <c r="AN54" i="11" a="1"/>
  <c r="AN54" i="11" s="1"/>
  <c r="AF54" i="11" a="1"/>
  <c r="AF54" i="11" s="1"/>
  <c r="AQ53" i="11" a="1"/>
  <c r="AQ53" i="11" s="1"/>
  <c r="AI53" i="11" a="1"/>
  <c r="AI53" i="11" s="1"/>
  <c r="AA53" i="11" a="1"/>
  <c r="AA53" i="11" s="1"/>
  <c r="AL52" i="11" a="1"/>
  <c r="AL52" i="11" s="1"/>
  <c r="AD52" i="11" a="1"/>
  <c r="AD52" i="11" s="1"/>
  <c r="AO51" i="11" a="1"/>
  <c r="AO51" i="11" s="1"/>
  <c r="AG51" i="11" a="1"/>
  <c r="AG51" i="11" s="1"/>
  <c r="AJ50" i="11" a="1"/>
  <c r="AJ50" i="11" s="1"/>
  <c r="AB50" i="11" a="1"/>
  <c r="AB50" i="11" s="1"/>
  <c r="AM49" i="11" a="1"/>
  <c r="AM49" i="11" s="1"/>
  <c r="AE49" i="11" a="1"/>
  <c r="AE49" i="11" s="1"/>
  <c r="AP48" i="11" a="1"/>
  <c r="AP48" i="11" s="1"/>
  <c r="AH48" i="11" a="1"/>
  <c r="AH48" i="11" s="1"/>
  <c r="AK47" i="11" a="1"/>
  <c r="AK47" i="11" s="1"/>
  <c r="AC47" i="11" a="1"/>
  <c r="AC47" i="11" s="1"/>
  <c r="AN46" i="11" a="1"/>
  <c r="AN46" i="11" s="1"/>
  <c r="AF46" i="11" a="1"/>
  <c r="AF46" i="11" s="1"/>
  <c r="AQ45" i="11" a="1"/>
  <c r="AQ45" i="11" s="1"/>
  <c r="AI45" i="11" a="1"/>
  <c r="AI45" i="11" s="1"/>
  <c r="AA45" i="11" a="1"/>
  <c r="AA45" i="11" s="1"/>
  <c r="AL44" i="11" a="1"/>
  <c r="AL44" i="11" s="1"/>
  <c r="AD44" i="11" a="1"/>
  <c r="AD44" i="11" s="1"/>
  <c r="AO43" i="11" a="1"/>
  <c r="AO43" i="11" s="1"/>
  <c r="AG43" i="11" a="1"/>
  <c r="AG43" i="11" s="1"/>
  <c r="AJ42" i="11" a="1"/>
  <c r="AJ42" i="11" s="1"/>
  <c r="AB42" i="11" a="1"/>
  <c r="AB42" i="11" s="1"/>
  <c r="AM41" i="11" a="1"/>
  <c r="AM41" i="11" s="1"/>
  <c r="AE41" i="11" a="1"/>
  <c r="AE41" i="11" s="1"/>
  <c r="AP40" i="11" a="1"/>
  <c r="AP40" i="11" s="1"/>
  <c r="AH40" i="11" a="1"/>
  <c r="AH40" i="11" s="1"/>
  <c r="AK39" i="11" a="1"/>
  <c r="AK39" i="11" s="1"/>
  <c r="AC39" i="11" a="1"/>
  <c r="AC39" i="11" s="1"/>
  <c r="AN38" i="11" a="1"/>
  <c r="AN38" i="11" s="1"/>
  <c r="AF38" i="11" a="1"/>
  <c r="AF38" i="11" s="1"/>
  <c r="AQ37" i="11" a="1"/>
  <c r="AQ37" i="11" s="1"/>
  <c r="AI37" i="11" a="1"/>
  <c r="AI37" i="11" s="1"/>
  <c r="AA37" i="11" a="1"/>
  <c r="AA37" i="11" s="1"/>
  <c r="AL36" i="11" a="1"/>
  <c r="AL36" i="11" s="1"/>
  <c r="AD36" i="11" a="1"/>
  <c r="AD36" i="11" s="1"/>
  <c r="AO35" i="11" a="1"/>
  <c r="AO35" i="11" s="1"/>
  <c r="AG35" i="11" a="1"/>
  <c r="AG35" i="11" s="1"/>
  <c r="AJ34" i="11" a="1"/>
  <c r="AJ34" i="11" s="1"/>
  <c r="AB34" i="11" a="1"/>
  <c r="AB34" i="11" s="1"/>
  <c r="AM33" i="11" a="1"/>
  <c r="AM33" i="11" s="1"/>
  <c r="AE33" i="11" a="1"/>
  <c r="AE33" i="11" s="1"/>
  <c r="AP32" i="11" a="1"/>
  <c r="AP32" i="11" s="1"/>
  <c r="AH32" i="11" a="1"/>
  <c r="AH32" i="11" s="1"/>
  <c r="AK31" i="11" a="1"/>
  <c r="AK31" i="11" s="1"/>
  <c r="AC31" i="11" a="1"/>
  <c r="AC31" i="11" s="1"/>
  <c r="AN30" i="11" a="1"/>
  <c r="AN30" i="11" s="1"/>
  <c r="AF30" i="11" a="1"/>
  <c r="AF30" i="11" s="1"/>
  <c r="AQ29" i="11" a="1"/>
  <c r="AQ29" i="11" s="1"/>
  <c r="AI29" i="11" a="1"/>
  <c r="AI29" i="11" s="1"/>
  <c r="AA29" i="11" a="1"/>
  <c r="AA29" i="11" s="1"/>
  <c r="AL28" i="11" a="1"/>
  <c r="AL28" i="11" s="1"/>
  <c r="AD28" i="11" a="1"/>
  <c r="AD28" i="11" s="1"/>
  <c r="AO27" i="11" a="1"/>
  <c r="AO27" i="11" s="1"/>
  <c r="AG27" i="11" a="1"/>
  <c r="AG27" i="11" s="1"/>
  <c r="AJ26" i="11" a="1"/>
  <c r="AJ26" i="11" s="1"/>
  <c r="AB26" i="11" a="1"/>
  <c r="AB26" i="11" s="1"/>
  <c r="AM25" i="11" a="1"/>
  <c r="AM25" i="11" s="1"/>
  <c r="AE25" i="11" a="1"/>
  <c r="AE25" i="11" s="1"/>
  <c r="AP24" i="11" a="1"/>
  <c r="AP24" i="11" s="1"/>
  <c r="AH24" i="11" a="1"/>
  <c r="AH24" i="11" s="1"/>
  <c r="AK23" i="11" a="1"/>
  <c r="AK23" i="11" s="1"/>
  <c r="AC23" i="11" a="1"/>
  <c r="AC23" i="11" s="1"/>
  <c r="AN22" i="11" a="1"/>
  <c r="AN22" i="11" s="1"/>
  <c r="AF22" i="11" a="1"/>
  <c r="AF22" i="11" s="1"/>
  <c r="AQ21" i="11" a="1"/>
  <c r="AQ21" i="11" s="1"/>
  <c r="AI21" i="11" a="1"/>
  <c r="AI21" i="11" s="1"/>
  <c r="AA21" i="11" a="1"/>
  <c r="AA21" i="11" s="1"/>
  <c r="AL20" i="11" a="1"/>
  <c r="AL20" i="11" s="1"/>
  <c r="AD20" i="11" a="1"/>
  <c r="AD20" i="11" s="1"/>
  <c r="AO19" i="11" a="1"/>
  <c r="AO19" i="11" s="1"/>
  <c r="AG19" i="11" a="1"/>
  <c r="AG19" i="11" s="1"/>
  <c r="AJ18" i="11" a="1"/>
  <c r="AJ18" i="11" s="1"/>
  <c r="AB18" i="11" a="1"/>
  <c r="AB18" i="11" s="1"/>
  <c r="AM17" i="11" a="1"/>
  <c r="AM17" i="11" s="1"/>
  <c r="AE17" i="11" a="1"/>
  <c r="AE17" i="11" s="1"/>
  <c r="AP16" i="11" a="1"/>
  <c r="AP16" i="11" s="1"/>
  <c r="AJ55" i="11" a="1"/>
  <c r="AJ55" i="11" s="1"/>
  <c r="AB55" i="11" a="1"/>
  <c r="AB55" i="11" s="1"/>
  <c r="AM54" i="11" a="1"/>
  <c r="AM54" i="11" s="1"/>
  <c r="AE54" i="11" a="1"/>
  <c r="AE54" i="11" s="1"/>
  <c r="AP53" i="11" a="1"/>
  <c r="AP53" i="11" s="1"/>
  <c r="AH53" i="11" a="1"/>
  <c r="AH53" i="11" s="1"/>
  <c r="AK52" i="11" a="1"/>
  <c r="AK52" i="11" s="1"/>
  <c r="AC52" i="11" a="1"/>
  <c r="AC52" i="11" s="1"/>
  <c r="AN51" i="11" a="1"/>
  <c r="AN51" i="11" s="1"/>
  <c r="AF51" i="11" a="1"/>
  <c r="AF51" i="11" s="1"/>
  <c r="AQ50" i="11" a="1"/>
  <c r="AQ50" i="11" s="1"/>
  <c r="AI50" i="11" a="1"/>
  <c r="AI50" i="11" s="1"/>
  <c r="AA50" i="11" a="1"/>
  <c r="AA50" i="11" s="1"/>
  <c r="AL49" i="11" a="1"/>
  <c r="AL49" i="11" s="1"/>
  <c r="AD49" i="11" a="1"/>
  <c r="AD49" i="11" s="1"/>
  <c r="AO48" i="11" a="1"/>
  <c r="AO48" i="11" s="1"/>
  <c r="AG48" i="11" a="1"/>
  <c r="AG48" i="11" s="1"/>
  <c r="AJ47" i="11" a="1"/>
  <c r="AJ47" i="11" s="1"/>
  <c r="AB47" i="11" a="1"/>
  <c r="AB47" i="11" s="1"/>
  <c r="AM46" i="11" a="1"/>
  <c r="AM46" i="11" s="1"/>
  <c r="AE46" i="11" a="1"/>
  <c r="AE46" i="11" s="1"/>
  <c r="AP45" i="11" a="1"/>
  <c r="AP45" i="11" s="1"/>
  <c r="AH45" i="11" a="1"/>
  <c r="AH45" i="11" s="1"/>
  <c r="AK44" i="11" a="1"/>
  <c r="AK44" i="11" s="1"/>
  <c r="AC44" i="11" a="1"/>
  <c r="AC44" i="11" s="1"/>
  <c r="AN43" i="11" a="1"/>
  <c r="AN43" i="11" s="1"/>
  <c r="AF43" i="11" a="1"/>
  <c r="AF43" i="11" s="1"/>
  <c r="AQ42" i="11" a="1"/>
  <c r="AQ42" i="11" s="1"/>
  <c r="AI42" i="11" a="1"/>
  <c r="AI42" i="11" s="1"/>
  <c r="AA42" i="11" a="1"/>
  <c r="AA42" i="11" s="1"/>
  <c r="AL41" i="11" a="1"/>
  <c r="AL41" i="11" s="1"/>
  <c r="AD41" i="11" a="1"/>
  <c r="AD41" i="11" s="1"/>
  <c r="AO40" i="11" a="1"/>
  <c r="AO40" i="11" s="1"/>
  <c r="AG40" i="11" a="1"/>
  <c r="AG40" i="11" s="1"/>
  <c r="AJ39" i="11" a="1"/>
  <c r="AJ39" i="11" s="1"/>
  <c r="AB39" i="11" a="1"/>
  <c r="AB39" i="11" s="1"/>
  <c r="AM38" i="11" a="1"/>
  <c r="AM38" i="11" s="1"/>
  <c r="AE38" i="11" a="1"/>
  <c r="AE38" i="11" s="1"/>
  <c r="AP37" i="11" a="1"/>
  <c r="AP37" i="11" s="1"/>
  <c r="AH37" i="11" a="1"/>
  <c r="AH37" i="11" s="1"/>
  <c r="AK36" i="11" a="1"/>
  <c r="AK36" i="11" s="1"/>
  <c r="AC36" i="11" a="1"/>
  <c r="AC36" i="11" s="1"/>
  <c r="AN35" i="11" a="1"/>
  <c r="AN35" i="11" s="1"/>
  <c r="AF35" i="11" a="1"/>
  <c r="AF35" i="11" s="1"/>
  <c r="AQ34" i="11" a="1"/>
  <c r="AQ34" i="11" s="1"/>
  <c r="AI34" i="11" a="1"/>
  <c r="AI34" i="11" s="1"/>
  <c r="AA34" i="11" a="1"/>
  <c r="AA34" i="11" s="1"/>
  <c r="AL33" i="11" a="1"/>
  <c r="AL33" i="11" s="1"/>
  <c r="AD33" i="11" a="1"/>
  <c r="AD33" i="11" s="1"/>
  <c r="AO32" i="11" a="1"/>
  <c r="AO32" i="11" s="1"/>
  <c r="AG32" i="11" a="1"/>
  <c r="AG32" i="11" s="1"/>
  <c r="AJ31" i="11" a="1"/>
  <c r="AJ31" i="11" s="1"/>
  <c r="AB31" i="11" a="1"/>
  <c r="AB31" i="11" s="1"/>
  <c r="AM30" i="11" a="1"/>
  <c r="AM30" i="11" s="1"/>
  <c r="AE30" i="11" a="1"/>
  <c r="AE30" i="11" s="1"/>
  <c r="AP29" i="11" a="1"/>
  <c r="AP29" i="11" s="1"/>
  <c r="AH29" i="11" a="1"/>
  <c r="AH29" i="11" s="1"/>
  <c r="AK28" i="11" a="1"/>
  <c r="AK28" i="11" s="1"/>
  <c r="AC28" i="11" a="1"/>
  <c r="AC28" i="11" s="1"/>
  <c r="AN27" i="11" a="1"/>
  <c r="AN27" i="11" s="1"/>
  <c r="AF27" i="11" a="1"/>
  <c r="AF27" i="11" s="1"/>
  <c r="AQ26" i="11" a="1"/>
  <c r="AQ26" i="11" s="1"/>
  <c r="AI26" i="11" a="1"/>
  <c r="AI26" i="11" s="1"/>
  <c r="AA26" i="11" a="1"/>
  <c r="AA26" i="11" s="1"/>
  <c r="AL25" i="11" a="1"/>
  <c r="AL25" i="11" s="1"/>
  <c r="AD25" i="11" a="1"/>
  <c r="AD25" i="11" s="1"/>
  <c r="AO24" i="11" a="1"/>
  <c r="AO24" i="11" s="1"/>
  <c r="AG24" i="11" a="1"/>
  <c r="AG24" i="11" s="1"/>
  <c r="AJ23" i="11" a="1"/>
  <c r="AJ23" i="11" s="1"/>
  <c r="AB23" i="11" a="1"/>
  <c r="AB23" i="11" s="1"/>
  <c r="AM22" i="11" a="1"/>
  <c r="AM22" i="11" s="1"/>
  <c r="AE22" i="11" a="1"/>
  <c r="AE22" i="11" s="1"/>
  <c r="AP21" i="11" a="1"/>
  <c r="AP21" i="11" s="1"/>
  <c r="AH21" i="11" a="1"/>
  <c r="AH21" i="11" s="1"/>
  <c r="AK20" i="11" a="1"/>
  <c r="AK20" i="11" s="1"/>
  <c r="AC20" i="11" a="1"/>
  <c r="AC20" i="11" s="1"/>
  <c r="AN19" i="11" a="1"/>
  <c r="AN19" i="11" s="1"/>
  <c r="AF19" i="11" a="1"/>
  <c r="AF19" i="11" s="1"/>
  <c r="AQ18" i="11" a="1"/>
  <c r="AQ18" i="11" s="1"/>
  <c r="AI18" i="11" a="1"/>
  <c r="AI18" i="11" s="1"/>
  <c r="AA18" i="11" a="1"/>
  <c r="AA18" i="11" s="1"/>
  <c r="AL17" i="11" a="1"/>
  <c r="AL17" i="11" s="1"/>
  <c r="AD17" i="11" a="1"/>
  <c r="AD17" i="11" s="1"/>
  <c r="AO16" i="11" a="1"/>
  <c r="AO16" i="11" s="1"/>
  <c r="AG16" i="11" a="1"/>
  <c r="AG16" i="11" s="1"/>
  <c r="AQ55" i="11" a="1"/>
  <c r="AQ55" i="11" s="1"/>
  <c r="AI55" i="11" a="1"/>
  <c r="AI55" i="11" s="1"/>
  <c r="AA55" i="11" a="1"/>
  <c r="AA55" i="11" s="1"/>
  <c r="AL54" i="11" a="1"/>
  <c r="AL54" i="11" s="1"/>
  <c r="AD54" i="11" a="1"/>
  <c r="AD54" i="11" s="1"/>
  <c r="AO53" i="11" a="1"/>
  <c r="AO53" i="11" s="1"/>
  <c r="AG53" i="11" a="1"/>
  <c r="AG53" i="11" s="1"/>
  <c r="AJ52" i="11" a="1"/>
  <c r="AJ52" i="11" s="1"/>
  <c r="AB52" i="11" a="1"/>
  <c r="AB52" i="11" s="1"/>
  <c r="AM51" i="11" a="1"/>
  <c r="AM51" i="11" s="1"/>
  <c r="AE51" i="11" a="1"/>
  <c r="AE51" i="11" s="1"/>
  <c r="AP50" i="11" a="1"/>
  <c r="AP50" i="11" s="1"/>
  <c r="AH50" i="11" a="1"/>
  <c r="AH50" i="11" s="1"/>
  <c r="AK49" i="11" a="1"/>
  <c r="AK49" i="11" s="1"/>
  <c r="AC49" i="11" a="1"/>
  <c r="AC49" i="11" s="1"/>
  <c r="AN48" i="11" a="1"/>
  <c r="AN48" i="11" s="1"/>
  <c r="AF48" i="11" a="1"/>
  <c r="AF48" i="11" s="1"/>
  <c r="AQ47" i="11" a="1"/>
  <c r="AQ47" i="11" s="1"/>
  <c r="AI47" i="11" a="1"/>
  <c r="AI47" i="11" s="1"/>
  <c r="AA47" i="11" a="1"/>
  <c r="AA47" i="11" s="1"/>
  <c r="AL46" i="11" a="1"/>
  <c r="AL46" i="11" s="1"/>
  <c r="AD46" i="11" a="1"/>
  <c r="AD46" i="11" s="1"/>
  <c r="AO45" i="11" a="1"/>
  <c r="AO45" i="11" s="1"/>
  <c r="AG45" i="11" a="1"/>
  <c r="AG45" i="11" s="1"/>
  <c r="AJ44" i="11" a="1"/>
  <c r="AJ44" i="11" s="1"/>
  <c r="AB44" i="11" a="1"/>
  <c r="AB44" i="11" s="1"/>
  <c r="AM43" i="11" a="1"/>
  <c r="AM43" i="11" s="1"/>
  <c r="AE43" i="11" a="1"/>
  <c r="AE43" i="11" s="1"/>
  <c r="AP42" i="11" a="1"/>
  <c r="AP42" i="11" s="1"/>
  <c r="AH42" i="11" a="1"/>
  <c r="AH42" i="11" s="1"/>
  <c r="AK41" i="11" a="1"/>
  <c r="AK41" i="11" s="1"/>
  <c r="AC41" i="11" a="1"/>
  <c r="AC41" i="11" s="1"/>
  <c r="AN40" i="11" a="1"/>
  <c r="AN40" i="11" s="1"/>
  <c r="AF40" i="11" a="1"/>
  <c r="AF40" i="11" s="1"/>
  <c r="AQ39" i="11" a="1"/>
  <c r="AQ39" i="11" s="1"/>
  <c r="AI39" i="11" a="1"/>
  <c r="AI39" i="11" s="1"/>
  <c r="AA39" i="11" a="1"/>
  <c r="AA39" i="11" s="1"/>
  <c r="AL38" i="11" a="1"/>
  <c r="AL38" i="11" s="1"/>
  <c r="AD38" i="11" a="1"/>
  <c r="AD38" i="11" s="1"/>
  <c r="AO37" i="11" a="1"/>
  <c r="AO37" i="11" s="1"/>
  <c r="AG37" i="11" a="1"/>
  <c r="AG37" i="11" s="1"/>
  <c r="AJ36" i="11" a="1"/>
  <c r="AJ36" i="11" s="1"/>
  <c r="AB36" i="11" a="1"/>
  <c r="AB36" i="11" s="1"/>
  <c r="AM35" i="11" a="1"/>
  <c r="AM35" i="11" s="1"/>
  <c r="AE35" i="11" a="1"/>
  <c r="AE35" i="11" s="1"/>
  <c r="AP34" i="11" a="1"/>
  <c r="AP34" i="11" s="1"/>
  <c r="AH34" i="11" a="1"/>
  <c r="AH34" i="11" s="1"/>
  <c r="AK33" i="11" a="1"/>
  <c r="AK33" i="11" s="1"/>
  <c r="AC33" i="11" a="1"/>
  <c r="AC33" i="11" s="1"/>
  <c r="AN32" i="11" a="1"/>
  <c r="AN32" i="11" s="1"/>
  <c r="AF32" i="11" a="1"/>
  <c r="AF32" i="11" s="1"/>
  <c r="AQ31" i="11" a="1"/>
  <c r="AQ31" i="11" s="1"/>
  <c r="AI31" i="11" a="1"/>
  <c r="AI31" i="11" s="1"/>
  <c r="AA31" i="11" a="1"/>
  <c r="AA31" i="11" s="1"/>
  <c r="AL30" i="11" a="1"/>
  <c r="AL30" i="11" s="1"/>
  <c r="AD30" i="11" a="1"/>
  <c r="AD30" i="11" s="1"/>
  <c r="AO29" i="11" a="1"/>
  <c r="AO29" i="11" s="1"/>
  <c r="AG29" i="11" a="1"/>
  <c r="AG29" i="11" s="1"/>
  <c r="AJ28" i="11" a="1"/>
  <c r="AJ28" i="11" s="1"/>
  <c r="AB28" i="11" a="1"/>
  <c r="AB28" i="11" s="1"/>
  <c r="AM27" i="11" a="1"/>
  <c r="AM27" i="11" s="1"/>
  <c r="AE27" i="11" a="1"/>
  <c r="AE27" i="11" s="1"/>
  <c r="AP26" i="11" a="1"/>
  <c r="AP26" i="11" s="1"/>
  <c r="AH26" i="11" a="1"/>
  <c r="AH26" i="11" s="1"/>
  <c r="AK25" i="11" a="1"/>
  <c r="AK25" i="11" s="1"/>
  <c r="AC25" i="11" a="1"/>
  <c r="AC25" i="11" s="1"/>
  <c r="AN24" i="11" a="1"/>
  <c r="AN24" i="11" s="1"/>
  <c r="AF24" i="11" a="1"/>
  <c r="AF24" i="11" s="1"/>
  <c r="AQ23" i="11" a="1"/>
  <c r="AQ23" i="11" s="1"/>
  <c r="AI23" i="11" a="1"/>
  <c r="AI23" i="11" s="1"/>
  <c r="AA23" i="11" a="1"/>
  <c r="AA23" i="11" s="1"/>
  <c r="AL22" i="11" a="1"/>
  <c r="AL22" i="11" s="1"/>
  <c r="AD22" i="11" a="1"/>
  <c r="AD22" i="11" s="1"/>
  <c r="AO21" i="11" a="1"/>
  <c r="AO21" i="11" s="1"/>
  <c r="AG21" i="11" a="1"/>
  <c r="AG21" i="11" s="1"/>
  <c r="AJ20" i="11" a="1"/>
  <c r="AJ20" i="11" s="1"/>
  <c r="AB20" i="11" a="1"/>
  <c r="AB20" i="11" s="1"/>
  <c r="AM19" i="11" a="1"/>
  <c r="AM19" i="11" s="1"/>
  <c r="AE19" i="11" a="1"/>
  <c r="AE19" i="11" s="1"/>
  <c r="AP18" i="11" a="1"/>
  <c r="AP18" i="11" s="1"/>
  <c r="AH18" i="11" a="1"/>
  <c r="AH18" i="11" s="1"/>
  <c r="AK17" i="11" a="1"/>
  <c r="AK17" i="11" s="1"/>
  <c r="AC17" i="11" a="1"/>
  <c r="AC17" i="11" s="1"/>
  <c r="AN16" i="11" a="1"/>
  <c r="AN16" i="11" s="1"/>
  <c r="AF16" i="11" a="1"/>
  <c r="AF16" i="11" s="1"/>
  <c r="AP55" i="11" a="1"/>
  <c r="AP55" i="11" s="1"/>
  <c r="AH55" i="11" a="1"/>
  <c r="AH55" i="11" s="1"/>
  <c r="AK54" i="11" a="1"/>
  <c r="AK54" i="11" s="1"/>
  <c r="AC54" i="11" a="1"/>
  <c r="AC54" i="11" s="1"/>
  <c r="AN53" i="11" a="1"/>
  <c r="AN53" i="11" s="1"/>
  <c r="AF53" i="11" a="1"/>
  <c r="AF53" i="11" s="1"/>
  <c r="AQ52" i="11" a="1"/>
  <c r="AQ52" i="11" s="1"/>
  <c r="AI52" i="11" a="1"/>
  <c r="AI52" i="11" s="1"/>
  <c r="AA52" i="11" a="1"/>
  <c r="AA52" i="11" s="1"/>
  <c r="AL51" i="11" a="1"/>
  <c r="AL51" i="11" s="1"/>
  <c r="AD51" i="11" a="1"/>
  <c r="AD51" i="11" s="1"/>
  <c r="AO50" i="11" a="1"/>
  <c r="AO50" i="11" s="1"/>
  <c r="AG50" i="11" a="1"/>
  <c r="AG50" i="11" s="1"/>
  <c r="AJ49" i="11" a="1"/>
  <c r="AJ49" i="11" s="1"/>
  <c r="AB49" i="11" a="1"/>
  <c r="AB49" i="11" s="1"/>
  <c r="AM48" i="11" a="1"/>
  <c r="AM48" i="11" s="1"/>
  <c r="AE48" i="11" a="1"/>
  <c r="AE48" i="11" s="1"/>
  <c r="AP47" i="11" a="1"/>
  <c r="AP47" i="11" s="1"/>
  <c r="AH47" i="11" a="1"/>
  <c r="AH47" i="11" s="1"/>
  <c r="AK46" i="11" a="1"/>
  <c r="AK46" i="11" s="1"/>
  <c r="AC46" i="11" a="1"/>
  <c r="AC46" i="11" s="1"/>
  <c r="AN45" i="11" a="1"/>
  <c r="AN45" i="11" s="1"/>
  <c r="AF45" i="11" a="1"/>
  <c r="AF45" i="11" s="1"/>
  <c r="AQ44" i="11" a="1"/>
  <c r="AQ44" i="11" s="1"/>
  <c r="AI44" i="11" a="1"/>
  <c r="AI44" i="11" s="1"/>
  <c r="AA44" i="11" a="1"/>
  <c r="AA44" i="11" s="1"/>
  <c r="AL43" i="11" a="1"/>
  <c r="AL43" i="11" s="1"/>
  <c r="AD43" i="11" a="1"/>
  <c r="AD43" i="11" s="1"/>
  <c r="AO42" i="11" a="1"/>
  <c r="AO42" i="11" s="1"/>
  <c r="AG42" i="11" a="1"/>
  <c r="AG42" i="11" s="1"/>
  <c r="AJ41" i="11" a="1"/>
  <c r="AJ41" i="11" s="1"/>
  <c r="AB41" i="11" a="1"/>
  <c r="AB41" i="11" s="1"/>
  <c r="AM40" i="11" a="1"/>
  <c r="AM40" i="11" s="1"/>
  <c r="AE40" i="11" a="1"/>
  <c r="AE40" i="11" s="1"/>
  <c r="AP39" i="11" a="1"/>
  <c r="AP39" i="11" s="1"/>
  <c r="AH39" i="11" a="1"/>
  <c r="AH39" i="11" s="1"/>
  <c r="AK38" i="11" a="1"/>
  <c r="AK38" i="11" s="1"/>
  <c r="AC38" i="11" a="1"/>
  <c r="AC38" i="11" s="1"/>
  <c r="AN37" i="11" a="1"/>
  <c r="AN37" i="11" s="1"/>
  <c r="AF37" i="11" a="1"/>
  <c r="AF37" i="11" s="1"/>
  <c r="AQ36" i="11" a="1"/>
  <c r="AQ36" i="11" s="1"/>
  <c r="AI36" i="11" a="1"/>
  <c r="AI36" i="11" s="1"/>
  <c r="AA36" i="11" a="1"/>
  <c r="AA36" i="11" s="1"/>
  <c r="AL35" i="11" a="1"/>
  <c r="AL35" i="11" s="1"/>
  <c r="AD35" i="11" a="1"/>
  <c r="AD35" i="11" s="1"/>
  <c r="AO34" i="11" a="1"/>
  <c r="AO34" i="11" s="1"/>
  <c r="AG34" i="11" a="1"/>
  <c r="AG34" i="11" s="1"/>
  <c r="AJ33" i="11" a="1"/>
  <c r="AJ33" i="11" s="1"/>
  <c r="AB33" i="11" a="1"/>
  <c r="AB33" i="11" s="1"/>
  <c r="AM32" i="11" a="1"/>
  <c r="AM32" i="11" s="1"/>
  <c r="AE32" i="11" a="1"/>
  <c r="AE32" i="11" s="1"/>
  <c r="AP31" i="11" a="1"/>
  <c r="AP31" i="11" s="1"/>
  <c r="AH31" i="11" a="1"/>
  <c r="AH31" i="11" s="1"/>
  <c r="AK30" i="11" a="1"/>
  <c r="AK30" i="11" s="1"/>
  <c r="AC30" i="11" a="1"/>
  <c r="AC30" i="11" s="1"/>
  <c r="AN29" i="11" a="1"/>
  <c r="AN29" i="11" s="1"/>
  <c r="AF29" i="11" a="1"/>
  <c r="AF29" i="11" s="1"/>
  <c r="AQ28" i="11" a="1"/>
  <c r="AQ28" i="11" s="1"/>
  <c r="AI28" i="11" a="1"/>
  <c r="AI28" i="11" s="1"/>
  <c r="AA28" i="11" a="1"/>
  <c r="AA28" i="11" s="1"/>
  <c r="AL27" i="11" a="1"/>
  <c r="AL27" i="11" s="1"/>
  <c r="AD27" i="11" a="1"/>
  <c r="AD27" i="11" s="1"/>
  <c r="AO26" i="11" a="1"/>
  <c r="AO26" i="11" s="1"/>
  <c r="AG26" i="11" a="1"/>
  <c r="AG26" i="11" s="1"/>
  <c r="AJ25" i="11" a="1"/>
  <c r="AJ25" i="11" s="1"/>
  <c r="AB25" i="11" a="1"/>
  <c r="AB25" i="11" s="1"/>
  <c r="AM24" i="11" a="1"/>
  <c r="AM24" i="11" s="1"/>
  <c r="AE24" i="11" a="1"/>
  <c r="AE24" i="11" s="1"/>
  <c r="AP23" i="11" a="1"/>
  <c r="AP23" i="11" s="1"/>
  <c r="AH23" i="11" a="1"/>
  <c r="AH23" i="11" s="1"/>
  <c r="AK22" i="11" a="1"/>
  <c r="AK22" i="11" s="1"/>
  <c r="AC22" i="11" a="1"/>
  <c r="AC22" i="11" s="1"/>
  <c r="AN21" i="11" a="1"/>
  <c r="AN21" i="11" s="1"/>
  <c r="AF21" i="11" a="1"/>
  <c r="AF21" i="11" s="1"/>
  <c r="AQ20" i="11" a="1"/>
  <c r="AQ20" i="11" s="1"/>
  <c r="AI20" i="11" a="1"/>
  <c r="AI20" i="11" s="1"/>
  <c r="AA20" i="11" a="1"/>
  <c r="AA20" i="11" s="1"/>
  <c r="AL19" i="11" a="1"/>
  <c r="AL19" i="11" s="1"/>
  <c r="AD19" i="11" a="1"/>
  <c r="AD19" i="11" s="1"/>
  <c r="AO18" i="11" a="1"/>
  <c r="AO18" i="11" s="1"/>
  <c r="AG18" i="11" a="1"/>
  <c r="AG18" i="11" s="1"/>
  <c r="AJ17" i="11" a="1"/>
  <c r="AJ17" i="11" s="1"/>
  <c r="AB17" i="11" a="1"/>
  <c r="AB17" i="11" s="1"/>
  <c r="AL56" i="11" a="1"/>
  <c r="AL56" i="11" s="1"/>
  <c r="AD56" i="11" a="1"/>
  <c r="AD56" i="11" s="1"/>
  <c r="AO55" i="11" a="1"/>
  <c r="AO55" i="11" s="1"/>
  <c r="AG55" i="11" a="1"/>
  <c r="AG55" i="11" s="1"/>
  <c r="AJ54" i="11" a="1"/>
  <c r="AJ54" i="11" s="1"/>
  <c r="AB54" i="11" a="1"/>
  <c r="AB54" i="11" s="1"/>
  <c r="AM53" i="11" a="1"/>
  <c r="AM53" i="11" s="1"/>
  <c r="AE53" i="11" a="1"/>
  <c r="AE53" i="11" s="1"/>
  <c r="AP52" i="11" a="1"/>
  <c r="AP52" i="11" s="1"/>
  <c r="AH52" i="11" a="1"/>
  <c r="AH52" i="11" s="1"/>
  <c r="AK51" i="11" a="1"/>
  <c r="AK51" i="11" s="1"/>
  <c r="AC51" i="11" a="1"/>
  <c r="AC51" i="11" s="1"/>
  <c r="AN50" i="11" a="1"/>
  <c r="AN50" i="11" s="1"/>
  <c r="AF50" i="11" a="1"/>
  <c r="AF50" i="11" s="1"/>
  <c r="AQ49" i="11" a="1"/>
  <c r="AQ49" i="11" s="1"/>
  <c r="AI49" i="11" a="1"/>
  <c r="AI49" i="11" s="1"/>
  <c r="AA49" i="11" a="1"/>
  <c r="AA49" i="11" s="1"/>
  <c r="AL48" i="11" a="1"/>
  <c r="AL48" i="11" s="1"/>
  <c r="AD48" i="11" a="1"/>
  <c r="AD48" i="11" s="1"/>
  <c r="AO47" i="11" a="1"/>
  <c r="AO47" i="11" s="1"/>
  <c r="AG47" i="11" a="1"/>
  <c r="AG47" i="11" s="1"/>
  <c r="AJ46" i="11" a="1"/>
  <c r="AJ46" i="11" s="1"/>
  <c r="AB46" i="11" a="1"/>
  <c r="AB46" i="11" s="1"/>
  <c r="AM45" i="11" a="1"/>
  <c r="AM45" i="11" s="1"/>
  <c r="AE45" i="11" a="1"/>
  <c r="AE45" i="11" s="1"/>
  <c r="AP44" i="11" a="1"/>
  <c r="AP44" i="11" s="1"/>
  <c r="AH44" i="11" a="1"/>
  <c r="AH44" i="11" s="1"/>
  <c r="AK43" i="11" a="1"/>
  <c r="AK43" i="11" s="1"/>
  <c r="AC43" i="11" a="1"/>
  <c r="AC43" i="11" s="1"/>
  <c r="AN42" i="11" a="1"/>
  <c r="AN42" i="11" s="1"/>
  <c r="AF42" i="11" a="1"/>
  <c r="AF42" i="11" s="1"/>
  <c r="AQ41" i="11" a="1"/>
  <c r="AQ41" i="11" s="1"/>
  <c r="AI41" i="11" a="1"/>
  <c r="AI41" i="11" s="1"/>
  <c r="AA41" i="11" a="1"/>
  <c r="AA41" i="11" s="1"/>
  <c r="AL40" i="11" a="1"/>
  <c r="AL40" i="11" s="1"/>
  <c r="AD40" i="11" a="1"/>
  <c r="AD40" i="11" s="1"/>
  <c r="AO39" i="11" a="1"/>
  <c r="AO39" i="11" s="1"/>
  <c r="AG39" i="11" a="1"/>
  <c r="AG39" i="11" s="1"/>
  <c r="AJ38" i="11" a="1"/>
  <c r="AJ38" i="11" s="1"/>
  <c r="AB38" i="11" a="1"/>
  <c r="AB38" i="11" s="1"/>
  <c r="G38" i="11" s="1"/>
  <c r="AM37" i="11" a="1"/>
  <c r="AM37" i="11" s="1"/>
  <c r="AE37" i="11" a="1"/>
  <c r="AE37" i="11" s="1"/>
  <c r="AP36" i="11" a="1"/>
  <c r="AP36" i="11" s="1"/>
  <c r="AH36" i="11" a="1"/>
  <c r="AH36" i="11" s="1"/>
  <c r="AK35" i="11" a="1"/>
  <c r="AK35" i="11" s="1"/>
  <c r="AC35" i="11" a="1"/>
  <c r="AC35" i="11" s="1"/>
  <c r="AN34" i="11" a="1"/>
  <c r="AN34" i="11" s="1"/>
  <c r="AF34" i="11" a="1"/>
  <c r="AF34" i="11" s="1"/>
  <c r="AQ33" i="11" a="1"/>
  <c r="AQ33" i="11" s="1"/>
  <c r="AI33" i="11" a="1"/>
  <c r="AI33" i="11" s="1"/>
  <c r="AA33" i="11" a="1"/>
  <c r="AA33" i="11" s="1"/>
  <c r="AL32" i="11" a="1"/>
  <c r="AL32" i="11" s="1"/>
  <c r="AD32" i="11" a="1"/>
  <c r="AD32" i="11" s="1"/>
  <c r="AO31" i="11" a="1"/>
  <c r="AO31" i="11" s="1"/>
  <c r="AG31" i="11" a="1"/>
  <c r="AG31" i="11" s="1"/>
  <c r="AJ30" i="11" a="1"/>
  <c r="AJ30" i="11" s="1"/>
  <c r="AB30" i="11" a="1"/>
  <c r="AB30" i="11" s="1"/>
  <c r="AM29" i="11" a="1"/>
  <c r="AM29" i="11" s="1"/>
  <c r="AE29" i="11" a="1"/>
  <c r="AE29" i="11" s="1"/>
  <c r="AP28" i="11" a="1"/>
  <c r="AP28" i="11" s="1"/>
  <c r="AH28" i="11" a="1"/>
  <c r="AH28" i="11" s="1"/>
  <c r="AK27" i="11" a="1"/>
  <c r="AK27" i="11" s="1"/>
  <c r="AC27" i="11" a="1"/>
  <c r="AC27" i="11" s="1"/>
  <c r="AN26" i="11" a="1"/>
  <c r="AN26" i="11" s="1"/>
  <c r="J26" i="11" s="1"/>
  <c r="AF26" i="11" a="1"/>
  <c r="AF26" i="11" s="1"/>
  <c r="AQ25" i="11" a="1"/>
  <c r="AQ25" i="11" s="1"/>
  <c r="AI25" i="11" a="1"/>
  <c r="AI25" i="11" s="1"/>
  <c r="AA25" i="11" a="1"/>
  <c r="AA25" i="11" s="1"/>
  <c r="AL24" i="11" a="1"/>
  <c r="AL24" i="11" s="1"/>
  <c r="AD24" i="11" a="1"/>
  <c r="AD24" i="11" s="1"/>
  <c r="AO23" i="11" a="1"/>
  <c r="AO23" i="11" s="1"/>
  <c r="AG23" i="11" a="1"/>
  <c r="AG23" i="11" s="1"/>
  <c r="AJ22" i="11" a="1"/>
  <c r="AJ22" i="11" s="1"/>
  <c r="AB22" i="11" a="1"/>
  <c r="AB22" i="11" s="1"/>
  <c r="AM21" i="11" a="1"/>
  <c r="AM21" i="11" s="1"/>
  <c r="AE21" i="11" a="1"/>
  <c r="AE21" i="11" s="1"/>
  <c r="AP20" i="11" a="1"/>
  <c r="AP20" i="11" s="1"/>
  <c r="AH20" i="11" a="1"/>
  <c r="AH20" i="11" s="1"/>
  <c r="AK19" i="11" a="1"/>
  <c r="AK19" i="11" s="1"/>
  <c r="AC19" i="11" a="1"/>
  <c r="AC19" i="11" s="1"/>
  <c r="AN18" i="11" a="1"/>
  <c r="AN18" i="11" s="1"/>
  <c r="AF18" i="11" a="1"/>
  <c r="AF18" i="11" s="1"/>
  <c r="AQ17" i="11" a="1"/>
  <c r="AQ17" i="11" s="1"/>
  <c r="AI17" i="11" a="1"/>
  <c r="AI17" i="11" s="1"/>
  <c r="AA17" i="11" a="1"/>
  <c r="AA17" i="11" s="1"/>
  <c r="AH16" i="11" a="1"/>
  <c r="AH16" i="11" s="1"/>
  <c r="AK15" i="11" a="1"/>
  <c r="AK15" i="11" s="1"/>
  <c r="AC15" i="11" a="1"/>
  <c r="AC15" i="11" s="1"/>
  <c r="AN14" i="11" a="1"/>
  <c r="AN14" i="11" s="1"/>
  <c r="AF14" i="11" a="1"/>
  <c r="AF14" i="11" s="1"/>
  <c r="AQ13" i="11" a="1"/>
  <c r="AQ13" i="11" s="1"/>
  <c r="AI13" i="11" a="1"/>
  <c r="AI13" i="11" s="1"/>
  <c r="AA13" i="11" a="1"/>
  <c r="AA13" i="11" s="1"/>
  <c r="AL12" i="11" a="1"/>
  <c r="AL12" i="11" s="1"/>
  <c r="AD12" i="11" a="1"/>
  <c r="AD12" i="11" s="1"/>
  <c r="AO11" i="11" a="1"/>
  <c r="AO11" i="11" s="1"/>
  <c r="AG11" i="11" a="1"/>
  <c r="AG11" i="11" s="1"/>
  <c r="AJ10" i="11" a="1"/>
  <c r="AJ10" i="11" s="1"/>
  <c r="AB10" i="11" a="1"/>
  <c r="AB10" i="11" s="1"/>
  <c r="AM9" i="11" a="1"/>
  <c r="AM9" i="11" s="1"/>
  <c r="AE9" i="11" a="1"/>
  <c r="AE9" i="11" s="1"/>
  <c r="AP8" i="11" a="1"/>
  <c r="AP8" i="11" s="1"/>
  <c r="AH8" i="11" a="1"/>
  <c r="AH8" i="11" s="1"/>
  <c r="AK7" i="11" a="1"/>
  <c r="AK7" i="11" s="1"/>
  <c r="AC7" i="11" a="1"/>
  <c r="AC7" i="11" s="1"/>
  <c r="AN6" i="11" a="1"/>
  <c r="AN6" i="11" s="1"/>
  <c r="AF6" i="11" a="1"/>
  <c r="AF6" i="11" s="1"/>
  <c r="AQ5" i="11" a="1"/>
  <c r="AQ5" i="11" s="1"/>
  <c r="AI5" i="11" a="1"/>
  <c r="AI5" i="11" s="1"/>
  <c r="AA5" i="11" a="1"/>
  <c r="AA5" i="11" s="1"/>
  <c r="AL4" i="11" a="1"/>
  <c r="AL4" i="11" s="1"/>
  <c r="AD4" i="11" a="1"/>
  <c r="AD4" i="11" s="1"/>
  <c r="AJ15" i="11" a="1"/>
  <c r="AJ15" i="11" s="1"/>
  <c r="AB15" i="11" a="1"/>
  <c r="AB15" i="11" s="1"/>
  <c r="AM14" i="11" a="1"/>
  <c r="AM14" i="11" s="1"/>
  <c r="AE14" i="11" a="1"/>
  <c r="AE14" i="11" s="1"/>
  <c r="AP13" i="11" a="1"/>
  <c r="AP13" i="11" s="1"/>
  <c r="AH13" i="11" a="1"/>
  <c r="AH13" i="11" s="1"/>
  <c r="AK12" i="11" a="1"/>
  <c r="AK12" i="11" s="1"/>
  <c r="AC12" i="11" a="1"/>
  <c r="AC12" i="11" s="1"/>
  <c r="AN11" i="11" a="1"/>
  <c r="AN11" i="11" s="1"/>
  <c r="AF11" i="11" a="1"/>
  <c r="AF11" i="11" s="1"/>
  <c r="AQ10" i="11" a="1"/>
  <c r="AQ10" i="11" s="1"/>
  <c r="AI10" i="11" a="1"/>
  <c r="AI10" i="11" s="1"/>
  <c r="AA10" i="11" a="1"/>
  <c r="AA10" i="11" s="1"/>
  <c r="AL9" i="11" a="1"/>
  <c r="AL9" i="11" s="1"/>
  <c r="AD9" i="11" a="1"/>
  <c r="AD9" i="11" s="1"/>
  <c r="AO8" i="11" a="1"/>
  <c r="AO8" i="11" s="1"/>
  <c r="AG8" i="11" a="1"/>
  <c r="AG8" i="11" s="1"/>
  <c r="AJ7" i="11" a="1"/>
  <c r="AJ7" i="11" s="1"/>
  <c r="AB7" i="11" a="1"/>
  <c r="AB7" i="11" s="1"/>
  <c r="AM6" i="11" a="1"/>
  <c r="AM6" i="11" s="1"/>
  <c r="AE6" i="11" a="1"/>
  <c r="AE6" i="11" s="1"/>
  <c r="AP5" i="11" a="1"/>
  <c r="AP5" i="11" s="1"/>
  <c r="AH5" i="11" a="1"/>
  <c r="AH5" i="11" s="1"/>
  <c r="AK4" i="11" a="1"/>
  <c r="AK4" i="11" s="1"/>
  <c r="AC4" i="11" a="1"/>
  <c r="AC4" i="11" s="1"/>
  <c r="AQ15" i="11" a="1"/>
  <c r="AQ15" i="11" s="1"/>
  <c r="AI15" i="11" a="1"/>
  <c r="AI15" i="11" s="1"/>
  <c r="AA15" i="11" a="1"/>
  <c r="AA15" i="11" s="1"/>
  <c r="AL14" i="11" a="1"/>
  <c r="AL14" i="11" s="1"/>
  <c r="AD14" i="11" a="1"/>
  <c r="AD14" i="11" s="1"/>
  <c r="AO13" i="11" a="1"/>
  <c r="AO13" i="11" s="1"/>
  <c r="AG13" i="11" a="1"/>
  <c r="AG13" i="11" s="1"/>
  <c r="AJ12" i="11" a="1"/>
  <c r="AJ12" i="11" s="1"/>
  <c r="AB12" i="11" a="1"/>
  <c r="AB12" i="11" s="1"/>
  <c r="AM11" i="11" a="1"/>
  <c r="AM11" i="11" s="1"/>
  <c r="AE11" i="11" a="1"/>
  <c r="AE11" i="11" s="1"/>
  <c r="AP10" i="11" a="1"/>
  <c r="AP10" i="11" s="1"/>
  <c r="AH10" i="11" a="1"/>
  <c r="AH10" i="11" s="1"/>
  <c r="AK9" i="11" a="1"/>
  <c r="AK9" i="11" s="1"/>
  <c r="AC9" i="11" a="1"/>
  <c r="AC9" i="11" s="1"/>
  <c r="AN8" i="11" a="1"/>
  <c r="AN8" i="11" s="1"/>
  <c r="AF8" i="11" a="1"/>
  <c r="AF8" i="11" s="1"/>
  <c r="AQ7" i="11" a="1"/>
  <c r="AQ7" i="11" s="1"/>
  <c r="AI7" i="11" a="1"/>
  <c r="AI7" i="11" s="1"/>
  <c r="AA7" i="11" a="1"/>
  <c r="AA7" i="11" s="1"/>
  <c r="AL6" i="11" a="1"/>
  <c r="AL6" i="11" s="1"/>
  <c r="AD6" i="11" a="1"/>
  <c r="AD6" i="11" s="1"/>
  <c r="AO5" i="11" a="1"/>
  <c r="AO5" i="11" s="1"/>
  <c r="AG5" i="11" a="1"/>
  <c r="AG5" i="11" s="1"/>
  <c r="AJ4" i="11" a="1"/>
  <c r="AJ4" i="11" s="1"/>
  <c r="AB4" i="11" a="1"/>
  <c r="AB4" i="11" s="1"/>
  <c r="AM16" i="11" a="1"/>
  <c r="AM16" i="11" s="1"/>
  <c r="J16" i="11" s="1"/>
  <c r="AE16" i="11" a="1"/>
  <c r="AE16" i="11" s="1"/>
  <c r="AP15" i="11" a="1"/>
  <c r="AP15" i="11" s="1"/>
  <c r="AH15" i="11" a="1"/>
  <c r="AH15" i="11" s="1"/>
  <c r="AK14" i="11" a="1"/>
  <c r="AK14" i="11" s="1"/>
  <c r="AC14" i="11" a="1"/>
  <c r="AC14" i="11" s="1"/>
  <c r="AN13" i="11" a="1"/>
  <c r="AN13" i="11" s="1"/>
  <c r="AF13" i="11" a="1"/>
  <c r="AF13" i="11" s="1"/>
  <c r="AQ12" i="11" a="1"/>
  <c r="AQ12" i="11" s="1"/>
  <c r="AI12" i="11" a="1"/>
  <c r="AI12" i="11" s="1"/>
  <c r="AA12" i="11" a="1"/>
  <c r="AA12" i="11" s="1"/>
  <c r="AL11" i="11" a="1"/>
  <c r="AL11" i="11" s="1"/>
  <c r="AD11" i="11" a="1"/>
  <c r="AD11" i="11" s="1"/>
  <c r="AO10" i="11" a="1"/>
  <c r="AO10" i="11" s="1"/>
  <c r="AG10" i="11" a="1"/>
  <c r="AG10" i="11" s="1"/>
  <c r="AJ9" i="11" a="1"/>
  <c r="AJ9" i="11" s="1"/>
  <c r="AB9" i="11" a="1"/>
  <c r="AB9" i="11" s="1"/>
  <c r="AM8" i="11" a="1"/>
  <c r="AM8" i="11" s="1"/>
  <c r="AE8" i="11" a="1"/>
  <c r="AE8" i="11" s="1"/>
  <c r="AP7" i="11" a="1"/>
  <c r="AP7" i="11" s="1"/>
  <c r="AH7" i="11" a="1"/>
  <c r="AH7" i="11" s="1"/>
  <c r="AK6" i="11" a="1"/>
  <c r="AK6" i="11" s="1"/>
  <c r="AC6" i="11" a="1"/>
  <c r="AC6" i="11" s="1"/>
  <c r="AN5" i="11" a="1"/>
  <c r="AN5" i="11" s="1"/>
  <c r="AF5" i="11" a="1"/>
  <c r="AF5" i="11" s="1"/>
  <c r="AQ4" i="11" a="1"/>
  <c r="AQ4" i="11" s="1"/>
  <c r="AI4" i="11" a="1"/>
  <c r="AI4" i="11" s="1"/>
  <c r="AA4" i="11" a="1"/>
  <c r="AA4" i="11" s="1"/>
  <c r="AL16" i="11" a="1"/>
  <c r="AL16" i="11" s="1"/>
  <c r="AD16" i="11" a="1"/>
  <c r="AD16" i="11" s="1"/>
  <c r="AO15" i="11" a="1"/>
  <c r="AO15" i="11" s="1"/>
  <c r="AG15" i="11" a="1"/>
  <c r="AG15" i="11" s="1"/>
  <c r="AJ14" i="11" a="1"/>
  <c r="AJ14" i="11" s="1"/>
  <c r="AB14" i="11" a="1"/>
  <c r="AB14" i="11" s="1"/>
  <c r="AM13" i="11" a="1"/>
  <c r="AM13" i="11" s="1"/>
  <c r="AE13" i="11" a="1"/>
  <c r="AE13" i="11" s="1"/>
  <c r="AP12" i="11" a="1"/>
  <c r="AP12" i="11" s="1"/>
  <c r="AH12" i="11" a="1"/>
  <c r="AH12" i="11" s="1"/>
  <c r="AK11" i="11" a="1"/>
  <c r="AK11" i="11" s="1"/>
  <c r="AC11" i="11" a="1"/>
  <c r="AC11" i="11" s="1"/>
  <c r="AN10" i="11" a="1"/>
  <c r="AN10" i="11" s="1"/>
  <c r="AF10" i="11" a="1"/>
  <c r="AF10" i="11" s="1"/>
  <c r="AQ9" i="11" a="1"/>
  <c r="AQ9" i="11" s="1"/>
  <c r="AI9" i="11" a="1"/>
  <c r="AI9" i="11" s="1"/>
  <c r="AA9" i="11" a="1"/>
  <c r="AA9" i="11" s="1"/>
  <c r="AL8" i="11" a="1"/>
  <c r="AL8" i="11" s="1"/>
  <c r="AD8" i="11" a="1"/>
  <c r="AD8" i="11" s="1"/>
  <c r="AO7" i="11" a="1"/>
  <c r="AO7" i="11" s="1"/>
  <c r="AG7" i="11" a="1"/>
  <c r="AG7" i="11" s="1"/>
  <c r="AJ6" i="11" a="1"/>
  <c r="AJ6" i="11" s="1"/>
  <c r="AB6" i="11" a="1"/>
  <c r="AB6" i="11" s="1"/>
  <c r="AM5" i="11" a="1"/>
  <c r="AM5" i="11" s="1"/>
  <c r="AE5" i="11" a="1"/>
  <c r="AE5" i="11" s="1"/>
  <c r="AP4" i="11" a="1"/>
  <c r="AP4" i="11" s="1"/>
  <c r="AH4" i="11" a="1"/>
  <c r="AH4" i="11" s="1"/>
  <c r="AI6" i="11" a="1"/>
  <c r="AI6" i="11" s="1"/>
  <c r="AA6" i="11" a="1"/>
  <c r="AA6" i="11" s="1"/>
  <c r="AL5" i="11" a="1"/>
  <c r="AL5" i="11" s="1"/>
  <c r="AD5" i="11" a="1"/>
  <c r="AD5" i="11" s="1"/>
  <c r="AO4" i="11" a="1"/>
  <c r="AO4" i="11" s="1"/>
  <c r="AG4" i="11" a="1"/>
  <c r="AG4" i="11" s="1"/>
  <c r="AJ16" i="11" a="1"/>
  <c r="AJ16" i="11" s="1"/>
  <c r="AB16" i="11" a="1"/>
  <c r="AB16" i="11" s="1"/>
  <c r="AM15" i="11" a="1"/>
  <c r="AM15" i="11" s="1"/>
  <c r="AE15" i="11" a="1"/>
  <c r="AE15" i="11" s="1"/>
  <c r="AP14" i="11" a="1"/>
  <c r="AP14" i="11" s="1"/>
  <c r="AH14" i="11" a="1"/>
  <c r="AH14" i="11" s="1"/>
  <c r="AK13" i="11" a="1"/>
  <c r="AK13" i="11" s="1"/>
  <c r="AC13" i="11" a="1"/>
  <c r="AC13" i="11" s="1"/>
  <c r="AN12" i="11" a="1"/>
  <c r="AN12" i="11" s="1"/>
  <c r="AF12" i="11" a="1"/>
  <c r="AF12" i="11" s="1"/>
  <c r="AQ11" i="11" a="1"/>
  <c r="AQ11" i="11" s="1"/>
  <c r="AI11" i="11" a="1"/>
  <c r="AI11" i="11" s="1"/>
  <c r="AA11" i="11" a="1"/>
  <c r="AA11" i="11" s="1"/>
  <c r="AL10" i="11" a="1"/>
  <c r="AL10" i="11" s="1"/>
  <c r="AD10" i="11" a="1"/>
  <c r="AD10" i="11" s="1"/>
  <c r="AO9" i="11" a="1"/>
  <c r="AO9" i="11" s="1"/>
  <c r="AG9" i="11" a="1"/>
  <c r="AG9" i="11" s="1"/>
  <c r="AJ8" i="11" a="1"/>
  <c r="AJ8" i="11" s="1"/>
  <c r="AB8" i="11" a="1"/>
  <c r="AB8" i="11" s="1"/>
  <c r="AM7" i="11" a="1"/>
  <c r="AM7" i="11" s="1"/>
  <c r="AE7" i="11" a="1"/>
  <c r="AE7" i="11" s="1"/>
  <c r="AP6" i="11" a="1"/>
  <c r="AP6" i="11" s="1"/>
  <c r="AH6" i="11" a="1"/>
  <c r="AH6" i="11" s="1"/>
  <c r="AK5" i="11" a="1"/>
  <c r="AK5" i="11" s="1"/>
  <c r="AC5" i="11" a="1"/>
  <c r="AC5" i="11" s="1"/>
  <c r="AN4" i="11" a="1"/>
  <c r="AN4" i="11" s="1"/>
  <c r="AF4" i="11" a="1"/>
  <c r="AF4" i="11" s="1"/>
  <c r="V101" i="21"/>
  <c r="P94" i="21"/>
  <c r="N101" i="21"/>
  <c r="W99" i="21"/>
  <c r="S98" i="21"/>
  <c r="R3" i="21"/>
  <c r="U102" i="21"/>
  <c r="M101" i="21"/>
  <c r="N99" i="21"/>
  <c r="R97" i="21"/>
  <c r="V96" i="21"/>
  <c r="N96" i="21"/>
  <c r="M96" i="21"/>
  <c r="T95" i="21"/>
  <c r="Z94" i="21"/>
  <c r="V88" i="21"/>
  <c r="N88" i="21"/>
  <c r="T87" i="21"/>
  <c r="AQ101" i="21" a="1"/>
  <c r="AQ101" i="21" s="1"/>
  <c r="AI101" i="21" a="1"/>
  <c r="AI101" i="21" s="1"/>
  <c r="AA101" i="21" a="1"/>
  <c r="AA101" i="21" s="1"/>
  <c r="AN102" i="21" a="1"/>
  <c r="AN102" i="21" s="1"/>
  <c r="AF102" i="21" a="1"/>
  <c r="AF102" i="21" s="1"/>
  <c r="AL100" i="21" a="1"/>
  <c r="AL100" i="21" s="1"/>
  <c r="AD100" i="21" a="1"/>
  <c r="AD100" i="21" s="1"/>
  <c r="AO99" i="21" a="1"/>
  <c r="AO99" i="21" s="1"/>
  <c r="AG99" i="21" a="1"/>
  <c r="AG99" i="21" s="1"/>
  <c r="AJ98" i="21" a="1"/>
  <c r="AJ98" i="21" s="1"/>
  <c r="AB98" i="21" a="1"/>
  <c r="AB98" i="21" s="1"/>
  <c r="AM97" i="21" a="1"/>
  <c r="AM97" i="21" s="1"/>
  <c r="AE97" i="21" a="1"/>
  <c r="AE97" i="21" s="1"/>
  <c r="AP96" i="21" a="1"/>
  <c r="AP96" i="21" s="1"/>
  <c r="AH96" i="21" a="1"/>
  <c r="AH96" i="21" s="1"/>
  <c r="AK95" i="21" a="1"/>
  <c r="AK95" i="21" s="1"/>
  <c r="AC95" i="21" a="1"/>
  <c r="AC95" i="21" s="1"/>
  <c r="AN94" i="21" a="1"/>
  <c r="AN94" i="21" s="1"/>
  <c r="AF94" i="21" a="1"/>
  <c r="AF94" i="21" s="1"/>
  <c r="AQ93" i="21" a="1"/>
  <c r="AQ93" i="21" s="1"/>
  <c r="AI93" i="21" a="1"/>
  <c r="AI93" i="21" s="1"/>
  <c r="AA93" i="21" a="1"/>
  <c r="AA93" i="21" s="1"/>
  <c r="AL92" i="21" a="1"/>
  <c r="AL92" i="21" s="1"/>
  <c r="AD92" i="21" a="1"/>
  <c r="AD92" i="21" s="1"/>
  <c r="AO91" i="21" a="1"/>
  <c r="AO91" i="21" s="1"/>
  <c r="AG91" i="21" a="1"/>
  <c r="AG91" i="21" s="1"/>
  <c r="AJ90" i="21" a="1"/>
  <c r="AJ90" i="21" s="1"/>
  <c r="AB90" i="21" a="1"/>
  <c r="AB90" i="21" s="1"/>
  <c r="AM89" i="21" a="1"/>
  <c r="AM89" i="21" s="1"/>
  <c r="AE89" i="21" a="1"/>
  <c r="AE89" i="21" s="1"/>
  <c r="AP88" i="21" a="1"/>
  <c r="AP88" i="21" s="1"/>
  <c r="AH88" i="21" a="1"/>
  <c r="AH88" i="21" s="1"/>
  <c r="AK87" i="21" a="1"/>
  <c r="AK87" i="21" s="1"/>
  <c r="AC87" i="21" a="1"/>
  <c r="AC87" i="21" s="1"/>
  <c r="AN86" i="21" a="1"/>
  <c r="AN86" i="21" s="1"/>
  <c r="AF86" i="21" a="1"/>
  <c r="AF86" i="21" s="1"/>
  <c r="AQ85" i="21" a="1"/>
  <c r="AQ85" i="21" s="1"/>
  <c r="AI85" i="21" a="1"/>
  <c r="AI85" i="21" s="1"/>
  <c r="AA85" i="21" a="1"/>
  <c r="AA85" i="21" s="1"/>
  <c r="AL84" i="21" a="1"/>
  <c r="AL84" i="21" s="1"/>
  <c r="AD84" i="21" a="1"/>
  <c r="AD84" i="21" s="1"/>
  <c r="AO83" i="21" a="1"/>
  <c r="AO83" i="21" s="1"/>
  <c r="AG83" i="21" a="1"/>
  <c r="AG83" i="21" s="1"/>
  <c r="AJ82" i="21" a="1"/>
  <c r="AJ82" i="21" s="1"/>
  <c r="AB82" i="21" a="1"/>
  <c r="AB82" i="21" s="1"/>
  <c r="AM81" i="21" a="1"/>
  <c r="AM81" i="21" s="1"/>
  <c r="AE81" i="21" a="1"/>
  <c r="AE81" i="21" s="1"/>
  <c r="AP80" i="21" a="1"/>
  <c r="AP80" i="21" s="1"/>
  <c r="AH80" i="21" a="1"/>
  <c r="AH80" i="21" s="1"/>
  <c r="AK79" i="21" a="1"/>
  <c r="AK79" i="21" s="1"/>
  <c r="AC79" i="21" a="1"/>
  <c r="AC79" i="21" s="1"/>
  <c r="AN78" i="21" a="1"/>
  <c r="AN78" i="21" s="1"/>
  <c r="AF78" i="21" a="1"/>
  <c r="AF78" i="21" s="1"/>
  <c r="AQ77" i="21" a="1"/>
  <c r="AQ77" i="21" s="1"/>
  <c r="AI77" i="21" a="1"/>
  <c r="AI77" i="21" s="1"/>
  <c r="AA77" i="21" a="1"/>
  <c r="AA77" i="21" s="1"/>
  <c r="AL76" i="21" a="1"/>
  <c r="AL76" i="21" s="1"/>
  <c r="AD76" i="21" a="1"/>
  <c r="AD76" i="21" s="1"/>
  <c r="AO75" i="21" a="1"/>
  <c r="AO75" i="21" s="1"/>
  <c r="AG75" i="21" a="1"/>
  <c r="AG75" i="21" s="1"/>
  <c r="AJ74" i="21" a="1"/>
  <c r="AJ74" i="21" s="1"/>
  <c r="AB74" i="21" a="1"/>
  <c r="AB74" i="21" s="1"/>
  <c r="AM73" i="21" a="1"/>
  <c r="AM73" i="21" s="1"/>
  <c r="AE73" i="21" a="1"/>
  <c r="AE73" i="21" s="1"/>
  <c r="AP72" i="21" a="1"/>
  <c r="AP72" i="21" s="1"/>
  <c r="AH72" i="21" a="1"/>
  <c r="AH72" i="21" s="1"/>
  <c r="AK71" i="21" a="1"/>
  <c r="AK71" i="21" s="1"/>
  <c r="AC71" i="21" a="1"/>
  <c r="AC71" i="21" s="1"/>
  <c r="AN70" i="21" a="1"/>
  <c r="AN70" i="21" s="1"/>
  <c r="AF70" i="21" a="1"/>
  <c r="AF70" i="21" s="1"/>
  <c r="AQ69" i="21" a="1"/>
  <c r="AQ69" i="21" s="1"/>
  <c r="AI69" i="21" a="1"/>
  <c r="AI69" i="21" s="1"/>
  <c r="AA69" i="21" a="1"/>
  <c r="AA69" i="21" s="1"/>
  <c r="V102" i="21"/>
  <c r="T101" i="21"/>
  <c r="L92" i="21"/>
  <c r="AM46" i="21" a="1"/>
  <c r="AM46" i="21" s="1"/>
  <c r="AE46" i="21" a="1"/>
  <c r="AE46" i="21" s="1"/>
  <c r="AP45" i="21" a="1"/>
  <c r="AP45" i="21" s="1"/>
  <c r="AH45" i="21" a="1"/>
  <c r="AH45" i="21" s="1"/>
  <c r="AK44" i="21" a="1"/>
  <c r="AK44" i="21" s="1"/>
  <c r="AC44" i="21" a="1"/>
  <c r="AC44" i="21" s="1"/>
  <c r="AN43" i="21" a="1"/>
  <c r="AN43" i="21" s="1"/>
  <c r="AF43" i="21" a="1"/>
  <c r="AF43" i="21" s="1"/>
  <c r="AQ42" i="21" a="1"/>
  <c r="AQ42" i="21" s="1"/>
  <c r="AI42" i="21" a="1"/>
  <c r="AI42" i="21" s="1"/>
  <c r="AA42" i="21" a="1"/>
  <c r="AA42" i="21" s="1"/>
  <c r="AL41" i="21" a="1"/>
  <c r="AL41" i="21" s="1"/>
  <c r="AD41" i="21" a="1"/>
  <c r="AD41" i="21" s="1"/>
  <c r="AO40" i="21" a="1"/>
  <c r="AO40" i="21" s="1"/>
  <c r="AG40" i="21" a="1"/>
  <c r="AG40" i="21" s="1"/>
  <c r="AJ39" i="21" a="1"/>
  <c r="AJ39" i="21" s="1"/>
  <c r="AB39" i="21" a="1"/>
  <c r="AB39" i="21" s="1"/>
  <c r="AM38" i="21" a="1"/>
  <c r="AM38" i="21" s="1"/>
  <c r="AE38" i="21" a="1"/>
  <c r="AE38" i="21" s="1"/>
  <c r="AP37" i="21" a="1"/>
  <c r="AP37" i="21" s="1"/>
  <c r="AH37" i="21" a="1"/>
  <c r="AH37" i="21" s="1"/>
  <c r="AK36" i="21" a="1"/>
  <c r="AK36" i="21" s="1"/>
  <c r="AC36" i="21" a="1"/>
  <c r="AC36" i="21" s="1"/>
  <c r="AN35" i="21" a="1"/>
  <c r="AN35" i="21" s="1"/>
  <c r="AF35" i="21" a="1"/>
  <c r="AF35" i="21" s="1"/>
  <c r="AQ34" i="21" a="1"/>
  <c r="AQ34" i="21" s="1"/>
  <c r="S3" i="21"/>
  <c r="Q102" i="21"/>
  <c r="N102" i="21"/>
  <c r="Z100" i="21"/>
  <c r="U100" i="21"/>
  <c r="R100" i="21"/>
  <c r="S99" i="21"/>
  <c r="W98" i="21"/>
  <c r="U97" i="21"/>
  <c r="L97" i="21"/>
  <c r="S96" i="21"/>
  <c r="R95" i="21"/>
  <c r="X94" i="21"/>
  <c r="M93" i="21"/>
  <c r="R91" i="21"/>
  <c r="Y90" i="21"/>
  <c r="P90" i="21"/>
  <c r="W89" i="21"/>
  <c r="N89" i="21"/>
  <c r="M88" i="21"/>
  <c r="Z86" i="21"/>
  <c r="W85" i="21"/>
  <c r="O85" i="21"/>
  <c r="N84" i="21"/>
  <c r="AJ102" i="21" a="1"/>
  <c r="AJ102" i="21" s="1"/>
  <c r="X101" i="21"/>
  <c r="AM101" i="21" a="1"/>
  <c r="AM101" i="21" s="1"/>
  <c r="AE101" i="21" a="1"/>
  <c r="AE101" i="21" s="1"/>
  <c r="AP100" i="21" a="1"/>
  <c r="AP100" i="21" s="1"/>
  <c r="AH100" i="21" a="1"/>
  <c r="AH100" i="21" s="1"/>
  <c r="AK99" i="21" a="1"/>
  <c r="AK99" i="21" s="1"/>
  <c r="Y3" i="21"/>
  <c r="AL102" i="21" a="1"/>
  <c r="AL102" i="21" s="1"/>
  <c r="AD102" i="21" a="1"/>
  <c r="AD102" i="21" s="1"/>
  <c r="AO101" i="21" a="1"/>
  <c r="AO101" i="21" s="1"/>
  <c r="AG101" i="21" a="1"/>
  <c r="AG101" i="21" s="1"/>
  <c r="AJ100" i="21" a="1"/>
  <c r="AJ100" i="21" s="1"/>
  <c r="AB100" i="21" a="1"/>
  <c r="AB100" i="21" s="1"/>
  <c r="AM99" i="21" a="1"/>
  <c r="AM99" i="21" s="1"/>
  <c r="AE99" i="21" a="1"/>
  <c r="AE99" i="21" s="1"/>
  <c r="AP98" i="21" a="1"/>
  <c r="AP98" i="21" s="1"/>
  <c r="AH98" i="21" a="1"/>
  <c r="AH98" i="21" s="1"/>
  <c r="AC99" i="21" a="1"/>
  <c r="AC99" i="21" s="1"/>
  <c r="T98" i="21"/>
  <c r="AN98" i="21" a="1"/>
  <c r="AN98" i="21" s="1"/>
  <c r="AF98" i="21" a="1"/>
  <c r="AF98" i="21" s="1"/>
  <c r="AI97" i="21" a="1"/>
  <c r="AI97" i="21" s="1"/>
  <c r="AA97" i="21" a="1"/>
  <c r="AA97" i="21" s="1"/>
  <c r="AL96" i="21" a="1"/>
  <c r="AL96" i="21" s="1"/>
  <c r="AD96" i="21" a="1"/>
  <c r="AD96" i="21" s="1"/>
  <c r="AG95" i="21" a="1"/>
  <c r="AG95" i="21" s="1"/>
  <c r="AJ94" i="21" a="1"/>
  <c r="AJ94" i="21" s="1"/>
  <c r="X93" i="21"/>
  <c r="AM93" i="21" a="1"/>
  <c r="AM93" i="21" s="1"/>
  <c r="AE93" i="21" a="1"/>
  <c r="AE93" i="21" s="1"/>
  <c r="AP92" i="21" a="1"/>
  <c r="AP92" i="21" s="1"/>
  <c r="AH92" i="21" a="1"/>
  <c r="AH92" i="21" s="1"/>
  <c r="AK91" i="21" a="1"/>
  <c r="AK91" i="21" s="1"/>
  <c r="AC91" i="21" a="1"/>
  <c r="AC91" i="21" s="1"/>
  <c r="T90" i="21"/>
  <c r="AN90" i="21" a="1"/>
  <c r="AN90" i="21" s="1"/>
  <c r="AF90" i="21" a="1"/>
  <c r="AF90" i="21" s="1"/>
  <c r="AI89" i="21" a="1"/>
  <c r="AI89" i="21" s="1"/>
  <c r="AA89" i="21" a="1"/>
  <c r="AA89" i="21" s="1"/>
  <c r="AL88" i="21" a="1"/>
  <c r="AL88" i="21" s="1"/>
  <c r="AD88" i="21" a="1"/>
  <c r="AD88" i="21" s="1"/>
  <c r="AG87" i="21" a="1"/>
  <c r="AG87" i="21" s="1"/>
  <c r="AJ86" i="21" a="1"/>
  <c r="AJ86" i="21" s="1"/>
  <c r="X85" i="21"/>
  <c r="AM85" i="21" a="1"/>
  <c r="AM85" i="21" s="1"/>
  <c r="AE85" i="21" a="1"/>
  <c r="AE85" i="21" s="1"/>
  <c r="AP84" i="21" a="1"/>
  <c r="AP84" i="21" s="1"/>
  <c r="AH84" i="21" a="1"/>
  <c r="AH84" i="21" s="1"/>
  <c r="AK83" i="21" a="1"/>
  <c r="AK83" i="21" s="1"/>
  <c r="AC83" i="21" a="1"/>
  <c r="AC83" i="21" s="1"/>
  <c r="T82" i="21"/>
  <c r="AN82" i="21" a="1"/>
  <c r="AN82" i="21" s="1"/>
  <c r="AF82" i="21" a="1"/>
  <c r="AF82" i="21" s="1"/>
  <c r="AI81" i="21" a="1"/>
  <c r="AI81" i="21" s="1"/>
  <c r="AA81" i="21" a="1"/>
  <c r="AA81" i="21" s="1"/>
  <c r="AL80" i="21" a="1"/>
  <c r="AL80" i="21" s="1"/>
  <c r="AD80" i="21" a="1"/>
  <c r="AD80" i="21" s="1"/>
  <c r="AG79" i="21" a="1"/>
  <c r="AG79" i="21" s="1"/>
  <c r="AJ78" i="21" a="1"/>
  <c r="AJ78" i="21" s="1"/>
  <c r="X77" i="21"/>
  <c r="AM77" i="21" a="1"/>
  <c r="AM77" i="21" s="1"/>
  <c r="AE77" i="21" a="1"/>
  <c r="AE77" i="21" s="1"/>
  <c r="AP76" i="21" a="1"/>
  <c r="AP76" i="21" s="1"/>
  <c r="AH76" i="21" a="1"/>
  <c r="AH76" i="21" s="1"/>
  <c r="AK75" i="21" a="1"/>
  <c r="AK75" i="21" s="1"/>
  <c r="AC75" i="21" a="1"/>
  <c r="AC75" i="21" s="1"/>
  <c r="T74" i="21"/>
  <c r="AN74" i="21" a="1"/>
  <c r="AN74" i="21" s="1"/>
  <c r="AF74" i="21" a="1"/>
  <c r="AF74" i="21" s="1"/>
  <c r="AI73" i="21" a="1"/>
  <c r="AI73" i="21" s="1"/>
  <c r="AA73" i="21" a="1"/>
  <c r="AA73" i="21" s="1"/>
  <c r="AL72" i="21" a="1"/>
  <c r="AL72" i="21" s="1"/>
  <c r="AD72" i="21" a="1"/>
  <c r="AD72" i="21" s="1"/>
  <c r="AO71" i="21" a="1"/>
  <c r="AO71" i="21" s="1"/>
  <c r="AG71" i="21" a="1"/>
  <c r="AG71" i="21" s="1"/>
  <c r="AJ70" i="21" a="1"/>
  <c r="AJ70" i="21" s="1"/>
  <c r="AB70" i="21" a="1"/>
  <c r="AB70" i="21" s="1"/>
  <c r="AM69" i="21" a="1"/>
  <c r="AM69" i="21" s="1"/>
  <c r="AE69" i="21" a="1"/>
  <c r="AE69" i="21" s="1"/>
  <c r="AP68" i="21" a="1"/>
  <c r="AP68" i="21" s="1"/>
  <c r="AH68" i="21" a="1"/>
  <c r="AH68" i="21" s="1"/>
  <c r="AK67" i="21" a="1"/>
  <c r="AK67" i="21" s="1"/>
  <c r="AC67" i="21" a="1"/>
  <c r="AC67" i="21" s="1"/>
  <c r="AN66" i="21" a="1"/>
  <c r="AN66" i="21" s="1"/>
  <c r="AF66" i="21" a="1"/>
  <c r="AF66" i="21" s="1"/>
  <c r="AQ65" i="21" a="1"/>
  <c r="AQ65" i="21" s="1"/>
  <c r="AI65" i="21" a="1"/>
  <c r="AI65" i="21" s="1"/>
  <c r="AA65" i="21" a="1"/>
  <c r="AA65" i="21" s="1"/>
  <c r="AL64" i="21" a="1"/>
  <c r="AL64" i="21" s="1"/>
  <c r="AD64" i="21" a="1"/>
  <c r="AD64" i="21" s="1"/>
  <c r="AO63" i="21" a="1"/>
  <c r="AO63" i="21" s="1"/>
  <c r="AG63" i="21" a="1"/>
  <c r="AG63" i="21" s="1"/>
  <c r="AJ62" i="21" a="1"/>
  <c r="AJ62" i="21" s="1"/>
  <c r="AB62" i="21" a="1"/>
  <c r="AB62" i="21" s="1"/>
  <c r="AM61" i="21" a="1"/>
  <c r="AM61" i="21" s="1"/>
  <c r="AE61" i="21" a="1"/>
  <c r="AE61" i="21" s="1"/>
  <c r="AP60" i="21" a="1"/>
  <c r="AP60" i="21" s="1"/>
  <c r="AH60" i="21" a="1"/>
  <c r="AH60" i="21" s="1"/>
  <c r="AK59" i="21" a="1"/>
  <c r="AK59" i="21" s="1"/>
  <c r="AC59" i="21" a="1"/>
  <c r="AC59" i="21" s="1"/>
  <c r="AN58" i="21" a="1"/>
  <c r="AN58" i="21" s="1"/>
  <c r="AF58" i="21" a="1"/>
  <c r="AF58" i="21" s="1"/>
  <c r="AK97" i="21" a="1"/>
  <c r="AK97" i="21" s="1"/>
  <c r="AC97" i="21" a="1"/>
  <c r="AC97" i="21" s="1"/>
  <c r="AN96" i="21" a="1"/>
  <c r="AN96" i="21" s="1"/>
  <c r="AF96" i="21" a="1"/>
  <c r="AF96" i="21" s="1"/>
  <c r="AQ95" i="21" a="1"/>
  <c r="AQ95" i="21" s="1"/>
  <c r="AI95" i="21" a="1"/>
  <c r="AI95" i="21" s="1"/>
  <c r="AA95" i="21" a="1"/>
  <c r="AA95" i="21" s="1"/>
  <c r="AL94" i="21" a="1"/>
  <c r="AL94" i="21" s="1"/>
  <c r="AD94" i="21" a="1"/>
  <c r="AD94" i="21" s="1"/>
  <c r="AO93" i="21" a="1"/>
  <c r="AO93" i="21" s="1"/>
  <c r="AG93" i="21" a="1"/>
  <c r="AG93" i="21" s="1"/>
  <c r="AJ92" i="21" a="1"/>
  <c r="AJ92" i="21" s="1"/>
  <c r="AB92" i="21" a="1"/>
  <c r="AB92" i="21" s="1"/>
  <c r="AM91" i="21" a="1"/>
  <c r="AM91" i="21" s="1"/>
  <c r="AE91" i="21" a="1"/>
  <c r="AE91" i="21" s="1"/>
  <c r="AP90" i="21" a="1"/>
  <c r="AP90" i="21" s="1"/>
  <c r="AH90" i="21" a="1"/>
  <c r="AH90" i="21" s="1"/>
  <c r="AK89" i="21" a="1"/>
  <c r="AK89" i="21" s="1"/>
  <c r="AC89" i="21" a="1"/>
  <c r="AC89" i="21" s="1"/>
  <c r="AN88" i="21" a="1"/>
  <c r="AN88" i="21" s="1"/>
  <c r="AF88" i="21" a="1"/>
  <c r="AF88" i="21" s="1"/>
  <c r="AQ87" i="21" a="1"/>
  <c r="AQ87" i="21" s="1"/>
  <c r="AI87" i="21" a="1"/>
  <c r="AI87" i="21" s="1"/>
  <c r="AA87" i="21" a="1"/>
  <c r="AA87" i="21" s="1"/>
  <c r="AL86" i="21" a="1"/>
  <c r="AL86" i="21" s="1"/>
  <c r="AD86" i="21" a="1"/>
  <c r="AD86" i="21" s="1"/>
  <c r="AO85" i="21" a="1"/>
  <c r="AO85" i="21" s="1"/>
  <c r="AG85" i="21" a="1"/>
  <c r="AG85" i="21" s="1"/>
  <c r="AJ84" i="21" a="1"/>
  <c r="AJ84" i="21" s="1"/>
  <c r="AB84" i="21" a="1"/>
  <c r="AB84" i="21" s="1"/>
  <c r="AM83" i="21" a="1"/>
  <c r="AM83" i="21" s="1"/>
  <c r="AE83" i="21" a="1"/>
  <c r="AE83" i="21" s="1"/>
  <c r="AP82" i="21" a="1"/>
  <c r="AP82" i="21" s="1"/>
  <c r="AH82" i="21" a="1"/>
  <c r="AH82" i="21" s="1"/>
  <c r="AK81" i="21" a="1"/>
  <c r="AK81" i="21" s="1"/>
  <c r="AC81" i="21" a="1"/>
  <c r="AC81" i="21" s="1"/>
  <c r="AN80" i="21" a="1"/>
  <c r="AN80" i="21" s="1"/>
  <c r="AF80" i="21" a="1"/>
  <c r="AF80" i="21" s="1"/>
  <c r="AQ79" i="21" a="1"/>
  <c r="AQ79" i="21" s="1"/>
  <c r="AI79" i="21" a="1"/>
  <c r="AI79" i="21" s="1"/>
  <c r="AA79" i="21" a="1"/>
  <c r="AA79" i="21" s="1"/>
  <c r="AL78" i="21" a="1"/>
  <c r="AL78" i="21" s="1"/>
  <c r="AD78" i="21" a="1"/>
  <c r="AD78" i="21" s="1"/>
  <c r="AO77" i="21" a="1"/>
  <c r="AO77" i="21" s="1"/>
  <c r="AG77" i="21" a="1"/>
  <c r="AG77" i="21" s="1"/>
  <c r="AJ76" i="21" a="1"/>
  <c r="AJ76" i="21" s="1"/>
  <c r="AB76" i="21" a="1"/>
  <c r="AB76" i="21" s="1"/>
  <c r="AM75" i="21" a="1"/>
  <c r="AM75" i="21" s="1"/>
  <c r="AE75" i="21" a="1"/>
  <c r="AE75" i="21" s="1"/>
  <c r="AP74" i="21" a="1"/>
  <c r="AP74" i="21" s="1"/>
  <c r="AH74" i="21" a="1"/>
  <c r="AH74" i="21" s="1"/>
  <c r="AK73" i="21" a="1"/>
  <c r="AK73" i="21" s="1"/>
  <c r="AC73" i="21" a="1"/>
  <c r="AC73" i="21" s="1"/>
  <c r="AN72" i="21" a="1"/>
  <c r="AN72" i="21" s="1"/>
  <c r="AF72" i="21" a="1"/>
  <c r="AF72" i="21" s="1"/>
  <c r="AQ71" i="21" a="1"/>
  <c r="AQ71" i="21" s="1"/>
  <c r="AI71" i="21" a="1"/>
  <c r="AI71" i="21" s="1"/>
  <c r="AA71" i="21" a="1"/>
  <c r="AA71" i="21" s="1"/>
  <c r="AL70" i="21" a="1"/>
  <c r="AL70" i="21" s="1"/>
  <c r="AD70" i="21" a="1"/>
  <c r="AD70" i="21" s="1"/>
  <c r="AO69" i="21" a="1"/>
  <c r="AO69" i="21" s="1"/>
  <c r="AG69" i="21" a="1"/>
  <c r="AG69" i="21" s="1"/>
  <c r="AJ68" i="21" a="1"/>
  <c r="AJ68" i="21" s="1"/>
  <c r="AB68" i="21" a="1"/>
  <c r="AB68" i="21" s="1"/>
  <c r="AM67" i="21" a="1"/>
  <c r="AM67" i="21" s="1"/>
  <c r="AE67" i="21" a="1"/>
  <c r="AE67" i="21" s="1"/>
  <c r="AP66" i="21" a="1"/>
  <c r="AP66" i="21" s="1"/>
  <c r="AH66" i="21" a="1"/>
  <c r="AH66" i="21" s="1"/>
  <c r="AK65" i="21" a="1"/>
  <c r="AK65" i="21" s="1"/>
  <c r="AC65" i="21" a="1"/>
  <c r="AC65" i="21" s="1"/>
  <c r="AN64" i="21" a="1"/>
  <c r="AN64" i="21" s="1"/>
  <c r="AF64" i="21" a="1"/>
  <c r="AF64" i="21" s="1"/>
  <c r="AQ63" i="21" a="1"/>
  <c r="AQ63" i="21" s="1"/>
  <c r="AI63" i="21" a="1"/>
  <c r="AI63" i="21" s="1"/>
  <c r="AA63" i="21" a="1"/>
  <c r="AA63" i="21" s="1"/>
  <c r="AL62" i="21" a="1"/>
  <c r="AL62" i="21" s="1"/>
  <c r="AD62" i="21" a="1"/>
  <c r="AD62" i="21" s="1"/>
  <c r="AO61" i="21" a="1"/>
  <c r="AO61" i="21" s="1"/>
  <c r="AG61" i="21" a="1"/>
  <c r="AG61" i="21" s="1"/>
  <c r="AJ60" i="21" a="1"/>
  <c r="AJ60" i="21" s="1"/>
  <c r="AB60" i="21" a="1"/>
  <c r="AB60" i="21" s="1"/>
  <c r="AM59" i="21" a="1"/>
  <c r="AM59" i="21" s="1"/>
  <c r="AE59" i="21" a="1"/>
  <c r="AE59" i="21" s="1"/>
  <c r="AP58" i="21" a="1"/>
  <c r="AP58" i="21" s="1"/>
  <c r="AH58" i="21" a="1"/>
  <c r="AH58" i="21" s="1"/>
  <c r="AK57" i="21" a="1"/>
  <c r="AK57" i="21" s="1"/>
  <c r="AC57" i="21" a="1"/>
  <c r="AC57" i="21" s="1"/>
  <c r="AN56" i="21" a="1"/>
  <c r="AN56" i="21" s="1"/>
  <c r="AF56" i="21" a="1"/>
  <c r="AF56" i="21" s="1"/>
  <c r="AQ57" i="21" a="1"/>
  <c r="AQ57" i="21" s="1"/>
  <c r="AI57" i="21" a="1"/>
  <c r="AI57" i="21" s="1"/>
  <c r="AA57" i="21" a="1"/>
  <c r="AA57" i="21" s="1"/>
  <c r="AL56" i="21" a="1"/>
  <c r="AL56" i="21" s="1"/>
  <c r="AD56" i="21" a="1"/>
  <c r="AD56" i="21" s="1"/>
  <c r="AO55" i="21" a="1"/>
  <c r="AO55" i="21" s="1"/>
  <c r="AG55" i="21" a="1"/>
  <c r="AG55" i="21" s="1"/>
  <c r="AJ54" i="21" a="1"/>
  <c r="AJ54" i="21" s="1"/>
  <c r="AB54" i="21" a="1"/>
  <c r="AB54" i="21" s="1"/>
  <c r="AM53" i="21" a="1"/>
  <c r="AM53" i="21" s="1"/>
  <c r="AE53" i="21" a="1"/>
  <c r="AE53" i="21" s="1"/>
  <c r="AP52" i="21" a="1"/>
  <c r="AP52" i="21" s="1"/>
  <c r="AH52" i="21" a="1"/>
  <c r="AH52" i="21" s="1"/>
  <c r="AK51" i="21" a="1"/>
  <c r="AK51" i="21" s="1"/>
  <c r="AC51" i="21" a="1"/>
  <c r="AC51" i="21" s="1"/>
  <c r="AN50" i="21" a="1"/>
  <c r="AN50" i="21" s="1"/>
  <c r="AF50" i="21" a="1"/>
  <c r="AF50" i="21" s="1"/>
  <c r="AQ49" i="21" a="1"/>
  <c r="AQ49" i="21" s="1"/>
  <c r="AI49" i="21" a="1"/>
  <c r="AI49" i="21" s="1"/>
  <c r="AA49" i="21" a="1"/>
  <c r="AA49" i="21" s="1"/>
  <c r="AL48" i="21" a="1"/>
  <c r="AL48" i="21" s="1"/>
  <c r="AD48" i="21" a="1"/>
  <c r="AD48" i="21" s="1"/>
  <c r="AO47" i="21" a="1"/>
  <c r="AO47" i="21" s="1"/>
  <c r="AG47" i="21" a="1"/>
  <c r="AG47" i="21" s="1"/>
  <c r="AJ46" i="21" a="1"/>
  <c r="AJ46" i="21" s="1"/>
  <c r="AB46" i="21" a="1"/>
  <c r="AB46" i="21" s="1"/>
  <c r="AM45" i="21" a="1"/>
  <c r="AM45" i="21" s="1"/>
  <c r="AE45" i="21" a="1"/>
  <c r="AE45" i="21" s="1"/>
  <c r="AP44" i="21" a="1"/>
  <c r="AP44" i="21" s="1"/>
  <c r="AH44" i="21" a="1"/>
  <c r="AH44" i="21" s="1"/>
  <c r="AK43" i="21" a="1"/>
  <c r="AK43" i="21" s="1"/>
  <c r="AC43" i="21" a="1"/>
  <c r="AC43" i="21" s="1"/>
  <c r="AN42" i="21" a="1"/>
  <c r="AN42" i="21" s="1"/>
  <c r="AF42" i="21" a="1"/>
  <c r="AF42" i="21" s="1"/>
  <c r="AQ41" i="21" a="1"/>
  <c r="AQ41" i="21" s="1"/>
  <c r="AI41" i="21" a="1"/>
  <c r="AI41" i="21" s="1"/>
  <c r="AA41" i="21" a="1"/>
  <c r="AA41" i="21" s="1"/>
  <c r="AL40" i="21" a="1"/>
  <c r="AL40" i="21" s="1"/>
  <c r="AD40" i="21" a="1"/>
  <c r="AD40" i="21" s="1"/>
  <c r="AO39" i="21" a="1"/>
  <c r="AO39" i="21" s="1"/>
  <c r="AG39" i="21" a="1"/>
  <c r="AG39" i="21" s="1"/>
  <c r="AJ38" i="21" a="1"/>
  <c r="AJ38" i="21" s="1"/>
  <c r="AB38" i="21" a="1"/>
  <c r="AB38" i="21" s="1"/>
  <c r="AM37" i="21" a="1"/>
  <c r="AM37" i="21" s="1"/>
  <c r="AE37" i="21" a="1"/>
  <c r="AE37" i="21" s="1"/>
  <c r="AP36" i="21" a="1"/>
  <c r="AP36" i="21" s="1"/>
  <c r="AH36" i="21" a="1"/>
  <c r="AH36" i="21" s="1"/>
  <c r="AK35" i="21" a="1"/>
  <c r="AK35" i="21" s="1"/>
  <c r="AC35" i="21" a="1"/>
  <c r="AC35" i="21" s="1"/>
  <c r="AN34" i="21" a="1"/>
  <c r="AN34" i="21" s="1"/>
  <c r="AQ55" i="21" a="1"/>
  <c r="AQ55" i="21" s="1"/>
  <c r="AI55" i="21" a="1"/>
  <c r="AI55" i="21" s="1"/>
  <c r="AA55" i="21" a="1"/>
  <c r="AA55" i="21" s="1"/>
  <c r="AL54" i="21" a="1"/>
  <c r="AL54" i="21" s="1"/>
  <c r="AD54" i="21" a="1"/>
  <c r="AD54" i="21" s="1"/>
  <c r="AO53" i="21" a="1"/>
  <c r="AO53" i="21" s="1"/>
  <c r="AG53" i="21" a="1"/>
  <c r="AG53" i="21" s="1"/>
  <c r="AJ52" i="21" a="1"/>
  <c r="AJ52" i="21" s="1"/>
  <c r="AB52" i="21" a="1"/>
  <c r="AB52" i="21" s="1"/>
  <c r="AM51" i="21" a="1"/>
  <c r="AM51" i="21" s="1"/>
  <c r="AE51" i="21" a="1"/>
  <c r="AE51" i="21" s="1"/>
  <c r="AP50" i="21" a="1"/>
  <c r="AP50" i="21" s="1"/>
  <c r="AH50" i="21" a="1"/>
  <c r="AH50" i="21" s="1"/>
  <c r="AK49" i="21" a="1"/>
  <c r="AK49" i="21" s="1"/>
  <c r="AC49" i="21" a="1"/>
  <c r="AC49" i="21" s="1"/>
  <c r="AN48" i="21" a="1"/>
  <c r="AN48" i="21" s="1"/>
  <c r="AF48" i="21" a="1"/>
  <c r="AF48" i="21" s="1"/>
  <c r="AQ47" i="21" a="1"/>
  <c r="AQ47" i="21" s="1"/>
  <c r="AI47" i="21" a="1"/>
  <c r="AI47" i="21" s="1"/>
  <c r="AA47" i="21" a="1"/>
  <c r="AA47" i="21" s="1"/>
  <c r="AL46" i="21" a="1"/>
  <c r="AL46" i="21" s="1"/>
  <c r="AD46" i="21" a="1"/>
  <c r="AD46" i="21" s="1"/>
  <c r="AO45" i="21" a="1"/>
  <c r="AO45" i="21" s="1"/>
  <c r="AG45" i="21" a="1"/>
  <c r="AG45" i="21" s="1"/>
  <c r="AJ44" i="21" a="1"/>
  <c r="AJ44" i="21" s="1"/>
  <c r="AB44" i="21" a="1"/>
  <c r="AB44" i="21" s="1"/>
  <c r="AM43" i="21" a="1"/>
  <c r="AM43" i="21" s="1"/>
  <c r="AE43" i="21" a="1"/>
  <c r="AE43" i="21" s="1"/>
  <c r="AP42" i="21" a="1"/>
  <c r="AP42" i="21" s="1"/>
  <c r="AH42" i="21" a="1"/>
  <c r="AH42" i="21" s="1"/>
  <c r="AK41" i="21" a="1"/>
  <c r="AK41" i="21" s="1"/>
  <c r="AC41" i="21" a="1"/>
  <c r="AC41" i="21" s="1"/>
  <c r="AN40" i="21" a="1"/>
  <c r="AN40" i="21" s="1"/>
  <c r="AF40" i="21" a="1"/>
  <c r="AF40" i="21" s="1"/>
  <c r="AQ39" i="21" a="1"/>
  <c r="AQ39" i="21" s="1"/>
  <c r="AI39" i="21" a="1"/>
  <c r="AI39" i="21" s="1"/>
  <c r="AA39" i="21" a="1"/>
  <c r="AA39" i="21" s="1"/>
  <c r="AL38" i="21" a="1"/>
  <c r="AL38" i="21" s="1"/>
  <c r="AD38" i="21" a="1"/>
  <c r="AD38" i="21" s="1"/>
  <c r="AO37" i="21" a="1"/>
  <c r="AO37" i="21" s="1"/>
  <c r="AG37" i="21" a="1"/>
  <c r="AG37" i="21" s="1"/>
  <c r="AJ36" i="21" a="1"/>
  <c r="AJ36" i="21" s="1"/>
  <c r="AB36" i="21" a="1"/>
  <c r="AB36" i="21" s="1"/>
  <c r="AM35" i="21" a="1"/>
  <c r="AM35" i="21" s="1"/>
  <c r="J35" i="21" s="1"/>
  <c r="AE35" i="21" a="1"/>
  <c r="AE35" i="21" s="1"/>
  <c r="AP34" i="21" a="1"/>
  <c r="AP34" i="21" s="1"/>
  <c r="AH34" i="21" a="1"/>
  <c r="AH34" i="21" s="1"/>
  <c r="AK33" i="21" a="1"/>
  <c r="AK33" i="21" s="1"/>
  <c r="AC33" i="21" a="1"/>
  <c r="AC33" i="21" s="1"/>
  <c r="AN32" i="21" a="1"/>
  <c r="AN32" i="21" s="1"/>
  <c r="AF32" i="21" a="1"/>
  <c r="AF32" i="21" s="1"/>
  <c r="AQ31" i="21" a="1"/>
  <c r="AQ31" i="21" s="1"/>
  <c r="AI31" i="21" a="1"/>
  <c r="AI31" i="21" s="1"/>
  <c r="AA31" i="21" a="1"/>
  <c r="AA31" i="21" s="1"/>
  <c r="AL30" i="21" a="1"/>
  <c r="AL30" i="21" s="1"/>
  <c r="AD30" i="21" a="1"/>
  <c r="AD30" i="21" s="1"/>
  <c r="AO29" i="21" a="1"/>
  <c r="AO29" i="21" s="1"/>
  <c r="AG29" i="21" a="1"/>
  <c r="AG29" i="21" s="1"/>
  <c r="AJ28" i="21" a="1"/>
  <c r="AJ28" i="21" s="1"/>
  <c r="AB28" i="21" a="1"/>
  <c r="AB28" i="21" s="1"/>
  <c r="AM27" i="21" a="1"/>
  <c r="AM27" i="21" s="1"/>
  <c r="AE27" i="21" a="1"/>
  <c r="AE27" i="21" s="1"/>
  <c r="AP26" i="21" a="1"/>
  <c r="AP26" i="21" s="1"/>
  <c r="AH26" i="21" a="1"/>
  <c r="AH26" i="21" s="1"/>
  <c r="AK25" i="21" a="1"/>
  <c r="AK25" i="21" s="1"/>
  <c r="AC25" i="21" a="1"/>
  <c r="AC25" i="21" s="1"/>
  <c r="AN24" i="21" a="1"/>
  <c r="AN24" i="21" s="1"/>
  <c r="AF24" i="21" a="1"/>
  <c r="AF24" i="21" s="1"/>
  <c r="AQ23" i="21" a="1"/>
  <c r="AQ23" i="21" s="1"/>
  <c r="AI23" i="21" a="1"/>
  <c r="AI23" i="21" s="1"/>
  <c r="AA23" i="21" a="1"/>
  <c r="AA23" i="21" s="1"/>
  <c r="AL22" i="21" a="1"/>
  <c r="AL22" i="21" s="1"/>
  <c r="AD22" i="21" a="1"/>
  <c r="AD22" i="21" s="1"/>
  <c r="AO21" i="21" a="1"/>
  <c r="AO21" i="21" s="1"/>
  <c r="AG21" i="21" a="1"/>
  <c r="AG21" i="21" s="1"/>
  <c r="AJ20" i="21" a="1"/>
  <c r="AJ20" i="21" s="1"/>
  <c r="AB20" i="21" a="1"/>
  <c r="AB20" i="21" s="1"/>
  <c r="AM19" i="21" a="1"/>
  <c r="AM19" i="21" s="1"/>
  <c r="AE19" i="21" a="1"/>
  <c r="AE19" i="21" s="1"/>
  <c r="AP18" i="21" a="1"/>
  <c r="AP18" i="21" s="1"/>
  <c r="AH18" i="21" a="1"/>
  <c r="AH18" i="21" s="1"/>
  <c r="AK17" i="21" a="1"/>
  <c r="AK17" i="21" s="1"/>
  <c r="AC17" i="21" a="1"/>
  <c r="AC17" i="21" s="1"/>
  <c r="AN16" i="21" a="1"/>
  <c r="AN16" i="21" s="1"/>
  <c r="AF16" i="21" a="1"/>
  <c r="AF16" i="21" s="1"/>
  <c r="AQ15" i="21" a="1"/>
  <c r="AQ15" i="21" s="1"/>
  <c r="AI15" i="21" a="1"/>
  <c r="AI15" i="21" s="1"/>
  <c r="AA15" i="21" a="1"/>
  <c r="AA15" i="21" s="1"/>
  <c r="AL14" i="21" a="1"/>
  <c r="AL14" i="21" s="1"/>
  <c r="AD14" i="21" a="1"/>
  <c r="AD14" i="21" s="1"/>
  <c r="AO13" i="21" a="1"/>
  <c r="AO13" i="21" s="1"/>
  <c r="AG13" i="21" a="1"/>
  <c r="AG13" i="21" s="1"/>
  <c r="AJ12" i="21" a="1"/>
  <c r="AJ12" i="21" s="1"/>
  <c r="AB12" i="21" a="1"/>
  <c r="AB12" i="21" s="1"/>
  <c r="AM11" i="21" a="1"/>
  <c r="AM11" i="21" s="1"/>
  <c r="AE11" i="21" a="1"/>
  <c r="AE11" i="21" s="1"/>
  <c r="AP10" i="21" a="1"/>
  <c r="AP10" i="21" s="1"/>
  <c r="AH10" i="21" a="1"/>
  <c r="AH10" i="21" s="1"/>
  <c r="AK9" i="21" a="1"/>
  <c r="AK9" i="21" s="1"/>
  <c r="AC9" i="21" a="1"/>
  <c r="AC9" i="21" s="1"/>
  <c r="AN8" i="21" a="1"/>
  <c r="AN8" i="21" s="1"/>
  <c r="AF8" i="21" a="1"/>
  <c r="AF8" i="21" s="1"/>
  <c r="AQ7" i="21" a="1"/>
  <c r="AQ7" i="21" s="1"/>
  <c r="Z3" i="21"/>
  <c r="AF34" i="21" a="1"/>
  <c r="AF34" i="21" s="1"/>
  <c r="AQ33" i="21" a="1"/>
  <c r="AQ33" i="21" s="1"/>
  <c r="AI33" i="21" a="1"/>
  <c r="AI33" i="21" s="1"/>
  <c r="AA33" i="21" a="1"/>
  <c r="AA33" i="21" s="1"/>
  <c r="AL32" i="21" a="1"/>
  <c r="AL32" i="21" s="1"/>
  <c r="AD32" i="21" a="1"/>
  <c r="AD32" i="21" s="1"/>
  <c r="AO31" i="21" a="1"/>
  <c r="AO31" i="21" s="1"/>
  <c r="AG31" i="21" a="1"/>
  <c r="AG31" i="21" s="1"/>
  <c r="AJ30" i="21" a="1"/>
  <c r="AJ30" i="21" s="1"/>
  <c r="W3" i="21"/>
  <c r="AL68" i="21" a="1"/>
  <c r="AL68" i="21" s="1"/>
  <c r="AD68" i="21" a="1"/>
  <c r="AD68" i="21" s="1"/>
  <c r="AO67" i="21" a="1"/>
  <c r="AO67" i="21" s="1"/>
  <c r="AG67" i="21" a="1"/>
  <c r="AG67" i="21" s="1"/>
  <c r="AJ66" i="21" a="1"/>
  <c r="AJ66" i="21" s="1"/>
  <c r="AB66" i="21" a="1"/>
  <c r="AB66" i="21" s="1"/>
  <c r="AM65" i="21" a="1"/>
  <c r="AM65" i="21" s="1"/>
  <c r="AE65" i="21" a="1"/>
  <c r="AE65" i="21" s="1"/>
  <c r="AP64" i="21" a="1"/>
  <c r="AP64" i="21" s="1"/>
  <c r="AH64" i="21" a="1"/>
  <c r="AH64" i="21" s="1"/>
  <c r="AK63" i="21" a="1"/>
  <c r="AK63" i="21" s="1"/>
  <c r="AC63" i="21" a="1"/>
  <c r="AC63" i="21" s="1"/>
  <c r="AN62" i="21" a="1"/>
  <c r="AN62" i="21" s="1"/>
  <c r="AF62" i="21" a="1"/>
  <c r="AF62" i="21" s="1"/>
  <c r="AQ61" i="21" a="1"/>
  <c r="AQ61" i="21" s="1"/>
  <c r="AI61" i="21" a="1"/>
  <c r="AI61" i="21" s="1"/>
  <c r="AA61" i="21" a="1"/>
  <c r="AA61" i="21" s="1"/>
  <c r="AL60" i="21" a="1"/>
  <c r="AL60" i="21" s="1"/>
  <c r="AD60" i="21" a="1"/>
  <c r="AD60" i="21" s="1"/>
  <c r="AO59" i="21" a="1"/>
  <c r="AO59" i="21" s="1"/>
  <c r="AG59" i="21" a="1"/>
  <c r="AG59" i="21" s="1"/>
  <c r="AJ58" i="21" a="1"/>
  <c r="AJ58" i="21" s="1"/>
  <c r="AB58" i="21" a="1"/>
  <c r="AB58" i="21" s="1"/>
  <c r="AM57" i="21" a="1"/>
  <c r="AM57" i="21" s="1"/>
  <c r="AE57" i="21" a="1"/>
  <c r="AE57" i="21" s="1"/>
  <c r="AP56" i="21" a="1"/>
  <c r="AP56" i="21" s="1"/>
  <c r="AH56" i="21" a="1"/>
  <c r="AH56" i="21" s="1"/>
  <c r="AK55" i="21" a="1"/>
  <c r="AK55" i="21" s="1"/>
  <c r="AC55" i="21" a="1"/>
  <c r="AC55" i="21" s="1"/>
  <c r="AN54" i="21" a="1"/>
  <c r="AN54" i="21" s="1"/>
  <c r="AF54" i="21" a="1"/>
  <c r="AF54" i="21" s="1"/>
  <c r="AQ53" i="21" a="1"/>
  <c r="AQ53" i="21" s="1"/>
  <c r="AI53" i="21" a="1"/>
  <c r="AI53" i="21" s="1"/>
  <c r="AA53" i="21" a="1"/>
  <c r="AA53" i="21" s="1"/>
  <c r="AL52" i="21" a="1"/>
  <c r="AL52" i="21" s="1"/>
  <c r="AD52" i="21" a="1"/>
  <c r="AD52" i="21" s="1"/>
  <c r="AO51" i="21" a="1"/>
  <c r="AO51" i="21" s="1"/>
  <c r="AG51" i="21" a="1"/>
  <c r="AG51" i="21" s="1"/>
  <c r="AJ50" i="21" a="1"/>
  <c r="AJ50" i="21" s="1"/>
  <c r="AB50" i="21" a="1"/>
  <c r="AB50" i="21" s="1"/>
  <c r="AM49" i="21" a="1"/>
  <c r="AM49" i="21" s="1"/>
  <c r="AE49" i="21" a="1"/>
  <c r="AE49" i="21" s="1"/>
  <c r="AP48" i="21" a="1"/>
  <c r="AP48" i="21" s="1"/>
  <c r="AH48" i="21" a="1"/>
  <c r="AH48" i="21" s="1"/>
  <c r="AK47" i="21" a="1"/>
  <c r="AK47" i="21" s="1"/>
  <c r="AJ3" i="21" a="1"/>
  <c r="AJ3" i="21" s="1"/>
  <c r="AB3" i="21" a="1"/>
  <c r="AB3" i="21" s="1"/>
  <c r="AQ3" i="21" a="1"/>
  <c r="AQ3" i="21" s="1"/>
  <c r="N3" i="21"/>
  <c r="AI3" i="21" a="1"/>
  <c r="AI3" i="21" s="1"/>
  <c r="AK102" i="21" a="1"/>
  <c r="AK102" i="21" s="1"/>
  <c r="AC102" i="21" a="1"/>
  <c r="AC102" i="21" s="1"/>
  <c r="AN101" i="21" a="1"/>
  <c r="AN101" i="21" s="1"/>
  <c r="AF101" i="21" a="1"/>
  <c r="AF101" i="21" s="1"/>
  <c r="AQ100" i="21" a="1"/>
  <c r="AQ100" i="21" s="1"/>
  <c r="AI100" i="21" a="1"/>
  <c r="AI100" i="21" s="1"/>
  <c r="AA100" i="21" a="1"/>
  <c r="AA100" i="21" s="1"/>
  <c r="AL99" i="21" a="1"/>
  <c r="AL99" i="21" s="1"/>
  <c r="AD99" i="21" a="1"/>
  <c r="AD99" i="21" s="1"/>
  <c r="AO98" i="21" a="1"/>
  <c r="AO98" i="21" s="1"/>
  <c r="AG98" i="21" a="1"/>
  <c r="AG98" i="21" s="1"/>
  <c r="AJ97" i="21" a="1"/>
  <c r="AJ97" i="21" s="1"/>
  <c r="AB97" i="21" a="1"/>
  <c r="AB97" i="21" s="1"/>
  <c r="AM96" i="21" a="1"/>
  <c r="AM96" i="21" s="1"/>
  <c r="AE96" i="21" a="1"/>
  <c r="AE96" i="21" s="1"/>
  <c r="AP95" i="21" a="1"/>
  <c r="AP95" i="21" s="1"/>
  <c r="AH95" i="21" a="1"/>
  <c r="AH95" i="21" s="1"/>
  <c r="AK94" i="21" a="1"/>
  <c r="AK94" i="21" s="1"/>
  <c r="AC94" i="21" a="1"/>
  <c r="AC94" i="21" s="1"/>
  <c r="AN93" i="21" a="1"/>
  <c r="AN93" i="21" s="1"/>
  <c r="AF93" i="21" a="1"/>
  <c r="AF93" i="21" s="1"/>
  <c r="AQ92" i="21" a="1"/>
  <c r="AQ92" i="21" s="1"/>
  <c r="AI92" i="21" a="1"/>
  <c r="AI92" i="21" s="1"/>
  <c r="AA92" i="21" a="1"/>
  <c r="AA92" i="21" s="1"/>
  <c r="AL91" i="21" a="1"/>
  <c r="AL91" i="21" s="1"/>
  <c r="AD91" i="21" a="1"/>
  <c r="AD91" i="21" s="1"/>
  <c r="AO90" i="21" a="1"/>
  <c r="AO90" i="21" s="1"/>
  <c r="AG90" i="21" a="1"/>
  <c r="AG90" i="21" s="1"/>
  <c r="AJ89" i="21" a="1"/>
  <c r="AJ89" i="21" s="1"/>
  <c r="AB89" i="21" a="1"/>
  <c r="AB89" i="21" s="1"/>
  <c r="AM88" i="21" a="1"/>
  <c r="AM88" i="21" s="1"/>
  <c r="AE88" i="21" a="1"/>
  <c r="AE88" i="21" s="1"/>
  <c r="AP87" i="21" a="1"/>
  <c r="AP87" i="21" s="1"/>
  <c r="AH87" i="21" a="1"/>
  <c r="AH87" i="21" s="1"/>
  <c r="P3" i="21"/>
  <c r="AP3" i="21" a="1"/>
  <c r="AP3" i="21" s="1"/>
  <c r="AH3" i="21" a="1"/>
  <c r="AH3" i="21" s="1"/>
  <c r="L102" i="21"/>
  <c r="AB102" i="21" a="1"/>
  <c r="AB102" i="21" s="1"/>
  <c r="X99" i="21"/>
  <c r="P97" i="21"/>
  <c r="AQ97" i="21" a="1"/>
  <c r="AQ97" i="21" s="1"/>
  <c r="P95" i="21"/>
  <c r="AO95" i="21" a="1"/>
  <c r="AO95" i="21" s="1"/>
  <c r="L94" i="21"/>
  <c r="AB94" i="21" a="1"/>
  <c r="AB94" i="21" s="1"/>
  <c r="X91" i="21"/>
  <c r="P89" i="21"/>
  <c r="AQ89" i="21" a="1"/>
  <c r="AQ89" i="21" s="1"/>
  <c r="P87" i="21"/>
  <c r="AO87" i="21" a="1"/>
  <c r="AO87" i="21" s="1"/>
  <c r="L86" i="21"/>
  <c r="AB86" i="21" a="1"/>
  <c r="AB86" i="21" s="1"/>
  <c r="X83" i="21"/>
  <c r="P81" i="21"/>
  <c r="AQ81" i="21" a="1"/>
  <c r="AQ81" i="21" s="1"/>
  <c r="U3" i="21"/>
  <c r="AO3" i="21" a="1"/>
  <c r="AO3" i="21" s="1"/>
  <c r="AG3" i="21" a="1"/>
  <c r="AG3" i="21" s="1"/>
  <c r="AQ102" i="21" a="1"/>
  <c r="AQ102" i="21" s="1"/>
  <c r="AI102" i="21" a="1"/>
  <c r="AI102" i="21" s="1"/>
  <c r="AA102" i="21" a="1"/>
  <c r="AA102" i="21" s="1"/>
  <c r="AL101" i="21" a="1"/>
  <c r="AL101" i="21" s="1"/>
  <c r="AD101" i="21" a="1"/>
  <c r="AD101" i="21" s="1"/>
  <c r="AO100" i="21" a="1"/>
  <c r="AO100" i="21" s="1"/>
  <c r="AG100" i="21" a="1"/>
  <c r="AG100" i="21" s="1"/>
  <c r="AJ99" i="21" a="1"/>
  <c r="AJ99" i="21" s="1"/>
  <c r="AB99" i="21" a="1"/>
  <c r="AB99" i="21" s="1"/>
  <c r="AM98" i="21" a="1"/>
  <c r="AM98" i="21" s="1"/>
  <c r="AE98" i="21" a="1"/>
  <c r="AE98" i="21" s="1"/>
  <c r="AP97" i="21" a="1"/>
  <c r="AP97" i="21" s="1"/>
  <c r="AH97" i="21" a="1"/>
  <c r="AH97" i="21" s="1"/>
  <c r="AK96" i="21" a="1"/>
  <c r="AK96" i="21" s="1"/>
  <c r="AC96" i="21" a="1"/>
  <c r="AC96" i="21" s="1"/>
  <c r="AN95" i="21" a="1"/>
  <c r="AN95" i="21" s="1"/>
  <c r="AF95" i="21" a="1"/>
  <c r="AF95" i="21" s="1"/>
  <c r="AQ94" i="21" a="1"/>
  <c r="AQ94" i="21" s="1"/>
  <c r="AI94" i="21" a="1"/>
  <c r="AI94" i="21" s="1"/>
  <c r="AA94" i="21" a="1"/>
  <c r="AA94" i="21" s="1"/>
  <c r="AL93" i="21" a="1"/>
  <c r="AL93" i="21" s="1"/>
  <c r="AD93" i="21" a="1"/>
  <c r="AD93" i="21" s="1"/>
  <c r="AO92" i="21" a="1"/>
  <c r="AO92" i="21" s="1"/>
  <c r="AG92" i="21" a="1"/>
  <c r="AG92" i="21" s="1"/>
  <c r="AJ91" i="21" a="1"/>
  <c r="AJ91" i="21" s="1"/>
  <c r="AB91" i="21" a="1"/>
  <c r="AB91" i="21" s="1"/>
  <c r="AM90" i="21" a="1"/>
  <c r="AM90" i="21" s="1"/>
  <c r="AE90" i="21" a="1"/>
  <c r="AE90" i="21" s="1"/>
  <c r="AP89" i="21" a="1"/>
  <c r="AP89" i="21" s="1"/>
  <c r="AH89" i="21" a="1"/>
  <c r="AH89" i="21" s="1"/>
  <c r="AK88" i="21" a="1"/>
  <c r="AK88" i="21" s="1"/>
  <c r="AC88" i="21" a="1"/>
  <c r="AC88" i="21" s="1"/>
  <c r="AN87" i="21" a="1"/>
  <c r="AN87" i="21" s="1"/>
  <c r="AN3" i="21" a="1"/>
  <c r="AN3" i="21" s="1"/>
  <c r="AF3" i="21" a="1"/>
  <c r="AF3" i="21" s="1"/>
  <c r="AP102" i="21" a="1"/>
  <c r="AP102" i="21" s="1"/>
  <c r="AH102" i="21" a="1"/>
  <c r="AH102" i="21" s="1"/>
  <c r="AK101" i="21" a="1"/>
  <c r="AK101" i="21" s="1"/>
  <c r="AC101" i="21" a="1"/>
  <c r="AC101" i="21" s="1"/>
  <c r="AN100" i="21" a="1"/>
  <c r="AN100" i="21" s="1"/>
  <c r="AF100" i="21" a="1"/>
  <c r="AF100" i="21" s="1"/>
  <c r="AQ99" i="21" a="1"/>
  <c r="AQ99" i="21" s="1"/>
  <c r="AI99" i="21" a="1"/>
  <c r="AI99" i="21" s="1"/>
  <c r="AA99" i="21" a="1"/>
  <c r="AA99" i="21" s="1"/>
  <c r="AL98" i="21" a="1"/>
  <c r="AL98" i="21" s="1"/>
  <c r="AD98" i="21" a="1"/>
  <c r="AD98" i="21" s="1"/>
  <c r="AO97" i="21" a="1"/>
  <c r="AO97" i="21" s="1"/>
  <c r="AG97" i="21" a="1"/>
  <c r="AG97" i="21" s="1"/>
  <c r="AJ96" i="21" a="1"/>
  <c r="AJ96" i="21" s="1"/>
  <c r="AB96" i="21" a="1"/>
  <c r="AB96" i="21" s="1"/>
  <c r="AM95" i="21" a="1"/>
  <c r="AM95" i="21" s="1"/>
  <c r="AE95" i="21" a="1"/>
  <c r="AE95" i="21" s="1"/>
  <c r="AP94" i="21" a="1"/>
  <c r="AP94" i="21" s="1"/>
  <c r="AH94" i="21" a="1"/>
  <c r="AH94" i="21" s="1"/>
  <c r="AK93" i="21" a="1"/>
  <c r="AK93" i="21" s="1"/>
  <c r="AC93" i="21" a="1"/>
  <c r="AC93" i="21" s="1"/>
  <c r="AN92" i="21" a="1"/>
  <c r="AN92" i="21" s="1"/>
  <c r="AF92" i="21" a="1"/>
  <c r="AF92" i="21" s="1"/>
  <c r="AQ91" i="21" a="1"/>
  <c r="AQ91" i="21" s="1"/>
  <c r="AI91" i="21" a="1"/>
  <c r="AI91" i="21" s="1"/>
  <c r="AA91" i="21" a="1"/>
  <c r="AA91" i="21" s="1"/>
  <c r="AL90" i="21" a="1"/>
  <c r="AL90" i="21" s="1"/>
  <c r="AD90" i="21" a="1"/>
  <c r="AD90" i="21" s="1"/>
  <c r="AO89" i="21" a="1"/>
  <c r="AO89" i="21" s="1"/>
  <c r="AG89" i="21" a="1"/>
  <c r="AG89" i="21" s="1"/>
  <c r="AJ88" i="21" a="1"/>
  <c r="AJ88" i="21" s="1"/>
  <c r="AB88" i="21" a="1"/>
  <c r="AB88" i="21" s="1"/>
  <c r="L3" i="21"/>
  <c r="AA3" i="21" a="1"/>
  <c r="AA3" i="21" s="1"/>
  <c r="AM3" i="21" a="1"/>
  <c r="AM3" i="21" s="1"/>
  <c r="AE3" i="21" a="1"/>
  <c r="AE3" i="21" s="1"/>
  <c r="AO102" i="21" a="1"/>
  <c r="AO102" i="21" s="1"/>
  <c r="AG102" i="21" a="1"/>
  <c r="AG102" i="21" s="1"/>
  <c r="AJ101" i="21" a="1"/>
  <c r="AJ101" i="21" s="1"/>
  <c r="AB101" i="21" a="1"/>
  <c r="AB101" i="21" s="1"/>
  <c r="AM100" i="21" a="1"/>
  <c r="AM100" i="21" s="1"/>
  <c r="AE100" i="21" a="1"/>
  <c r="AE100" i="21" s="1"/>
  <c r="AP99" i="21" a="1"/>
  <c r="AP99" i="21" s="1"/>
  <c r="AH99" i="21" a="1"/>
  <c r="AH99" i="21" s="1"/>
  <c r="AK98" i="21" a="1"/>
  <c r="AK98" i="21" s="1"/>
  <c r="AC98" i="21" a="1"/>
  <c r="AC98" i="21" s="1"/>
  <c r="AN97" i="21" a="1"/>
  <c r="AN97" i="21" s="1"/>
  <c r="J97" i="21" s="1"/>
  <c r="AF97" i="21" a="1"/>
  <c r="AF97" i="21" s="1"/>
  <c r="AQ96" i="21" a="1"/>
  <c r="AQ96" i="21" s="1"/>
  <c r="AI96" i="21" a="1"/>
  <c r="AI96" i="21" s="1"/>
  <c r="AA96" i="21" a="1"/>
  <c r="AA96" i="21" s="1"/>
  <c r="AL95" i="21" a="1"/>
  <c r="AL95" i="21" s="1"/>
  <c r="AD95" i="21" a="1"/>
  <c r="AD95" i="21" s="1"/>
  <c r="AO94" i="21" a="1"/>
  <c r="AO94" i="21" s="1"/>
  <c r="AG94" i="21" a="1"/>
  <c r="AG94" i="21" s="1"/>
  <c r="AJ93" i="21" a="1"/>
  <c r="AJ93" i="21" s="1"/>
  <c r="AB93" i="21" a="1"/>
  <c r="AB93" i="21" s="1"/>
  <c r="AM92" i="21" a="1"/>
  <c r="AM92" i="21" s="1"/>
  <c r="AE92" i="21" a="1"/>
  <c r="AE92" i="21" s="1"/>
  <c r="AP91" i="21" a="1"/>
  <c r="AP91" i="21" s="1"/>
  <c r="AH91" i="21" a="1"/>
  <c r="AH91" i="21" s="1"/>
  <c r="AK90" i="21" a="1"/>
  <c r="AK90" i="21" s="1"/>
  <c r="AC90" i="21" a="1"/>
  <c r="AC90" i="21" s="1"/>
  <c r="AN89" i="21" a="1"/>
  <c r="AN89" i="21" s="1"/>
  <c r="AF89" i="21" a="1"/>
  <c r="AF89" i="21" s="1"/>
  <c r="AQ88" i="21" a="1"/>
  <c r="AQ88" i="21" s="1"/>
  <c r="AI88" i="21" a="1"/>
  <c r="AI88" i="21" s="1"/>
  <c r="AA88" i="21" a="1"/>
  <c r="AA88" i="21" s="1"/>
  <c r="AL3" i="21" a="1"/>
  <c r="AL3" i="21" s="1"/>
  <c r="AD3" i="21" a="1"/>
  <c r="AD3" i="21" s="1"/>
  <c r="AK3" i="21" a="1"/>
  <c r="AK3" i="21" s="1"/>
  <c r="AC3" i="21" a="1"/>
  <c r="AC3" i="21" s="1"/>
  <c r="AM102" i="21" a="1"/>
  <c r="AM102" i="21" s="1"/>
  <c r="J102" i="21" s="1"/>
  <c r="AE102" i="21" a="1"/>
  <c r="AE102" i="21" s="1"/>
  <c r="AP101" i="21" a="1"/>
  <c r="AP101" i="21" s="1"/>
  <c r="AH101" i="21" a="1"/>
  <c r="AH101" i="21" s="1"/>
  <c r="AK100" i="21" a="1"/>
  <c r="AK100" i="21" s="1"/>
  <c r="AC100" i="21" a="1"/>
  <c r="AC100" i="21" s="1"/>
  <c r="AN99" i="21" a="1"/>
  <c r="AN99" i="21" s="1"/>
  <c r="AF99" i="21" a="1"/>
  <c r="AF99" i="21" s="1"/>
  <c r="AQ98" i="21" a="1"/>
  <c r="AQ98" i="21" s="1"/>
  <c r="AI98" i="21" a="1"/>
  <c r="AI98" i="21" s="1"/>
  <c r="AA98" i="21" a="1"/>
  <c r="AA98" i="21" s="1"/>
  <c r="AL97" i="21" a="1"/>
  <c r="AL97" i="21" s="1"/>
  <c r="AD97" i="21" a="1"/>
  <c r="AD97" i="21" s="1"/>
  <c r="AO96" i="21" a="1"/>
  <c r="AO96" i="21" s="1"/>
  <c r="AG96" i="21" a="1"/>
  <c r="AG96" i="21" s="1"/>
  <c r="AJ95" i="21" a="1"/>
  <c r="AJ95" i="21" s="1"/>
  <c r="AB95" i="21" a="1"/>
  <c r="AB95" i="21" s="1"/>
  <c r="AM94" i="21" a="1"/>
  <c r="AM94" i="21" s="1"/>
  <c r="AE94" i="21" a="1"/>
  <c r="AE94" i="21" s="1"/>
  <c r="AP93" i="21" a="1"/>
  <c r="AP93" i="21" s="1"/>
  <c r="AH93" i="21" a="1"/>
  <c r="AH93" i="21" s="1"/>
  <c r="AK92" i="21" a="1"/>
  <c r="AK92" i="21" s="1"/>
  <c r="AC92" i="21" a="1"/>
  <c r="AC92" i="21" s="1"/>
  <c r="AN91" i="21" a="1"/>
  <c r="AN91" i="21" s="1"/>
  <c r="AF91" i="21" a="1"/>
  <c r="AF91" i="21" s="1"/>
  <c r="AQ90" i="21" a="1"/>
  <c r="AQ90" i="21" s="1"/>
  <c r="AI90" i="21" a="1"/>
  <c r="AI90" i="21" s="1"/>
  <c r="AA90" i="21" a="1"/>
  <c r="AA90" i="21" s="1"/>
  <c r="G90" i="21" s="1"/>
  <c r="AL89" i="21" a="1"/>
  <c r="AL89" i="21" s="1"/>
  <c r="AD89" i="21" a="1"/>
  <c r="AD89" i="21" s="1"/>
  <c r="AO88" i="21" a="1"/>
  <c r="AO88" i="21" s="1"/>
  <c r="AG88" i="21" a="1"/>
  <c r="AG88" i="21" s="1"/>
  <c r="AJ87" i="21" a="1"/>
  <c r="AJ87" i="21" s="1"/>
  <c r="AB87" i="21" a="1"/>
  <c r="AB87" i="21" s="1"/>
  <c r="AK86" i="21" a="1"/>
  <c r="AK86" i="21" s="1"/>
  <c r="AC86" i="21" a="1"/>
  <c r="AC86" i="21" s="1"/>
  <c r="AN85" i="21" a="1"/>
  <c r="AN85" i="21" s="1"/>
  <c r="AF85" i="21" a="1"/>
  <c r="AF85" i="21" s="1"/>
  <c r="AQ84" i="21" a="1"/>
  <c r="AQ84" i="21" s="1"/>
  <c r="AI84" i="21" a="1"/>
  <c r="AI84" i="21" s="1"/>
  <c r="AA84" i="21" a="1"/>
  <c r="AA84" i="21" s="1"/>
  <c r="G84" i="21" s="1"/>
  <c r="AL83" i="21" a="1"/>
  <c r="AL83" i="21" s="1"/>
  <c r="AD83" i="21" a="1"/>
  <c r="AD83" i="21" s="1"/>
  <c r="AO82" i="21" a="1"/>
  <c r="AO82" i="21" s="1"/>
  <c r="AG82" i="21" a="1"/>
  <c r="AG82" i="21" s="1"/>
  <c r="AJ81" i="21" a="1"/>
  <c r="AJ81" i="21" s="1"/>
  <c r="AB81" i="21" a="1"/>
  <c r="AB81" i="21" s="1"/>
  <c r="AM80" i="21" a="1"/>
  <c r="AM80" i="21" s="1"/>
  <c r="AE80" i="21" a="1"/>
  <c r="AE80" i="21" s="1"/>
  <c r="AP79" i="21" a="1"/>
  <c r="AP79" i="21" s="1"/>
  <c r="AH79" i="21" a="1"/>
  <c r="AH79" i="21" s="1"/>
  <c r="AK78" i="21" a="1"/>
  <c r="AK78" i="21" s="1"/>
  <c r="AC78" i="21" a="1"/>
  <c r="AC78" i="21" s="1"/>
  <c r="AN77" i="21" a="1"/>
  <c r="AN77" i="21" s="1"/>
  <c r="AF77" i="21" a="1"/>
  <c r="AF77" i="21" s="1"/>
  <c r="AQ76" i="21" a="1"/>
  <c r="AQ76" i="21" s="1"/>
  <c r="AI76" i="21" a="1"/>
  <c r="AI76" i="21" s="1"/>
  <c r="AA76" i="21" a="1"/>
  <c r="AA76" i="21" s="1"/>
  <c r="AL75" i="21" a="1"/>
  <c r="AL75" i="21" s="1"/>
  <c r="AD75" i="21" a="1"/>
  <c r="AD75" i="21" s="1"/>
  <c r="AO74" i="21" a="1"/>
  <c r="AO74" i="21" s="1"/>
  <c r="AG74" i="21" a="1"/>
  <c r="AG74" i="21" s="1"/>
  <c r="AJ73" i="21" a="1"/>
  <c r="AJ73" i="21" s="1"/>
  <c r="AB73" i="21" a="1"/>
  <c r="AB73" i="21" s="1"/>
  <c r="AM72" i="21" a="1"/>
  <c r="AM72" i="21" s="1"/>
  <c r="J72" i="21" s="1"/>
  <c r="AE72" i="21" a="1"/>
  <c r="AE72" i="21" s="1"/>
  <c r="AP71" i="21" a="1"/>
  <c r="AP71" i="21" s="1"/>
  <c r="AH71" i="21" a="1"/>
  <c r="AH71" i="21" s="1"/>
  <c r="AK70" i="21" a="1"/>
  <c r="AK70" i="21" s="1"/>
  <c r="AC70" i="21" a="1"/>
  <c r="AC70" i="21" s="1"/>
  <c r="AN69" i="21" a="1"/>
  <c r="AN69" i="21" s="1"/>
  <c r="AF69" i="21" a="1"/>
  <c r="AF69" i="21" s="1"/>
  <c r="AQ68" i="21" a="1"/>
  <c r="AQ68" i="21" s="1"/>
  <c r="AI68" i="21" a="1"/>
  <c r="AI68" i="21" s="1"/>
  <c r="AA68" i="21" a="1"/>
  <c r="AA68" i="21" s="1"/>
  <c r="G68" i="21" s="1"/>
  <c r="AL67" i="21" a="1"/>
  <c r="AL67" i="21" s="1"/>
  <c r="AD67" i="21" a="1"/>
  <c r="AD67" i="21" s="1"/>
  <c r="AO66" i="21" a="1"/>
  <c r="AO66" i="21" s="1"/>
  <c r="AG66" i="21" a="1"/>
  <c r="AG66" i="21" s="1"/>
  <c r="AJ65" i="21" a="1"/>
  <c r="AJ65" i="21" s="1"/>
  <c r="AB65" i="21" a="1"/>
  <c r="AB65" i="21" s="1"/>
  <c r="AM64" i="21" a="1"/>
  <c r="AM64" i="21" s="1"/>
  <c r="AE64" i="21" a="1"/>
  <c r="AE64" i="21" s="1"/>
  <c r="AP63" i="21" a="1"/>
  <c r="AP63" i="21" s="1"/>
  <c r="AH63" i="21" a="1"/>
  <c r="AH63" i="21" s="1"/>
  <c r="AK62" i="21" a="1"/>
  <c r="AK62" i="21" s="1"/>
  <c r="AC62" i="21" a="1"/>
  <c r="AC62" i="21" s="1"/>
  <c r="AN61" i="21" a="1"/>
  <c r="AN61" i="21" s="1"/>
  <c r="AF61" i="21" a="1"/>
  <c r="AF61" i="21" s="1"/>
  <c r="AQ60" i="21" a="1"/>
  <c r="AQ60" i="21" s="1"/>
  <c r="AI60" i="21" a="1"/>
  <c r="AI60" i="21" s="1"/>
  <c r="AA60" i="21" a="1"/>
  <c r="AA60" i="21" s="1"/>
  <c r="AL59" i="21" a="1"/>
  <c r="AL59" i="21" s="1"/>
  <c r="AD59" i="21" a="1"/>
  <c r="AD59" i="21" s="1"/>
  <c r="AO58" i="21" a="1"/>
  <c r="AO58" i="21" s="1"/>
  <c r="AG58" i="21" a="1"/>
  <c r="AG58" i="21" s="1"/>
  <c r="AJ57" i="21" a="1"/>
  <c r="AJ57" i="21" s="1"/>
  <c r="AB57" i="21" a="1"/>
  <c r="AB57" i="21" s="1"/>
  <c r="AM56" i="21" a="1"/>
  <c r="AM56" i="21" s="1"/>
  <c r="J56" i="21" s="1"/>
  <c r="AE56" i="21" a="1"/>
  <c r="AE56" i="21" s="1"/>
  <c r="AP55" i="21" a="1"/>
  <c r="AP55" i="21" s="1"/>
  <c r="AH55" i="21" a="1"/>
  <c r="AH55" i="21" s="1"/>
  <c r="AK54" i="21" a="1"/>
  <c r="AK54" i="21" s="1"/>
  <c r="AC54" i="21" a="1"/>
  <c r="AC54" i="21" s="1"/>
  <c r="AN53" i="21" a="1"/>
  <c r="AN53" i="21" s="1"/>
  <c r="AF53" i="21" a="1"/>
  <c r="AF53" i="21" s="1"/>
  <c r="AQ52" i="21" a="1"/>
  <c r="AQ52" i="21" s="1"/>
  <c r="AI52" i="21" a="1"/>
  <c r="AI52" i="21" s="1"/>
  <c r="AA52" i="21" a="1"/>
  <c r="AA52" i="21" s="1"/>
  <c r="AL51" i="21" a="1"/>
  <c r="AL51" i="21" s="1"/>
  <c r="AD51" i="21" a="1"/>
  <c r="AD51" i="21" s="1"/>
  <c r="AO50" i="21" a="1"/>
  <c r="AO50" i="21" s="1"/>
  <c r="AG50" i="21" a="1"/>
  <c r="AG50" i="21" s="1"/>
  <c r="AJ49" i="21" a="1"/>
  <c r="AJ49" i="21" s="1"/>
  <c r="AB49" i="21" a="1"/>
  <c r="AB49" i="21" s="1"/>
  <c r="AM48" i="21" a="1"/>
  <c r="AM48" i="21" s="1"/>
  <c r="AE48" i="21" a="1"/>
  <c r="AE48" i="21" s="1"/>
  <c r="AP47" i="21" a="1"/>
  <c r="AP47" i="21" s="1"/>
  <c r="AH47" i="21" a="1"/>
  <c r="AH47" i="21" s="1"/>
  <c r="P79" i="21"/>
  <c r="AO79" i="21" a="1"/>
  <c r="AO79" i="21" s="1"/>
  <c r="L78" i="21"/>
  <c r="AB78" i="21" a="1"/>
  <c r="AB78" i="21" s="1"/>
  <c r="X75" i="21"/>
  <c r="P73" i="21"/>
  <c r="AQ73" i="21" a="1"/>
  <c r="AQ73" i="21" s="1"/>
  <c r="AF87" i="21" a="1"/>
  <c r="AF87" i="21" s="1"/>
  <c r="AQ86" i="21" a="1"/>
  <c r="AQ86" i="21" s="1"/>
  <c r="AI86" i="21" a="1"/>
  <c r="AI86" i="21" s="1"/>
  <c r="AA86" i="21" a="1"/>
  <c r="AA86" i="21" s="1"/>
  <c r="AL85" i="21" a="1"/>
  <c r="AL85" i="21" s="1"/>
  <c r="AD85" i="21" a="1"/>
  <c r="AD85" i="21" s="1"/>
  <c r="AO84" i="21" a="1"/>
  <c r="AO84" i="21" s="1"/>
  <c r="AG84" i="21" a="1"/>
  <c r="AG84" i="21" s="1"/>
  <c r="AJ83" i="21" a="1"/>
  <c r="AJ83" i="21" s="1"/>
  <c r="AB83" i="21" a="1"/>
  <c r="AB83" i="21" s="1"/>
  <c r="AM82" i="21" a="1"/>
  <c r="AM82" i="21" s="1"/>
  <c r="J82" i="21" s="1"/>
  <c r="AE82" i="21" a="1"/>
  <c r="AE82" i="21" s="1"/>
  <c r="AP81" i="21" a="1"/>
  <c r="AP81" i="21" s="1"/>
  <c r="AH81" i="21" a="1"/>
  <c r="AH81" i="21" s="1"/>
  <c r="AK80" i="21" a="1"/>
  <c r="AK80" i="21" s="1"/>
  <c r="AC80" i="21" a="1"/>
  <c r="AC80" i="21" s="1"/>
  <c r="AN79" i="21" a="1"/>
  <c r="AN79" i="21" s="1"/>
  <c r="AF79" i="21" a="1"/>
  <c r="AF79" i="21" s="1"/>
  <c r="AQ78" i="21" a="1"/>
  <c r="AQ78" i="21" s="1"/>
  <c r="AI78" i="21" a="1"/>
  <c r="AI78" i="21" s="1"/>
  <c r="AA78" i="21" a="1"/>
  <c r="AA78" i="21" s="1"/>
  <c r="G78" i="21" s="1"/>
  <c r="AL77" i="21" a="1"/>
  <c r="AL77" i="21" s="1"/>
  <c r="AD77" i="21" a="1"/>
  <c r="AD77" i="21" s="1"/>
  <c r="AO76" i="21" a="1"/>
  <c r="AO76" i="21" s="1"/>
  <c r="AG76" i="21" a="1"/>
  <c r="AG76" i="21" s="1"/>
  <c r="AJ75" i="21" a="1"/>
  <c r="AJ75" i="21" s="1"/>
  <c r="AB75" i="21" a="1"/>
  <c r="AB75" i="21" s="1"/>
  <c r="AM74" i="21" a="1"/>
  <c r="AM74" i="21" s="1"/>
  <c r="AE74" i="21" a="1"/>
  <c r="AE74" i="21" s="1"/>
  <c r="AP73" i="21" a="1"/>
  <c r="AP73" i="21" s="1"/>
  <c r="AH73" i="21" a="1"/>
  <c r="AH73" i="21" s="1"/>
  <c r="AK72" i="21" a="1"/>
  <c r="AK72" i="21" s="1"/>
  <c r="AC72" i="21" a="1"/>
  <c r="AC72" i="21" s="1"/>
  <c r="AN71" i="21" a="1"/>
  <c r="AN71" i="21" s="1"/>
  <c r="AF71" i="21" a="1"/>
  <c r="AF71" i="21" s="1"/>
  <c r="AQ70" i="21" a="1"/>
  <c r="AQ70" i="21" s="1"/>
  <c r="AI70" i="21" a="1"/>
  <c r="AI70" i="21" s="1"/>
  <c r="AA70" i="21" a="1"/>
  <c r="AA70" i="21" s="1"/>
  <c r="AL69" i="21" a="1"/>
  <c r="AL69" i="21" s="1"/>
  <c r="AD69" i="21" a="1"/>
  <c r="AD69" i="21" s="1"/>
  <c r="AO68" i="21" a="1"/>
  <c r="AO68" i="21" s="1"/>
  <c r="AG68" i="21" a="1"/>
  <c r="AG68" i="21" s="1"/>
  <c r="AJ67" i="21" a="1"/>
  <c r="AJ67" i="21" s="1"/>
  <c r="AB67" i="21" a="1"/>
  <c r="AB67" i="21" s="1"/>
  <c r="AM66" i="21" a="1"/>
  <c r="AM66" i="21" s="1"/>
  <c r="AE66" i="21" a="1"/>
  <c r="AE66" i="21" s="1"/>
  <c r="AP65" i="21" a="1"/>
  <c r="AP65" i="21" s="1"/>
  <c r="AH65" i="21" a="1"/>
  <c r="AH65" i="21" s="1"/>
  <c r="AK64" i="21" a="1"/>
  <c r="AK64" i="21" s="1"/>
  <c r="AC64" i="21" a="1"/>
  <c r="AC64" i="21" s="1"/>
  <c r="AN63" i="21" a="1"/>
  <c r="AN63" i="21" s="1"/>
  <c r="AF63" i="21" a="1"/>
  <c r="AF63" i="21" s="1"/>
  <c r="AQ62" i="21" a="1"/>
  <c r="AQ62" i="21" s="1"/>
  <c r="AI62" i="21" a="1"/>
  <c r="AI62" i="21" s="1"/>
  <c r="AA62" i="21" a="1"/>
  <c r="AA62" i="21" s="1"/>
  <c r="AL61" i="21" a="1"/>
  <c r="AL61" i="21" s="1"/>
  <c r="AD61" i="21" a="1"/>
  <c r="AD61" i="21" s="1"/>
  <c r="AO60" i="21" a="1"/>
  <c r="AO60" i="21" s="1"/>
  <c r="AG60" i="21" a="1"/>
  <c r="AG60" i="21" s="1"/>
  <c r="AJ59" i="21" a="1"/>
  <c r="AJ59" i="21" s="1"/>
  <c r="AB59" i="21" a="1"/>
  <c r="AB59" i="21" s="1"/>
  <c r="AM58" i="21" a="1"/>
  <c r="AM58" i="21" s="1"/>
  <c r="AE58" i="21" a="1"/>
  <c r="AE58" i="21" s="1"/>
  <c r="AP57" i="21" a="1"/>
  <c r="AP57" i="21" s="1"/>
  <c r="AH57" i="21" a="1"/>
  <c r="AH57" i="21" s="1"/>
  <c r="AK56" i="21" a="1"/>
  <c r="AK56" i="21" s="1"/>
  <c r="AC56" i="21" a="1"/>
  <c r="AC56" i="21" s="1"/>
  <c r="AN55" i="21" a="1"/>
  <c r="AN55" i="21" s="1"/>
  <c r="AF55" i="21" a="1"/>
  <c r="AF55" i="21" s="1"/>
  <c r="AQ54" i="21" a="1"/>
  <c r="AQ54" i="21" s="1"/>
  <c r="AI54" i="21" a="1"/>
  <c r="AI54" i="21" s="1"/>
  <c r="AA54" i="21" a="1"/>
  <c r="AA54" i="21" s="1"/>
  <c r="AL53" i="21" a="1"/>
  <c r="AL53" i="21" s="1"/>
  <c r="AD53" i="21" a="1"/>
  <c r="AD53" i="21" s="1"/>
  <c r="AO52" i="21" a="1"/>
  <c r="AO52" i="21" s="1"/>
  <c r="AG52" i="21" a="1"/>
  <c r="AG52" i="21" s="1"/>
  <c r="AJ51" i="21" a="1"/>
  <c r="AJ51" i="21" s="1"/>
  <c r="AB51" i="21" a="1"/>
  <c r="AB51" i="21" s="1"/>
  <c r="AM50" i="21" a="1"/>
  <c r="AM50" i="21" s="1"/>
  <c r="AE50" i="21" a="1"/>
  <c r="AE50" i="21" s="1"/>
  <c r="AP49" i="21" a="1"/>
  <c r="AP49" i="21" s="1"/>
  <c r="AH49" i="21" a="1"/>
  <c r="AH49" i="21" s="1"/>
  <c r="AK48" i="21" a="1"/>
  <c r="AK48" i="21" s="1"/>
  <c r="AC48" i="21" a="1"/>
  <c r="AC48" i="21" s="1"/>
  <c r="AN47" i="21" a="1"/>
  <c r="AN47" i="21" s="1"/>
  <c r="AF47" i="21" a="1"/>
  <c r="AF47" i="21" s="1"/>
  <c r="AM87" i="21" a="1"/>
  <c r="AM87" i="21" s="1"/>
  <c r="AE87" i="21" a="1"/>
  <c r="AE87" i="21" s="1"/>
  <c r="AP86" i="21" a="1"/>
  <c r="AP86" i="21" s="1"/>
  <c r="AH86" i="21" a="1"/>
  <c r="AH86" i="21" s="1"/>
  <c r="AK85" i="21" a="1"/>
  <c r="AK85" i="21" s="1"/>
  <c r="AC85" i="21" a="1"/>
  <c r="AC85" i="21" s="1"/>
  <c r="AN84" i="21" a="1"/>
  <c r="AN84" i="21" s="1"/>
  <c r="AF84" i="21" a="1"/>
  <c r="AF84" i="21" s="1"/>
  <c r="AQ83" i="21" a="1"/>
  <c r="AQ83" i="21" s="1"/>
  <c r="AI83" i="21" a="1"/>
  <c r="AI83" i="21" s="1"/>
  <c r="AA83" i="21" a="1"/>
  <c r="AA83" i="21" s="1"/>
  <c r="AL82" i="21" a="1"/>
  <c r="AL82" i="21" s="1"/>
  <c r="AD82" i="21" a="1"/>
  <c r="AD82" i="21" s="1"/>
  <c r="AO81" i="21" a="1"/>
  <c r="AO81" i="21" s="1"/>
  <c r="AG81" i="21" a="1"/>
  <c r="AG81" i="21" s="1"/>
  <c r="AJ80" i="21" a="1"/>
  <c r="AJ80" i="21" s="1"/>
  <c r="AB80" i="21" a="1"/>
  <c r="AB80" i="21" s="1"/>
  <c r="AM79" i="21" a="1"/>
  <c r="AM79" i="21" s="1"/>
  <c r="AE79" i="21" a="1"/>
  <c r="AE79" i="21" s="1"/>
  <c r="AP78" i="21" a="1"/>
  <c r="AP78" i="21" s="1"/>
  <c r="AH78" i="21" a="1"/>
  <c r="AH78" i="21" s="1"/>
  <c r="AK77" i="21" a="1"/>
  <c r="AK77" i="21" s="1"/>
  <c r="AC77" i="21" a="1"/>
  <c r="AC77" i="21" s="1"/>
  <c r="AN76" i="21" a="1"/>
  <c r="AN76" i="21" s="1"/>
  <c r="AF76" i="21" a="1"/>
  <c r="AF76" i="21" s="1"/>
  <c r="AQ75" i="21" a="1"/>
  <c r="AQ75" i="21" s="1"/>
  <c r="AI75" i="21" a="1"/>
  <c r="AI75" i="21" s="1"/>
  <c r="AA75" i="21" a="1"/>
  <c r="AA75" i="21" s="1"/>
  <c r="AL74" i="21" a="1"/>
  <c r="AL74" i="21" s="1"/>
  <c r="AD74" i="21" a="1"/>
  <c r="AD74" i="21" s="1"/>
  <c r="AO73" i="21" a="1"/>
  <c r="AO73" i="21" s="1"/>
  <c r="AG73" i="21" a="1"/>
  <c r="AG73" i="21" s="1"/>
  <c r="AJ72" i="21" a="1"/>
  <c r="AJ72" i="21" s="1"/>
  <c r="AB72" i="21" a="1"/>
  <c r="AB72" i="21" s="1"/>
  <c r="AM71" i="21" a="1"/>
  <c r="AM71" i="21" s="1"/>
  <c r="AE71" i="21" a="1"/>
  <c r="AE71" i="21" s="1"/>
  <c r="AP70" i="21" a="1"/>
  <c r="AP70" i="21" s="1"/>
  <c r="AH70" i="21" a="1"/>
  <c r="AH70" i="21" s="1"/>
  <c r="AK69" i="21" a="1"/>
  <c r="AK69" i="21" s="1"/>
  <c r="AC69" i="21" a="1"/>
  <c r="AC69" i="21" s="1"/>
  <c r="AN68" i="21" a="1"/>
  <c r="AN68" i="21" s="1"/>
  <c r="AF68" i="21" a="1"/>
  <c r="AF68" i="21" s="1"/>
  <c r="AQ67" i="21" a="1"/>
  <c r="AQ67" i="21" s="1"/>
  <c r="AI67" i="21" a="1"/>
  <c r="AI67" i="21" s="1"/>
  <c r="AA67" i="21" a="1"/>
  <c r="AA67" i="21" s="1"/>
  <c r="AL66" i="21" a="1"/>
  <c r="AL66" i="21" s="1"/>
  <c r="AD66" i="21" a="1"/>
  <c r="AD66" i="21" s="1"/>
  <c r="AO65" i="21" a="1"/>
  <c r="AO65" i="21" s="1"/>
  <c r="AG65" i="21" a="1"/>
  <c r="AG65" i="21" s="1"/>
  <c r="AJ64" i="21" a="1"/>
  <c r="AJ64" i="21" s="1"/>
  <c r="AB64" i="21" a="1"/>
  <c r="AB64" i="21" s="1"/>
  <c r="AM63" i="21" a="1"/>
  <c r="AM63" i="21" s="1"/>
  <c r="AE63" i="21" a="1"/>
  <c r="AE63" i="21" s="1"/>
  <c r="AP62" i="21" a="1"/>
  <c r="AP62" i="21" s="1"/>
  <c r="AH62" i="21" a="1"/>
  <c r="AH62" i="21" s="1"/>
  <c r="AK61" i="21" a="1"/>
  <c r="AK61" i="21" s="1"/>
  <c r="AC61" i="21" a="1"/>
  <c r="AC61" i="21" s="1"/>
  <c r="AN60" i="21" a="1"/>
  <c r="AN60" i="21" s="1"/>
  <c r="AF60" i="21" a="1"/>
  <c r="AF60" i="21" s="1"/>
  <c r="AQ59" i="21" a="1"/>
  <c r="AQ59" i="21" s="1"/>
  <c r="AI59" i="21" a="1"/>
  <c r="AI59" i="21" s="1"/>
  <c r="AA59" i="21" a="1"/>
  <c r="AA59" i="21" s="1"/>
  <c r="AL58" i="21" a="1"/>
  <c r="AL58" i="21" s="1"/>
  <c r="AD58" i="21" a="1"/>
  <c r="AD58" i="21" s="1"/>
  <c r="AO57" i="21" a="1"/>
  <c r="AO57" i="21" s="1"/>
  <c r="AG57" i="21" a="1"/>
  <c r="AG57" i="21" s="1"/>
  <c r="AJ56" i="21" a="1"/>
  <c r="AJ56" i="21" s="1"/>
  <c r="AB56" i="21" a="1"/>
  <c r="AB56" i="21" s="1"/>
  <c r="AM55" i="21" a="1"/>
  <c r="AM55" i="21" s="1"/>
  <c r="AE55" i="21" a="1"/>
  <c r="AE55" i="21" s="1"/>
  <c r="AP54" i="21" a="1"/>
  <c r="AP54" i="21" s="1"/>
  <c r="AH54" i="21" a="1"/>
  <c r="AH54" i="21" s="1"/>
  <c r="AK53" i="21" a="1"/>
  <c r="AK53" i="21" s="1"/>
  <c r="AC53" i="21" a="1"/>
  <c r="AC53" i="21" s="1"/>
  <c r="AN52" i="21" a="1"/>
  <c r="AN52" i="21" s="1"/>
  <c r="AF52" i="21" a="1"/>
  <c r="AF52" i="21" s="1"/>
  <c r="AQ51" i="21" a="1"/>
  <c r="AQ51" i="21" s="1"/>
  <c r="AI51" i="21" a="1"/>
  <c r="AI51" i="21" s="1"/>
  <c r="AA51" i="21" a="1"/>
  <c r="AA51" i="21" s="1"/>
  <c r="AL50" i="21" a="1"/>
  <c r="AL50" i="21" s="1"/>
  <c r="AD50" i="21" a="1"/>
  <c r="AD50" i="21" s="1"/>
  <c r="AO49" i="21" a="1"/>
  <c r="AO49" i="21" s="1"/>
  <c r="AG49" i="21" a="1"/>
  <c r="AG49" i="21" s="1"/>
  <c r="AJ48" i="21" a="1"/>
  <c r="AJ48" i="21" s="1"/>
  <c r="AB48" i="21" a="1"/>
  <c r="AB48" i="21" s="1"/>
  <c r="AM47" i="21" a="1"/>
  <c r="AM47" i="21" s="1"/>
  <c r="AL87" i="21" a="1"/>
  <c r="AL87" i="21" s="1"/>
  <c r="AD87" i="21" a="1"/>
  <c r="AD87" i="21" s="1"/>
  <c r="AO86" i="21" a="1"/>
  <c r="AO86" i="21" s="1"/>
  <c r="AG86" i="21" a="1"/>
  <c r="AG86" i="21" s="1"/>
  <c r="AJ85" i="21" a="1"/>
  <c r="AJ85" i="21" s="1"/>
  <c r="AB85" i="21" a="1"/>
  <c r="AB85" i="21" s="1"/>
  <c r="AM84" i="21" a="1"/>
  <c r="AM84" i="21" s="1"/>
  <c r="AE84" i="21" a="1"/>
  <c r="AE84" i="21" s="1"/>
  <c r="AP83" i="21" a="1"/>
  <c r="AP83" i="21" s="1"/>
  <c r="AH83" i="21" a="1"/>
  <c r="AH83" i="21" s="1"/>
  <c r="AK82" i="21" a="1"/>
  <c r="AK82" i="21" s="1"/>
  <c r="AC82" i="21" a="1"/>
  <c r="AC82" i="21" s="1"/>
  <c r="AN81" i="21" a="1"/>
  <c r="AN81" i="21" s="1"/>
  <c r="AF81" i="21" a="1"/>
  <c r="AF81" i="21" s="1"/>
  <c r="AQ80" i="21" a="1"/>
  <c r="AQ80" i="21" s="1"/>
  <c r="AI80" i="21" a="1"/>
  <c r="AI80" i="21" s="1"/>
  <c r="AA80" i="21" a="1"/>
  <c r="AA80" i="21" s="1"/>
  <c r="AL79" i="21" a="1"/>
  <c r="AL79" i="21" s="1"/>
  <c r="AD79" i="21" a="1"/>
  <c r="AD79" i="21" s="1"/>
  <c r="AO78" i="21" a="1"/>
  <c r="AO78" i="21" s="1"/>
  <c r="AG78" i="21" a="1"/>
  <c r="AG78" i="21" s="1"/>
  <c r="AJ77" i="21" a="1"/>
  <c r="AJ77" i="21" s="1"/>
  <c r="AB77" i="21" a="1"/>
  <c r="AB77" i="21" s="1"/>
  <c r="AM76" i="21" a="1"/>
  <c r="AM76" i="21" s="1"/>
  <c r="AE76" i="21" a="1"/>
  <c r="AE76" i="21" s="1"/>
  <c r="AP75" i="21" a="1"/>
  <c r="AP75" i="21" s="1"/>
  <c r="AH75" i="21" a="1"/>
  <c r="AH75" i="21" s="1"/>
  <c r="AK74" i="21" a="1"/>
  <c r="AK74" i="21" s="1"/>
  <c r="AC74" i="21" a="1"/>
  <c r="AC74" i="21" s="1"/>
  <c r="AN73" i="21" a="1"/>
  <c r="AN73" i="21" s="1"/>
  <c r="AF73" i="21" a="1"/>
  <c r="AF73" i="21" s="1"/>
  <c r="AQ72" i="21" a="1"/>
  <c r="AQ72" i="21" s="1"/>
  <c r="AI72" i="21" a="1"/>
  <c r="AI72" i="21" s="1"/>
  <c r="AA72" i="21" a="1"/>
  <c r="AA72" i="21" s="1"/>
  <c r="AL71" i="21" a="1"/>
  <c r="AL71" i="21" s="1"/>
  <c r="AD71" i="21" a="1"/>
  <c r="AD71" i="21" s="1"/>
  <c r="AO70" i="21" a="1"/>
  <c r="AO70" i="21" s="1"/>
  <c r="AG70" i="21" a="1"/>
  <c r="AG70" i="21" s="1"/>
  <c r="AJ69" i="21" a="1"/>
  <c r="AJ69" i="21" s="1"/>
  <c r="AB69" i="21" a="1"/>
  <c r="AB69" i="21" s="1"/>
  <c r="AM68" i="21" a="1"/>
  <c r="AM68" i="21" s="1"/>
  <c r="AE68" i="21" a="1"/>
  <c r="AE68" i="21" s="1"/>
  <c r="AP67" i="21" a="1"/>
  <c r="AP67" i="21" s="1"/>
  <c r="AH67" i="21" a="1"/>
  <c r="AH67" i="21" s="1"/>
  <c r="AK66" i="21" a="1"/>
  <c r="AK66" i="21" s="1"/>
  <c r="AC66" i="21" a="1"/>
  <c r="AC66" i="21" s="1"/>
  <c r="AN65" i="21" a="1"/>
  <c r="AN65" i="21" s="1"/>
  <c r="AF65" i="21" a="1"/>
  <c r="AF65" i="21" s="1"/>
  <c r="AQ64" i="21" a="1"/>
  <c r="AQ64" i="21" s="1"/>
  <c r="AI64" i="21" a="1"/>
  <c r="AI64" i="21" s="1"/>
  <c r="AA64" i="21" a="1"/>
  <c r="AA64" i="21" s="1"/>
  <c r="AL63" i="21" a="1"/>
  <c r="AL63" i="21" s="1"/>
  <c r="AD63" i="21" a="1"/>
  <c r="AD63" i="21" s="1"/>
  <c r="AO62" i="21" a="1"/>
  <c r="AO62" i="21" s="1"/>
  <c r="AG62" i="21" a="1"/>
  <c r="AG62" i="21" s="1"/>
  <c r="AJ61" i="21" a="1"/>
  <c r="AJ61" i="21" s="1"/>
  <c r="AB61" i="21" a="1"/>
  <c r="AB61" i="21" s="1"/>
  <c r="AM60" i="21" a="1"/>
  <c r="AM60" i="21" s="1"/>
  <c r="AE60" i="21" a="1"/>
  <c r="AE60" i="21" s="1"/>
  <c r="AP59" i="21" a="1"/>
  <c r="AP59" i="21" s="1"/>
  <c r="AH59" i="21" a="1"/>
  <c r="AH59" i="21" s="1"/>
  <c r="AK58" i="21" a="1"/>
  <c r="AK58" i="21" s="1"/>
  <c r="AC58" i="21" a="1"/>
  <c r="AC58" i="21" s="1"/>
  <c r="AN57" i="21" a="1"/>
  <c r="AN57" i="21" s="1"/>
  <c r="AF57" i="21" a="1"/>
  <c r="AF57" i="21" s="1"/>
  <c r="AQ56" i="21" a="1"/>
  <c r="AQ56" i="21" s="1"/>
  <c r="AI56" i="21" a="1"/>
  <c r="AI56" i="21" s="1"/>
  <c r="AA56" i="21" a="1"/>
  <c r="AA56" i="21" s="1"/>
  <c r="AL55" i="21" a="1"/>
  <c r="AL55" i="21" s="1"/>
  <c r="AD55" i="21" a="1"/>
  <c r="AD55" i="21" s="1"/>
  <c r="AO54" i="21" a="1"/>
  <c r="AO54" i="21" s="1"/>
  <c r="AG54" i="21" a="1"/>
  <c r="AG54" i="21" s="1"/>
  <c r="AJ53" i="21" a="1"/>
  <c r="AJ53" i="21" s="1"/>
  <c r="AB53" i="21" a="1"/>
  <c r="AB53" i="21" s="1"/>
  <c r="AM52" i="21" a="1"/>
  <c r="AM52" i="21" s="1"/>
  <c r="AE52" i="21" a="1"/>
  <c r="AE52" i="21" s="1"/>
  <c r="AP51" i="21" a="1"/>
  <c r="AP51" i="21" s="1"/>
  <c r="AH51" i="21" a="1"/>
  <c r="AH51" i="21" s="1"/>
  <c r="AK50" i="21" a="1"/>
  <c r="AK50" i="21" s="1"/>
  <c r="AC50" i="21" a="1"/>
  <c r="AC50" i="21" s="1"/>
  <c r="AN49" i="21" a="1"/>
  <c r="AN49" i="21" s="1"/>
  <c r="AF49" i="21" a="1"/>
  <c r="AF49" i="21" s="1"/>
  <c r="AQ48" i="21" a="1"/>
  <c r="AQ48" i="21" s="1"/>
  <c r="AI48" i="21" a="1"/>
  <c r="AI48" i="21" s="1"/>
  <c r="AA48" i="21" a="1"/>
  <c r="AA48" i="21" s="1"/>
  <c r="AL47" i="21" a="1"/>
  <c r="AL47" i="21" s="1"/>
  <c r="AD47" i="21" a="1"/>
  <c r="AD47" i="21" s="1"/>
  <c r="AM86" i="21" a="1"/>
  <c r="AM86" i="21" s="1"/>
  <c r="AE86" i="21" a="1"/>
  <c r="AE86" i="21" s="1"/>
  <c r="AP85" i="21" a="1"/>
  <c r="AP85" i="21" s="1"/>
  <c r="AH85" i="21" a="1"/>
  <c r="AH85" i="21" s="1"/>
  <c r="AK84" i="21" a="1"/>
  <c r="AK84" i="21" s="1"/>
  <c r="AC84" i="21" a="1"/>
  <c r="AC84" i="21" s="1"/>
  <c r="AN83" i="21" a="1"/>
  <c r="AN83" i="21" s="1"/>
  <c r="AF83" i="21" a="1"/>
  <c r="AF83" i="21" s="1"/>
  <c r="AQ82" i="21" a="1"/>
  <c r="AQ82" i="21" s="1"/>
  <c r="AI82" i="21" a="1"/>
  <c r="AI82" i="21" s="1"/>
  <c r="AA82" i="21" a="1"/>
  <c r="AA82" i="21" s="1"/>
  <c r="AL81" i="21" a="1"/>
  <c r="AL81" i="21" s="1"/>
  <c r="AD81" i="21" a="1"/>
  <c r="AD81" i="21" s="1"/>
  <c r="AO80" i="21" a="1"/>
  <c r="AO80" i="21" s="1"/>
  <c r="AG80" i="21" a="1"/>
  <c r="AG80" i="21" s="1"/>
  <c r="AJ79" i="21" a="1"/>
  <c r="AJ79" i="21" s="1"/>
  <c r="AB79" i="21" a="1"/>
  <c r="AB79" i="21" s="1"/>
  <c r="AM78" i="21" a="1"/>
  <c r="AM78" i="21" s="1"/>
  <c r="J78" i="21" s="1"/>
  <c r="AE78" i="21" a="1"/>
  <c r="AE78" i="21" s="1"/>
  <c r="AP77" i="21" a="1"/>
  <c r="AP77" i="21" s="1"/>
  <c r="AH77" i="21" a="1"/>
  <c r="AH77" i="21" s="1"/>
  <c r="AK76" i="21" a="1"/>
  <c r="AK76" i="21" s="1"/>
  <c r="AC76" i="21" a="1"/>
  <c r="AC76" i="21" s="1"/>
  <c r="AN75" i="21" a="1"/>
  <c r="AN75" i="21" s="1"/>
  <c r="AF75" i="21" a="1"/>
  <c r="AF75" i="21" s="1"/>
  <c r="AQ74" i="21" a="1"/>
  <c r="AQ74" i="21" s="1"/>
  <c r="AI74" i="21" a="1"/>
  <c r="AI74" i="21" s="1"/>
  <c r="AA74" i="21" a="1"/>
  <c r="AA74" i="21" s="1"/>
  <c r="AL73" i="21" a="1"/>
  <c r="AL73" i="21" s="1"/>
  <c r="AD73" i="21" a="1"/>
  <c r="AD73" i="21" s="1"/>
  <c r="AO72" i="21" a="1"/>
  <c r="AO72" i="21" s="1"/>
  <c r="AG72" i="21" a="1"/>
  <c r="AG72" i="21" s="1"/>
  <c r="AJ71" i="21" a="1"/>
  <c r="AJ71" i="21" s="1"/>
  <c r="AB71" i="21" a="1"/>
  <c r="AB71" i="21" s="1"/>
  <c r="AM70" i="21" a="1"/>
  <c r="AM70" i="21" s="1"/>
  <c r="AE70" i="21" a="1"/>
  <c r="AE70" i="21" s="1"/>
  <c r="AP69" i="21" a="1"/>
  <c r="AP69" i="21" s="1"/>
  <c r="AH69" i="21" a="1"/>
  <c r="AH69" i="21" s="1"/>
  <c r="AK68" i="21" a="1"/>
  <c r="AK68" i="21" s="1"/>
  <c r="AC68" i="21" a="1"/>
  <c r="AC68" i="21" s="1"/>
  <c r="AN67" i="21" a="1"/>
  <c r="AN67" i="21" s="1"/>
  <c r="AF67" i="21" a="1"/>
  <c r="AF67" i="21" s="1"/>
  <c r="AQ66" i="21" a="1"/>
  <c r="AQ66" i="21" s="1"/>
  <c r="AI66" i="21" a="1"/>
  <c r="AI66" i="21" s="1"/>
  <c r="AA66" i="21" a="1"/>
  <c r="AA66" i="21" s="1"/>
  <c r="G66" i="21" s="1"/>
  <c r="AL65" i="21" a="1"/>
  <c r="AL65" i="21" s="1"/>
  <c r="AD65" i="21" a="1"/>
  <c r="AD65" i="21" s="1"/>
  <c r="AO64" i="21" a="1"/>
  <c r="AO64" i="21" s="1"/>
  <c r="AG64" i="21" a="1"/>
  <c r="AG64" i="21" s="1"/>
  <c r="AJ63" i="21" a="1"/>
  <c r="AJ63" i="21" s="1"/>
  <c r="AB63" i="21" a="1"/>
  <c r="AB63" i="21" s="1"/>
  <c r="AM62" i="21" a="1"/>
  <c r="AM62" i="21" s="1"/>
  <c r="J62" i="21" s="1"/>
  <c r="AE62" i="21" a="1"/>
  <c r="AE62" i="21" s="1"/>
  <c r="AP61" i="21" a="1"/>
  <c r="AP61" i="21" s="1"/>
  <c r="AH61" i="21" a="1"/>
  <c r="AH61" i="21" s="1"/>
  <c r="AK60" i="21" a="1"/>
  <c r="AK60" i="21" s="1"/>
  <c r="AC60" i="21" a="1"/>
  <c r="AC60" i="21" s="1"/>
  <c r="AN59" i="21" a="1"/>
  <c r="AN59" i="21" s="1"/>
  <c r="AF59" i="21" a="1"/>
  <c r="AF59" i="21" s="1"/>
  <c r="AQ58" i="21" a="1"/>
  <c r="AQ58" i="21" s="1"/>
  <c r="AI58" i="21" a="1"/>
  <c r="AI58" i="21" s="1"/>
  <c r="AA58" i="21" a="1"/>
  <c r="AA58" i="21" s="1"/>
  <c r="G58" i="21" s="1"/>
  <c r="AL57" i="21" a="1"/>
  <c r="AL57" i="21" s="1"/>
  <c r="AD57" i="21" a="1"/>
  <c r="AD57" i="21" s="1"/>
  <c r="AO56" i="21" a="1"/>
  <c r="AO56" i="21" s="1"/>
  <c r="AG56" i="21" a="1"/>
  <c r="AG56" i="21" s="1"/>
  <c r="AJ55" i="21" a="1"/>
  <c r="AJ55" i="21" s="1"/>
  <c r="AB55" i="21" a="1"/>
  <c r="AB55" i="21" s="1"/>
  <c r="AM54" i="21" a="1"/>
  <c r="AM54" i="21" s="1"/>
  <c r="J54" i="21" s="1"/>
  <c r="AE54" i="21" a="1"/>
  <c r="AE54" i="21" s="1"/>
  <c r="AP53" i="21" a="1"/>
  <c r="AP53" i="21" s="1"/>
  <c r="AH53" i="21" a="1"/>
  <c r="AH53" i="21" s="1"/>
  <c r="AK52" i="21" a="1"/>
  <c r="AK52" i="21" s="1"/>
  <c r="AC52" i="21" a="1"/>
  <c r="AC52" i="21" s="1"/>
  <c r="AN51" i="21" a="1"/>
  <c r="AN51" i="21" s="1"/>
  <c r="AF51" i="21" a="1"/>
  <c r="AF51" i="21" s="1"/>
  <c r="AQ50" i="21" a="1"/>
  <c r="AQ50" i="21" s="1"/>
  <c r="AI50" i="21" a="1"/>
  <c r="AI50" i="21" s="1"/>
  <c r="AA50" i="21" a="1"/>
  <c r="AA50" i="21" s="1"/>
  <c r="G50" i="21" s="1"/>
  <c r="AL49" i="21" a="1"/>
  <c r="AL49" i="21" s="1"/>
  <c r="AD49" i="21" a="1"/>
  <c r="AD49" i="21" s="1"/>
  <c r="AO48" i="21" a="1"/>
  <c r="AO48" i="21" s="1"/>
  <c r="AG48" i="21" a="1"/>
  <c r="AG48" i="21" s="1"/>
  <c r="AJ47" i="21" a="1"/>
  <c r="AJ47" i="21" s="1"/>
  <c r="AB47" i="21" a="1"/>
  <c r="AB47" i="21" s="1"/>
  <c r="AK46" i="21" a="1"/>
  <c r="AK46" i="21" s="1"/>
  <c r="AC46" i="21" a="1"/>
  <c r="AC46" i="21" s="1"/>
  <c r="AN45" i="21" a="1"/>
  <c r="AN45" i="21" s="1"/>
  <c r="AF45" i="21" a="1"/>
  <c r="AF45" i="21" s="1"/>
  <c r="AQ44" i="21" a="1"/>
  <c r="AQ44" i="21" s="1"/>
  <c r="AI44" i="21" a="1"/>
  <c r="AI44" i="21" s="1"/>
  <c r="AA44" i="21" a="1"/>
  <c r="AA44" i="21" s="1"/>
  <c r="AL43" i="21" a="1"/>
  <c r="AL43" i="21" s="1"/>
  <c r="AD43" i="21" a="1"/>
  <c r="AD43" i="21" s="1"/>
  <c r="AO42" i="21" a="1"/>
  <c r="AO42" i="21" s="1"/>
  <c r="AG42" i="21" a="1"/>
  <c r="AG42" i="21" s="1"/>
  <c r="AJ41" i="21" a="1"/>
  <c r="AJ41" i="21" s="1"/>
  <c r="AB41" i="21" a="1"/>
  <c r="AB41" i="21" s="1"/>
  <c r="AM40" i="21" a="1"/>
  <c r="AM40" i="21" s="1"/>
  <c r="AE40" i="21" a="1"/>
  <c r="AE40" i="21" s="1"/>
  <c r="AP39" i="21" a="1"/>
  <c r="AP39" i="21" s="1"/>
  <c r="AH39" i="21" a="1"/>
  <c r="AH39" i="21" s="1"/>
  <c r="AK38" i="21" a="1"/>
  <c r="AK38" i="21" s="1"/>
  <c r="AC38" i="21" a="1"/>
  <c r="AC38" i="21" s="1"/>
  <c r="AN37" i="21" a="1"/>
  <c r="AN37" i="21" s="1"/>
  <c r="AF37" i="21" a="1"/>
  <c r="AF37" i="21" s="1"/>
  <c r="AQ36" i="21" a="1"/>
  <c r="AQ36" i="21" s="1"/>
  <c r="AI36" i="21" a="1"/>
  <c r="AI36" i="21" s="1"/>
  <c r="AA36" i="21" a="1"/>
  <c r="AA36" i="21" s="1"/>
  <c r="AL35" i="21" a="1"/>
  <c r="AL35" i="21" s="1"/>
  <c r="AD35" i="21" a="1"/>
  <c r="AD35" i="21" s="1"/>
  <c r="AO34" i="21" a="1"/>
  <c r="AO34" i="21" s="1"/>
  <c r="AG34" i="21" a="1"/>
  <c r="AG34" i="21" s="1"/>
  <c r="AJ33" i="21" a="1"/>
  <c r="AJ33" i="21" s="1"/>
  <c r="AB33" i="21" a="1"/>
  <c r="AB33" i="21" s="1"/>
  <c r="AM32" i="21" a="1"/>
  <c r="AM32" i="21" s="1"/>
  <c r="AE32" i="21" a="1"/>
  <c r="AE32" i="21" s="1"/>
  <c r="AP31" i="21" a="1"/>
  <c r="AP31" i="21" s="1"/>
  <c r="AH31" i="21" a="1"/>
  <c r="AH31" i="21" s="1"/>
  <c r="AK30" i="21" a="1"/>
  <c r="AK30" i="21" s="1"/>
  <c r="AC30" i="21" a="1"/>
  <c r="AC30" i="21" s="1"/>
  <c r="AN29" i="21" a="1"/>
  <c r="AN29" i="21" s="1"/>
  <c r="AF29" i="21" a="1"/>
  <c r="AF29" i="21" s="1"/>
  <c r="AQ28" i="21" a="1"/>
  <c r="AQ28" i="21" s="1"/>
  <c r="AI28" i="21" a="1"/>
  <c r="AI28" i="21" s="1"/>
  <c r="AA28" i="21" a="1"/>
  <c r="AA28" i="21" s="1"/>
  <c r="AL27" i="21" a="1"/>
  <c r="AL27" i="21" s="1"/>
  <c r="AD27" i="21" a="1"/>
  <c r="AD27" i="21" s="1"/>
  <c r="AO26" i="21" a="1"/>
  <c r="AO26" i="21" s="1"/>
  <c r="AG26" i="21" a="1"/>
  <c r="AG26" i="21" s="1"/>
  <c r="AJ25" i="21" a="1"/>
  <c r="AJ25" i="21" s="1"/>
  <c r="AB25" i="21" a="1"/>
  <c r="AB25" i="21" s="1"/>
  <c r="AM24" i="21" a="1"/>
  <c r="AM24" i="21" s="1"/>
  <c r="AE24" i="21" a="1"/>
  <c r="AE24" i="21" s="1"/>
  <c r="AP23" i="21" a="1"/>
  <c r="AP23" i="21" s="1"/>
  <c r="AH23" i="21" a="1"/>
  <c r="AH23" i="21" s="1"/>
  <c r="AK22" i="21" a="1"/>
  <c r="AK22" i="21" s="1"/>
  <c r="AC22" i="21" a="1"/>
  <c r="AC22" i="21" s="1"/>
  <c r="AN21" i="21" a="1"/>
  <c r="AN21" i="21" s="1"/>
  <c r="AF21" i="21" a="1"/>
  <c r="AF21" i="21" s="1"/>
  <c r="AQ20" i="21" a="1"/>
  <c r="AQ20" i="21" s="1"/>
  <c r="AI20" i="21" a="1"/>
  <c r="AI20" i="21" s="1"/>
  <c r="AA20" i="21" a="1"/>
  <c r="AA20" i="21" s="1"/>
  <c r="AL19" i="21" a="1"/>
  <c r="AL19" i="21" s="1"/>
  <c r="AD19" i="21" a="1"/>
  <c r="AD19" i="21" s="1"/>
  <c r="AO18" i="21" a="1"/>
  <c r="AO18" i="21" s="1"/>
  <c r="AG18" i="21" a="1"/>
  <c r="AG18" i="21" s="1"/>
  <c r="AJ17" i="21" a="1"/>
  <c r="AJ17" i="21" s="1"/>
  <c r="AB17" i="21" a="1"/>
  <c r="AB17" i="21" s="1"/>
  <c r="AM16" i="21" a="1"/>
  <c r="AM16" i="21" s="1"/>
  <c r="AE16" i="21" a="1"/>
  <c r="AE16" i="21" s="1"/>
  <c r="AP15" i="21" a="1"/>
  <c r="AP15" i="21" s="1"/>
  <c r="AH15" i="21" a="1"/>
  <c r="AH15" i="21" s="1"/>
  <c r="AK14" i="21" a="1"/>
  <c r="AK14" i="21" s="1"/>
  <c r="AC14" i="21" a="1"/>
  <c r="AC14" i="21" s="1"/>
  <c r="AN13" i="21" a="1"/>
  <c r="AN13" i="21" s="1"/>
  <c r="AF13" i="21" a="1"/>
  <c r="AF13" i="21" s="1"/>
  <c r="AQ12" i="21" a="1"/>
  <c r="AQ12" i="21" s="1"/>
  <c r="AI12" i="21" a="1"/>
  <c r="AI12" i="21" s="1"/>
  <c r="AA12" i="21" a="1"/>
  <c r="AA12" i="21" s="1"/>
  <c r="AL11" i="21" a="1"/>
  <c r="AL11" i="21" s="1"/>
  <c r="AD11" i="21" a="1"/>
  <c r="AD11" i="21" s="1"/>
  <c r="AO10" i="21" a="1"/>
  <c r="AO10" i="21" s="1"/>
  <c r="AG10" i="21" a="1"/>
  <c r="AG10" i="21" s="1"/>
  <c r="AJ9" i="21" a="1"/>
  <c r="AJ9" i="21" s="1"/>
  <c r="AB9" i="21" a="1"/>
  <c r="AB9" i="21" s="1"/>
  <c r="AM8" i="21" a="1"/>
  <c r="AM8" i="21" s="1"/>
  <c r="AE8" i="21" a="1"/>
  <c r="AE8" i="21" s="1"/>
  <c r="AP7" i="21" a="1"/>
  <c r="AP7" i="21" s="1"/>
  <c r="AB30" i="21" a="1"/>
  <c r="AB30" i="21" s="1"/>
  <c r="AM29" i="21" a="1"/>
  <c r="AM29" i="21" s="1"/>
  <c r="AE29" i="21" a="1"/>
  <c r="AE29" i="21" s="1"/>
  <c r="AP28" i="21" a="1"/>
  <c r="AP28" i="21" s="1"/>
  <c r="AH28" i="21" a="1"/>
  <c r="AH28" i="21" s="1"/>
  <c r="AK27" i="21" a="1"/>
  <c r="AK27" i="21" s="1"/>
  <c r="AC27" i="21" a="1"/>
  <c r="AC27" i="21" s="1"/>
  <c r="AN26" i="21" a="1"/>
  <c r="AN26" i="21" s="1"/>
  <c r="AF26" i="21" a="1"/>
  <c r="AF26" i="21" s="1"/>
  <c r="AQ25" i="21" a="1"/>
  <c r="AQ25" i="21" s="1"/>
  <c r="AI25" i="21" a="1"/>
  <c r="AI25" i="21" s="1"/>
  <c r="AA25" i="21" a="1"/>
  <c r="AA25" i="21" s="1"/>
  <c r="AL24" i="21" a="1"/>
  <c r="AL24" i="21" s="1"/>
  <c r="AD24" i="21" a="1"/>
  <c r="AD24" i="21" s="1"/>
  <c r="AO23" i="21" a="1"/>
  <c r="AO23" i="21" s="1"/>
  <c r="AG23" i="21" a="1"/>
  <c r="AG23" i="21" s="1"/>
  <c r="AJ22" i="21" a="1"/>
  <c r="AJ22" i="21" s="1"/>
  <c r="AB22" i="21" a="1"/>
  <c r="AB22" i="21" s="1"/>
  <c r="AM21" i="21" a="1"/>
  <c r="AM21" i="21" s="1"/>
  <c r="AE21" i="21" a="1"/>
  <c r="AE21" i="21" s="1"/>
  <c r="AP20" i="21" a="1"/>
  <c r="AP20" i="21" s="1"/>
  <c r="AH20" i="21" a="1"/>
  <c r="AH20" i="21" s="1"/>
  <c r="AK19" i="21" a="1"/>
  <c r="AK19" i="21" s="1"/>
  <c r="AC19" i="21" a="1"/>
  <c r="AC19" i="21" s="1"/>
  <c r="AN18" i="21" a="1"/>
  <c r="AN18" i="21" s="1"/>
  <c r="AF18" i="21" a="1"/>
  <c r="AF18" i="21" s="1"/>
  <c r="AQ17" i="21" a="1"/>
  <c r="AQ17" i="21" s="1"/>
  <c r="AI17" i="21" a="1"/>
  <c r="AI17" i="21" s="1"/>
  <c r="AA17" i="21" a="1"/>
  <c r="AA17" i="21" s="1"/>
  <c r="AL16" i="21" a="1"/>
  <c r="AL16" i="21" s="1"/>
  <c r="AD16" i="21" a="1"/>
  <c r="AD16" i="21" s="1"/>
  <c r="AO15" i="21" a="1"/>
  <c r="AO15" i="21" s="1"/>
  <c r="AG15" i="21" a="1"/>
  <c r="AG15" i="21" s="1"/>
  <c r="AJ14" i="21" a="1"/>
  <c r="AJ14" i="21" s="1"/>
  <c r="AB14" i="21" a="1"/>
  <c r="AB14" i="21" s="1"/>
  <c r="AM13" i="21" a="1"/>
  <c r="AM13" i="21" s="1"/>
  <c r="AE13" i="21" a="1"/>
  <c r="AE13" i="21" s="1"/>
  <c r="AP12" i="21" a="1"/>
  <c r="AP12" i="21" s="1"/>
  <c r="AH12" i="21" a="1"/>
  <c r="AH12" i="21" s="1"/>
  <c r="AK11" i="21" a="1"/>
  <c r="AK11" i="21" s="1"/>
  <c r="AC11" i="21" a="1"/>
  <c r="AC11" i="21" s="1"/>
  <c r="AN10" i="21" a="1"/>
  <c r="AN10" i="21" s="1"/>
  <c r="AF10" i="21" a="1"/>
  <c r="AF10" i="21" s="1"/>
  <c r="AQ9" i="21" a="1"/>
  <c r="AQ9" i="21" s="1"/>
  <c r="AI9" i="21" a="1"/>
  <c r="AI9" i="21" s="1"/>
  <c r="AA9" i="21" a="1"/>
  <c r="AA9" i="21" s="1"/>
  <c r="AL8" i="21" a="1"/>
  <c r="AL8" i="21" s="1"/>
  <c r="AD8" i="21" a="1"/>
  <c r="AD8" i="21" s="1"/>
  <c r="AO7" i="21" a="1"/>
  <c r="AO7" i="21" s="1"/>
  <c r="AQ46" i="21" a="1"/>
  <c r="AQ46" i="21" s="1"/>
  <c r="AI46" i="21" a="1"/>
  <c r="AI46" i="21" s="1"/>
  <c r="AA46" i="21" a="1"/>
  <c r="AA46" i="21" s="1"/>
  <c r="AL45" i="21" a="1"/>
  <c r="AL45" i="21" s="1"/>
  <c r="AD45" i="21" a="1"/>
  <c r="AD45" i="21" s="1"/>
  <c r="AO44" i="21" a="1"/>
  <c r="AO44" i="21" s="1"/>
  <c r="AG44" i="21" a="1"/>
  <c r="AG44" i="21" s="1"/>
  <c r="AJ43" i="21" a="1"/>
  <c r="AJ43" i="21" s="1"/>
  <c r="AB43" i="21" a="1"/>
  <c r="AB43" i="21" s="1"/>
  <c r="AM42" i="21" a="1"/>
  <c r="AM42" i="21" s="1"/>
  <c r="J42" i="21" s="1"/>
  <c r="AE42" i="21" a="1"/>
  <c r="AE42" i="21" s="1"/>
  <c r="AP41" i="21" a="1"/>
  <c r="AP41" i="21" s="1"/>
  <c r="AH41" i="21" a="1"/>
  <c r="AH41" i="21" s="1"/>
  <c r="AK40" i="21" a="1"/>
  <c r="AK40" i="21" s="1"/>
  <c r="AC40" i="21" a="1"/>
  <c r="AC40" i="21" s="1"/>
  <c r="AN39" i="21" a="1"/>
  <c r="AN39" i="21" s="1"/>
  <c r="AF39" i="21" a="1"/>
  <c r="AF39" i="21" s="1"/>
  <c r="AQ38" i="21" a="1"/>
  <c r="AQ38" i="21" s="1"/>
  <c r="AI38" i="21" a="1"/>
  <c r="AI38" i="21" s="1"/>
  <c r="AA38" i="21" a="1"/>
  <c r="AA38" i="21" s="1"/>
  <c r="G38" i="21" s="1"/>
  <c r="AL37" i="21" a="1"/>
  <c r="AL37" i="21" s="1"/>
  <c r="AD37" i="21" a="1"/>
  <c r="AD37" i="21" s="1"/>
  <c r="AO36" i="21" a="1"/>
  <c r="AO36" i="21" s="1"/>
  <c r="AG36" i="21" a="1"/>
  <c r="AG36" i="21" s="1"/>
  <c r="AJ35" i="21" a="1"/>
  <c r="AJ35" i="21" s="1"/>
  <c r="AB35" i="21" a="1"/>
  <c r="AB35" i="21" s="1"/>
  <c r="AM34" i="21" a="1"/>
  <c r="AM34" i="21" s="1"/>
  <c r="J34" i="21" s="1"/>
  <c r="AE34" i="21" a="1"/>
  <c r="AE34" i="21" s="1"/>
  <c r="AP33" i="21" a="1"/>
  <c r="AP33" i="21" s="1"/>
  <c r="AH33" i="21" a="1"/>
  <c r="AH33" i="21" s="1"/>
  <c r="AK32" i="21" a="1"/>
  <c r="AK32" i="21" s="1"/>
  <c r="AC32" i="21" a="1"/>
  <c r="AC32" i="21" s="1"/>
  <c r="AN31" i="21" a="1"/>
  <c r="AN31" i="21" s="1"/>
  <c r="AF31" i="21" a="1"/>
  <c r="AF31" i="21" s="1"/>
  <c r="AQ30" i="21" a="1"/>
  <c r="AQ30" i="21" s="1"/>
  <c r="AI30" i="21" a="1"/>
  <c r="AI30" i="21" s="1"/>
  <c r="AA30" i="21" a="1"/>
  <c r="AA30" i="21" s="1"/>
  <c r="AL29" i="21" a="1"/>
  <c r="AL29" i="21" s="1"/>
  <c r="AD29" i="21" a="1"/>
  <c r="AD29" i="21" s="1"/>
  <c r="AO28" i="21" a="1"/>
  <c r="AO28" i="21" s="1"/>
  <c r="AG28" i="21" a="1"/>
  <c r="AG28" i="21" s="1"/>
  <c r="AJ27" i="21" a="1"/>
  <c r="AJ27" i="21" s="1"/>
  <c r="AB27" i="21" a="1"/>
  <c r="AB27" i="21" s="1"/>
  <c r="AM26" i="21" a="1"/>
  <c r="AM26" i="21" s="1"/>
  <c r="AE26" i="21" a="1"/>
  <c r="AE26" i="21" s="1"/>
  <c r="AP25" i="21" a="1"/>
  <c r="AP25" i="21" s="1"/>
  <c r="AH25" i="21" a="1"/>
  <c r="AH25" i="21" s="1"/>
  <c r="AK24" i="21" a="1"/>
  <c r="AK24" i="21" s="1"/>
  <c r="AC24" i="21" a="1"/>
  <c r="AC24" i="21" s="1"/>
  <c r="AN23" i="21" a="1"/>
  <c r="AN23" i="21" s="1"/>
  <c r="AF23" i="21" a="1"/>
  <c r="AF23" i="21" s="1"/>
  <c r="AQ22" i="21" a="1"/>
  <c r="AQ22" i="21" s="1"/>
  <c r="AI22" i="21" a="1"/>
  <c r="AI22" i="21" s="1"/>
  <c r="AA22" i="21" a="1"/>
  <c r="AA22" i="21" s="1"/>
  <c r="AL21" i="21" a="1"/>
  <c r="AL21" i="21" s="1"/>
  <c r="AD21" i="21" a="1"/>
  <c r="AD21" i="21" s="1"/>
  <c r="AO20" i="21" a="1"/>
  <c r="AO20" i="21" s="1"/>
  <c r="AG20" i="21" a="1"/>
  <c r="AG20" i="21" s="1"/>
  <c r="AJ19" i="21" a="1"/>
  <c r="AJ19" i="21" s="1"/>
  <c r="AB19" i="21" a="1"/>
  <c r="AB19" i="21" s="1"/>
  <c r="AM18" i="21" a="1"/>
  <c r="AM18" i="21" s="1"/>
  <c r="AE18" i="21" a="1"/>
  <c r="AE18" i="21" s="1"/>
  <c r="AP17" i="21" a="1"/>
  <c r="AP17" i="21" s="1"/>
  <c r="AH17" i="21" a="1"/>
  <c r="AH17" i="21" s="1"/>
  <c r="AK16" i="21" a="1"/>
  <c r="AK16" i="21" s="1"/>
  <c r="AC16" i="21" a="1"/>
  <c r="AC16" i="21" s="1"/>
  <c r="AN15" i="21" a="1"/>
  <c r="AN15" i="21" s="1"/>
  <c r="AF15" i="21" a="1"/>
  <c r="AF15" i="21" s="1"/>
  <c r="AQ14" i="21" a="1"/>
  <c r="AQ14" i="21" s="1"/>
  <c r="AI14" i="21" a="1"/>
  <c r="AI14" i="21" s="1"/>
  <c r="AA14" i="21" a="1"/>
  <c r="AA14" i="21" s="1"/>
  <c r="AL13" i="21" a="1"/>
  <c r="AL13" i="21" s="1"/>
  <c r="AD13" i="21" a="1"/>
  <c r="AD13" i="21" s="1"/>
  <c r="AO12" i="21" a="1"/>
  <c r="AO12" i="21" s="1"/>
  <c r="AG12" i="21" a="1"/>
  <c r="AG12" i="21" s="1"/>
  <c r="AJ11" i="21" a="1"/>
  <c r="AJ11" i="21" s="1"/>
  <c r="AB11" i="21" a="1"/>
  <c r="AB11" i="21" s="1"/>
  <c r="AM10" i="21" a="1"/>
  <c r="AM10" i="21" s="1"/>
  <c r="AE10" i="21" a="1"/>
  <c r="AE10" i="21" s="1"/>
  <c r="AP9" i="21" a="1"/>
  <c r="AP9" i="21" s="1"/>
  <c r="AH9" i="21" a="1"/>
  <c r="AH9" i="21" s="1"/>
  <c r="AK8" i="21" a="1"/>
  <c r="AK8" i="21" s="1"/>
  <c r="AC8" i="21" a="1"/>
  <c r="AC8" i="21" s="1"/>
  <c r="AN7" i="21" a="1"/>
  <c r="AN7" i="21" s="1"/>
  <c r="AF7" i="21" a="1"/>
  <c r="AF7" i="21" s="1"/>
  <c r="AE47" i="21" a="1"/>
  <c r="AE47" i="21" s="1"/>
  <c r="AP46" i="21" a="1"/>
  <c r="AP46" i="21" s="1"/>
  <c r="AH46" i="21" a="1"/>
  <c r="AH46" i="21" s="1"/>
  <c r="AK45" i="21" a="1"/>
  <c r="AK45" i="21" s="1"/>
  <c r="AC45" i="21" a="1"/>
  <c r="AC45" i="21" s="1"/>
  <c r="AN44" i="21" a="1"/>
  <c r="AN44" i="21" s="1"/>
  <c r="AF44" i="21" a="1"/>
  <c r="AF44" i="21" s="1"/>
  <c r="AQ43" i="21" a="1"/>
  <c r="AQ43" i="21" s="1"/>
  <c r="AI43" i="21" a="1"/>
  <c r="AI43" i="21" s="1"/>
  <c r="AA43" i="21" a="1"/>
  <c r="AA43" i="21" s="1"/>
  <c r="AL42" i="21" a="1"/>
  <c r="AL42" i="21" s="1"/>
  <c r="AD42" i="21" a="1"/>
  <c r="AD42" i="21" s="1"/>
  <c r="AO41" i="21" a="1"/>
  <c r="AO41" i="21" s="1"/>
  <c r="AG41" i="21" a="1"/>
  <c r="AG41" i="21" s="1"/>
  <c r="AJ40" i="21" a="1"/>
  <c r="AJ40" i="21" s="1"/>
  <c r="AB40" i="21" a="1"/>
  <c r="AB40" i="21" s="1"/>
  <c r="AM39" i="21" a="1"/>
  <c r="AM39" i="21" s="1"/>
  <c r="AE39" i="21" a="1"/>
  <c r="AE39" i="21" s="1"/>
  <c r="AP38" i="21" a="1"/>
  <c r="AP38" i="21" s="1"/>
  <c r="AH38" i="21" a="1"/>
  <c r="AH38" i="21" s="1"/>
  <c r="AK37" i="21" a="1"/>
  <c r="AK37" i="21" s="1"/>
  <c r="AC37" i="21" a="1"/>
  <c r="AC37" i="21" s="1"/>
  <c r="AN36" i="21" a="1"/>
  <c r="AN36" i="21" s="1"/>
  <c r="AF36" i="21" a="1"/>
  <c r="AF36" i="21" s="1"/>
  <c r="AQ35" i="21" a="1"/>
  <c r="AQ35" i="21" s="1"/>
  <c r="AI35" i="21" a="1"/>
  <c r="AI35" i="21" s="1"/>
  <c r="AA35" i="21" a="1"/>
  <c r="AA35" i="21" s="1"/>
  <c r="AL34" i="21" a="1"/>
  <c r="AL34" i="21" s="1"/>
  <c r="AD34" i="21" a="1"/>
  <c r="AD34" i="21" s="1"/>
  <c r="AO33" i="21" a="1"/>
  <c r="AO33" i="21" s="1"/>
  <c r="AG33" i="21" a="1"/>
  <c r="AG33" i="21" s="1"/>
  <c r="AJ32" i="21" a="1"/>
  <c r="AJ32" i="21" s="1"/>
  <c r="AB32" i="21" a="1"/>
  <c r="AB32" i="21" s="1"/>
  <c r="AM31" i="21" a="1"/>
  <c r="AM31" i="21" s="1"/>
  <c r="AE31" i="21" a="1"/>
  <c r="AE31" i="21" s="1"/>
  <c r="AP30" i="21" a="1"/>
  <c r="AP30" i="21" s="1"/>
  <c r="AH30" i="21" a="1"/>
  <c r="AH30" i="21" s="1"/>
  <c r="AK29" i="21" a="1"/>
  <c r="AK29" i="21" s="1"/>
  <c r="AC29" i="21" a="1"/>
  <c r="AC29" i="21" s="1"/>
  <c r="AN28" i="21" a="1"/>
  <c r="AN28" i="21" s="1"/>
  <c r="AF28" i="21" a="1"/>
  <c r="AF28" i="21" s="1"/>
  <c r="AQ27" i="21" a="1"/>
  <c r="AQ27" i="21" s="1"/>
  <c r="AI27" i="21" a="1"/>
  <c r="AI27" i="21" s="1"/>
  <c r="AA27" i="21" a="1"/>
  <c r="AA27" i="21" s="1"/>
  <c r="AL26" i="21" a="1"/>
  <c r="AL26" i="21" s="1"/>
  <c r="AD26" i="21" a="1"/>
  <c r="AD26" i="21" s="1"/>
  <c r="AO25" i="21" a="1"/>
  <c r="AO25" i="21" s="1"/>
  <c r="AG25" i="21" a="1"/>
  <c r="AG25" i="21" s="1"/>
  <c r="AJ24" i="21" a="1"/>
  <c r="AJ24" i="21" s="1"/>
  <c r="AB24" i="21" a="1"/>
  <c r="AB24" i="21" s="1"/>
  <c r="AM23" i="21" a="1"/>
  <c r="AM23" i="21" s="1"/>
  <c r="AE23" i="21" a="1"/>
  <c r="AE23" i="21" s="1"/>
  <c r="AP22" i="21" a="1"/>
  <c r="AP22" i="21" s="1"/>
  <c r="AH22" i="21" a="1"/>
  <c r="AH22" i="21" s="1"/>
  <c r="AK21" i="21" a="1"/>
  <c r="AK21" i="21" s="1"/>
  <c r="AC21" i="21" a="1"/>
  <c r="AC21" i="21" s="1"/>
  <c r="AN20" i="21" a="1"/>
  <c r="AN20" i="21" s="1"/>
  <c r="AF20" i="21" a="1"/>
  <c r="AF20" i="21" s="1"/>
  <c r="AQ19" i="21" a="1"/>
  <c r="AQ19" i="21" s="1"/>
  <c r="AI19" i="21" a="1"/>
  <c r="AI19" i="21" s="1"/>
  <c r="AA19" i="21" a="1"/>
  <c r="AA19" i="21" s="1"/>
  <c r="AL18" i="21" a="1"/>
  <c r="AL18" i="21" s="1"/>
  <c r="AD18" i="21" a="1"/>
  <c r="AD18" i="21" s="1"/>
  <c r="AO17" i="21" a="1"/>
  <c r="AO17" i="21" s="1"/>
  <c r="AG17" i="21" a="1"/>
  <c r="AG17" i="21" s="1"/>
  <c r="AJ16" i="21" a="1"/>
  <c r="AJ16" i="21" s="1"/>
  <c r="AB16" i="21" a="1"/>
  <c r="AB16" i="21" s="1"/>
  <c r="AM15" i="21" a="1"/>
  <c r="AM15" i="21" s="1"/>
  <c r="AE15" i="21" a="1"/>
  <c r="AE15" i="21" s="1"/>
  <c r="AP14" i="21" a="1"/>
  <c r="AP14" i="21" s="1"/>
  <c r="AH14" i="21" a="1"/>
  <c r="AH14" i="21" s="1"/>
  <c r="AK13" i="21" a="1"/>
  <c r="AK13" i="21" s="1"/>
  <c r="AC13" i="21" a="1"/>
  <c r="AC13" i="21" s="1"/>
  <c r="AN12" i="21" a="1"/>
  <c r="AN12" i="21" s="1"/>
  <c r="AF12" i="21" a="1"/>
  <c r="AF12" i="21" s="1"/>
  <c r="AQ11" i="21" a="1"/>
  <c r="AQ11" i="21" s="1"/>
  <c r="AI11" i="21" a="1"/>
  <c r="AI11" i="21" s="1"/>
  <c r="AA11" i="21" a="1"/>
  <c r="AA11" i="21" s="1"/>
  <c r="AL10" i="21" a="1"/>
  <c r="AL10" i="21" s="1"/>
  <c r="AD10" i="21" a="1"/>
  <c r="AD10" i="21" s="1"/>
  <c r="AO9" i="21" a="1"/>
  <c r="AO9" i="21" s="1"/>
  <c r="AG9" i="21" a="1"/>
  <c r="AG9" i="21" s="1"/>
  <c r="AJ8" i="21" a="1"/>
  <c r="AJ8" i="21" s="1"/>
  <c r="AB8" i="21" a="1"/>
  <c r="AB8" i="21" s="1"/>
  <c r="AO46" i="21" a="1"/>
  <c r="AO46" i="21" s="1"/>
  <c r="AG46" i="21" a="1"/>
  <c r="AG46" i="21" s="1"/>
  <c r="AJ45" i="21" a="1"/>
  <c r="AJ45" i="21" s="1"/>
  <c r="AB45" i="21" a="1"/>
  <c r="AB45" i="21" s="1"/>
  <c r="AM44" i="21" a="1"/>
  <c r="AM44" i="21" s="1"/>
  <c r="AE44" i="21" a="1"/>
  <c r="AE44" i="21" s="1"/>
  <c r="AP43" i="21" a="1"/>
  <c r="AP43" i="21" s="1"/>
  <c r="AH43" i="21" a="1"/>
  <c r="AH43" i="21" s="1"/>
  <c r="AK42" i="21" a="1"/>
  <c r="AK42" i="21" s="1"/>
  <c r="AC42" i="21" a="1"/>
  <c r="AC42" i="21" s="1"/>
  <c r="AN41" i="21" a="1"/>
  <c r="AN41" i="21" s="1"/>
  <c r="AF41" i="21" a="1"/>
  <c r="AF41" i="21" s="1"/>
  <c r="AQ40" i="21" a="1"/>
  <c r="AQ40" i="21" s="1"/>
  <c r="AI40" i="21" a="1"/>
  <c r="AI40" i="21" s="1"/>
  <c r="AA40" i="21" a="1"/>
  <c r="AA40" i="21" s="1"/>
  <c r="AL39" i="21" a="1"/>
  <c r="AL39" i="21" s="1"/>
  <c r="AD39" i="21" a="1"/>
  <c r="AD39" i="21" s="1"/>
  <c r="AO38" i="21" a="1"/>
  <c r="AO38" i="21" s="1"/>
  <c r="AG38" i="21" a="1"/>
  <c r="AG38" i="21" s="1"/>
  <c r="AJ37" i="21" a="1"/>
  <c r="AJ37" i="21" s="1"/>
  <c r="AB37" i="21" a="1"/>
  <c r="AB37" i="21" s="1"/>
  <c r="AM36" i="21" a="1"/>
  <c r="AM36" i="21" s="1"/>
  <c r="AE36" i="21" a="1"/>
  <c r="AE36" i="21" s="1"/>
  <c r="AP35" i="21" a="1"/>
  <c r="AP35" i="21" s="1"/>
  <c r="AH35" i="21" a="1"/>
  <c r="AH35" i="21" s="1"/>
  <c r="AK34" i="21" a="1"/>
  <c r="AK34" i="21" s="1"/>
  <c r="AC34" i="21" a="1"/>
  <c r="AC34" i="21" s="1"/>
  <c r="AN33" i="21" a="1"/>
  <c r="AN33" i="21" s="1"/>
  <c r="AF33" i="21" a="1"/>
  <c r="AF33" i="21" s="1"/>
  <c r="AQ32" i="21" a="1"/>
  <c r="AQ32" i="21" s="1"/>
  <c r="AI32" i="21" a="1"/>
  <c r="AI32" i="21" s="1"/>
  <c r="AA32" i="21" a="1"/>
  <c r="AA32" i="21" s="1"/>
  <c r="AL31" i="21" a="1"/>
  <c r="AL31" i="21" s="1"/>
  <c r="AD31" i="21" a="1"/>
  <c r="AD31" i="21" s="1"/>
  <c r="AO30" i="21" a="1"/>
  <c r="AO30" i="21" s="1"/>
  <c r="AG30" i="21" a="1"/>
  <c r="AG30" i="21" s="1"/>
  <c r="AJ29" i="21" a="1"/>
  <c r="AJ29" i="21" s="1"/>
  <c r="AB29" i="21" a="1"/>
  <c r="AB29" i="21" s="1"/>
  <c r="AM28" i="21" a="1"/>
  <c r="AM28" i="21" s="1"/>
  <c r="AE28" i="21" a="1"/>
  <c r="AE28" i="21" s="1"/>
  <c r="AP27" i="21" a="1"/>
  <c r="AP27" i="21" s="1"/>
  <c r="AH27" i="21" a="1"/>
  <c r="AH27" i="21" s="1"/>
  <c r="AK26" i="21" a="1"/>
  <c r="AK26" i="21" s="1"/>
  <c r="AC26" i="21" a="1"/>
  <c r="AC26" i="21" s="1"/>
  <c r="AN25" i="21" a="1"/>
  <c r="AN25" i="21" s="1"/>
  <c r="AF25" i="21" a="1"/>
  <c r="AF25" i="21" s="1"/>
  <c r="AQ24" i="21" a="1"/>
  <c r="AQ24" i="21" s="1"/>
  <c r="AI24" i="21" a="1"/>
  <c r="AI24" i="21" s="1"/>
  <c r="AA24" i="21" a="1"/>
  <c r="AA24" i="21" s="1"/>
  <c r="AL23" i="21" a="1"/>
  <c r="AL23" i="21" s="1"/>
  <c r="AD23" i="21" a="1"/>
  <c r="AD23" i="21" s="1"/>
  <c r="AO22" i="21" a="1"/>
  <c r="AO22" i="21" s="1"/>
  <c r="AG22" i="21" a="1"/>
  <c r="AG22" i="21" s="1"/>
  <c r="AJ21" i="21" a="1"/>
  <c r="AJ21" i="21" s="1"/>
  <c r="AB21" i="21" a="1"/>
  <c r="AB21" i="21" s="1"/>
  <c r="AM20" i="21" a="1"/>
  <c r="AM20" i="21" s="1"/>
  <c r="AE20" i="21" a="1"/>
  <c r="AE20" i="21" s="1"/>
  <c r="AP19" i="21" a="1"/>
  <c r="AP19" i="21" s="1"/>
  <c r="AH19" i="21" a="1"/>
  <c r="AH19" i="21" s="1"/>
  <c r="AK18" i="21" a="1"/>
  <c r="AK18" i="21" s="1"/>
  <c r="AC18" i="21" a="1"/>
  <c r="AC18" i="21" s="1"/>
  <c r="AN17" i="21" a="1"/>
  <c r="AN17" i="21" s="1"/>
  <c r="AF17" i="21" a="1"/>
  <c r="AF17" i="21" s="1"/>
  <c r="AQ16" i="21" a="1"/>
  <c r="AQ16" i="21" s="1"/>
  <c r="AI16" i="21" a="1"/>
  <c r="AI16" i="21" s="1"/>
  <c r="AA16" i="21" a="1"/>
  <c r="AA16" i="21" s="1"/>
  <c r="AL15" i="21" a="1"/>
  <c r="AL15" i="21" s="1"/>
  <c r="AD15" i="21" a="1"/>
  <c r="AD15" i="21" s="1"/>
  <c r="AO14" i="21" a="1"/>
  <c r="AO14" i="21" s="1"/>
  <c r="AG14" i="21" a="1"/>
  <c r="AG14" i="21" s="1"/>
  <c r="AJ13" i="21" a="1"/>
  <c r="AJ13" i="21" s="1"/>
  <c r="AB13" i="21" a="1"/>
  <c r="AB13" i="21" s="1"/>
  <c r="AM12" i="21" a="1"/>
  <c r="AM12" i="21" s="1"/>
  <c r="AE12" i="21" a="1"/>
  <c r="AE12" i="21" s="1"/>
  <c r="AP11" i="21" a="1"/>
  <c r="AP11" i="21" s="1"/>
  <c r="AH11" i="21" a="1"/>
  <c r="AH11" i="21" s="1"/>
  <c r="AK10" i="21" a="1"/>
  <c r="AK10" i="21" s="1"/>
  <c r="AC10" i="21" a="1"/>
  <c r="AC10" i="21" s="1"/>
  <c r="AN9" i="21" a="1"/>
  <c r="AN9" i="21" s="1"/>
  <c r="AF9" i="21" a="1"/>
  <c r="AF9" i="21" s="1"/>
  <c r="AQ8" i="21" a="1"/>
  <c r="AQ8" i="21" s="1"/>
  <c r="AI8" i="21" a="1"/>
  <c r="AI8" i="21" s="1"/>
  <c r="AA8" i="21" a="1"/>
  <c r="AA8" i="21" s="1"/>
  <c r="AC47" i="21" a="1"/>
  <c r="AC47" i="21" s="1"/>
  <c r="AN46" i="21" a="1"/>
  <c r="AN46" i="21" s="1"/>
  <c r="AF46" i="21" a="1"/>
  <c r="AF46" i="21" s="1"/>
  <c r="AQ45" i="21" a="1"/>
  <c r="AQ45" i="21" s="1"/>
  <c r="AI45" i="21" a="1"/>
  <c r="AI45" i="21" s="1"/>
  <c r="AA45" i="21" a="1"/>
  <c r="AA45" i="21" s="1"/>
  <c r="AL44" i="21" a="1"/>
  <c r="AL44" i="21" s="1"/>
  <c r="AD44" i="21" a="1"/>
  <c r="AD44" i="21" s="1"/>
  <c r="AO43" i="21" a="1"/>
  <c r="AO43" i="21" s="1"/>
  <c r="AG43" i="21" a="1"/>
  <c r="AG43" i="21" s="1"/>
  <c r="AJ42" i="21" a="1"/>
  <c r="AJ42" i="21" s="1"/>
  <c r="AB42" i="21" a="1"/>
  <c r="AB42" i="21" s="1"/>
  <c r="AM41" i="21" a="1"/>
  <c r="AM41" i="21" s="1"/>
  <c r="AE41" i="21" a="1"/>
  <c r="AE41" i="21" s="1"/>
  <c r="AP40" i="21" a="1"/>
  <c r="AP40" i="21" s="1"/>
  <c r="AH40" i="21" a="1"/>
  <c r="AH40" i="21" s="1"/>
  <c r="AK39" i="21" a="1"/>
  <c r="AK39" i="21" s="1"/>
  <c r="AC39" i="21" a="1"/>
  <c r="AC39" i="21" s="1"/>
  <c r="AN38" i="21" a="1"/>
  <c r="AN38" i="21" s="1"/>
  <c r="AF38" i="21" a="1"/>
  <c r="AF38" i="21" s="1"/>
  <c r="AQ37" i="21" a="1"/>
  <c r="AQ37" i="21" s="1"/>
  <c r="AI37" i="21" a="1"/>
  <c r="AI37" i="21" s="1"/>
  <c r="AA37" i="21" a="1"/>
  <c r="AA37" i="21" s="1"/>
  <c r="AL36" i="21" a="1"/>
  <c r="AL36" i="21" s="1"/>
  <c r="AD36" i="21" a="1"/>
  <c r="AD36" i="21" s="1"/>
  <c r="AO35" i="21" a="1"/>
  <c r="AO35" i="21" s="1"/>
  <c r="AG35" i="21" a="1"/>
  <c r="AG35" i="21" s="1"/>
  <c r="AJ34" i="21" a="1"/>
  <c r="AJ34" i="21" s="1"/>
  <c r="AB34" i="21" a="1"/>
  <c r="AB34" i="21" s="1"/>
  <c r="AM33" i="21" a="1"/>
  <c r="AM33" i="21" s="1"/>
  <c r="AE33" i="21" a="1"/>
  <c r="AE33" i="21" s="1"/>
  <c r="AP32" i="21" a="1"/>
  <c r="AP32" i="21" s="1"/>
  <c r="AH32" i="21" a="1"/>
  <c r="AH32" i="21" s="1"/>
  <c r="AK31" i="21" a="1"/>
  <c r="AK31" i="21" s="1"/>
  <c r="AC31" i="21" a="1"/>
  <c r="AC31" i="21" s="1"/>
  <c r="AN30" i="21" a="1"/>
  <c r="AN30" i="21" s="1"/>
  <c r="AF30" i="21" a="1"/>
  <c r="AF30" i="21" s="1"/>
  <c r="AQ29" i="21" a="1"/>
  <c r="AQ29" i="21" s="1"/>
  <c r="AI29" i="21" a="1"/>
  <c r="AI29" i="21" s="1"/>
  <c r="AA29" i="21" a="1"/>
  <c r="AA29" i="21" s="1"/>
  <c r="AL28" i="21" a="1"/>
  <c r="AL28" i="21" s="1"/>
  <c r="AD28" i="21" a="1"/>
  <c r="AD28" i="21" s="1"/>
  <c r="AO27" i="21" a="1"/>
  <c r="AO27" i="21" s="1"/>
  <c r="AG27" i="21" a="1"/>
  <c r="AG27" i="21" s="1"/>
  <c r="AJ26" i="21" a="1"/>
  <c r="AJ26" i="21" s="1"/>
  <c r="AB26" i="21" a="1"/>
  <c r="AB26" i="21" s="1"/>
  <c r="AM25" i="21" a="1"/>
  <c r="AM25" i="21" s="1"/>
  <c r="AE25" i="21" a="1"/>
  <c r="AE25" i="21" s="1"/>
  <c r="AP24" i="21" a="1"/>
  <c r="AP24" i="21" s="1"/>
  <c r="AH24" i="21" a="1"/>
  <c r="AH24" i="21" s="1"/>
  <c r="AK23" i="21" a="1"/>
  <c r="AK23" i="21" s="1"/>
  <c r="AC23" i="21" a="1"/>
  <c r="AC23" i="21" s="1"/>
  <c r="AN22" i="21" a="1"/>
  <c r="AN22" i="21" s="1"/>
  <c r="AF22" i="21" a="1"/>
  <c r="AF22" i="21" s="1"/>
  <c r="AQ21" i="21" a="1"/>
  <c r="AQ21" i="21" s="1"/>
  <c r="AI21" i="21" a="1"/>
  <c r="AI21" i="21" s="1"/>
  <c r="AA21" i="21" a="1"/>
  <c r="AA21" i="21" s="1"/>
  <c r="AL20" i="21" a="1"/>
  <c r="AL20" i="21" s="1"/>
  <c r="AD20" i="21" a="1"/>
  <c r="AD20" i="21" s="1"/>
  <c r="AO19" i="21" a="1"/>
  <c r="AO19" i="21" s="1"/>
  <c r="AG19" i="21" a="1"/>
  <c r="AG19" i="21" s="1"/>
  <c r="AJ18" i="21" a="1"/>
  <c r="AJ18" i="21" s="1"/>
  <c r="AB18" i="21" a="1"/>
  <c r="AB18" i="21" s="1"/>
  <c r="AM17" i="21" a="1"/>
  <c r="AM17" i="21" s="1"/>
  <c r="AE17" i="21" a="1"/>
  <c r="AE17" i="21" s="1"/>
  <c r="AP16" i="21" a="1"/>
  <c r="AP16" i="21" s="1"/>
  <c r="AH16" i="21" a="1"/>
  <c r="AH16" i="21" s="1"/>
  <c r="AK15" i="21" a="1"/>
  <c r="AK15" i="21" s="1"/>
  <c r="AC15" i="21" a="1"/>
  <c r="AC15" i="21" s="1"/>
  <c r="AN14" i="21" a="1"/>
  <c r="AN14" i="21" s="1"/>
  <c r="AF14" i="21" a="1"/>
  <c r="AF14" i="21" s="1"/>
  <c r="AQ13" i="21" a="1"/>
  <c r="AQ13" i="21" s="1"/>
  <c r="AI13" i="21" a="1"/>
  <c r="AI13" i="21" s="1"/>
  <c r="AA13" i="21" a="1"/>
  <c r="AA13" i="21" s="1"/>
  <c r="AL12" i="21" a="1"/>
  <c r="AL12" i="21" s="1"/>
  <c r="AD12" i="21" a="1"/>
  <c r="AD12" i="21" s="1"/>
  <c r="AO11" i="21" a="1"/>
  <c r="AO11" i="21" s="1"/>
  <c r="AG11" i="21" a="1"/>
  <c r="AG11" i="21" s="1"/>
  <c r="AJ10" i="21" a="1"/>
  <c r="AJ10" i="21" s="1"/>
  <c r="AB10" i="21" a="1"/>
  <c r="AB10" i="21" s="1"/>
  <c r="AM9" i="21" a="1"/>
  <c r="AM9" i="21" s="1"/>
  <c r="AE9" i="21" a="1"/>
  <c r="AE9" i="21" s="1"/>
  <c r="AP8" i="21" a="1"/>
  <c r="AP8" i="21" s="1"/>
  <c r="AH8" i="21" a="1"/>
  <c r="AH8" i="21" s="1"/>
  <c r="AI34" i="21" a="1"/>
  <c r="AI34" i="21" s="1"/>
  <c r="AA34" i="21" a="1"/>
  <c r="AA34" i="21" s="1"/>
  <c r="AL33" i="21" a="1"/>
  <c r="AL33" i="21" s="1"/>
  <c r="AD33" i="21" a="1"/>
  <c r="AD33" i="21" s="1"/>
  <c r="AO32" i="21" a="1"/>
  <c r="AO32" i="21" s="1"/>
  <c r="AG32" i="21" a="1"/>
  <c r="AG32" i="21" s="1"/>
  <c r="AJ31" i="21" a="1"/>
  <c r="AJ31" i="21" s="1"/>
  <c r="AB31" i="21" a="1"/>
  <c r="AB31" i="21" s="1"/>
  <c r="AM30" i="21" a="1"/>
  <c r="AM30" i="21" s="1"/>
  <c r="AE30" i="21" a="1"/>
  <c r="AE30" i="21" s="1"/>
  <c r="AP29" i="21" a="1"/>
  <c r="AP29" i="21" s="1"/>
  <c r="AH29" i="21" a="1"/>
  <c r="AH29" i="21" s="1"/>
  <c r="AK28" i="21" a="1"/>
  <c r="AK28" i="21" s="1"/>
  <c r="AC28" i="21" a="1"/>
  <c r="AC28" i="21" s="1"/>
  <c r="AN27" i="21" a="1"/>
  <c r="AN27" i="21" s="1"/>
  <c r="AF27" i="21" a="1"/>
  <c r="AF27" i="21" s="1"/>
  <c r="AQ26" i="21" a="1"/>
  <c r="AQ26" i="21" s="1"/>
  <c r="AI26" i="21" a="1"/>
  <c r="AI26" i="21" s="1"/>
  <c r="AA26" i="21" a="1"/>
  <c r="AA26" i="21" s="1"/>
  <c r="AL25" i="21" a="1"/>
  <c r="AL25" i="21" s="1"/>
  <c r="AD25" i="21" a="1"/>
  <c r="AD25" i="21" s="1"/>
  <c r="AO24" i="21" a="1"/>
  <c r="AO24" i="21" s="1"/>
  <c r="AG24" i="21" a="1"/>
  <c r="AG24" i="21" s="1"/>
  <c r="AJ23" i="21" a="1"/>
  <c r="AJ23" i="21" s="1"/>
  <c r="AB23" i="21" a="1"/>
  <c r="AB23" i="21" s="1"/>
  <c r="AM22" i="21" a="1"/>
  <c r="AM22" i="21" s="1"/>
  <c r="AE22" i="21" a="1"/>
  <c r="AE22" i="21" s="1"/>
  <c r="AP21" i="21" a="1"/>
  <c r="AP21" i="21" s="1"/>
  <c r="AH21" i="21" a="1"/>
  <c r="AH21" i="21" s="1"/>
  <c r="AK20" i="21" a="1"/>
  <c r="AK20" i="21" s="1"/>
  <c r="AC20" i="21" a="1"/>
  <c r="AC20" i="21" s="1"/>
  <c r="AN19" i="21" a="1"/>
  <c r="AN19" i="21" s="1"/>
  <c r="AF19" i="21" a="1"/>
  <c r="AF19" i="21" s="1"/>
  <c r="AQ18" i="21" a="1"/>
  <c r="AQ18" i="21" s="1"/>
  <c r="AI18" i="21" a="1"/>
  <c r="AI18" i="21" s="1"/>
  <c r="AA18" i="21" a="1"/>
  <c r="AA18" i="21" s="1"/>
  <c r="AL17" i="21" a="1"/>
  <c r="AL17" i="21" s="1"/>
  <c r="AD17" i="21" a="1"/>
  <c r="AD17" i="21" s="1"/>
  <c r="AO16" i="21" a="1"/>
  <c r="AO16" i="21" s="1"/>
  <c r="AG16" i="21" a="1"/>
  <c r="AG16" i="21" s="1"/>
  <c r="AJ15" i="21" a="1"/>
  <c r="AJ15" i="21" s="1"/>
  <c r="AB15" i="21" a="1"/>
  <c r="AB15" i="21" s="1"/>
  <c r="AM14" i="21" a="1"/>
  <c r="AM14" i="21" s="1"/>
  <c r="AE14" i="21" a="1"/>
  <c r="AE14" i="21" s="1"/>
  <c r="AP13" i="21" a="1"/>
  <c r="AP13" i="21" s="1"/>
  <c r="AH13" i="21" a="1"/>
  <c r="AH13" i="21" s="1"/>
  <c r="AK12" i="21" a="1"/>
  <c r="AK12" i="21" s="1"/>
  <c r="AC12" i="21" a="1"/>
  <c r="AC12" i="21" s="1"/>
  <c r="AN11" i="21" a="1"/>
  <c r="AN11" i="21" s="1"/>
  <c r="AF11" i="21" a="1"/>
  <c r="AF11" i="21" s="1"/>
  <c r="AQ10" i="21" a="1"/>
  <c r="AQ10" i="21" s="1"/>
  <c r="AI10" i="21" a="1"/>
  <c r="AI10" i="21" s="1"/>
  <c r="AA10" i="21" a="1"/>
  <c r="AA10" i="21" s="1"/>
  <c r="AL9" i="21" a="1"/>
  <c r="AL9" i="21" s="1"/>
  <c r="AD9" i="21" a="1"/>
  <c r="AD9" i="21" s="1"/>
  <c r="AO8" i="21" a="1"/>
  <c r="AO8" i="21" s="1"/>
  <c r="AG8" i="21" a="1"/>
  <c r="AG8" i="21" s="1"/>
  <c r="AG7" i="21" a="1"/>
  <c r="AG7" i="21" s="1"/>
  <c r="AJ6" i="21" a="1"/>
  <c r="AJ6" i="21" s="1"/>
  <c r="AB6" i="21" a="1"/>
  <c r="AB6" i="21" s="1"/>
  <c r="AM5" i="21" a="1"/>
  <c r="AM5" i="21" s="1"/>
  <c r="AE5" i="21" a="1"/>
  <c r="AE5" i="21" s="1"/>
  <c r="AP4" i="21" a="1"/>
  <c r="AP4" i="21" s="1"/>
  <c r="AH4" i="21" a="1"/>
  <c r="AH4" i="21" s="1"/>
  <c r="AQ6" i="21" a="1"/>
  <c r="AQ6" i="21" s="1"/>
  <c r="AI6" i="21" a="1"/>
  <c r="AI6" i="21" s="1"/>
  <c r="AA6" i="21" a="1"/>
  <c r="AA6" i="21" s="1"/>
  <c r="AL5" i="21" a="1"/>
  <c r="AL5" i="21" s="1"/>
  <c r="AD5" i="21" a="1"/>
  <c r="AD5" i="21" s="1"/>
  <c r="AO4" i="21" a="1"/>
  <c r="AO4" i="21" s="1"/>
  <c r="AG4" i="21" a="1"/>
  <c r="AG4" i="21" s="1"/>
  <c r="AM7" i="21" a="1"/>
  <c r="AM7" i="21" s="1"/>
  <c r="AE7" i="21" a="1"/>
  <c r="AE7" i="21" s="1"/>
  <c r="AP6" i="21" a="1"/>
  <c r="AP6" i="21" s="1"/>
  <c r="AH6" i="21" a="1"/>
  <c r="AH6" i="21" s="1"/>
  <c r="AK5" i="21" a="1"/>
  <c r="AK5" i="21" s="1"/>
  <c r="AC5" i="21" a="1"/>
  <c r="AC5" i="21" s="1"/>
  <c r="AN4" i="21" a="1"/>
  <c r="AN4" i="21" s="1"/>
  <c r="AF4" i="21" a="1"/>
  <c r="AF4" i="21" s="1"/>
  <c r="AL7" i="21" a="1"/>
  <c r="AL7" i="21" s="1"/>
  <c r="AD7" i="21" a="1"/>
  <c r="AD7" i="21" s="1"/>
  <c r="AO6" i="21" a="1"/>
  <c r="AO6" i="21" s="1"/>
  <c r="AG6" i="21" a="1"/>
  <c r="AG6" i="21" s="1"/>
  <c r="AJ5" i="21" a="1"/>
  <c r="AJ5" i="21" s="1"/>
  <c r="AB5" i="21" a="1"/>
  <c r="AB5" i="21" s="1"/>
  <c r="AM4" i="21" a="1"/>
  <c r="AM4" i="21" s="1"/>
  <c r="AE4" i="21" a="1"/>
  <c r="AE4" i="21" s="1"/>
  <c r="AK7" i="21" a="1"/>
  <c r="AK7" i="21" s="1"/>
  <c r="AC7" i="21" a="1"/>
  <c r="AC7" i="21" s="1"/>
  <c r="AN6" i="21" a="1"/>
  <c r="AN6" i="21" s="1"/>
  <c r="AF6" i="21" a="1"/>
  <c r="AF6" i="21" s="1"/>
  <c r="AQ5" i="21" a="1"/>
  <c r="AQ5" i="21" s="1"/>
  <c r="AI5" i="21" a="1"/>
  <c r="AI5" i="21" s="1"/>
  <c r="AA5" i="21" a="1"/>
  <c r="AA5" i="21" s="1"/>
  <c r="AL4" i="21" a="1"/>
  <c r="AL4" i="21" s="1"/>
  <c r="AD4" i="21" a="1"/>
  <c r="AD4" i="21" s="1"/>
  <c r="AJ7" i="21" a="1"/>
  <c r="AJ7" i="21" s="1"/>
  <c r="AB7" i="21" a="1"/>
  <c r="AB7" i="21" s="1"/>
  <c r="AM6" i="21" a="1"/>
  <c r="AM6" i="21" s="1"/>
  <c r="AE6" i="21" a="1"/>
  <c r="AE6" i="21" s="1"/>
  <c r="AP5" i="21" a="1"/>
  <c r="AP5" i="21" s="1"/>
  <c r="AH5" i="21" a="1"/>
  <c r="AH5" i="21" s="1"/>
  <c r="AK4" i="21" a="1"/>
  <c r="AK4" i="21" s="1"/>
  <c r="AC4" i="21" a="1"/>
  <c r="AC4" i="21" s="1"/>
  <c r="AI7" i="21" a="1"/>
  <c r="AI7" i="21" s="1"/>
  <c r="AA7" i="21" a="1"/>
  <c r="AA7" i="21" s="1"/>
  <c r="G7" i="21" s="1"/>
  <c r="AL6" i="21" a="1"/>
  <c r="AL6" i="21" s="1"/>
  <c r="AD6" i="21" a="1"/>
  <c r="AD6" i="21" s="1"/>
  <c r="AO5" i="21" a="1"/>
  <c r="AO5" i="21" s="1"/>
  <c r="AG5" i="21" a="1"/>
  <c r="AG5" i="21" s="1"/>
  <c r="AJ4" i="21" a="1"/>
  <c r="AJ4" i="21" s="1"/>
  <c r="AB4" i="21" a="1"/>
  <c r="AB4" i="21" s="1"/>
  <c r="AH7" i="21" a="1"/>
  <c r="AH7" i="21" s="1"/>
  <c r="AK6" i="21" a="1"/>
  <c r="AK6" i="21" s="1"/>
  <c r="AC6" i="21" a="1"/>
  <c r="AC6" i="21" s="1"/>
  <c r="AN5" i="21" a="1"/>
  <c r="AN5" i="21" s="1"/>
  <c r="AF5" i="21" a="1"/>
  <c r="AF5" i="21" s="1"/>
  <c r="AQ4" i="21" a="1"/>
  <c r="AQ4" i="21" s="1"/>
  <c r="AI4" i="21" a="1"/>
  <c r="AI4" i="21" s="1"/>
  <c r="AA4" i="21" a="1"/>
  <c r="AA4" i="21" s="1"/>
  <c r="G4" i="21" s="1"/>
  <c r="J18" i="11"/>
  <c r="B149" i="11"/>
  <c r="C149" i="11"/>
  <c r="D149" i="11"/>
  <c r="E149" i="11"/>
  <c r="F149" i="11"/>
  <c r="B150" i="11"/>
  <c r="C150" i="11"/>
  <c r="D150" i="11"/>
  <c r="F150" i="11"/>
  <c r="B151" i="11"/>
  <c r="C151" i="11"/>
  <c r="D151" i="11"/>
  <c r="F151" i="11"/>
  <c r="B152" i="11"/>
  <c r="C152" i="11"/>
  <c r="D152" i="11"/>
  <c r="F152" i="11"/>
  <c r="J4" i="25" l="1"/>
  <c r="H4" i="25"/>
  <c r="H5" i="25"/>
  <c r="K6" i="25"/>
  <c r="I6" i="25"/>
  <c r="J11" i="11"/>
  <c r="J14" i="11"/>
  <c r="J25" i="11"/>
  <c r="G56" i="11"/>
  <c r="J44" i="11"/>
  <c r="J135" i="11"/>
  <c r="J33" i="11"/>
  <c r="G64" i="11"/>
  <c r="J50" i="11"/>
  <c r="J52" i="11"/>
  <c r="J121" i="11"/>
  <c r="I125" i="11"/>
  <c r="J95" i="11"/>
  <c r="G107" i="11"/>
  <c r="K129" i="11"/>
  <c r="K91" i="11"/>
  <c r="K63" i="21"/>
  <c r="H6" i="25"/>
  <c r="J48" i="21"/>
  <c r="G82" i="21"/>
  <c r="I5" i="25"/>
  <c r="G16" i="11"/>
  <c r="J152" i="11"/>
  <c r="J28" i="11"/>
  <c r="G40" i="11"/>
  <c r="G69" i="21"/>
  <c r="K151" i="11"/>
  <c r="G121" i="11"/>
  <c r="K107" i="11"/>
  <c r="J92" i="11"/>
  <c r="G104" i="11"/>
  <c r="J111" i="11"/>
  <c r="G123" i="11"/>
  <c r="K126" i="11"/>
  <c r="J36" i="11"/>
  <c r="G48" i="11"/>
  <c r="J105" i="11"/>
  <c r="G117" i="11"/>
  <c r="K94" i="11"/>
  <c r="J124" i="11"/>
  <c r="K35" i="11"/>
  <c r="G79" i="11"/>
  <c r="J149" i="11"/>
  <c r="J6" i="11"/>
  <c r="J117" i="11"/>
  <c r="J20" i="11"/>
  <c r="G32" i="11"/>
  <c r="J125" i="11"/>
  <c r="G101" i="11"/>
  <c r="K123" i="11"/>
  <c r="J108" i="11"/>
  <c r="G120" i="11"/>
  <c r="J127" i="11"/>
  <c r="G6" i="11"/>
  <c r="J136" i="11"/>
  <c r="I96" i="11"/>
  <c r="K62" i="11"/>
  <c r="G29" i="11"/>
  <c r="J116" i="11"/>
  <c r="K3" i="25"/>
  <c r="J148" i="11"/>
  <c r="I152" i="11"/>
  <c r="G142" i="11"/>
  <c r="G77" i="11"/>
  <c r="J47" i="11"/>
  <c r="J66" i="11"/>
  <c r="G76" i="11"/>
  <c r="G100" i="11"/>
  <c r="J82" i="11"/>
  <c r="I97" i="21"/>
  <c r="G85" i="21"/>
  <c r="J73" i="21"/>
  <c r="J89" i="21"/>
  <c r="J8" i="21"/>
  <c r="G87" i="21"/>
  <c r="J27" i="21"/>
  <c r="J46" i="21"/>
  <c r="G101" i="21"/>
  <c r="G57" i="21"/>
  <c r="G98" i="21"/>
  <c r="J86" i="21"/>
  <c r="G3" i="21"/>
  <c r="J45" i="21"/>
  <c r="J65" i="21"/>
  <c r="J88" i="21"/>
  <c r="J79" i="21"/>
  <c r="G52" i="21"/>
  <c r="J101" i="21"/>
  <c r="J40" i="21"/>
  <c r="K101" i="21"/>
  <c r="J67" i="21"/>
  <c r="J4" i="21"/>
  <c r="J43" i="21"/>
  <c r="J19" i="21"/>
  <c r="J38" i="21"/>
  <c r="G79" i="21"/>
  <c r="G74" i="21"/>
  <c r="J84" i="11"/>
  <c r="K81" i="11"/>
  <c r="G108" i="11"/>
  <c r="G78" i="11"/>
  <c r="J41" i="11"/>
  <c r="G53" i="11"/>
  <c r="J81" i="11"/>
  <c r="G93" i="11"/>
  <c r="J60" i="11"/>
  <c r="G11" i="11"/>
  <c r="K14" i="11"/>
  <c r="G17" i="11"/>
  <c r="J48" i="11"/>
  <c r="J49" i="11"/>
  <c r="G19" i="11"/>
  <c r="K22" i="11"/>
  <c r="J89" i="11"/>
  <c r="G22" i="11"/>
  <c r="J7" i="11"/>
  <c r="J10" i="11"/>
  <c r="G9" i="11"/>
  <c r="J37" i="11"/>
  <c r="G18" i="11"/>
  <c r="J38" i="11"/>
  <c r="G50" i="11"/>
  <c r="K93" i="11"/>
  <c r="J78" i="11"/>
  <c r="J115" i="11"/>
  <c r="J150" i="11"/>
  <c r="J17" i="11"/>
  <c r="J73" i="11"/>
  <c r="G85" i="11"/>
  <c r="J40" i="11"/>
  <c r="G52" i="11"/>
  <c r="J8" i="11"/>
  <c r="K18" i="11"/>
  <c r="J29" i="11"/>
  <c r="G20" i="11"/>
  <c r="K32" i="11"/>
  <c r="J30" i="11"/>
  <c r="J61" i="11"/>
  <c r="G73" i="11"/>
  <c r="J56" i="11"/>
  <c r="G68" i="11"/>
  <c r="G63" i="11"/>
  <c r="K85" i="11"/>
  <c r="G58" i="11"/>
  <c r="K61" i="11"/>
  <c r="J91" i="11"/>
  <c r="G95" i="11"/>
  <c r="K117" i="11"/>
  <c r="K96" i="11"/>
  <c r="G114" i="11"/>
  <c r="G133" i="11"/>
  <c r="K143" i="11"/>
  <c r="J147" i="11"/>
  <c r="G135" i="11"/>
  <c r="I136" i="11"/>
  <c r="J4" i="11"/>
  <c r="I110" i="11"/>
  <c r="J31" i="11"/>
  <c r="J133" i="11"/>
  <c r="G145" i="11"/>
  <c r="K148" i="11"/>
  <c r="G15" i="11"/>
  <c r="J51" i="11"/>
  <c r="K99" i="11"/>
  <c r="J129" i="11"/>
  <c r="G96" i="11"/>
  <c r="J137" i="11"/>
  <c r="G149" i="11"/>
  <c r="K152" i="11"/>
  <c r="J39" i="11"/>
  <c r="J141" i="11"/>
  <c r="G148" i="11"/>
  <c r="G69" i="11"/>
  <c r="J76" i="11"/>
  <c r="J45" i="11"/>
  <c r="J24" i="11"/>
  <c r="G36" i="11"/>
  <c r="J77" i="11"/>
  <c r="G89" i="11"/>
  <c r="J72" i="11"/>
  <c r="G84" i="11"/>
  <c r="J67" i="11"/>
  <c r="J86" i="11"/>
  <c r="K95" i="11"/>
  <c r="J123" i="11"/>
  <c r="G80" i="11"/>
  <c r="J53" i="11"/>
  <c r="J32" i="11"/>
  <c r="G44" i="11"/>
  <c r="K64" i="11"/>
  <c r="I104" i="11"/>
  <c r="K111" i="11"/>
  <c r="I3" i="11"/>
  <c r="K9" i="11"/>
  <c r="J13" i="11"/>
  <c r="G12" i="11"/>
  <c r="J19" i="11"/>
  <c r="G31" i="11"/>
  <c r="J54" i="11"/>
  <c r="J104" i="11"/>
  <c r="G116" i="11"/>
  <c r="I42" i="11"/>
  <c r="K73" i="11"/>
  <c r="H141" i="11"/>
  <c r="J139" i="11"/>
  <c r="G51" i="11"/>
  <c r="K54" i="11"/>
  <c r="J58" i="11"/>
  <c r="G70" i="11"/>
  <c r="J140" i="11"/>
  <c r="G152" i="11"/>
  <c r="K92" i="11"/>
  <c r="K118" i="11"/>
  <c r="K137" i="11"/>
  <c r="J9" i="11"/>
  <c r="K17" i="11"/>
  <c r="G97" i="11"/>
  <c r="G14" i="11"/>
  <c r="G7" i="11"/>
  <c r="G10" i="11"/>
  <c r="J43" i="11"/>
  <c r="I47" i="11"/>
  <c r="G55" i="11"/>
  <c r="K19" i="11"/>
  <c r="I86" i="11"/>
  <c r="I76" i="11"/>
  <c r="J70" i="11"/>
  <c r="I74" i="11"/>
  <c r="G82" i="11"/>
  <c r="K57" i="11"/>
  <c r="K83" i="11"/>
  <c r="K98" i="11"/>
  <c r="J128" i="11"/>
  <c r="J107" i="11"/>
  <c r="K122" i="11"/>
  <c r="I130" i="11"/>
  <c r="G141" i="11"/>
  <c r="I148" i="11"/>
  <c r="J132" i="11"/>
  <c r="G144" i="11"/>
  <c r="J42" i="11"/>
  <c r="G118" i="11"/>
  <c r="J68" i="11"/>
  <c r="J12" i="11"/>
  <c r="H51" i="11"/>
  <c r="J109" i="11"/>
  <c r="J103" i="11"/>
  <c r="I107" i="11"/>
  <c r="G115" i="11"/>
  <c r="G43" i="11"/>
  <c r="G134" i="11"/>
  <c r="G88" i="11"/>
  <c r="K110" i="11"/>
  <c r="G4" i="11"/>
  <c r="I11" i="11"/>
  <c r="I15" i="11"/>
  <c r="J46" i="11"/>
  <c r="G26" i="11"/>
  <c r="J85" i="11"/>
  <c r="J80" i="11"/>
  <c r="G92" i="11"/>
  <c r="J75" i="11"/>
  <c r="G87" i="11"/>
  <c r="I90" i="11"/>
  <c r="K101" i="11"/>
  <c r="J131" i="11"/>
  <c r="G98" i="11"/>
  <c r="K113" i="11"/>
  <c r="G138" i="11"/>
  <c r="K141" i="11"/>
  <c r="J21" i="11"/>
  <c r="K36" i="11"/>
  <c r="J22" i="11"/>
  <c r="G34" i="11"/>
  <c r="I29" i="11"/>
  <c r="G65" i="11"/>
  <c r="K87" i="11"/>
  <c r="G60" i="11"/>
  <c r="K82" i="11"/>
  <c r="K77" i="11"/>
  <c r="H85" i="11"/>
  <c r="J88" i="11"/>
  <c r="J83" i="11"/>
  <c r="J62" i="11"/>
  <c r="G74" i="11"/>
  <c r="K75" i="11"/>
  <c r="I134" i="11"/>
  <c r="J99" i="11"/>
  <c r="I103" i="11"/>
  <c r="G111" i="11"/>
  <c r="J118" i="11"/>
  <c r="G130" i="11"/>
  <c r="H147" i="11"/>
  <c r="G151" i="11"/>
  <c r="I138" i="11"/>
  <c r="G146" i="11"/>
  <c r="K149" i="11"/>
  <c r="G137" i="11"/>
  <c r="I16" i="11"/>
  <c r="H27" i="11"/>
  <c r="G39" i="11"/>
  <c r="H22" i="11"/>
  <c r="G57" i="11"/>
  <c r="H83" i="11"/>
  <c r="H87" i="11"/>
  <c r="H82" i="11"/>
  <c r="H58" i="11"/>
  <c r="K69" i="11"/>
  <c r="K67" i="11"/>
  <c r="H79" i="11"/>
  <c r="H108" i="11"/>
  <c r="G124" i="11"/>
  <c r="G103" i="11"/>
  <c r="G122" i="11"/>
  <c r="K125" i="11"/>
  <c r="I124" i="11"/>
  <c r="I135" i="11"/>
  <c r="G143" i="11"/>
  <c r="H140" i="11"/>
  <c r="H151" i="11"/>
  <c r="K131" i="11"/>
  <c r="G139" i="11"/>
  <c r="G102" i="11"/>
  <c r="K105" i="11"/>
  <c r="K124" i="11"/>
  <c r="I118" i="11"/>
  <c r="G126" i="11"/>
  <c r="J15" i="11"/>
  <c r="G27" i="11"/>
  <c r="G129" i="11"/>
  <c r="I142" i="11"/>
  <c r="J97" i="11"/>
  <c r="G109" i="11"/>
  <c r="G128" i="11"/>
  <c r="K13" i="11"/>
  <c r="I10" i="11"/>
  <c r="K5" i="11"/>
  <c r="G5" i="11"/>
  <c r="G54" i="11"/>
  <c r="I25" i="11"/>
  <c r="K53" i="11"/>
  <c r="I20" i="11"/>
  <c r="J35" i="11"/>
  <c r="H43" i="11"/>
  <c r="G47" i="11"/>
  <c r="H26" i="11"/>
  <c r="I72" i="11"/>
  <c r="H80" i="11"/>
  <c r="H91" i="11"/>
  <c r="H71" i="11"/>
  <c r="I68" i="11"/>
  <c r="H59" i="11"/>
  <c r="K119" i="11"/>
  <c r="J120" i="11"/>
  <c r="G132" i="11"/>
  <c r="I122" i="11"/>
  <c r="K133" i="11"/>
  <c r="J113" i="11"/>
  <c r="G125" i="11"/>
  <c r="K128" i="11"/>
  <c r="H95" i="11"/>
  <c r="I106" i="11"/>
  <c r="K121" i="11"/>
  <c r="I140" i="11"/>
  <c r="G136" i="11"/>
  <c r="H4" i="11"/>
  <c r="G8" i="11"/>
  <c r="G110" i="11"/>
  <c r="J143" i="11"/>
  <c r="J122" i="11"/>
  <c r="J23" i="11"/>
  <c r="G35" i="11"/>
  <c r="K38" i="11"/>
  <c r="I144" i="11"/>
  <c r="J34" i="11"/>
  <c r="G46" i="11"/>
  <c r="K49" i="11"/>
  <c r="K68" i="11"/>
  <c r="I139" i="11"/>
  <c r="G147" i="11"/>
  <c r="H119" i="11"/>
  <c r="I126" i="11"/>
  <c r="H31" i="11"/>
  <c r="I150" i="11"/>
  <c r="H53" i="11"/>
  <c r="I14" i="11"/>
  <c r="J101" i="11"/>
  <c r="G113" i="11"/>
  <c r="I94" i="11"/>
  <c r="H55" i="11"/>
  <c r="G49" i="11"/>
  <c r="G28" i="11"/>
  <c r="I43" i="11"/>
  <c r="J69" i="11"/>
  <c r="G81" i="11"/>
  <c r="J64" i="11"/>
  <c r="J59" i="11"/>
  <c r="G71" i="11"/>
  <c r="G90" i="11"/>
  <c r="G127" i="11"/>
  <c r="J145" i="11"/>
  <c r="I149" i="11"/>
  <c r="K145" i="11"/>
  <c r="J90" i="11"/>
  <c r="I64" i="11"/>
  <c r="I52" i="11"/>
  <c r="K23" i="11"/>
  <c r="J27" i="11"/>
  <c r="H21" i="11"/>
  <c r="K41" i="11"/>
  <c r="I60" i="11"/>
  <c r="I75" i="11"/>
  <c r="I70" i="11"/>
  <c r="H89" i="11"/>
  <c r="H63" i="11"/>
  <c r="H76" i="11"/>
  <c r="G105" i="11"/>
  <c r="J112" i="11"/>
  <c r="K127" i="11"/>
  <c r="H121" i="11"/>
  <c r="H115" i="11"/>
  <c r="G119" i="11"/>
  <c r="K147" i="11"/>
  <c r="H69" i="11"/>
  <c r="K139" i="11"/>
  <c r="G99" i="11"/>
  <c r="J151" i="11"/>
  <c r="K4" i="11"/>
  <c r="I56" i="11"/>
  <c r="K31" i="11"/>
  <c r="I46" i="11"/>
  <c r="H54" i="11"/>
  <c r="K29" i="11"/>
  <c r="H19" i="11"/>
  <c r="G23" i="11"/>
  <c r="K26" i="11"/>
  <c r="K45" i="11"/>
  <c r="K51" i="11"/>
  <c r="I24" i="11"/>
  <c r="K63" i="11"/>
  <c r="H67" i="11"/>
  <c r="J93" i="11"/>
  <c r="K58" i="11"/>
  <c r="I92" i="11"/>
  <c r="K79" i="11"/>
  <c r="K89" i="11"/>
  <c r="K114" i="11"/>
  <c r="J96" i="11"/>
  <c r="H123" i="11"/>
  <c r="K130" i="11"/>
  <c r="G106" i="11"/>
  <c r="K109" i="11"/>
  <c r="H117" i="11"/>
  <c r="I108" i="11"/>
  <c r="H127" i="11"/>
  <c r="K97" i="11"/>
  <c r="G3" i="11"/>
  <c r="H52" i="11"/>
  <c r="H112" i="11"/>
  <c r="G131" i="11"/>
  <c r="I121" i="11"/>
  <c r="J31" i="21"/>
  <c r="K82" i="21"/>
  <c r="G12" i="21"/>
  <c r="G93" i="21"/>
  <c r="G88" i="21"/>
  <c r="K91" i="21"/>
  <c r="K92" i="21"/>
  <c r="J81" i="21"/>
  <c r="J21" i="21"/>
  <c r="K77" i="21"/>
  <c r="J50" i="21"/>
  <c r="G36" i="21"/>
  <c r="K39" i="21"/>
  <c r="J68" i="21"/>
  <c r="G80" i="21"/>
  <c r="K65" i="21"/>
  <c r="K93" i="21"/>
  <c r="G41" i="21"/>
  <c r="J66" i="21"/>
  <c r="J74" i="21"/>
  <c r="J91" i="21"/>
  <c r="J90" i="21"/>
  <c r="G102" i="21"/>
  <c r="K61" i="21"/>
  <c r="J98" i="21"/>
  <c r="J33" i="21"/>
  <c r="I37" i="21"/>
  <c r="G45" i="21"/>
  <c r="J95" i="21"/>
  <c r="J6" i="21"/>
  <c r="H87" i="21"/>
  <c r="G54" i="21"/>
  <c r="K85" i="21"/>
  <c r="G51" i="21"/>
  <c r="K6" i="21"/>
  <c r="G23" i="21"/>
  <c r="G63" i="21"/>
  <c r="G42" i="21"/>
  <c r="K45" i="21"/>
  <c r="J23" i="21"/>
  <c r="J59" i="21"/>
  <c r="G71" i="21"/>
  <c r="K74" i="21"/>
  <c r="K83" i="21"/>
  <c r="I70" i="21"/>
  <c r="J12" i="21"/>
  <c r="G14" i="21"/>
  <c r="K26" i="21"/>
  <c r="I78" i="21"/>
  <c r="K90" i="21"/>
  <c r="J94" i="21"/>
  <c r="G92" i="21"/>
  <c r="G24" i="21"/>
  <c r="G77" i="21"/>
  <c r="G65" i="21"/>
  <c r="J96" i="21"/>
  <c r="H101" i="21"/>
  <c r="G15" i="21"/>
  <c r="K10" i="21"/>
  <c r="J22" i="21"/>
  <c r="J30" i="21"/>
  <c r="J29" i="21"/>
  <c r="G43" i="21"/>
  <c r="I98" i="21"/>
  <c r="J53" i="21"/>
  <c r="I25" i="21"/>
  <c r="I61" i="21"/>
  <c r="J32" i="21"/>
  <c r="G44" i="21"/>
  <c r="J51" i="21"/>
  <c r="G18" i="21"/>
  <c r="G17" i="21"/>
  <c r="G34" i="21"/>
  <c r="K37" i="21"/>
  <c r="G13" i="21"/>
  <c r="J20" i="21"/>
  <c r="G46" i="21"/>
  <c r="K7" i="21"/>
  <c r="J80" i="21"/>
  <c r="G49" i="21"/>
  <c r="I42" i="21"/>
  <c r="J37" i="21"/>
  <c r="I41" i="21"/>
  <c r="J57" i="21"/>
  <c r="J47" i="21"/>
  <c r="K81" i="21"/>
  <c r="K36" i="21"/>
  <c r="H48" i="21"/>
  <c r="K55" i="21"/>
  <c r="J58" i="21"/>
  <c r="G70" i="21"/>
  <c r="J85" i="21"/>
  <c r="J93" i="21"/>
  <c r="K35" i="21"/>
  <c r="J39" i="21"/>
  <c r="J10" i="21"/>
  <c r="G22" i="21"/>
  <c r="K44" i="21"/>
  <c r="H83" i="21"/>
  <c r="I69" i="21"/>
  <c r="J55" i="21"/>
  <c r="G67" i="21"/>
  <c r="K52" i="21"/>
  <c r="K21" i="21"/>
  <c r="I36" i="21"/>
  <c r="G8" i="21"/>
  <c r="K11" i="21"/>
  <c r="I26" i="21"/>
  <c r="K30" i="21"/>
  <c r="J41" i="21"/>
  <c r="I45" i="21"/>
  <c r="G19" i="21"/>
  <c r="K41" i="21"/>
  <c r="J52" i="21"/>
  <c r="J14" i="21"/>
  <c r="G26" i="21"/>
  <c r="K29" i="21"/>
  <c r="I44" i="21"/>
  <c r="J13" i="21"/>
  <c r="G25" i="21"/>
  <c r="K69" i="21"/>
  <c r="K24" i="21"/>
  <c r="I57" i="21"/>
  <c r="J83" i="21"/>
  <c r="I48" i="21"/>
  <c r="J63" i="21"/>
  <c r="G75" i="21"/>
  <c r="I82" i="21"/>
  <c r="G100" i="21"/>
  <c r="K25" i="21"/>
  <c r="I30" i="21"/>
  <c r="J16" i="21"/>
  <c r="G28" i="21"/>
  <c r="K31" i="21"/>
  <c r="I10" i="21"/>
  <c r="G47" i="21"/>
  <c r="H8" i="21"/>
  <c r="J64" i="21"/>
  <c r="G76" i="21"/>
  <c r="K89" i="21"/>
  <c r="I9" i="21"/>
  <c r="H13" i="21"/>
  <c r="I20" i="21"/>
  <c r="H73" i="21"/>
  <c r="K80" i="21"/>
  <c r="G48" i="21"/>
  <c r="K51" i="21"/>
  <c r="H78" i="21"/>
  <c r="K68" i="21"/>
  <c r="K58" i="21"/>
  <c r="I29" i="21"/>
  <c r="G37" i="21"/>
  <c r="J44" i="21"/>
  <c r="J15" i="21"/>
  <c r="I19" i="21"/>
  <c r="J24" i="21"/>
  <c r="J60" i="21"/>
  <c r="G72" i="21"/>
  <c r="K75" i="21"/>
  <c r="K57" i="21"/>
  <c r="I62" i="21"/>
  <c r="J77" i="21"/>
  <c r="K96" i="21"/>
  <c r="I14" i="21"/>
  <c r="K18" i="21"/>
  <c r="I33" i="21"/>
  <c r="G61" i="21"/>
  <c r="I87" i="21"/>
  <c r="K54" i="21"/>
  <c r="J84" i="21"/>
  <c r="I60" i="21"/>
  <c r="K97" i="21"/>
  <c r="G31" i="21"/>
  <c r="K34" i="21"/>
  <c r="K53" i="21"/>
  <c r="G60" i="21"/>
  <c r="I71" i="21"/>
  <c r="H75" i="21"/>
  <c r="H10" i="21"/>
  <c r="K15" i="21"/>
  <c r="I59" i="21"/>
  <c r="I49" i="21"/>
  <c r="K79" i="21"/>
  <c r="H100" i="21"/>
  <c r="K87" i="21"/>
  <c r="I91" i="21"/>
  <c r="H95" i="21"/>
  <c r="I31" i="21"/>
  <c r="J75" i="21"/>
  <c r="I79" i="21"/>
  <c r="I89" i="21"/>
  <c r="K48" i="21"/>
  <c r="H56" i="21"/>
  <c r="K95" i="21"/>
  <c r="I3" i="21"/>
  <c r="G53" i="21"/>
  <c r="K56" i="21"/>
  <c r="H9" i="21"/>
  <c r="H25" i="21"/>
  <c r="J9" i="21"/>
  <c r="H17" i="21"/>
  <c r="G21" i="21"/>
  <c r="H36" i="21"/>
  <c r="K43" i="21"/>
  <c r="H11" i="21"/>
  <c r="K17" i="21"/>
  <c r="I32" i="21"/>
  <c r="G40" i="21"/>
  <c r="I22" i="21"/>
  <c r="G30" i="21"/>
  <c r="H45" i="21"/>
  <c r="H20" i="21"/>
  <c r="I27" i="21"/>
  <c r="I12" i="21"/>
  <c r="G20" i="21"/>
  <c r="K23" i="21"/>
  <c r="H35" i="21"/>
  <c r="I68" i="21"/>
  <c r="K72" i="21"/>
  <c r="I58" i="21"/>
  <c r="K62" i="21"/>
  <c r="I77" i="21"/>
  <c r="H81" i="21"/>
  <c r="K60" i="21"/>
  <c r="H64" i="21"/>
  <c r="K50" i="21"/>
  <c r="H54" i="21"/>
  <c r="H58" i="21"/>
  <c r="J61" i="21"/>
  <c r="I93" i="21"/>
  <c r="H97" i="21"/>
  <c r="H96" i="21"/>
  <c r="J49" i="21"/>
  <c r="K13" i="21"/>
  <c r="I35" i="21"/>
  <c r="H39" i="21"/>
  <c r="H43" i="21"/>
  <c r="I66" i="21"/>
  <c r="K70" i="21"/>
  <c r="H79" i="21"/>
  <c r="I53" i="21"/>
  <c r="H72" i="21"/>
  <c r="H51" i="21"/>
  <c r="I54" i="21"/>
  <c r="H62" i="21"/>
  <c r="J69" i="21"/>
  <c r="I73" i="21"/>
  <c r="H77" i="21"/>
  <c r="G81" i="21"/>
  <c r="K84" i="21"/>
  <c r="J99" i="21"/>
  <c r="H90" i="21"/>
  <c r="H94" i="21"/>
  <c r="I101" i="21"/>
  <c r="K99" i="21"/>
  <c r="J3" i="21"/>
  <c r="G91" i="21"/>
  <c r="K94" i="21"/>
  <c r="G89" i="21"/>
  <c r="H14" i="21"/>
  <c r="I15" i="21"/>
  <c r="I40" i="21"/>
  <c r="H6" i="21"/>
  <c r="H12" i="21"/>
  <c r="H27" i="21"/>
  <c r="I34" i="21"/>
  <c r="H37" i="21"/>
  <c r="K9" i="21"/>
  <c r="K28" i="21"/>
  <c r="I43" i="21"/>
  <c r="K47" i="21"/>
  <c r="I51" i="21"/>
  <c r="H59" i="21"/>
  <c r="H98" i="21"/>
  <c r="J92" i="21"/>
  <c r="G99" i="21"/>
  <c r="K102" i="21"/>
  <c r="G86" i="21"/>
  <c r="G97" i="21"/>
  <c r="I21" i="21"/>
  <c r="H34" i="21"/>
  <c r="J36" i="21"/>
  <c r="J7" i="21"/>
  <c r="J26" i="21"/>
  <c r="K19" i="21"/>
  <c r="K8" i="21"/>
  <c r="K46" i="21"/>
  <c r="J17" i="21"/>
  <c r="G29" i="21"/>
  <c r="H38" i="21"/>
  <c r="H22" i="21"/>
  <c r="I8" i="21"/>
  <c r="G32" i="21"/>
  <c r="H99" i="21"/>
  <c r="H15" i="21"/>
  <c r="G9" i="21"/>
  <c r="H24" i="21"/>
  <c r="I6" i="21"/>
  <c r="I38" i="21"/>
  <c r="K59" i="21"/>
  <c r="K49" i="21"/>
  <c r="K76" i="21"/>
  <c r="H60" i="21"/>
  <c r="J71" i="21"/>
  <c r="H32" i="21"/>
  <c r="G56" i="21"/>
  <c r="G33" i="21"/>
  <c r="J5" i="21"/>
  <c r="I5" i="21"/>
  <c r="G10" i="21"/>
  <c r="I65" i="21"/>
  <c r="H49" i="21"/>
  <c r="H61" i="21"/>
  <c r="G11" i="21"/>
  <c r="H69" i="21"/>
  <c r="J28" i="21"/>
  <c r="G35" i="21"/>
  <c r="K100" i="21"/>
  <c r="K32" i="21"/>
  <c r="H29" i="21"/>
  <c r="H76" i="21"/>
  <c r="H55" i="21"/>
  <c r="K27" i="21"/>
  <c r="K67" i="21"/>
  <c r="I75" i="21"/>
  <c r="K86" i="21"/>
  <c r="G6" i="21"/>
  <c r="K14" i="21"/>
  <c r="K33" i="21"/>
  <c r="I17" i="21"/>
  <c r="H86" i="21"/>
  <c r="H65" i="21"/>
  <c r="J100" i="21"/>
  <c r="G94" i="21"/>
  <c r="K98" i="21"/>
  <c r="G27" i="21"/>
  <c r="H42" i="21"/>
  <c r="K20" i="21"/>
  <c r="G96" i="21"/>
  <c r="K78" i="21"/>
  <c r="K88" i="21"/>
  <c r="H114" i="11"/>
  <c r="K138" i="11"/>
  <c r="I33" i="11"/>
  <c r="I65" i="11"/>
  <c r="I93" i="11"/>
  <c r="H25" i="11"/>
  <c r="H86" i="11"/>
  <c r="H118" i="11"/>
  <c r="H48" i="11"/>
  <c r="I61" i="11"/>
  <c r="I89" i="11"/>
  <c r="H152" i="11"/>
  <c r="H7" i="11"/>
  <c r="I28" i="11"/>
  <c r="H39" i="11"/>
  <c r="H12" i="11"/>
  <c r="K42" i="11"/>
  <c r="K7" i="11"/>
  <c r="I18" i="11"/>
  <c r="H29" i="11"/>
  <c r="K39" i="11"/>
  <c r="I50" i="11"/>
  <c r="H61" i="11"/>
  <c r="K8" i="11"/>
  <c r="I19" i="11"/>
  <c r="H30" i="11"/>
  <c r="K40" i="11"/>
  <c r="I51" i="11"/>
  <c r="H62" i="11"/>
  <c r="K72" i="11"/>
  <c r="I80" i="11"/>
  <c r="J94" i="11"/>
  <c r="I112" i="11"/>
  <c r="J126" i="11"/>
  <c r="K102" i="11"/>
  <c r="K134" i="11"/>
  <c r="I82" i="11"/>
  <c r="H93" i="11"/>
  <c r="K103" i="11"/>
  <c r="I114" i="11"/>
  <c r="H125" i="11"/>
  <c r="K135" i="11"/>
  <c r="I79" i="11"/>
  <c r="H90" i="11"/>
  <c r="K100" i="11"/>
  <c r="I111" i="11"/>
  <c r="H122" i="11"/>
  <c r="K132" i="11"/>
  <c r="K142" i="11"/>
  <c r="H146" i="11"/>
  <c r="H44" i="11"/>
  <c r="I57" i="11"/>
  <c r="H72" i="11"/>
  <c r="I85" i="11"/>
  <c r="H104" i="11"/>
  <c r="I117" i="11"/>
  <c r="H136" i="11"/>
  <c r="H148" i="11"/>
  <c r="H8" i="11"/>
  <c r="H16" i="11"/>
  <c r="K11" i="11"/>
  <c r="H33" i="11"/>
  <c r="K43" i="11"/>
  <c r="I54" i="11"/>
  <c r="J5" i="11"/>
  <c r="K12" i="11"/>
  <c r="I23" i="11"/>
  <c r="H34" i="11"/>
  <c r="K44" i="11"/>
  <c r="I55" i="11"/>
  <c r="H66" i="11"/>
  <c r="I84" i="11"/>
  <c r="J98" i="11"/>
  <c r="I116" i="11"/>
  <c r="J130" i="11"/>
  <c r="H97" i="11"/>
  <c r="H129" i="11"/>
  <c r="I83" i="11"/>
  <c r="H94" i="11"/>
  <c r="K104" i="11"/>
  <c r="I115" i="11"/>
  <c r="H126" i="11"/>
  <c r="K136" i="11"/>
  <c r="H150" i="11"/>
  <c r="H40" i="11"/>
  <c r="I53" i="11"/>
  <c r="H68" i="11"/>
  <c r="I81" i="11"/>
  <c r="H100" i="11"/>
  <c r="I113" i="11"/>
  <c r="H132" i="11"/>
  <c r="H144" i="11"/>
  <c r="I78" i="11"/>
  <c r="K21" i="11"/>
  <c r="I32" i="11"/>
  <c r="I5" i="11"/>
  <c r="I22" i="11"/>
  <c r="I4" i="11"/>
  <c r="H15" i="11"/>
  <c r="K25" i="11"/>
  <c r="I36" i="11"/>
  <c r="H47" i="11"/>
  <c r="I9" i="11"/>
  <c r="G13" i="11"/>
  <c r="H20" i="11"/>
  <c r="K30" i="11"/>
  <c r="K46" i="11"/>
  <c r="H5" i="11"/>
  <c r="K15" i="11"/>
  <c r="I26" i="11"/>
  <c r="G30" i="11"/>
  <c r="H37" i="11"/>
  <c r="K47" i="11"/>
  <c r="I58" i="11"/>
  <c r="G62" i="11"/>
  <c r="H6" i="11"/>
  <c r="K16" i="11"/>
  <c r="I27" i="11"/>
  <c r="H38" i="11"/>
  <c r="K48" i="11"/>
  <c r="I59" i="11"/>
  <c r="H70" i="11"/>
  <c r="I88" i="11"/>
  <c r="H99" i="11"/>
  <c r="J102" i="11"/>
  <c r="I120" i="11"/>
  <c r="H131" i="11"/>
  <c r="J134" i="11"/>
  <c r="K74" i="11"/>
  <c r="K90" i="11"/>
  <c r="K106" i="11"/>
  <c r="H101" i="11"/>
  <c r="H133" i="11"/>
  <c r="K76" i="11"/>
  <c r="I87" i="11"/>
  <c r="H98" i="11"/>
  <c r="K108" i="11"/>
  <c r="I119" i="11"/>
  <c r="H130" i="11"/>
  <c r="K140" i="11"/>
  <c r="K146" i="11"/>
  <c r="H145" i="11"/>
  <c r="I143" i="11"/>
  <c r="H65" i="11"/>
  <c r="H36" i="11"/>
  <c r="G45" i="11"/>
  <c r="I49" i="11"/>
  <c r="I77" i="11"/>
  <c r="H96" i="11"/>
  <c r="I109" i="11"/>
  <c r="H128" i="11"/>
  <c r="I141" i="11"/>
  <c r="H35" i="11"/>
  <c r="H57" i="11"/>
  <c r="H11" i="11"/>
  <c r="I40" i="11"/>
  <c r="I13" i="11"/>
  <c r="H24" i="11"/>
  <c r="H9" i="11"/>
  <c r="I30" i="11"/>
  <c r="H41" i="11"/>
  <c r="I62" i="11"/>
  <c r="K71" i="11"/>
  <c r="H10" i="11"/>
  <c r="K20" i="11"/>
  <c r="I31" i="11"/>
  <c r="H42" i="11"/>
  <c r="K52" i="11"/>
  <c r="I63" i="11"/>
  <c r="H103" i="11"/>
  <c r="J106" i="11"/>
  <c r="H135" i="11"/>
  <c r="J138" i="11"/>
  <c r="H73" i="11"/>
  <c r="H105" i="11"/>
  <c r="H137" i="11"/>
  <c r="K80" i="11"/>
  <c r="I91" i="11"/>
  <c r="H102" i="11"/>
  <c r="K112" i="11"/>
  <c r="I123" i="11"/>
  <c r="H134" i="11"/>
  <c r="H149" i="11"/>
  <c r="I147" i="11"/>
  <c r="H32" i="11"/>
  <c r="G41" i="11"/>
  <c r="I45" i="11"/>
  <c r="H64" i="11"/>
  <c r="I73" i="11"/>
  <c r="H92" i="11"/>
  <c r="I105" i="11"/>
  <c r="H124" i="11"/>
  <c r="I137" i="11"/>
  <c r="I8" i="11"/>
  <c r="I12" i="11"/>
  <c r="H23" i="11"/>
  <c r="K33" i="11"/>
  <c r="I44" i="11"/>
  <c r="K65" i="11"/>
  <c r="K6" i="11"/>
  <c r="I17" i="11"/>
  <c r="G21" i="11"/>
  <c r="H28" i="11"/>
  <c r="K34" i="11"/>
  <c r="K50" i="11"/>
  <c r="K66" i="11"/>
  <c r="H13" i="11"/>
  <c r="I34" i="11"/>
  <c r="H45" i="11"/>
  <c r="K55" i="11"/>
  <c r="H14" i="11"/>
  <c r="K24" i="11"/>
  <c r="I35" i="11"/>
  <c r="H46" i="11"/>
  <c r="K56" i="11"/>
  <c r="I67" i="11"/>
  <c r="H75" i="11"/>
  <c r="H107" i="11"/>
  <c r="J110" i="11"/>
  <c r="I128" i="11"/>
  <c r="H139" i="11"/>
  <c r="K78" i="11"/>
  <c r="H77" i="11"/>
  <c r="I98" i="11"/>
  <c r="H109" i="11"/>
  <c r="H74" i="11"/>
  <c r="K84" i="11"/>
  <c r="I95" i="11"/>
  <c r="H106" i="11"/>
  <c r="K116" i="11"/>
  <c r="I127" i="11"/>
  <c r="H138" i="11"/>
  <c r="J142" i="11"/>
  <c r="K150" i="11"/>
  <c r="I151" i="11"/>
  <c r="G66" i="11"/>
  <c r="G37" i="11"/>
  <c r="I41" i="11"/>
  <c r="H60" i="11"/>
  <c r="I69" i="11"/>
  <c r="H88" i="11"/>
  <c r="I101" i="11"/>
  <c r="H120" i="11"/>
  <c r="I133" i="11"/>
  <c r="I145" i="11"/>
  <c r="K37" i="11"/>
  <c r="I48" i="11"/>
  <c r="K10" i="11"/>
  <c r="I21" i="11"/>
  <c r="G25" i="11"/>
  <c r="I6" i="11"/>
  <c r="H17" i="11"/>
  <c r="K27" i="11"/>
  <c r="I38" i="11"/>
  <c r="G42" i="11"/>
  <c r="H49" i="11"/>
  <c r="K59" i="11"/>
  <c r="I7" i="11"/>
  <c r="H18" i="11"/>
  <c r="K28" i="11"/>
  <c r="I39" i="11"/>
  <c r="H50" i="11"/>
  <c r="K60" i="11"/>
  <c r="I71" i="11"/>
  <c r="I100" i="11"/>
  <c r="H111" i="11"/>
  <c r="J114" i="11"/>
  <c r="I132" i="11"/>
  <c r="H81" i="11"/>
  <c r="I102" i="11"/>
  <c r="H113" i="11"/>
  <c r="H78" i="11"/>
  <c r="K88" i="11"/>
  <c r="I99" i="11"/>
  <c r="H110" i="11"/>
  <c r="K120" i="11"/>
  <c r="I131" i="11"/>
  <c r="H142" i="11"/>
  <c r="H143" i="11"/>
  <c r="J146" i="11"/>
  <c r="I146" i="11"/>
  <c r="K144" i="11"/>
  <c r="I66" i="11"/>
  <c r="G33" i="11"/>
  <c r="I37" i="11"/>
  <c r="H56" i="11"/>
  <c r="H84" i="11"/>
  <c r="I97" i="11"/>
  <c r="H116" i="11"/>
  <c r="I129" i="11"/>
  <c r="J3" i="11"/>
  <c r="H3" i="11"/>
  <c r="K3" i="11"/>
  <c r="H21" i="21"/>
  <c r="J18" i="21"/>
  <c r="H91" i="21"/>
  <c r="H18" i="21"/>
  <c r="G5" i="21"/>
  <c r="I7" i="21"/>
  <c r="I28" i="21"/>
  <c r="G16" i="21"/>
  <c r="K42" i="21"/>
  <c r="I47" i="21"/>
  <c r="K73" i="21"/>
  <c r="I99" i="21"/>
  <c r="H88" i="21"/>
  <c r="I90" i="21"/>
  <c r="I4" i="21"/>
  <c r="K12" i="21"/>
  <c r="I23" i="21"/>
  <c r="H40" i="21"/>
  <c r="H50" i="21"/>
  <c r="I16" i="21"/>
  <c r="H16" i="21"/>
  <c r="I18" i="21"/>
  <c r="H47" i="21"/>
  <c r="I55" i="21"/>
  <c r="G62" i="21"/>
  <c r="H66" i="21"/>
  <c r="G73" i="21"/>
  <c r="H80" i="21"/>
  <c r="H70" i="21"/>
  <c r="I74" i="21"/>
  <c r="H23" i="21"/>
  <c r="I24" i="21"/>
  <c r="H82" i="21"/>
  <c r="I94" i="21"/>
  <c r="J11" i="21"/>
  <c r="H44" i="21"/>
  <c r="I84" i="21"/>
  <c r="I102" i="21"/>
  <c r="H92" i="21"/>
  <c r="H52" i="21"/>
  <c r="H5" i="21"/>
  <c r="K22" i="21"/>
  <c r="I52" i="21"/>
  <c r="G39" i="21"/>
  <c r="I80" i="21"/>
  <c r="H57" i="21"/>
  <c r="H63" i="21"/>
  <c r="H74" i="21"/>
  <c r="I88" i="21"/>
  <c r="H93" i="21"/>
  <c r="H89" i="21"/>
  <c r="H7" i="21"/>
  <c r="H4" i="21"/>
  <c r="H28" i="21"/>
  <c r="H68" i="21"/>
  <c r="I81" i="21"/>
  <c r="I11" i="21"/>
  <c r="I39" i="21"/>
  <c r="I63" i="21"/>
  <c r="H71" i="21"/>
  <c r="I76" i="21"/>
  <c r="K66" i="21"/>
  <c r="I85" i="21"/>
  <c r="G95" i="21"/>
  <c r="I13" i="21"/>
  <c r="H19" i="21"/>
  <c r="H26" i="21"/>
  <c r="H41" i="21"/>
  <c r="K4" i="21"/>
  <c r="J25" i="21"/>
  <c r="H46" i="21"/>
  <c r="G55" i="21"/>
  <c r="K38" i="21"/>
  <c r="H53" i="21"/>
  <c r="G64" i="21"/>
  <c r="G59" i="21"/>
  <c r="G83" i="21"/>
  <c r="H67" i="21"/>
  <c r="H84" i="21"/>
  <c r="I86" i="21"/>
  <c r="J87" i="21"/>
  <c r="H85" i="21"/>
  <c r="I95" i="21"/>
  <c r="K71" i="21"/>
  <c r="K64" i="21"/>
  <c r="J76" i="21"/>
  <c r="I64" i="21"/>
  <c r="I83" i="21"/>
  <c r="H30" i="21"/>
  <c r="I46" i="21"/>
  <c r="J70" i="21"/>
  <c r="H102" i="21"/>
  <c r="K5" i="21"/>
  <c r="K16" i="21"/>
  <c r="I56" i="21"/>
  <c r="H33" i="21"/>
  <c r="K40" i="21"/>
  <c r="I50" i="21"/>
  <c r="H31" i="21"/>
  <c r="I72" i="21"/>
  <c r="I67" i="21"/>
  <c r="I92" i="21"/>
  <c r="I96" i="21"/>
  <c r="I100" i="21"/>
  <c r="H3" i="21"/>
  <c r="K3" i="21"/>
  <c r="F134" i="18"/>
  <c r="F135" i="18"/>
  <c r="F136" i="18"/>
  <c r="F137" i="18"/>
  <c r="F138" i="18"/>
  <c r="F33" i="18"/>
  <c r="F34" i="18"/>
  <c r="F35" i="18"/>
  <c r="F36" i="18"/>
  <c r="F72" i="18"/>
  <c r="F73" i="18"/>
  <c r="F74" i="18"/>
  <c r="F38" i="18"/>
  <c r="F69" i="18"/>
  <c r="F70" i="18"/>
  <c r="F71" i="18"/>
  <c r="F121" i="18"/>
  <c r="F107" i="18"/>
  <c r="F108" i="18"/>
  <c r="F109" i="18"/>
  <c r="F110" i="18"/>
  <c r="F111" i="18"/>
  <c r="F78" i="18"/>
  <c r="F105" i="18"/>
  <c r="F106" i="18"/>
  <c r="F21" i="18"/>
  <c r="F22" i="18"/>
  <c r="F95" i="18"/>
  <c r="F96" i="18"/>
  <c r="F97" i="18"/>
  <c r="F98" i="18"/>
  <c r="F16" i="18"/>
  <c r="F12" i="18"/>
  <c r="F13" i="18"/>
  <c r="F14" i="18"/>
  <c r="F139" i="18"/>
  <c r="F140" i="18"/>
  <c r="F87" i="18"/>
  <c r="F49" i="18"/>
  <c r="F48" i="18"/>
  <c r="F123" i="18"/>
  <c r="F83" i="18"/>
  <c r="F84" i="18"/>
  <c r="F82" i="18"/>
  <c r="F75" i="18"/>
  <c r="F76" i="18"/>
  <c r="F41" i="18"/>
  <c r="F65" i="18"/>
  <c r="F112" i="18"/>
  <c r="F113" i="18"/>
  <c r="F114" i="18"/>
  <c r="F115" i="18"/>
  <c r="F47" i="18"/>
  <c r="F9" i="18"/>
  <c r="F10" i="18"/>
  <c r="F66" i="18"/>
  <c r="F67" i="18"/>
  <c r="F42" i="18"/>
  <c r="E150" i="11" s="1"/>
  <c r="F43" i="18"/>
  <c r="E152" i="11" s="1"/>
  <c r="F44" i="18"/>
  <c r="E151" i="11" s="1"/>
  <c r="C12" i="11" l="1"/>
  <c r="C6" i="11"/>
  <c r="C5" i="11"/>
  <c r="B4" i="11"/>
  <c r="C4" i="11" l="1"/>
  <c r="F4" i="11"/>
  <c r="B5" i="11"/>
  <c r="F5" i="11"/>
  <c r="B6" i="11"/>
  <c r="F6" i="11"/>
  <c r="B7" i="11"/>
  <c r="C7" i="11"/>
  <c r="F7" i="11"/>
  <c r="B8" i="11"/>
  <c r="C8" i="11"/>
  <c r="F8" i="11"/>
  <c r="B9" i="11"/>
  <c r="C9" i="11"/>
  <c r="F9" i="11"/>
  <c r="B10" i="11"/>
  <c r="C10" i="11"/>
  <c r="F10" i="11"/>
  <c r="B11" i="11"/>
  <c r="C11" i="11"/>
  <c r="F11" i="11"/>
  <c r="B12" i="11"/>
  <c r="F12" i="11"/>
  <c r="B13" i="11"/>
  <c r="C13" i="11"/>
  <c r="F13" i="11"/>
  <c r="B14" i="11"/>
  <c r="C14" i="11"/>
  <c r="F14" i="11"/>
  <c r="B15" i="11"/>
  <c r="C15" i="11"/>
  <c r="F15" i="11"/>
  <c r="B16" i="11"/>
  <c r="C16" i="11"/>
  <c r="F16" i="11"/>
  <c r="B17" i="11"/>
  <c r="C17" i="11"/>
  <c r="F17" i="11"/>
  <c r="B18" i="11"/>
  <c r="C18" i="11"/>
  <c r="F18" i="11"/>
  <c r="B19" i="11"/>
  <c r="C19" i="11"/>
  <c r="F19" i="11"/>
  <c r="B20" i="11"/>
  <c r="C20" i="11"/>
  <c r="F20" i="11"/>
  <c r="B21" i="11"/>
  <c r="C21" i="11"/>
  <c r="F21" i="11"/>
  <c r="B22" i="11"/>
  <c r="C22" i="11"/>
  <c r="F22" i="11"/>
  <c r="B23" i="11"/>
  <c r="C23" i="11"/>
  <c r="F23" i="11"/>
  <c r="B24" i="11"/>
  <c r="C24" i="11"/>
  <c r="F24" i="11"/>
  <c r="B25" i="11"/>
  <c r="C25" i="11"/>
  <c r="F25" i="11"/>
  <c r="B26" i="11"/>
  <c r="C26" i="11"/>
  <c r="F26" i="11"/>
  <c r="B27" i="11"/>
  <c r="C27" i="11"/>
  <c r="F27" i="11"/>
  <c r="B28" i="11"/>
  <c r="C28" i="11"/>
  <c r="F28" i="11"/>
  <c r="B29" i="11"/>
  <c r="C29" i="11"/>
  <c r="F29" i="11"/>
  <c r="B30" i="11"/>
  <c r="C30" i="11"/>
  <c r="F30" i="11"/>
  <c r="B31" i="11"/>
  <c r="C31" i="11"/>
  <c r="F31" i="11"/>
  <c r="B32" i="11"/>
  <c r="C32" i="11"/>
  <c r="F32" i="11"/>
  <c r="B33" i="11"/>
  <c r="C33" i="11"/>
  <c r="F33" i="11"/>
  <c r="B34" i="11"/>
  <c r="C34" i="11"/>
  <c r="F34" i="11"/>
  <c r="B35" i="11"/>
  <c r="C35" i="11"/>
  <c r="F35" i="11"/>
  <c r="B36" i="11"/>
  <c r="C36" i="11"/>
  <c r="F36" i="11"/>
  <c r="B37" i="11"/>
  <c r="C37" i="11"/>
  <c r="F37" i="11"/>
  <c r="B38" i="11"/>
  <c r="C38" i="11"/>
  <c r="F38" i="11"/>
  <c r="B39" i="11"/>
  <c r="C39" i="11"/>
  <c r="F39" i="11"/>
  <c r="B40" i="11"/>
  <c r="C40" i="11"/>
  <c r="F40" i="11"/>
  <c r="B41" i="11"/>
  <c r="C41" i="11"/>
  <c r="F41" i="11"/>
  <c r="B42" i="11"/>
  <c r="C42" i="11"/>
  <c r="F42" i="11"/>
  <c r="B43" i="11"/>
  <c r="C43" i="11"/>
  <c r="F43" i="11"/>
  <c r="B44" i="11"/>
  <c r="C44" i="11"/>
  <c r="F44" i="11"/>
  <c r="B45" i="11"/>
  <c r="C45" i="11"/>
  <c r="F45" i="11"/>
  <c r="B46" i="11"/>
  <c r="C46" i="11"/>
  <c r="F46" i="11"/>
  <c r="B47" i="11"/>
  <c r="C47" i="11"/>
  <c r="F47" i="11"/>
  <c r="B48" i="11"/>
  <c r="C48" i="11"/>
  <c r="F48" i="11"/>
  <c r="B49" i="11"/>
  <c r="C49" i="11"/>
  <c r="F49" i="11"/>
  <c r="B50" i="11"/>
  <c r="C50" i="11"/>
  <c r="F50" i="11"/>
  <c r="B51" i="11"/>
  <c r="C51" i="11"/>
  <c r="F51" i="11"/>
  <c r="B52" i="11"/>
  <c r="C52" i="11"/>
  <c r="F52" i="11"/>
  <c r="B53" i="11"/>
  <c r="C53" i="11"/>
  <c r="F53" i="11"/>
  <c r="B54" i="11"/>
  <c r="C54" i="11"/>
  <c r="F54" i="11"/>
  <c r="B55" i="11"/>
  <c r="C55" i="11"/>
  <c r="F55" i="11"/>
  <c r="B56" i="11"/>
  <c r="C56" i="11"/>
  <c r="F56" i="11"/>
  <c r="B57" i="11"/>
  <c r="C57" i="11"/>
  <c r="F57" i="11"/>
  <c r="B58" i="11"/>
  <c r="C58" i="11"/>
  <c r="F58" i="11"/>
  <c r="B59" i="11"/>
  <c r="C59" i="11"/>
  <c r="F59" i="11"/>
  <c r="B60" i="11"/>
  <c r="C60" i="11"/>
  <c r="F60" i="11"/>
  <c r="B61" i="11"/>
  <c r="C61" i="11"/>
  <c r="F61" i="11"/>
  <c r="B62" i="11"/>
  <c r="C62" i="11"/>
  <c r="F62" i="11"/>
  <c r="B63" i="11"/>
  <c r="C63" i="11"/>
  <c r="F63" i="11"/>
  <c r="B64" i="11"/>
  <c r="C64" i="11"/>
  <c r="F64" i="11"/>
  <c r="B65" i="11"/>
  <c r="C65" i="11"/>
  <c r="F65" i="11"/>
  <c r="B66" i="11"/>
  <c r="C66" i="11"/>
  <c r="F66" i="11"/>
  <c r="B67" i="11"/>
  <c r="C67" i="11"/>
  <c r="F67" i="11"/>
  <c r="B68" i="11"/>
  <c r="C68" i="11"/>
  <c r="F68" i="11"/>
  <c r="B69" i="11"/>
  <c r="C69" i="11"/>
  <c r="F69" i="11"/>
  <c r="B70" i="11"/>
  <c r="C70" i="11"/>
  <c r="F70" i="11"/>
  <c r="B71" i="11"/>
  <c r="C71" i="11"/>
  <c r="F71" i="11"/>
  <c r="B72" i="11"/>
  <c r="C72" i="11"/>
  <c r="F72" i="11"/>
  <c r="B73" i="11"/>
  <c r="C73" i="11"/>
  <c r="F73" i="11"/>
  <c r="B74" i="11"/>
  <c r="C74" i="11"/>
  <c r="F74" i="11"/>
  <c r="B75" i="11"/>
  <c r="C75" i="11"/>
  <c r="F75" i="11"/>
  <c r="B76" i="11"/>
  <c r="C76" i="11"/>
  <c r="F76" i="11"/>
  <c r="B77" i="11"/>
  <c r="C77" i="11"/>
  <c r="F77" i="11"/>
  <c r="B78" i="11"/>
  <c r="C78" i="11"/>
  <c r="F78" i="11"/>
  <c r="B79" i="11"/>
  <c r="C79" i="11"/>
  <c r="F79" i="11"/>
  <c r="B80" i="11"/>
  <c r="C80" i="11"/>
  <c r="F80" i="11"/>
  <c r="B81" i="11"/>
  <c r="C81" i="11"/>
  <c r="F81" i="11"/>
  <c r="B82" i="11"/>
  <c r="C82" i="11"/>
  <c r="F82" i="11"/>
  <c r="B83" i="11"/>
  <c r="C83" i="11"/>
  <c r="F83" i="11"/>
  <c r="B84" i="11"/>
  <c r="C84" i="11"/>
  <c r="F84" i="11"/>
  <c r="B85" i="11"/>
  <c r="C85" i="11"/>
  <c r="F85" i="11"/>
  <c r="B86" i="11"/>
  <c r="C86" i="11"/>
  <c r="F86" i="11"/>
  <c r="B87" i="11"/>
  <c r="C87" i="11"/>
  <c r="F87" i="11"/>
  <c r="B88" i="11"/>
  <c r="C88" i="11"/>
  <c r="F88" i="11"/>
  <c r="B89" i="11"/>
  <c r="C89" i="11"/>
  <c r="F89" i="11"/>
  <c r="B90" i="11"/>
  <c r="C90" i="11"/>
  <c r="F90" i="11"/>
  <c r="B91" i="11"/>
  <c r="C91" i="11"/>
  <c r="F91" i="11"/>
  <c r="B92" i="11"/>
  <c r="C92" i="11"/>
  <c r="F92" i="11"/>
  <c r="B93" i="11"/>
  <c r="C93" i="11"/>
  <c r="F93" i="11"/>
  <c r="B94" i="11"/>
  <c r="C94" i="11"/>
  <c r="F94" i="11"/>
  <c r="B95" i="11"/>
  <c r="C95" i="11"/>
  <c r="F95" i="11"/>
  <c r="B96" i="11"/>
  <c r="C96" i="11"/>
  <c r="F96" i="11"/>
  <c r="B97" i="11"/>
  <c r="C97" i="11"/>
  <c r="F97" i="11"/>
  <c r="B98" i="11"/>
  <c r="C98" i="11"/>
  <c r="F98" i="11"/>
  <c r="B99" i="11"/>
  <c r="C99" i="11"/>
  <c r="F99" i="11"/>
  <c r="B100" i="11"/>
  <c r="C100" i="11"/>
  <c r="F100" i="11"/>
  <c r="B101" i="11"/>
  <c r="C101" i="11"/>
  <c r="F101" i="11"/>
  <c r="B102" i="11"/>
  <c r="C102" i="11"/>
  <c r="F102" i="11"/>
  <c r="B103" i="11"/>
  <c r="C103" i="11"/>
  <c r="F103" i="11"/>
  <c r="B104" i="11"/>
  <c r="C104" i="11"/>
  <c r="F104" i="11"/>
  <c r="B105" i="11"/>
  <c r="C105" i="11"/>
  <c r="F105" i="11"/>
  <c r="B106" i="11"/>
  <c r="C106" i="11"/>
  <c r="F106" i="11"/>
  <c r="B107" i="11"/>
  <c r="C107" i="11"/>
  <c r="F107" i="11"/>
  <c r="B108" i="11"/>
  <c r="C108" i="11"/>
  <c r="F108" i="11"/>
  <c r="B109" i="11"/>
  <c r="C109" i="11"/>
  <c r="F109" i="11"/>
  <c r="B110" i="11"/>
  <c r="C110" i="11"/>
  <c r="F110" i="11"/>
  <c r="B111" i="11"/>
  <c r="C111" i="11"/>
  <c r="F111" i="11"/>
  <c r="B112" i="11"/>
  <c r="C112" i="11"/>
  <c r="F112" i="11"/>
  <c r="B113" i="11"/>
  <c r="C113" i="11"/>
  <c r="F113" i="11"/>
  <c r="B114" i="11"/>
  <c r="C114" i="11"/>
  <c r="F114" i="11"/>
  <c r="B115" i="11"/>
  <c r="C115" i="11"/>
  <c r="F115" i="11"/>
  <c r="B116" i="11"/>
  <c r="C116" i="11"/>
  <c r="F116" i="11"/>
  <c r="B117" i="11"/>
  <c r="C117" i="11"/>
  <c r="F117" i="11"/>
  <c r="B118" i="11"/>
  <c r="C118" i="11"/>
  <c r="F118" i="11"/>
  <c r="B119" i="11"/>
  <c r="C119" i="11"/>
  <c r="F119" i="11"/>
  <c r="B120" i="11"/>
  <c r="C120" i="11"/>
  <c r="F120" i="11"/>
  <c r="B121" i="11"/>
  <c r="C121" i="11"/>
  <c r="F121" i="11"/>
  <c r="B122" i="11"/>
  <c r="C122" i="11"/>
  <c r="F122" i="11"/>
  <c r="B123" i="11"/>
  <c r="C123" i="11"/>
  <c r="F123" i="11"/>
  <c r="B124" i="11"/>
  <c r="C124" i="11"/>
  <c r="F124" i="11"/>
  <c r="B125" i="11"/>
  <c r="C125" i="11"/>
  <c r="F125" i="11"/>
  <c r="B126" i="11"/>
  <c r="C126" i="11"/>
  <c r="F126" i="11"/>
  <c r="B127" i="11"/>
  <c r="C127" i="11"/>
  <c r="F127" i="11"/>
  <c r="B128" i="11"/>
  <c r="C128" i="11"/>
  <c r="F128" i="11"/>
  <c r="B129" i="11"/>
  <c r="C129" i="11"/>
  <c r="F129" i="11"/>
  <c r="B130" i="11"/>
  <c r="C130" i="11"/>
  <c r="F130" i="11"/>
  <c r="B131" i="11"/>
  <c r="C131" i="11"/>
  <c r="F131" i="11"/>
  <c r="B132" i="11"/>
  <c r="C132" i="11"/>
  <c r="F132" i="11"/>
  <c r="B133" i="11"/>
  <c r="C133" i="11"/>
  <c r="F133" i="11"/>
  <c r="B134" i="11"/>
  <c r="C134" i="11"/>
  <c r="F134" i="11"/>
  <c r="B135" i="11"/>
  <c r="C135" i="11"/>
  <c r="F135" i="11"/>
  <c r="B136" i="11"/>
  <c r="C136" i="11"/>
  <c r="F136" i="11"/>
  <c r="B137" i="11"/>
  <c r="C137" i="11"/>
  <c r="F137" i="11"/>
  <c r="B138" i="11"/>
  <c r="C138" i="11"/>
  <c r="F138" i="11"/>
  <c r="B139" i="11"/>
  <c r="C139" i="11"/>
  <c r="F139" i="11"/>
  <c r="B140" i="11"/>
  <c r="C140" i="11"/>
  <c r="F140" i="11"/>
  <c r="B141" i="11"/>
  <c r="C141" i="11"/>
  <c r="F141" i="11"/>
  <c r="B142" i="11"/>
  <c r="C142" i="11"/>
  <c r="F142" i="11"/>
  <c r="B143" i="11"/>
  <c r="C143" i="11"/>
  <c r="F143" i="11"/>
  <c r="B144" i="11"/>
  <c r="C144" i="11"/>
  <c r="F144" i="11"/>
  <c r="B145" i="11"/>
  <c r="C145" i="11"/>
  <c r="F145" i="11"/>
  <c r="B146" i="11"/>
  <c r="C146" i="11"/>
  <c r="F146" i="11"/>
  <c r="B147" i="11"/>
  <c r="C147" i="11"/>
  <c r="F147" i="11"/>
  <c r="B148" i="11"/>
  <c r="C148" i="11"/>
  <c r="F148" i="11"/>
  <c r="F3" i="11"/>
  <c r="C3" i="11"/>
  <c r="B3" i="11"/>
  <c r="D112" i="11" l="1"/>
  <c r="E112" i="11"/>
  <c r="D31" i="11"/>
  <c r="D45" i="11"/>
  <c r="E59" i="11"/>
  <c r="D41" i="11"/>
  <c r="E47" i="11"/>
  <c r="D89" i="11"/>
  <c r="E20" i="11"/>
  <c r="D25" i="11"/>
  <c r="E82" i="11"/>
  <c r="D6" i="11"/>
  <c r="D110" i="11"/>
  <c r="E63" i="11"/>
  <c r="E100" i="11"/>
  <c r="D47" i="11"/>
  <c r="E51" i="11"/>
  <c r="E67" i="11"/>
  <c r="D42" i="11"/>
  <c r="E72" i="11"/>
  <c r="E118" i="11"/>
  <c r="E8" i="11"/>
  <c r="E73" i="11"/>
  <c r="D58" i="11"/>
  <c r="E134" i="11"/>
  <c r="E125" i="11"/>
  <c r="E39" i="11"/>
  <c r="D134" i="11"/>
  <c r="D135" i="11"/>
  <c r="E87" i="11"/>
  <c r="E43" i="11"/>
  <c r="E105" i="11"/>
  <c r="D16" i="11"/>
  <c r="D83" i="11"/>
  <c r="D76" i="11"/>
  <c r="D70" i="11"/>
  <c r="D60" i="11"/>
  <c r="E50" i="11"/>
  <c r="D8" i="11"/>
  <c r="E29" i="11"/>
  <c r="E58" i="11"/>
  <c r="E35" i="11"/>
  <c r="D108" i="11"/>
  <c r="E116" i="11"/>
  <c r="D55" i="11"/>
  <c r="E139" i="11"/>
  <c r="E69" i="11"/>
  <c r="E142" i="11"/>
  <c r="E14" i="11"/>
  <c r="E113" i="11"/>
  <c r="D75" i="11"/>
  <c r="E130" i="11"/>
  <c r="E121" i="11"/>
  <c r="D51" i="11"/>
  <c r="E78" i="11"/>
  <c r="D145" i="11"/>
  <c r="E71" i="11"/>
  <c r="E32" i="11"/>
  <c r="D121" i="11"/>
  <c r="D15" i="11"/>
  <c r="E106" i="11"/>
  <c r="D93" i="11"/>
  <c r="D28" i="11"/>
  <c r="D140" i="11"/>
  <c r="D39" i="11"/>
  <c r="D27" i="11"/>
  <c r="D87" i="11"/>
  <c r="E95" i="11"/>
  <c r="E5" i="11"/>
  <c r="E110" i="11"/>
  <c r="E49" i="11"/>
  <c r="D43" i="11"/>
  <c r="D105" i="11"/>
  <c r="D4" i="11"/>
  <c r="D61" i="11"/>
  <c r="E30" i="11"/>
  <c r="E12" i="11"/>
  <c r="E74" i="11"/>
  <c r="D72" i="11"/>
  <c r="D120" i="11"/>
  <c r="D109" i="11"/>
  <c r="E99" i="11"/>
  <c r="D13" i="11"/>
  <c r="E21" i="11"/>
  <c r="E102" i="11"/>
  <c r="D82" i="11"/>
  <c r="D32" i="11"/>
  <c r="E97" i="11"/>
  <c r="E128" i="11"/>
  <c r="E146" i="11"/>
  <c r="D136" i="11"/>
  <c r="D81" i="11"/>
  <c r="E92" i="11"/>
  <c r="E22" i="11"/>
  <c r="D26" i="11"/>
  <c r="D66" i="11"/>
  <c r="E38" i="11"/>
  <c r="D146" i="11"/>
  <c r="D126" i="11"/>
  <c r="E57" i="11"/>
  <c r="E145" i="11"/>
  <c r="E64" i="11"/>
  <c r="D86" i="11"/>
  <c r="E37" i="11"/>
  <c r="D73" i="11"/>
  <c r="E83" i="11"/>
  <c r="E147" i="11"/>
  <c r="D129" i="11"/>
  <c r="D95" i="11"/>
  <c r="E137" i="11"/>
  <c r="E60" i="11"/>
  <c r="D71" i="11"/>
  <c r="D90" i="11"/>
  <c r="D111" i="11"/>
  <c r="D19" i="11"/>
  <c r="E77" i="11"/>
  <c r="D88" i="11"/>
  <c r="D17" i="11"/>
  <c r="E75" i="11"/>
  <c r="D97" i="11"/>
  <c r="D62" i="11"/>
  <c r="D79" i="11"/>
  <c r="E132" i="11"/>
  <c r="D68" i="11"/>
  <c r="D30" i="11"/>
  <c r="E148" i="11"/>
  <c r="E17" i="11"/>
  <c r="D104" i="11"/>
  <c r="E123" i="11"/>
  <c r="D80" i="11"/>
  <c r="E122" i="11"/>
  <c r="D53" i="11"/>
  <c r="D34" i="11"/>
  <c r="E13" i="11"/>
  <c r="E42" i="11"/>
  <c r="E124" i="11"/>
  <c r="D99" i="11"/>
  <c r="D44" i="11"/>
  <c r="D50" i="11"/>
  <c r="E135" i="11"/>
  <c r="D84" i="11"/>
  <c r="D48" i="11"/>
  <c r="E45" i="11"/>
  <c r="E52" i="11"/>
  <c r="D67" i="11"/>
  <c r="E136" i="11"/>
  <c r="E44" i="11"/>
  <c r="D23" i="11"/>
  <c r="E70" i="11"/>
  <c r="E27" i="11"/>
  <c r="E129" i="11"/>
  <c r="E9" i="11"/>
  <c r="E19" i="11"/>
  <c r="D35" i="11"/>
  <c r="E119" i="11"/>
  <c r="E103" i="11"/>
  <c r="E88" i="11"/>
  <c r="E66" i="11"/>
  <c r="D3" i="11"/>
  <c r="D38" i="11"/>
  <c r="D130" i="11"/>
  <c r="E76" i="11"/>
  <c r="E16" i="11"/>
  <c r="E46" i="11"/>
  <c r="D113" i="11"/>
  <c r="E15" i="11"/>
  <c r="D63" i="11"/>
  <c r="D46" i="11"/>
  <c r="E48" i="11"/>
  <c r="D92" i="11"/>
  <c r="D147" i="11"/>
  <c r="D102" i="11"/>
  <c r="E94" i="11"/>
  <c r="E33" i="11"/>
  <c r="E89" i="11"/>
  <c r="D20" i="11"/>
  <c r="E117" i="11"/>
  <c r="D11" i="11"/>
  <c r="E111" i="11"/>
  <c r="D14" i="11"/>
  <c r="E11" i="11"/>
  <c r="D115" i="11"/>
  <c r="E31" i="11"/>
  <c r="E93" i="11"/>
  <c r="E141" i="11"/>
  <c r="E34" i="11"/>
  <c r="E84" i="11"/>
  <c r="E86" i="11"/>
  <c r="D57" i="11"/>
  <c r="E114" i="11"/>
  <c r="D59" i="11"/>
  <c r="D122" i="11"/>
  <c r="D24" i="11"/>
  <c r="D127" i="11"/>
  <c r="E24" i="11"/>
  <c r="E68" i="11"/>
  <c r="E25" i="11"/>
  <c r="D52" i="11"/>
  <c r="E79" i="11"/>
  <c r="D132" i="11"/>
  <c r="D37" i="11"/>
  <c r="D107" i="11"/>
  <c r="E65" i="11"/>
  <c r="D40" i="11"/>
  <c r="E56" i="11"/>
  <c r="D56" i="11"/>
  <c r="E143" i="11"/>
  <c r="E109" i="11"/>
  <c r="D77" i="11"/>
  <c r="E85" i="11"/>
  <c r="D69" i="11"/>
  <c r="E53" i="11"/>
  <c r="E18" i="11"/>
  <c r="E55" i="11"/>
  <c r="D78" i="11"/>
  <c r="E28" i="11"/>
  <c r="D36" i="11"/>
  <c r="E81" i="11"/>
  <c r="D123" i="11"/>
  <c r="D9" i="11"/>
  <c r="E10" i="11"/>
  <c r="E138" i="11"/>
  <c r="E101" i="11"/>
  <c r="D33" i="11"/>
  <c r="D64" i="11"/>
  <c r="E7" i="11"/>
  <c r="E127" i="11"/>
  <c r="D65" i="11"/>
  <c r="E4" i="11"/>
  <c r="D29" i="11"/>
  <c r="E133" i="11"/>
  <c r="D137" i="11"/>
  <c r="E96" i="11"/>
  <c r="E40" i="11"/>
  <c r="E80" i="11"/>
  <c r="E23" i="11"/>
  <c r="E98" i="11"/>
  <c r="D96" i="11"/>
  <c r="D128" i="11"/>
  <c r="D85" i="11"/>
  <c r="D131" i="11"/>
  <c r="D142" i="11"/>
  <c r="D21" i="11"/>
  <c r="D124" i="11"/>
  <c r="D148" i="11"/>
  <c r="D138" i="11"/>
  <c r="E3" i="11"/>
  <c r="E41" i="11"/>
  <c r="D125" i="11"/>
  <c r="E131" i="11"/>
  <c r="E36" i="11"/>
  <c r="D106" i="11"/>
  <c r="E6" i="11"/>
  <c r="E107" i="11"/>
  <c r="D116" i="11"/>
  <c r="D101" i="11"/>
  <c r="D103" i="11"/>
  <c r="E126" i="11"/>
  <c r="E115" i="11"/>
  <c r="D94" i="11"/>
  <c r="E104" i="11"/>
  <c r="D98" i="11"/>
  <c r="E90" i="11"/>
  <c r="D117" i="11"/>
  <c r="E140" i="11"/>
  <c r="D118" i="11"/>
  <c r="D114" i="11"/>
  <c r="D22" i="11"/>
  <c r="E54" i="11"/>
  <c r="D143" i="11"/>
  <c r="D144" i="11"/>
  <c r="D100" i="11"/>
  <c r="E120" i="11"/>
  <c r="D54" i="11"/>
  <c r="D119" i="11"/>
  <c r="D74" i="11"/>
  <c r="D91" i="11"/>
  <c r="E62" i="11"/>
  <c r="D141" i="11"/>
  <c r="D10" i="11"/>
  <c r="D7" i="11"/>
  <c r="E108" i="11"/>
  <c r="E144" i="11"/>
  <c r="D139" i="11"/>
  <c r="E61" i="11"/>
  <c r="D18" i="11"/>
  <c r="D133" i="11"/>
  <c r="E91" i="11"/>
  <c r="D5" i="11"/>
  <c r="D12" i="11"/>
  <c r="D49" i="11"/>
  <c r="E2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<sst xmlns="http://schemas.openxmlformats.org/spreadsheetml/2006/main" count="9162" uniqueCount="3060">
  <si>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</si>
  <si>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</si>
  <si>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</si>
  <si>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</si>
  <si>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</si>
  <si>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</si>
  <si>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</si>
  <si>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</si>
  <si>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</si>
  <si>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</si>
  <si>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</si>
  <si>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</si>
  <si>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</si>
  <si>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</si>
  <si>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</si>
  <si>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</si>
  <si>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</si>
  <si>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</si>
  <si>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</si>
  <si>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</si>
  <si>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</si>
  <si>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</si>
  <si>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</si>
  <si>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</si>
  <si>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</si>
  <si>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</si>
  <si>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</si>
  <si>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</si>
  <si>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</si>
  <si>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</si>
  <si>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</si>
  <si>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</si>
  <si>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</si>
  <si>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</si>
  <si>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</si>
  <si>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</si>
  <si>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</si>
  <si>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</si>
  <si>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</si>
  <si>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</si>
  <si>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</si>
  <si>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</si>
  <si>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</si>
  <si>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</si>
  <si>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</si>
  <si>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</si>
  <si>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</si>
  <si>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</si>
  <si>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</si>
  <si>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</si>
  <si>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</si>
  <si>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</si>
  <si>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</si>
  <si>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</si>
  <si>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</si>
  <si>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</si>
  <si>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</si>
  <si>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</si>
  <si>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</si>
  <si>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</si>
  <si>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</si>
  <si>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</si>
  <si>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</si>
  <si>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</si>
  <si>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</si>
  <si>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</si>
  <si>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</si>
  <si>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</si>
  <si>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</si>
  <si>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</si>
  <si>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</si>
  <si>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</si>
  <si>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</si>
  <si>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</si>
  <si>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</si>
  <si>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</si>
  <si>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</si>
  <si>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</si>
  <si>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</si>
  <si>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</si>
  <si>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</si>
  <si>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</si>
  <si>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</si>
  <si>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</si>
  <si>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</si>
  <si>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</si>
  <si>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</si>
  <si>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</si>
  <si>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</si>
  <si>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</si>
  <si>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</si>
  <si>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</si>
  <si>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</si>
  <si>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</si>
  <si>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</si>
  <si>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</si>
  <si>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</si>
  <si>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</si>
  <si>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</si>
  <si>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</si>
  <si>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</si>
  <si>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</si>
  <si>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</si>
  <si>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</si>
  <si>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</si>
  <si>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</si>
  <si>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</si>
  <si>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</si>
  <si>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</si>
  <si>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</si>
  <si>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</si>
  <si>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</si>
  <si>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</si>
  <si>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</si>
  <si>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</si>
  <si>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</si>
  <si>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</si>
  <si>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</si>
  <si>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</si>
  <si>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</si>
  <si>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</si>
  <si>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</si>
  <si>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</si>
  <si>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</si>
  <si>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</si>
  <si>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</si>
  <si>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</si>
  <si>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</si>
  <si>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</si>
  <si>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</si>
  <si>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</si>
  <si>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</si>
  <si>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</si>
  <si>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</si>
  <si>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</si>
  <si>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</si>
  <si>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</si>
  <si>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</si>
  <si>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</si>
  <si>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</si>
  <si>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</si>
  <si>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</si>
  <si>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</si>
  <si>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</si>
  <si>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</si>
  <si>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</si>
  <si>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</si>
  <si>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</si>
  <si>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</si>
  <si>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</si>
  <si>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</si>
  <si>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</si>
  <si>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</si>
  <si>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</si>
  <si>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</si>
  <si>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</si>
  <si>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</si>
  <si>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</si>
  <si>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</si>
  <si>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</si>
  <si>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</si>
  <si>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</si>
  <si>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</si>
  <si>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</si>
  <si>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</si>
  <si>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</si>
  <si>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</si>
  <si>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</si>
  <si>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</si>
  <si>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</si>
  <si>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</si>
  <si>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</si>
  <si>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</si>
  <si>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</si>
  <si>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</si>
  <si>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</si>
  <si>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</si>
  <si>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</si>
  <si>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</si>
  <si>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</si>
  <si>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</si>
  <si>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</si>
  <si>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</si>
  <si>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</si>
  <si>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</si>
  <si>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</si>
  <si>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</si>
  <si>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</si>
  <si>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</si>
  <si>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</si>
  <si>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</si>
  <si>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</si>
  <si>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</si>
  <si>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</si>
  <si>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</si>
  <si>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</si>
  <si>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</si>
  <si>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</si>
  <si>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</si>
  <si>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</si>
  <si>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</si>
  <si>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</si>
  <si>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</si>
  <si>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</si>
  <si>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</si>
  <si>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</si>
  <si>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</si>
  <si>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</si>
  <si>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</si>
  <si>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</si>
  <si>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</si>
  <si>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</si>
  <si>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</si>
  <si>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</si>
  <si>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</si>
  <si>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</si>
  <si>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</si>
  <si>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</si>
  <si>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</si>
  <si>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</si>
  <si>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</si>
  <si>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</si>
  <si>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</si>
  <si>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</si>
  <si>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</si>
  <si>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</si>
  <si>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</si>
  <si>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</si>
  <si>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</si>
  <si>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</si>
  <si>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</si>
  <si>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</si>
  <si>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</si>
  <si>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</si>
  <si>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</si>
  <si>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</si>
  <si>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</si>
  <si>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</si>
  <si>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</si>
  <si>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</si>
  <si>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</si>
  <si>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</si>
  <si>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</si>
  <si>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</si>
  <si>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</si>
  <si>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</si>
  <si>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</si>
  <si>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</si>
  <si>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</si>
  <si>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</si>
  <si>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</si>
  <si>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</si>
  <si>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</si>
  <si>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</si>
  <si>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Physiological</t>
  </si>
  <si>
    <t>Surrogate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</si>
  <si>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</si>
  <si>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</si>
  <si>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</si>
  <si>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</si>
  <si>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</si>
  <si>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</si>
  <si>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</si>
  <si>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</si>
  <si>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</si>
  <si>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</si>
  <si>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</si>
  <si>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</si>
  <si>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</si>
  <si>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</si>
  <si>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</si>
  <si>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</si>
  <si>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</si>
  <si>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</si>
  <si>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</si>
  <si>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</si>
  <si>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</si>
  <si>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</si>
  <si>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</si>
  <si>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</si>
  <si>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</si>
  <si>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</si>
  <si>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</si>
  <si>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</si>
  <si>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</si>
  <si>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</si>
  <si>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</si>
  <si>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</si>
  <si>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</si>
  <si>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</si>
  <si>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</si>
  <si>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</si>
  <si>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</si>
  <si>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</si>
  <si>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</si>
  <si>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</si>
  <si>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</si>
  <si>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</si>
  <si>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</si>
  <si>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</si>
  <si>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</si>
  <si>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</si>
  <si>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</si>
  <si>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</si>
  <si>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</si>
  <si>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</si>
  <si>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</si>
  <si>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</si>
  <si>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</si>
  <si>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</si>
  <si>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</si>
  <si>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</si>
  <si>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</si>
  <si>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</si>
  <si>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</si>
  <si>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</si>
  <si>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</si>
  <si>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</si>
  <si>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</si>
  <si>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</si>
  <si>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</si>
  <si>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</si>
  <si>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</si>
  <si>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</si>
  <si>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</si>
  <si>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</si>
  <si>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</si>
  <si>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</si>
  <si>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</si>
  <si>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</si>
  <si>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</si>
  <si>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</si>
  <si>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</si>
  <si>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</si>
  <si>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</si>
  <si>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</si>
  <si>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</si>
  <si>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</si>
  <si>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</si>
  <si>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</si>
  <si>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</si>
  <si>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</si>
  <si>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</si>
  <si>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</si>
  <si>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</si>
  <si>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</si>
  <si>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</si>
  <si>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</si>
  <si>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</si>
  <si>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</si>
  <si>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</si>
  <si>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</si>
  <si>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</si>
  <si>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</si>
  <si>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</si>
  <si>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</si>
  <si>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</si>
  <si>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</si>
  <si>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</si>
  <si>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</si>
  <si>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</si>
  <si>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</si>
  <si>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</si>
  <si>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</si>
  <si>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</si>
  <si>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</si>
  <si>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</si>
  <si>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</si>
  <si>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</si>
  <si>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</si>
  <si>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</si>
  <si>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</si>
  <si>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</si>
  <si>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</si>
  <si>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</si>
  <si>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</si>
  <si>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</si>
  <si>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</si>
  <si>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</si>
  <si>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</si>
  <si>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</si>
  <si>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</si>
  <si>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</si>
  <si>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</si>
  <si>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</si>
  <si>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</si>
  <si>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</si>
  <si>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</si>
  <si>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</si>
  <si>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</si>
  <si>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</si>
  <si>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</si>
  <si>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</si>
  <si>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</si>
  <si>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</si>
  <si>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</si>
  <si>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</si>
  <si>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</si>
  <si>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</si>
  <si>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</si>
  <si>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</si>
  <si>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</si>
  <si>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</si>
  <si>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</si>
  <si>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</si>
  <si>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</si>
  <si>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</si>
  <si>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</si>
  <si>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</si>
  <si>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</si>
  <si>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</si>
  <si>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</si>
  <si>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</si>
  <si>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</si>
  <si>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</si>
  <si>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</si>
  <si>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</si>
  <si>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</si>
  <si>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</si>
  <si>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</si>
  <si>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</si>
  <si>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</si>
  <si>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</si>
  <si>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</si>
  <si>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</si>
  <si>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</si>
  <si>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</si>
  <si>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</si>
  <si>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</si>
  <si>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</si>
  <si>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</si>
  <si>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</si>
  <si>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</si>
  <si>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</si>
  <si>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</si>
  <si>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</si>
  <si>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</si>
  <si>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</si>
  <si>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</si>
  <si>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</si>
  <si>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</si>
  <si>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</si>
  <si>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</si>
  <si>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</si>
  <si>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</si>
  <si>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</si>
  <si>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</si>
  <si>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</si>
  <si>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</si>
  <si>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</si>
  <si>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</si>
  <si>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</si>
  <si>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</si>
  <si>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</si>
  <si>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</si>
  <si>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</si>
  <si>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</si>
  <si>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</si>
  <si>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</si>
  <si>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</si>
  <si>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</si>
  <si>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</si>
  <si>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</si>
  <si>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</si>
  <si>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</si>
  <si>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</si>
  <si>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</si>
  <si>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</si>
  <si>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</si>
  <si>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</si>
  <si>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</si>
  <si>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</si>
  <si>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</si>
  <si>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</si>
  <si>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</si>
  <si>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</si>
  <si>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</si>
  <si>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</si>
  <si>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</si>
  <si>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</si>
  <si>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</si>
  <si>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</si>
  <si>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</si>
  <si>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</si>
  <si>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</si>
  <si>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</si>
  <si>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</si>
  <si>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</si>
  <si>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</si>
  <si>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</si>
  <si>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</si>
  <si>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</si>
  <si>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</si>
  <si>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</si>
  <si>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</si>
  <si>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</si>
  <si>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</si>
  <si>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</si>
  <si>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</si>
  <si>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</si>
  <si>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</si>
  <si>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</si>
  <si>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</si>
  <si>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</si>
  <si>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</si>
  <si>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</si>
  <si>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</si>
  <si>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</si>
  <si>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</si>
  <si>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</si>
  <si>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</si>
  <si>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</si>
  <si>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</si>
  <si>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</si>
  <si>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</si>
  <si>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</si>
  <si>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</si>
  <si>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</si>
  <si>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</si>
  <si>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</si>
  <si>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</si>
  <si>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</si>
  <si>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</si>
  <si>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</si>
  <si>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</si>
  <si>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</si>
  <si>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</si>
  <si>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</si>
  <si>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</si>
  <si>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</si>
  <si>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</si>
  <si>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</si>
  <si>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</si>
  <si>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</si>
  <si>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</si>
  <si>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</si>
  <si>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</si>
  <si>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</si>
  <si>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</si>
  <si>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</si>
  <si>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</si>
  <si>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</si>
  <si>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</si>
  <si>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</si>
  <si>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</si>
  <si>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</si>
  <si>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</si>
  <si>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</si>
  <si>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</si>
  <si>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</si>
  <si>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</si>
  <si>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</si>
  <si>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</si>
  <si>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</si>
  <si>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</si>
  <si>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</si>
  <si>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</si>
  <si>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</si>
  <si>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</si>
  <si>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</si>
  <si>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</si>
  <si>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</si>
  <si>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</si>
  <si>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</si>
  <si>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</si>
  <si>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</si>
  <si>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</si>
  <si>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</si>
  <si>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</si>
  <si>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</si>
  <si>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</si>
  <si>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</si>
  <si>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</si>
  <si>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</si>
  <si>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</si>
  <si>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</si>
  <si>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</si>
  <si>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</si>
  <si>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</si>
  <si>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</si>
  <si>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</si>
  <si>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</si>
  <si>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</si>
  <si>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</si>
  <si>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</si>
  <si>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</si>
  <si>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</si>
  <si>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</si>
  <si>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</si>
  <si>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</si>
  <si>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</si>
  <si>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</si>
  <si>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</si>
  <si>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</si>
  <si>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</si>
  <si>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</si>
  <si>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</si>
  <si>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</si>
  <si>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</si>
  <si>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</si>
  <si>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</si>
  <si>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</si>
  <si>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</si>
  <si>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</si>
  <si>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</si>
  <si>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</si>
  <si>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</si>
  <si>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</si>
  <si>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</si>
  <si>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</si>
  <si>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</si>
  <si>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</si>
  <si>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</si>
  <si>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</si>
  <si>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</si>
  <si>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</si>
  <si>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</si>
  <si>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</si>
  <si>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</si>
  <si>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</si>
  <si>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</si>
  <si>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</si>
  <si>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</si>
  <si>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</si>
  <si>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</si>
  <si>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</si>
  <si>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</si>
  <si>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</si>
  <si>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</si>
  <si>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</si>
  <si>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</si>
  <si>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</si>
  <si>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</si>
  <si>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</si>
  <si>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Arrestin</t>
  </si>
  <si>
    <t>Emax
Gs</t>
  </si>
  <si>
    <t>Emax
Arrestin</t>
  </si>
  <si>
    <t>pEC50
Gq/11</t>
  </si>
  <si>
    <t>Emax
Gq/11</t>
  </si>
  <si>
    <t>Emax
Gi/o</t>
  </si>
  <si>
    <t>Emax
G12/13</t>
  </si>
  <si>
    <t>pEC50
G12/13</t>
  </si>
  <si>
    <t>pEC50
Gi/o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</si>
  <si>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</si>
  <si>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</si>
  <si>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</si>
  <si>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</si>
  <si>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</si>
  <si>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</si>
  <si>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</si>
  <si>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</si>
  <si>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</si>
  <si>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</si>
  <si>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</si>
  <si>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</si>
  <si>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</si>
  <si>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</si>
  <si>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</si>
  <si>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</si>
  <si>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</si>
  <si>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</si>
  <si>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</si>
  <si>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</si>
  <si>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</si>
  <si>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</si>
  <si>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</si>
  <si>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</si>
  <si>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</si>
  <si>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</si>
  <si>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</si>
  <si>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</si>
  <si>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</si>
  <si>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</si>
  <si>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</si>
  <si>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</si>
  <si>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</si>
  <si>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</si>
  <si>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</si>
  <si>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</si>
  <si>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</si>
  <si>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</si>
  <si>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</si>
  <si>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</si>
  <si>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</si>
  <si>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</si>
  <si>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</si>
  <si>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</si>
  <si>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</si>
  <si>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</si>
  <si>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</si>
  <si>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</si>
  <si>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</si>
  <si>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</si>
  <si>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</si>
  <si>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</si>
  <si>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</si>
  <si>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</si>
  <si>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</si>
  <si>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</si>
  <si>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</si>
  <si>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</si>
  <si>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</si>
  <si>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</si>
  <si>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</si>
  <si>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</si>
  <si>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</si>
  <si>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</si>
  <si>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</si>
  <si>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</si>
  <si>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</si>
  <si>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</si>
  <si>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</si>
  <si>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</si>
  <si>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</si>
  <si>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</si>
  <si>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</si>
  <si>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</si>
  <si>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</si>
  <si>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</si>
  <si>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</si>
  <si>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</si>
  <si>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</si>
  <si>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</si>
  <si>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</si>
  <si>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</si>
  <si>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</si>
  <si>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</si>
  <si>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</si>
  <si>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</si>
  <si>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</si>
  <si>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</si>
  <si>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</si>
  <si>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</si>
  <si>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</si>
  <si>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</si>
  <si>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</si>
  <si>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</si>
  <si>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</si>
  <si>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</si>
  <si>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</si>
  <si>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</si>
  <si>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</si>
  <si>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</si>
  <si>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</si>
  <si>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</si>
  <si>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</si>
  <si>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</si>
  <si>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</si>
  <si>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</si>
  <si>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</si>
  <si>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</si>
  <si>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</si>
  <si>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</si>
  <si>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</si>
  <si>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</si>
  <si>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</si>
  <si>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</si>
  <si>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</si>
  <si>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</si>
  <si>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</si>
  <si>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</si>
  <si>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</si>
  <si>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</si>
  <si>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</si>
  <si>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</si>
  <si>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</si>
  <si>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</si>
  <si>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</si>
  <si>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</si>
  <si>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</si>
  <si>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</si>
  <si>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</si>
  <si>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</si>
  <si>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</si>
  <si>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</si>
  <si>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</si>
  <si>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</si>
  <si>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</si>
  <si>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</si>
  <si>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</si>
  <si>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</si>
  <si>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</si>
  <si>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</si>
  <si>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</si>
  <si>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</si>
  <si>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</si>
  <si>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</si>
  <si>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</si>
  <si>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</si>
  <si>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</si>
  <si>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</si>
  <si>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</si>
  <si>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</si>
  <si>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</si>
  <si>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</si>
  <si>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</si>
  <si>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</si>
  <si>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</si>
  <si>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</si>
  <si>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</si>
  <si>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</si>
  <si>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</si>
  <si>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</si>
  <si>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</si>
  <si>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</si>
  <si>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</si>
  <si>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</si>
  <si>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</si>
  <si>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</si>
  <si>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</si>
  <si>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</si>
  <si>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</si>
  <si>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</si>
  <si>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</si>
  <si>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</si>
  <si>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</si>
  <si>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</si>
  <si>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</si>
  <si>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</si>
  <si>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</si>
  <si>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</si>
  <si>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</si>
  <si>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</si>
  <si>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</si>
  <si>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</si>
  <si>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</si>
  <si>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</si>
  <si>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</si>
  <si>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</si>
  <si>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</si>
  <si>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</si>
  <si>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</si>
  <si>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</si>
  <si>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</si>
  <si>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</si>
  <si>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</si>
  <si>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</si>
  <si>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</si>
  <si>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</si>
  <si>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</si>
  <si>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</si>
  <si>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</si>
  <si>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</si>
  <si>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</si>
  <si>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</si>
  <si>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</si>
  <si>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</si>
  <si>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</si>
  <si>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</si>
  <si>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</si>
  <si>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</si>
  <si>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</si>
  <si>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</si>
  <si>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</si>
  <si>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</si>
  <si>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</si>
  <si>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</si>
  <si>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</si>
  <si>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</si>
  <si>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</si>
  <si>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</si>
  <si>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</si>
  <si>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</si>
  <si>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</si>
  <si>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</si>
  <si>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</si>
  <si>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</si>
  <si>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</si>
  <si>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</si>
  <si>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</si>
  <si>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</si>
  <si>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</si>
  <si>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</si>
  <si>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</si>
  <si>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</si>
  <si>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</si>
  <si>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</si>
  <si>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</si>
  <si>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</si>
  <si>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</si>
  <si>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</si>
  <si>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</si>
  <si>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</si>
  <si>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</si>
  <si>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</si>
  <si>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</si>
  <si>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</si>
  <si>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</si>
  <si>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</si>
  <si>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</si>
  <si>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</si>
  <si>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</si>
  <si>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</si>
  <si>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</si>
  <si>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</si>
  <si>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</si>
  <si>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</si>
  <si>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</si>
  <si>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</si>
  <si>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</si>
  <si>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</si>
  <si>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</si>
  <si>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</si>
  <si>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</si>
  <si>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</si>
  <si>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</si>
  <si>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</si>
  <si>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</si>
  <si>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</si>
  <si>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</si>
  <si>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</si>
  <si>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</si>
  <si>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</si>
  <si>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</si>
  <si>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</si>
  <si>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</si>
  <si>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</si>
  <si>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</si>
  <si>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</si>
  <si>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</si>
  <si>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</si>
  <si>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</si>
  <si>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</si>
  <si>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</si>
  <si>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</si>
  <si>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</si>
  <si>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</si>
  <si>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</si>
  <si>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</si>
  <si>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</si>
  <si>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</si>
  <si>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</si>
  <si>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</si>
  <si>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</si>
  <si>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</si>
  <si>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</si>
  <si>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</si>
  <si>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</si>
  <si>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</si>
  <si>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</si>
  <si>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</si>
  <si>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</si>
  <si>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</si>
  <si>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</si>
  <si>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</si>
  <si>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</si>
  <si>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</si>
  <si>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</si>
  <si>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</si>
  <si>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</si>
  <si>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</si>
  <si>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</si>
  <si>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</si>
  <si>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</si>
  <si>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</si>
  <si>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</si>
  <si>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</si>
  <si>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</si>
  <si>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</si>
  <si>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</si>
  <si>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</si>
  <si>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</si>
  <si>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</si>
  <si>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</si>
  <si>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</si>
  <si>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</si>
  <si>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</si>
  <si>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</si>
  <si>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</si>
  <si>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</si>
  <si>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</si>
  <si>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</si>
  <si>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</si>
  <si>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</si>
  <si>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</si>
  <si>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</si>
  <si>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</si>
  <si>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</si>
  <si>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</si>
  <si>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</si>
  <si>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</si>
  <si>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</si>
  <si>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</si>
  <si>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</si>
  <si>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</si>
  <si>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</si>
  <si>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</si>
  <si>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</si>
  <si>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</si>
  <si>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</si>
  <si>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</si>
  <si>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</si>
  <si>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</si>
  <si>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</si>
  <si>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</si>
  <si>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</si>
  <si>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</si>
  <si>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</si>
  <si>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</si>
  <si>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</si>
  <si>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</si>
  <si>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</si>
  <si>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</si>
  <si>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</si>
  <si>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</si>
  <si>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</si>
  <si>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</si>
  <si>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</si>
  <si>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</si>
  <si>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</si>
  <si>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</si>
  <si>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</si>
  <si>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</si>
  <si>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</si>
  <si>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</si>
  <si>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</si>
  <si>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</si>
  <si>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</si>
  <si>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</si>
  <si>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</si>
  <si>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</si>
  <si>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</si>
  <si>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</si>
  <si>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</si>
  <si>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</si>
  <si>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</si>
  <si>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</si>
  <si>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</si>
  <si>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</si>
  <si>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</si>
  <si>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</si>
  <si>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</si>
  <si>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</si>
  <si>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</si>
  <si>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</si>
  <si>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</si>
  <si>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</si>
  <si>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</si>
  <si>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</si>
  <si>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</si>
  <si>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</si>
  <si>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</si>
  <si>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</si>
  <si>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</si>
  <si>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</si>
  <si>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</si>
  <si>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</si>
  <si>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</si>
  <si>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</si>
  <si>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</si>
  <si>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</si>
  <si>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</si>
  <si>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</si>
  <si>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</si>
  <si>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</si>
  <si>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</si>
  <si>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</si>
  <si>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</si>
  <si>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</si>
  <si>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</si>
  <si>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</si>
  <si>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</si>
  <si>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</si>
  <si>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</si>
  <si>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</si>
  <si>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</si>
  <si>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</si>
  <si>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</si>
  <si>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</si>
  <si>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</si>
  <si>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</si>
  <si>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</si>
  <si>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</si>
  <si>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</si>
  <si>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</si>
  <si>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</si>
  <si>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</si>
  <si>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</si>
  <si>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</si>
  <si>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</si>
  <si>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</si>
  <si>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</si>
  <si>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</si>
  <si>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</si>
  <si>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</si>
  <si>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</si>
  <si>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</si>
  <si>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</si>
  <si>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</si>
  <si>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</si>
  <si>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</si>
  <si>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</si>
  <si>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</si>
  <si>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</si>
  <si>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</si>
  <si>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</si>
  <si>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</si>
  <si>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</si>
  <si>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</si>
  <si>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</si>
  <si>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</si>
  <si>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</si>
  <si>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</si>
  <si>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</si>
  <si>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</si>
  <si>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</si>
  <si>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</si>
  <si>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</si>
  <si>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</si>
  <si>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</si>
  <si>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</si>
  <si>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</si>
  <si>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</si>
  <si>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</si>
  <si>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</si>
  <si>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</si>
  <si>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</si>
  <si>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</si>
  <si>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</si>
  <si>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</si>
  <si>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</si>
  <si>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</si>
  <si>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</si>
  <si>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</si>
  <si>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</si>
  <si>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</si>
  <si>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</si>
  <si>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</si>
  <si>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</si>
  <si>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</si>
  <si>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</si>
  <si>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</si>
  <si>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</si>
  <si>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</si>
  <si>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</si>
  <si>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</si>
  <si>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</si>
  <si>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</si>
  <si>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</si>
  <si>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</si>
  <si>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</si>
  <si>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</si>
  <si>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</si>
  <si>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</si>
  <si>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</si>
  <si>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</si>
  <si>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</si>
  <si>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</si>
  <si>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</si>
  <si>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</si>
  <si>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</si>
  <si>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</si>
  <si>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</si>
  <si>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</si>
  <si>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</si>
  <si>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</si>
  <si>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</si>
  <si>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</si>
  <si>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</si>
  <si>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</si>
  <si>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</si>
  <si>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</si>
  <si>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</si>
  <si>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</si>
  <si>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</si>
  <si>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</si>
  <si>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</si>
  <si>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</si>
  <si>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</si>
  <si>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</si>
  <si>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</si>
  <si>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</si>
  <si>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</si>
  <si>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</si>
  <si>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</si>
  <si>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</si>
  <si>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</si>
  <si>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</si>
  <si>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</si>
  <si>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</si>
  <si>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</si>
  <si>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</si>
  <si>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</si>
  <si>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</si>
  <si>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</si>
  <si>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</si>
  <si>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</si>
  <si>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</si>
  <si>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</si>
  <si>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</si>
  <si>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</si>
  <si>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</si>
  <si>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</si>
  <si>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</si>
  <si>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</si>
  <si>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</si>
  <si>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</si>
  <si>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</si>
  <si>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</si>
  <si>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</si>
  <si>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</si>
  <si>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</si>
  <si>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</si>
  <si>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</si>
  <si>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</si>
  <si>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</si>
  <si>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</si>
  <si>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</si>
  <si>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</si>
  <si>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</si>
  <si>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</si>
  <si>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</si>
  <si>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</si>
  <si>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</si>
  <si>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</si>
  <si>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</si>
  <si>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</si>
  <si>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</si>
  <si>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</si>
  <si>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</si>
  <si>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</si>
  <si>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</si>
  <si>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</si>
  <si>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</si>
  <si>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</si>
  <si>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</si>
  <si>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</si>
  <si>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</si>
  <si>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</si>
  <si>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</si>
  <si>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</si>
  <si>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</si>
  <si>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</si>
  <si>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</si>
  <si>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</si>
  <si>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</si>
  <si>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</si>
  <si>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</si>
  <si>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</si>
  <si>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</si>
  <si>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</si>
  <si>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</si>
  <si>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</si>
  <si>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</si>
  <si>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</si>
  <si>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</si>
  <si>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</si>
  <si>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</si>
  <si>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</si>
  <si>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</si>
  <si>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</si>
  <si>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</si>
  <si>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</si>
  <si>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</si>
  <si>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</si>
  <si>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</si>
  <si>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</si>
  <si>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</si>
  <si>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</si>
  <si>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</si>
  <si>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</si>
  <si>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</si>
  <si>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</si>
  <si>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</si>
  <si>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</si>
  <si>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</si>
  <si>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</si>
  <si>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</si>
  <si>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</si>
  <si>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</si>
  <si>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</si>
  <si>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</si>
  <si>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</si>
  <si>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</si>
  <si>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</si>
  <si>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</si>
  <si>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</si>
  <si>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</si>
  <si>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</si>
  <si>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</si>
  <si>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</si>
  <si>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</si>
  <si>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</si>
  <si>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</si>
  <si>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</si>
  <si>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</si>
  <si>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</si>
  <si>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</si>
  <si>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</si>
  <si>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</si>
  <si>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</si>
  <si>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</si>
  <si>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</si>
  <si>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</si>
  <si>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</si>
  <si>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</si>
  <si>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</si>
  <si>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</si>
  <si>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</si>
  <si>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</si>
  <si>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</si>
  <si>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</si>
  <si>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</si>
  <si>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</si>
  <si>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</si>
  <si>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</si>
  <si>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</si>
  <si>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</si>
  <si>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</si>
  <si>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</si>
  <si>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</si>
  <si>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</si>
  <si>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</si>
  <si>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</si>
  <si>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</si>
  <si>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</si>
  <si>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</si>
  <si>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</si>
  <si>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</si>
  <si>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</si>
  <si>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</si>
  <si>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</si>
  <si>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</si>
  <si>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</si>
  <si>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</si>
  <si>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</si>
  <si>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</si>
  <si>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</si>
  <si>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</si>
  <si>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</si>
  <si>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</si>
  <si>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</si>
  <si>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</si>
  <si>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</si>
  <si>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</si>
  <si>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</si>
  <si>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</si>
  <si>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</si>
  <si>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</si>
  <si>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</si>
  <si>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</si>
  <si>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</si>
  <si>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</si>
  <si>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</si>
  <si>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</si>
  <si>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</si>
  <si>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</si>
  <si>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</si>
  <si>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</si>
  <si>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</si>
  <si>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</si>
  <si>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</si>
  <si>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</si>
  <si>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</si>
  <si>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</si>
  <si>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</si>
  <si>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</si>
  <si>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</si>
  <si>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</si>
  <si>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</si>
  <si>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</si>
  <si>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</si>
  <si>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</si>
  <si>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</si>
  <si>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</si>
  <si>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</si>
  <si>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</si>
  <si>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</si>
  <si>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</si>
  <si>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</si>
  <si>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</si>
  <si>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</si>
  <si>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</si>
  <si>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</si>
  <si>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</si>
  <si>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</si>
  <si>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</si>
  <si>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</si>
  <si>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</si>
  <si>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</si>
  <si>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</si>
  <si>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</si>
  <si>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</si>
  <si>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</si>
  <si>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</si>
  <si>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</si>
  <si>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</si>
  <si>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</si>
  <si>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</si>
  <si>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</si>
  <si>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</si>
  <si>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</si>
  <si>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</si>
  <si>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</si>
  <si>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</si>
  <si>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</si>
  <si>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</si>
  <si>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</si>
  <si>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</si>
  <si>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</si>
  <si>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</si>
  <si>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</si>
  <si>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</si>
  <si>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</si>
  <si>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</si>
  <si>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</si>
  <si>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</si>
  <si>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</si>
  <si>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</si>
  <si>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</si>
  <si>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</si>
  <si>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</si>
  <si>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</si>
  <si>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</si>
  <si>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</si>
  <si>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</si>
  <si>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</si>
  <si>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</si>
  <si>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</si>
  <si>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</si>
  <si>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</si>
  <si>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</si>
  <si>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</si>
  <si>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</si>
  <si>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</si>
  <si>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</si>
  <si>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</si>
  <si>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</si>
  <si>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</si>
  <si>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</si>
  <si>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</si>
  <si>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</si>
  <si>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</si>
  <si>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</si>
  <si>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</si>
  <si>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</si>
  <si>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</si>
  <si>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</si>
  <si>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</si>
  <si>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</si>
  <si>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</si>
  <si>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</si>
  <si>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</si>
  <si>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</si>
  <si>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</si>
  <si>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</si>
  <si>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</si>
  <si>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</si>
  <si>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</si>
  <si>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</si>
  <si>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</si>
  <si>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</si>
  <si>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</si>
  <si>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</si>
  <si>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</si>
  <si>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</si>
  <si>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</si>
  <si>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</si>
  <si>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</si>
  <si>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</si>
  <si>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</si>
  <si>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</si>
  <si>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</si>
  <si>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</si>
  <si>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</si>
  <si>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</si>
  <si>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</si>
  <si>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</si>
  <si>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</si>
  <si>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</si>
  <si>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</si>
  <si>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</si>
  <si>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</si>
  <si>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</si>
  <si>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</si>
  <si>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</si>
  <si>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</si>
  <si>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</si>
  <si>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</si>
  <si>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</si>
  <si>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</si>
  <si>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</si>
  <si>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</si>
  <si>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</si>
  <si>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</si>
  <si>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</si>
  <si>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</si>
  <si>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</si>
  <si>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</si>
  <si>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</si>
  <si>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</si>
  <si>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</si>
  <si>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</si>
  <si>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</si>
  <si>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</si>
  <si>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</si>
  <si>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</si>
  <si>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</si>
  <si>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</si>
  <si>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</si>
  <si>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</si>
  <si>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</si>
  <si>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</si>
  <si>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</si>
  <si>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</si>
  <si>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</si>
  <si>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</si>
  <si>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</si>
  <si>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</si>
  <si>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</si>
  <si>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</si>
  <si>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</si>
  <si>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</si>
  <si>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</si>
  <si>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</si>
  <si>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</si>
  <si>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</si>
  <si>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</si>
  <si>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</si>
  <si>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</si>
  <si>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</si>
  <si>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</si>
  <si>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</si>
  <si>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</si>
  <si>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</si>
  <si>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</si>
  <si>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</si>
  <si>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</si>
  <si>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</si>
  <si>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</si>
  <si>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</si>
  <si>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</si>
  <si>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</si>
  <si>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</si>
  <si>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</si>
  <si>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</si>
  <si>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</si>
  <si>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</si>
  <si>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</si>
  <si>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</si>
  <si>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</si>
  <si>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</si>
  <si>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</si>
  <si>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</si>
  <si>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</si>
  <si>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</si>
  <si>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</si>
  <si>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</si>
  <si>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</si>
  <si>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</si>
  <si>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</si>
  <si>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</si>
  <si>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</si>
  <si>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</si>
  <si>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</si>
  <si>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</si>
  <si>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</si>
  <si>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</si>
  <si>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</si>
  <si>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</si>
  <si>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</si>
  <si>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</si>
  <si>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</si>
  <si>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</si>
  <si>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</si>
  <si>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</si>
  <si>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</si>
  <si>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</si>
  <si>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</si>
  <si>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</si>
  <si>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</si>
  <si>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</si>
  <si>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</si>
  <si>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</si>
  <si>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</si>
  <si>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</si>
  <si>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</si>
  <si>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</si>
  <si>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</si>
  <si>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</si>
  <si>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</si>
  <si>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</si>
  <si>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</si>
  <si>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</si>
  <si>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</si>
  <si>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</si>
  <si>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</si>
  <si>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</si>
  <si>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</si>
  <si>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</si>
  <si>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</si>
  <si>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</si>
  <si>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</si>
  <si>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</si>
  <si>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</si>
  <si>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</si>
  <si>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</si>
  <si>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</si>
  <si>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</si>
  <si>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</si>
  <si>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</si>
  <si>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</si>
  <si>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</si>
  <si>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</si>
  <si>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</si>
  <si>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</si>
  <si>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</si>
  <si>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</si>
  <si>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</si>
  <si>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</si>
  <si>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</si>
  <si>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</si>
  <si>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</si>
  <si>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</si>
  <si>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</si>
  <si>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</si>
  <si>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</si>
  <si>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</si>
  <si>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</si>
  <si>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</si>
  <si>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</si>
  <si>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</si>
  <si>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</si>
  <si>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</si>
  <si>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</si>
  <si>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</si>
  <si>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</si>
  <si>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</si>
  <si>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</si>
  <si>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</si>
  <si>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</si>
  <si>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</si>
  <si>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</si>
  <si>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</si>
  <si>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</si>
  <si>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</si>
  <si>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</si>
  <si>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</si>
  <si>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</si>
  <si>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</si>
  <si>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</si>
  <si>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</si>
  <si>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</si>
  <si>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</si>
  <si>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</si>
  <si>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</si>
  <si>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</si>
  <si>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</si>
  <si>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</si>
  <si>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</si>
  <si>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</si>
  <si>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</si>
  <si>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</si>
  <si>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</si>
  <si>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</si>
  <si>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</si>
  <si>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</si>
  <si>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</si>
  <si>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</si>
  <si>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</si>
  <si>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</si>
  <si>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</si>
  <si>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</si>
  <si>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</si>
  <si>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</si>
  <si>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</si>
  <si>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</si>
  <si>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</si>
  <si>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</si>
  <si>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</si>
  <si>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</si>
  <si>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</si>
  <si>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</si>
  <si>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</si>
  <si>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</si>
  <si>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</si>
  <si>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</si>
  <si>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</si>
  <si>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</si>
  <si>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</si>
  <si>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</si>
  <si>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</si>
  <si>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</si>
  <si>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</si>
  <si>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</si>
  <si>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</si>
  <si>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</si>
  <si>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</si>
  <si>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</si>
  <si>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</si>
  <si>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</si>
  <si>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</si>
  <si>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</si>
  <si>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</si>
  <si>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</si>
  <si>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</si>
  <si>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</si>
  <si>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</si>
  <si>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</si>
  <si>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</si>
  <si>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</si>
  <si>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</si>
  <si>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</si>
  <si>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</si>
  <si>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</si>
  <si>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</si>
  <si>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</si>
  <si>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</si>
  <si>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</si>
  <si>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</si>
  <si>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</si>
  <si>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</si>
  <si>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</si>
  <si>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</si>
  <si>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</si>
  <si>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</si>
  <si>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</si>
  <si>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</si>
  <si>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</si>
  <si>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</si>
  <si>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</si>
  <si>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</si>
  <si>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</si>
  <si>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</si>
  <si>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</si>
  <si>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</si>
  <si>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</si>
  <si>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</si>
  <si>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</si>
  <si>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</si>
  <si>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</si>
  <si>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</si>
  <si>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</si>
  <si>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</si>
  <si>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</si>
  <si>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</si>
  <si>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</si>
  <si>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</si>
  <si>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</si>
  <si>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</si>
  <si>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</si>
  <si>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</si>
  <si>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</si>
  <si>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</si>
  <si>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</si>
  <si>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</si>
  <si>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</si>
  <si>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</si>
  <si>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</si>
  <si>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</si>
  <si>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</si>
  <si>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</si>
  <si>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</si>
  <si>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</si>
  <si>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</si>
  <si>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</si>
  <si>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</si>
  <si>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</si>
  <si>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</si>
  <si>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</si>
  <si>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</si>
  <si>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</si>
  <si>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</si>
  <si>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</si>
  <si>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</si>
  <si>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</si>
  <si>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</si>
  <si>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</si>
  <si>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</si>
  <si>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</si>
  <si>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</si>
  <si>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</si>
  <si>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</si>
  <si>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</si>
  <si>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</si>
  <si>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</si>
  <si>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</si>
  <si>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</si>
  <si>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</si>
  <si>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</si>
  <si>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</si>
  <si>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</si>
  <si>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</si>
  <si>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</si>
  <si>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</si>
  <si>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</si>
  <si>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</si>
  <si>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</si>
  <si>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</si>
  <si>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</si>
  <si>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</si>
  <si>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</si>
  <si>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</si>
  <si>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</si>
  <si>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</si>
  <si>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</si>
  <si>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</si>
  <si>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</si>
  <si>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</si>
  <si>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</si>
  <si>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</si>
  <si>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</si>
  <si>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</si>
  <si>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</si>
  <si>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</si>
  <si>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</si>
  <si>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</si>
  <si>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</si>
  <si>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</si>
  <si>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</si>
  <si>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</si>
  <si>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</si>
  <si>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</si>
  <si>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</si>
  <si>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</si>
  <si>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</si>
  <si>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</si>
  <si>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</si>
  <si>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</si>
  <si>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</si>
  <si>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</si>
  <si>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</si>
  <si>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</si>
  <si>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</si>
  <si>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</si>
  <si>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</si>
  <si>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</si>
  <si>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</si>
  <si>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</si>
  <si>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</si>
  <si>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</si>
  <si>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</si>
  <si>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</si>
  <si>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</si>
  <si>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</si>
  <si>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</si>
  <si>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</si>
  <si>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</si>
  <si>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</si>
  <si>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</si>
  <si>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</si>
  <si>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</si>
  <si>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</si>
  <si>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</si>
  <si>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</si>
  <si>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</si>
  <si>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</si>
  <si>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</si>
  <si>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</si>
  <si>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</si>
  <si>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</si>
  <si>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</si>
  <si>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</si>
  <si>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</si>
  <si>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</si>
  <si>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</si>
  <si>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</si>
  <si>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</si>
  <si>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</si>
  <si>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</si>
  <si>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</si>
  <si>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</si>
  <si>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</si>
  <si>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</si>
  <si>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</si>
  <si>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</si>
  <si>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</si>
  <si>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</si>
  <si>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</si>
  <si>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</si>
  <si>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</si>
  <si>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</si>
  <si>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</si>
  <si>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</si>
  <si>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</si>
  <si>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</si>
  <si>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</si>
  <si>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</si>
  <si>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</si>
  <si>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</si>
  <si>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</si>
  <si>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</si>
  <si>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</si>
  <si>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</si>
  <si>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</si>
  <si>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</si>
  <si>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</si>
  <si>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</si>
  <si>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</si>
  <si>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</si>
  <si>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</si>
  <si>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</si>
  <si>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</si>
  <si>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</si>
  <si>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</si>
  <si>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</si>
  <si>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</si>
  <si>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</si>
  <si>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</si>
  <si>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</si>
  <si>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</si>
  <si>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</si>
  <si>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</si>
  <si>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</si>
  <si>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</si>
  <si>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</si>
  <si>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</si>
  <si>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</si>
  <si>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</si>
  <si>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</si>
  <si>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</si>
  <si>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</si>
  <si>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</si>
  <si>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</si>
  <si>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</si>
  <si>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</si>
  <si>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</si>
  <si>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</si>
  <si>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</si>
  <si>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</si>
  <si>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</si>
  <si>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</si>
  <si>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</si>
  <si>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</si>
  <si>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</si>
  <si>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</si>
  <si>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</si>
  <si>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</si>
  <si>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</si>
  <si>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</si>
  <si>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</si>
  <si>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</si>
  <si>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</si>
  <si>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</si>
  <si>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</si>
  <si>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</si>
  <si>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</si>
  <si>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</si>
  <si>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</si>
  <si>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</si>
  <si>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</si>
  <si>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</si>
  <si>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</si>
  <si>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</si>
  <si>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</si>
  <si>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</si>
  <si>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</si>
  <si>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</si>
  <si>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</si>
  <si>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</si>
  <si>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</si>
  <si>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</si>
  <si>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</si>
  <si>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</si>
  <si>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</si>
  <si>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</si>
  <si>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</si>
  <si>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</si>
  <si>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</si>
  <si>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</si>
  <si>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</si>
  <si>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</si>
  <si>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</si>
  <si>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</si>
  <si>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</si>
  <si>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</si>
  <si>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</si>
  <si>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</si>
  <si>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</si>
  <si>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</si>
  <si>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</si>
  <si>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</si>
  <si>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</si>
  <si>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</si>
  <si>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</si>
  <si>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</si>
  <si>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</si>
  <si>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</si>
  <si>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</si>
  <si>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</si>
  <si>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</si>
  <si>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</si>
  <si>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</si>
  <si>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</si>
  <si>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</si>
  <si>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</si>
  <si>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</si>
  <si>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</si>
  <si>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</si>
  <si>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</si>
  <si>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</si>
  <si>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</si>
  <si>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</si>
  <si>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</si>
  <si>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</si>
  <si>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</si>
  <si>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</si>
  <si>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</si>
  <si>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</si>
  <si>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</si>
  <si>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</si>
  <si>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</si>
  <si>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</si>
  <si>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</si>
  <si>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</si>
  <si>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</si>
  <si>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</si>
  <si>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</si>
  <si>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</si>
  <si>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</si>
  <si>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</si>
  <si>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</si>
  <si>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</si>
  <si>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</si>
  <si>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</si>
  <si>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</si>
  <si>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</si>
  <si>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</si>
  <si>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</si>
  <si>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</si>
  <si>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</si>
  <si>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</si>
  <si>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</si>
  <si>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</si>
  <si>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</si>
  <si>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</si>
  <si>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</si>
  <si>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</si>
  <si>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</si>
  <si>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</si>
  <si>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</si>
  <si>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</si>
  <si>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</si>
  <si>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</si>
  <si>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</si>
  <si>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</si>
  <si>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</si>
  <si>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</si>
  <si>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</si>
  <si>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</si>
  <si>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</si>
  <si>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</si>
  <si>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</si>
  <si>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</si>
  <si>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</si>
  <si>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</si>
  <si>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</si>
  <si>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</si>
  <si>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</si>
  <si>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</si>
  <si>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</si>
  <si>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</si>
  <si>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</si>
  <si>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</si>
  <si>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</si>
  <si>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</si>
  <si>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</si>
  <si>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</si>
  <si>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</si>
  <si>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</si>
  <si>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</si>
  <si>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</si>
  <si>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</si>
  <si>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</si>
  <si>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</si>
  <si>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</si>
  <si>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</si>
  <si>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</si>
  <si>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</si>
  <si>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</si>
  <si>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</si>
  <si>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</si>
  <si>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</si>
  <si>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</si>
  <si>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</si>
  <si>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</si>
  <si>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</si>
  <si>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</si>
  <si>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</si>
  <si>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</si>
  <si>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</si>
  <si>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</si>
  <si>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</si>
  <si>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</si>
  <si>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</si>
  <si>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</si>
  <si>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</si>
  <si>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</si>
  <si>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</si>
  <si>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</si>
  <si>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</si>
  <si>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</si>
  <si>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</si>
  <si>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</si>
  <si>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</si>
  <si>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</si>
  <si>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</si>
  <si>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</si>
  <si>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</si>
  <si>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</si>
  <si>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</si>
  <si>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</si>
  <si>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</si>
  <si>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</si>
  <si>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</si>
  <si>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</si>
  <si>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</si>
  <si>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</si>
  <si>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</si>
  <si>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</si>
  <si>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</si>
  <si>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</si>
  <si>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</si>
  <si>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</si>
  <si>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</si>
  <si>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</si>
  <si>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</si>
  <si>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</si>
  <si>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</si>
  <si>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</si>
  <si>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</si>
  <si>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</si>
  <si>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</si>
  <si>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</si>
  <si>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</si>
  <si>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</si>
  <si>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</si>
  <si>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</si>
  <si>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</si>
  <si>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</si>
  <si>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</si>
  <si>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</si>
  <si>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</si>
  <si>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</si>
  <si>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</si>
  <si>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</si>
  <si>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</si>
  <si>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</si>
  <si>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</si>
  <si>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</si>
  <si>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</si>
  <si>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</si>
  <si>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</si>
  <si>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</si>
  <si>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</si>
  <si>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</si>
  <si>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</si>
  <si>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</si>
  <si>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</si>
  <si>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</si>
  <si>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</si>
  <si>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</si>
  <si>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</si>
  <si>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</si>
  <si>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</si>
  <si>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</si>
  <si>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</si>
  <si>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</si>
  <si>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</si>
  <si>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</si>
  <si>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</si>
  <si>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</si>
  <si>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</si>
  <si>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</si>
  <si>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</si>
  <si>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</si>
  <si>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</si>
  <si>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</si>
  <si>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</si>
  <si>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</si>
  <si>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</si>
  <si>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</si>
  <si>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</si>
  <si>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</si>
  <si>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</si>
  <si>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</si>
  <si>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</si>
  <si>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</si>
  <si>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</si>
  <si>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</si>
  <si>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</si>
  <si>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</si>
  <si>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</si>
  <si>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</si>
  <si>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</si>
  <si>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</si>
  <si>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</si>
  <si>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</si>
  <si>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</si>
  <si>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</si>
  <si>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</si>
  <si>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</si>
  <si>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</si>
  <si>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</si>
  <si>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</si>
  <si>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</si>
  <si>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</si>
  <si>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</si>
  <si>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</si>
  <si>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</si>
  <si>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</si>
  <si>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</si>
  <si>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</si>
  <si>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</si>
  <si>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</si>
  <si>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</si>
  <si>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</si>
  <si>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</si>
  <si>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</si>
  <si>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</si>
  <si>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</si>
  <si>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</si>
  <si>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</si>
  <si>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</si>
  <si>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</si>
  <si>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</si>
  <si>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</si>
  <si>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</si>
  <si>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</si>
  <si>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</si>
  <si>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</si>
  <si>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</si>
  <si>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</si>
  <si>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</si>
  <si>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</si>
  <si>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</si>
  <si>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</si>
  <si>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</si>
  <si>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</si>
  <si>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</si>
  <si>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</si>
  <si>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</si>
  <si>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</si>
  <si>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</si>
  <si>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</si>
  <si>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</si>
  <si>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</si>
  <si>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</si>
  <si>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</si>
  <si>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</si>
  <si>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</si>
  <si>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</si>
  <si>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</si>
  <si>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</si>
  <si>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</si>
  <si>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</si>
  <si>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</si>
  <si>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</si>
  <si>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</si>
  <si>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</si>
  <si>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</si>
  <si>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</si>
  <si>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</si>
  <si>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</si>
  <si>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</si>
  <si>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</si>
  <si>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</si>
  <si>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</si>
  <si>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</si>
  <si>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</si>
  <si>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</si>
  <si>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</si>
  <si>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</si>
  <si>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</si>
  <si>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</si>
  <si>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</si>
  <si>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</si>
  <si>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</si>
  <si>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</si>
  <si>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</si>
  <si>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</si>
  <si>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</si>
  <si>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</si>
  <si>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</si>
  <si>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</si>
  <si>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</si>
  <si>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</si>
  <si>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</si>
  <si>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</si>
  <si>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</si>
  <si>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</si>
  <si>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</si>
  <si>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</si>
  <si>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</si>
  <si>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</si>
  <si>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</si>
  <si>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</si>
  <si>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</si>
  <si>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</si>
  <si>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</si>
  <si>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</si>
  <si>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</si>
  <si>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</si>
  <si>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</si>
  <si>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</si>
  <si>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</si>
  <si>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</si>
  <si>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</si>
  <si>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</si>
  <si>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</si>
  <si>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</si>
  <si>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</si>
  <si>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</si>
  <si>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</si>
  <si>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</si>
  <si>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</si>
  <si>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</si>
  <si>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</si>
  <si>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</si>
  <si>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</si>
  <si>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</si>
  <si>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</si>
  <si>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</si>
  <si>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</si>
  <si>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</si>
  <si>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</si>
  <si>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</si>
  <si>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</si>
  <si>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</si>
  <si>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</si>
  <si>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</si>
  <si>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</si>
  <si>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</si>
  <si>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</si>
  <si>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</si>
  <si>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</si>
  <si>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</si>
  <si>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</si>
  <si>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</si>
  <si>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</si>
  <si>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</si>
  <si>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</si>
  <si>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</si>
  <si>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</si>
  <si>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</si>
  <si>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</si>
  <si>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</si>
  <si>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</si>
  <si>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</si>
  <si>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</si>
  <si>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</si>
  <si>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</si>
  <si>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</si>
  <si>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</si>
  <si>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</si>
  <si>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</si>
  <si>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</si>
  <si>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</si>
  <si>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</si>
  <si>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</si>
  <si>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</si>
  <si>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</si>
  <si>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</si>
  <si>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</si>
  <si>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</si>
  <si>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</si>
  <si>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</si>
  <si>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</si>
  <si>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</si>
  <si>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</si>
  <si>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</si>
  <si>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</si>
  <si>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</si>
  <si>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</si>
  <si>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</si>
  <si>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</si>
  <si>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</si>
  <si>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</si>
  <si>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</si>
  <si>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</si>
  <si>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</si>
  <si>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</si>
  <si>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</si>
  <si>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</si>
  <si>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</si>
  <si>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</si>
  <si>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</si>
  <si>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</si>
  <si>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</si>
  <si>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</si>
  <si>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</si>
  <si>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</si>
  <si>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</si>
  <si>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</si>
  <si>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</si>
  <si>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</si>
  <si>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</si>
  <si>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</si>
  <si>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</si>
  <si>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</si>
  <si>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</si>
  <si>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</si>
  <si>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</si>
  <si>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</si>
  <si>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</si>
  <si>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</si>
  <si>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</si>
  <si>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</si>
  <si>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</si>
  <si>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</si>
  <si>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</si>
  <si>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</si>
  <si>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</si>
  <si>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</si>
  <si>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</si>
  <si>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</si>
  <si>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</si>
  <si>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</si>
  <si>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</si>
  <si>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</si>
  <si>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</si>
  <si>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</si>
  <si>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</si>
  <si>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</si>
  <si>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</si>
  <si>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</si>
  <si>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</si>
  <si>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</si>
  <si>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</si>
  <si>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</si>
  <si>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</si>
  <si>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</si>
  <si>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</si>
  <si>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</si>
  <si>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</si>
  <si>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</si>
  <si>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</si>
  <si>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</si>
  <si>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</si>
  <si>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</si>
  <si>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</si>
  <si>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</si>
  <si>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</si>
  <si>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</si>
  <si>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</si>
  <si>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</si>
  <si>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</si>
  <si>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</si>
  <si>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</si>
  <si>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</si>
  <si>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</si>
  <si>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</si>
  <si>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</si>
  <si>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</si>
  <si>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</si>
  <si>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</si>
  <si>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</si>
  <si>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</si>
  <si>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</si>
  <si>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</si>
  <si>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</si>
  <si>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</si>
  <si>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</si>
  <si>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</si>
  <si>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</si>
  <si>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</si>
  <si>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</si>
  <si>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</si>
  <si>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</si>
  <si>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</si>
  <si>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</si>
  <si>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</si>
  <si>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</si>
  <si>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</si>
  <si>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</si>
  <si>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</si>
  <si>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</si>
  <si>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</si>
  <si>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</si>
  <si>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</si>
  <si>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</si>
  <si>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</si>
  <si>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</si>
  <si>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</si>
  <si>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</si>
  <si>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</si>
  <si>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</si>
  <si>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</si>
  <si>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</si>
  <si>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</si>
  <si>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</si>
  <si>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</si>
  <si>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</si>
  <si>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</si>
  <si>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</si>
  <si>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</si>
  <si>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</si>
  <si>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</si>
  <si>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</si>
  <si>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</si>
  <si>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</si>
  <si>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</si>
  <si>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</si>
  <si>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</si>
  <si>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</si>
  <si>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</si>
  <si>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</si>
  <si>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</si>
  <si>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</si>
  <si>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</si>
  <si>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</si>
  <si>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</si>
  <si>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</si>
  <si>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</si>
  <si>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</si>
  <si>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</si>
  <si>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</si>
  <si>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</si>
  <si>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</si>
  <si>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</si>
  <si>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</si>
  <si>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</si>
  <si>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</si>
  <si>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</si>
  <si>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</si>
  <si>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</si>
  <si>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</si>
  <si>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</si>
  <si>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</si>
  <si>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</si>
  <si>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</si>
  <si>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</si>
  <si>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</si>
  <si>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</si>
  <si>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</si>
  <si>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</si>
  <si>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</si>
  <si>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</si>
  <si>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</si>
  <si>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</si>
  <si>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</si>
  <si>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</si>
  <si>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</si>
  <si>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</si>
  <si>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</si>
  <si>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</si>
  <si>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</si>
  <si>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</si>
  <si>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</si>
  <si>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</si>
  <si>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</si>
  <si>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</si>
  <si>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</si>
  <si>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</si>
  <si>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</si>
  <si>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</si>
  <si>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</si>
  <si>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</si>
  <si>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</si>
  <si>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</si>
  <si>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</si>
  <si>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</si>
  <si>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</si>
  <si>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</si>
  <si>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</si>
  <si>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</si>
  <si>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</si>
  <si>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</si>
  <si>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</si>
  <si>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</si>
  <si>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</si>
  <si>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</si>
  <si>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</si>
  <si>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</si>
  <si>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</si>
  <si>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</si>
  <si>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</si>
  <si>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</si>
  <si>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</si>
  <si>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</si>
  <si>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</si>
  <si>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</si>
  <si>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</si>
  <si>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</si>
  <si>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</si>
  <si>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</si>
  <si>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</si>
  <si>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</si>
  <si>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</si>
  <si>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</si>
  <si>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</si>
  <si>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</si>
  <si>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</si>
  <si>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</si>
  <si>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</si>
  <si>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</si>
  <si>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</si>
  <si>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</si>
  <si>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</si>
  <si>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</si>
  <si>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</si>
  <si>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</si>
  <si>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</si>
  <si>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</si>
  <si>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</si>
  <si>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</si>
  <si>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</si>
  <si>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</si>
  <si>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</si>
  <si>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</si>
  <si>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</si>
  <si>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</si>
  <si>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</si>
  <si>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</si>
  <si>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</si>
  <si>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</si>
  <si>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</si>
  <si>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</si>
  <si>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</si>
  <si>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</si>
  <si>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</si>
  <si>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</si>
  <si>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</si>
  <si>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</si>
  <si>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</si>
  <si>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</si>
  <si>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</si>
  <si>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</si>
  <si>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</si>
  <si>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#SDs
Gs</t>
  </si>
  <si>
    <t>I-Emax
G13</t>
  </si>
  <si>
    <t>I-Emax
G12</t>
  </si>
  <si>
    <t>I-Emax
G15</t>
  </si>
  <si>
    <t>I-Emax
G14</t>
  </si>
  <si>
    <t>I-Emax
G11</t>
  </si>
  <si>
    <t>I-Emax
Gq</t>
  </si>
  <si>
    <t>I-Emax
Gz</t>
  </si>
  <si>
    <t>I-Emax
GoB</t>
  </si>
  <si>
    <t>I-Emax
GoA</t>
  </si>
  <si>
    <t>I-Emax
Gi3</t>
  </si>
  <si>
    <t>I-Emax
Gi2</t>
  </si>
  <si>
    <t>I-Emax
Gi1</t>
  </si>
  <si>
    <t>I-Emax
Golf</t>
  </si>
  <si>
    <t>I-Emax
Gs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</si>
  <si>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</si>
  <si>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</si>
  <si>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</si>
  <si>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</si>
  <si>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</si>
  <si>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</si>
  <si>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</si>
  <si>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</si>
  <si>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</si>
  <si>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</si>
  <si>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</si>
  <si>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</si>
  <si>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</si>
  <si>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t>I-Basal
SD
Gs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</si>
  <si>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</si>
  <si>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</si>
  <si>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</si>
  <si>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</si>
  <si>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</si>
  <si>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</si>
  <si>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</si>
  <si>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</si>
  <si>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</si>
  <si>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</si>
  <si>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</si>
  <si>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</si>
  <si>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</si>
  <si>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</si>
  <si>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</si>
  <si>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</si>
  <si>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</si>
  <si>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</si>
  <si>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</si>
  <si>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</si>
  <si>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</si>
  <si>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</si>
  <si>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</si>
  <si>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</si>
  <si>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</si>
  <si>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</si>
  <si>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</si>
  <si>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</si>
  <si>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</si>
  <si>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</si>
  <si>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</si>
  <si>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</si>
  <si>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</si>
  <si>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</si>
  <si>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</si>
  <si>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</si>
  <si>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</si>
  <si>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</si>
  <si>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</si>
  <si>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</si>
  <si>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</si>
  <si>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</si>
  <si>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</si>
  <si>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</si>
  <si>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</si>
  <si>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</si>
  <si>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</si>
  <si>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</si>
  <si>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</si>
  <si>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</si>
  <si>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</si>
  <si>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</si>
  <si>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</si>
  <si>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</si>
  <si>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</si>
  <si>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</si>
  <si>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</si>
  <si>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</si>
  <si>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</si>
  <si>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</si>
  <si>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</si>
  <si>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</si>
  <si>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</si>
  <si>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</si>
  <si>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</si>
  <si>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</si>
  <si>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</si>
  <si>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</si>
  <si>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</si>
  <si>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</si>
  <si>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</si>
  <si>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</si>
  <si>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</si>
  <si>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</si>
  <si>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</si>
  <si>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</si>
  <si>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</si>
  <si>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</si>
  <si>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</si>
  <si>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</si>
  <si>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</si>
  <si>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</si>
  <si>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</si>
  <si>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</si>
  <si>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</si>
  <si>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</si>
  <si>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</si>
  <si>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</si>
  <si>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</si>
  <si>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</si>
  <si>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</si>
  <si>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</si>
  <si>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</si>
  <si>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</si>
  <si>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</si>
  <si>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</si>
  <si>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</si>
  <si>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</si>
  <si>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</si>
  <si>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</si>
  <si>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#SDs
Gi/o</t>
  </si>
  <si>
    <t>#SDs
Gq/11</t>
  </si>
  <si>
    <t>#SDs
G12/13</t>
  </si>
  <si>
    <t>#SDs
Arrestin</t>
  </si>
  <si>
    <t>#SDs
Gs
GNAS2</t>
  </si>
  <si>
    <t>#SDs
Golf
GNAL</t>
  </si>
  <si>
    <t>#SDs
Gi1
GNAI1</t>
  </si>
  <si>
    <t>#SDs
Gi2
GNAI2</t>
  </si>
  <si>
    <t>#SDs
Gi3
GNAI3</t>
  </si>
  <si>
    <t>#SDs
Gz
GNAZ</t>
  </si>
  <si>
    <t>#SDs
Gq
GNAQ</t>
  </si>
  <si>
    <t>#SDs
G11
GNA11</t>
  </si>
  <si>
    <t>#SDs
G14
GNA14</t>
  </si>
  <si>
    <t>#SDs
G15
GNA15</t>
  </si>
  <si>
    <t>#SDs
G12
GNA12</t>
  </si>
  <si>
    <t>#SDs
G13
GNA13</t>
  </si>
  <si>
    <t>#SDs
β2
ARRB2</t>
  </si>
  <si>
    <t>#SDs
β1/GRK2
ARRB1/ARBK1</t>
  </si>
  <si>
    <t>Thyrotropin releasing hormone</t>
  </si>
  <si>
    <r>
      <t>VPAC</t>
    </r>
    <r>
      <rPr>
        <vertAlign val="subscript"/>
        <sz val="12"/>
        <color theme="1"/>
        <rFont val="Calibri (Body)"/>
      </rPr>
      <t>1</t>
    </r>
  </si>
  <si>
    <r>
      <t>V</t>
    </r>
    <r>
      <rPr>
        <vertAlign val="subscript"/>
        <sz val="12"/>
        <color theme="1"/>
        <rFont val="Calibri (Body)"/>
      </rPr>
      <t>2</t>
    </r>
  </si>
  <si>
    <r>
      <t>V</t>
    </r>
    <r>
      <rPr>
        <vertAlign val="subscript"/>
        <sz val="12"/>
        <color theme="1"/>
        <rFont val="Calibri (Body)"/>
      </rPr>
      <t>1A</t>
    </r>
  </si>
  <si>
    <r>
      <t>S1P</t>
    </r>
    <r>
      <rPr>
        <vertAlign val="subscript"/>
        <sz val="12"/>
        <color theme="1"/>
        <rFont val="Calibri (Body)"/>
      </rPr>
      <t>1</t>
    </r>
  </si>
  <si>
    <r>
      <t>EP</t>
    </r>
    <r>
      <rPr>
        <vertAlign val="subscript"/>
        <sz val="12"/>
        <color theme="1"/>
        <rFont val="Calibri (Body)"/>
      </rPr>
      <t>4</t>
    </r>
  </si>
  <si>
    <r>
      <t>EP</t>
    </r>
    <r>
      <rPr>
        <vertAlign val="subscript"/>
        <sz val="12"/>
        <color theme="1"/>
        <rFont val="Calibri (Body)"/>
      </rPr>
      <t>3</t>
    </r>
  </si>
  <si>
    <r>
      <t>EP</t>
    </r>
    <r>
      <rPr>
        <vertAlign val="subscript"/>
        <sz val="12"/>
        <color theme="1"/>
        <rFont val="Calibri (Body)"/>
      </rPr>
      <t>2</t>
    </r>
  </si>
  <si>
    <r>
      <t>EP</t>
    </r>
    <r>
      <rPr>
        <vertAlign val="subscript"/>
        <sz val="12"/>
        <color theme="1"/>
        <rFont val="Calibri (Body)"/>
      </rPr>
      <t>1</t>
    </r>
  </si>
  <si>
    <r>
      <t>P2Y</t>
    </r>
    <r>
      <rPr>
        <vertAlign val="subscript"/>
        <sz val="12"/>
        <color theme="1"/>
        <rFont val="Calibri (Body)"/>
      </rPr>
      <t>2</t>
    </r>
  </si>
  <si>
    <r>
      <t>OX</t>
    </r>
    <r>
      <rPr>
        <vertAlign val="subscript"/>
        <sz val="12"/>
        <color theme="1"/>
        <rFont val="Calibri (Body)"/>
      </rPr>
      <t>2</t>
    </r>
  </si>
  <si>
    <r>
      <t>Y</t>
    </r>
    <r>
      <rPr>
        <vertAlign val="subscript"/>
        <sz val="12"/>
        <color theme="1"/>
        <rFont val="Calibri (Body)"/>
      </rPr>
      <t>5</t>
    </r>
  </si>
  <si>
    <r>
      <t>Y</t>
    </r>
    <r>
      <rPr>
        <vertAlign val="subscript"/>
        <sz val="12"/>
        <color theme="1"/>
        <rFont val="Calibri (Body)"/>
      </rPr>
      <t>1</t>
    </r>
  </si>
  <si>
    <r>
      <t>MT</t>
    </r>
    <r>
      <rPr>
        <vertAlign val="subscript"/>
        <sz val="12"/>
        <color theme="1"/>
        <rFont val="Calibri (Body)"/>
      </rPr>
      <t>2</t>
    </r>
  </si>
  <si>
    <r>
      <t>MT</t>
    </r>
    <r>
      <rPr>
        <vertAlign val="subscript"/>
        <sz val="12"/>
        <color theme="1"/>
        <rFont val="Calibri (Body)"/>
      </rPr>
      <t>1</t>
    </r>
  </si>
  <si>
    <r>
      <t>MC</t>
    </r>
    <r>
      <rPr>
        <vertAlign val="subscript"/>
        <sz val="12"/>
        <color theme="1"/>
        <rFont val="Calibri (Body)"/>
      </rPr>
      <t>4</t>
    </r>
  </si>
  <si>
    <r>
      <t>MC</t>
    </r>
    <r>
      <rPr>
        <vertAlign val="subscript"/>
        <sz val="12"/>
        <color theme="1"/>
        <rFont val="Calibri (Body)"/>
      </rPr>
      <t>3</t>
    </r>
  </si>
  <si>
    <r>
      <t>BLT</t>
    </r>
    <r>
      <rPr>
        <vertAlign val="subscript"/>
        <sz val="12"/>
        <color theme="1"/>
        <rFont val="Calibri (Body)"/>
      </rPr>
      <t>2</t>
    </r>
  </si>
  <si>
    <r>
      <t>BLT</t>
    </r>
    <r>
      <rPr>
        <vertAlign val="subscript"/>
        <sz val="12"/>
        <color theme="1"/>
        <rFont val="Calibri (Body)"/>
      </rPr>
      <t>1</t>
    </r>
  </si>
  <si>
    <r>
      <t>LPA</t>
    </r>
    <r>
      <rPr>
        <vertAlign val="subscript"/>
        <sz val="12"/>
        <color theme="1"/>
        <rFont val="Calibri (Body)"/>
      </rPr>
      <t>2</t>
    </r>
  </si>
  <si>
    <r>
      <t>LPA</t>
    </r>
    <r>
      <rPr>
        <vertAlign val="subscript"/>
        <sz val="12"/>
        <color theme="1"/>
        <rFont val="Calibri (Body)"/>
      </rPr>
      <t>1</t>
    </r>
  </si>
  <si>
    <r>
      <t>H</t>
    </r>
    <r>
      <rPr>
        <vertAlign val="subscript"/>
        <sz val="12"/>
        <color theme="1"/>
        <rFont val="Calibri (Body)"/>
      </rPr>
      <t>2</t>
    </r>
  </si>
  <si>
    <r>
      <t>H</t>
    </r>
    <r>
      <rPr>
        <vertAlign val="subscript"/>
        <sz val="12"/>
        <color theme="1"/>
        <rFont val="Calibri (Body)"/>
      </rPr>
      <t>1</t>
    </r>
  </si>
  <si>
    <r>
      <t>HCA</t>
    </r>
    <r>
      <rPr>
        <vertAlign val="subscript"/>
        <sz val="12"/>
        <color theme="1"/>
        <rFont val="Calibri (Body)"/>
      </rPr>
      <t>3</t>
    </r>
  </si>
  <si>
    <r>
      <t>HCA</t>
    </r>
    <r>
      <rPr>
        <vertAlign val="subscript"/>
        <sz val="12"/>
        <color theme="1"/>
        <rFont val="Calibri (Body)"/>
      </rPr>
      <t>2</t>
    </r>
  </si>
  <si>
    <r>
      <t>mGlu</t>
    </r>
    <r>
      <rPr>
        <vertAlign val="subscript"/>
        <sz val="12"/>
        <color theme="1"/>
        <rFont val="Calibri (Body)"/>
      </rPr>
      <t>8</t>
    </r>
  </si>
  <si>
    <r>
      <t>mGlu</t>
    </r>
    <r>
      <rPr>
        <vertAlign val="subscript"/>
        <sz val="12"/>
        <color theme="1"/>
        <rFont val="Calibri (Body)"/>
      </rPr>
      <t>6</t>
    </r>
  </si>
  <si>
    <r>
      <t>mGlu</t>
    </r>
    <r>
      <rPr>
        <vertAlign val="subscript"/>
        <sz val="12"/>
        <color theme="1"/>
        <rFont val="Calibri (Body)"/>
      </rPr>
      <t>5</t>
    </r>
  </si>
  <si>
    <r>
      <t>mGlu</t>
    </r>
    <r>
      <rPr>
        <vertAlign val="subscript"/>
        <sz val="12"/>
        <color theme="1"/>
        <rFont val="Calibri (Body)"/>
      </rPr>
      <t>4</t>
    </r>
  </si>
  <si>
    <r>
      <t>mGlu</t>
    </r>
    <r>
      <rPr>
        <vertAlign val="subscript"/>
        <sz val="12"/>
        <color theme="1"/>
        <rFont val="Calibri (Body)"/>
      </rPr>
      <t>2</t>
    </r>
  </si>
  <si>
    <t>GPBA</t>
  </si>
  <si>
    <r>
      <t>GnRH</t>
    </r>
    <r>
      <rPr>
        <vertAlign val="subscript"/>
        <sz val="12"/>
        <color theme="1"/>
        <rFont val="Calibri (Body)"/>
      </rPr>
      <t>1</t>
    </r>
  </si>
  <si>
    <t>Glucagon</t>
  </si>
  <si>
    <t>GLP-2</t>
  </si>
  <si>
    <t>GLP-1</t>
  </si>
  <si>
    <r>
      <t>ET</t>
    </r>
    <r>
      <rPr>
        <vertAlign val="subscript"/>
        <sz val="12"/>
        <color theme="1"/>
        <rFont val="Calibri (Body)"/>
      </rPr>
      <t>A</t>
    </r>
  </si>
  <si>
    <r>
      <t>D</t>
    </r>
    <r>
      <rPr>
        <vertAlign val="subscript"/>
        <sz val="12"/>
        <color theme="1"/>
        <rFont val="Calibri (Body)"/>
      </rPr>
      <t>5</t>
    </r>
  </si>
  <si>
    <r>
      <t>D</t>
    </r>
    <r>
      <rPr>
        <vertAlign val="subscript"/>
        <sz val="12"/>
        <color theme="1"/>
        <rFont val="Calibri (Body)"/>
      </rPr>
      <t>2</t>
    </r>
  </si>
  <si>
    <r>
      <t>D</t>
    </r>
    <r>
      <rPr>
        <vertAlign val="subscript"/>
        <sz val="12"/>
        <color theme="1"/>
        <rFont val="Calibri (Body)"/>
      </rPr>
      <t>1</t>
    </r>
  </si>
  <si>
    <r>
      <t>CRF</t>
    </r>
    <r>
      <rPr>
        <vertAlign val="subscript"/>
        <sz val="12"/>
        <color theme="1"/>
        <rFont val="Calibri (Body)"/>
      </rPr>
      <t>2</t>
    </r>
  </si>
  <si>
    <r>
      <t>CRF</t>
    </r>
    <r>
      <rPr>
        <vertAlign val="subscript"/>
        <sz val="12"/>
        <color theme="1"/>
        <rFont val="Calibri (Body)"/>
      </rPr>
      <t>1</t>
    </r>
  </si>
  <si>
    <r>
      <t>CB</t>
    </r>
    <r>
      <rPr>
        <vertAlign val="subscript"/>
        <sz val="12"/>
        <color theme="1"/>
        <rFont val="Calibri (Body)"/>
      </rPr>
      <t>2</t>
    </r>
  </si>
  <si>
    <r>
      <t>CB</t>
    </r>
    <r>
      <rPr>
        <vertAlign val="subscript"/>
        <sz val="12"/>
        <color theme="1"/>
        <rFont val="Calibri (Body)"/>
      </rPr>
      <t>1</t>
    </r>
  </si>
  <si>
    <r>
      <t>CysLT</t>
    </r>
    <r>
      <rPr>
        <vertAlign val="subscript"/>
        <sz val="12"/>
        <color theme="1"/>
        <rFont val="Calibri (Body)"/>
      </rPr>
      <t>2</t>
    </r>
  </si>
  <si>
    <r>
      <t>CysLT</t>
    </r>
    <r>
      <rPr>
        <vertAlign val="subscript"/>
        <sz val="12"/>
        <color theme="1"/>
        <rFont val="Calibri (Body)"/>
      </rPr>
      <t>1</t>
    </r>
  </si>
  <si>
    <r>
      <t>CCK</t>
    </r>
    <r>
      <rPr>
        <vertAlign val="subscript"/>
        <sz val="12"/>
        <color theme="1"/>
        <rFont val="Calibri (Body)"/>
      </rPr>
      <t>1</t>
    </r>
  </si>
  <si>
    <r>
      <t>AMY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</si>
  <si>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CT</t>
  </si>
  <si>
    <r>
      <t>C5a</t>
    </r>
    <r>
      <rPr>
        <vertAlign val="subscript"/>
        <sz val="12"/>
        <color theme="1"/>
        <rFont val="Calibri (Body)"/>
      </rPr>
      <t>1</t>
    </r>
  </si>
  <si>
    <r>
      <t>B</t>
    </r>
    <r>
      <rPr>
        <vertAlign val="subscript"/>
        <sz val="12"/>
        <color theme="1"/>
        <rFont val="Calibri (Body)"/>
      </rPr>
      <t>2</t>
    </r>
  </si>
  <si>
    <r>
      <t>B</t>
    </r>
    <r>
      <rPr>
        <vertAlign val="subscript"/>
        <sz val="12"/>
        <color theme="1"/>
        <rFont val="Calibri (Body)"/>
      </rPr>
      <t>1</t>
    </r>
  </si>
  <si>
    <r>
      <t>AT</t>
    </r>
    <r>
      <rPr>
        <vertAlign val="subscript"/>
        <sz val="12"/>
        <color theme="1"/>
        <rFont val="Calibri (Body)"/>
      </rPr>
      <t>1</t>
    </r>
  </si>
  <si>
    <r>
      <t>β</t>
    </r>
    <r>
      <rPr>
        <vertAlign val="subscript"/>
        <sz val="12"/>
        <color theme="1"/>
        <rFont val="Calibri (Body)"/>
      </rPr>
      <t>2</t>
    </r>
  </si>
  <si>
    <r>
      <t>β</t>
    </r>
    <r>
      <rPr>
        <vertAlign val="subscript"/>
        <sz val="12"/>
        <color theme="1"/>
        <rFont val="Calibri (Body)"/>
      </rPr>
      <t>1</t>
    </r>
  </si>
  <si>
    <r>
      <t>α</t>
    </r>
    <r>
      <rPr>
        <vertAlign val="subscript"/>
        <sz val="12"/>
        <color theme="1"/>
        <rFont val="Calibri (Body)"/>
      </rPr>
      <t>2C</t>
    </r>
  </si>
  <si>
    <r>
      <t>α</t>
    </r>
    <r>
      <rPr>
        <vertAlign val="subscript"/>
        <sz val="12"/>
        <color theme="1"/>
        <rFont val="Calibri (Body)"/>
      </rPr>
      <t>2B</t>
    </r>
  </si>
  <si>
    <r>
      <t>α</t>
    </r>
    <r>
      <rPr>
        <vertAlign val="subscript"/>
        <sz val="12"/>
        <color theme="1"/>
        <rFont val="Calibri (Body)"/>
      </rPr>
      <t>2A</t>
    </r>
  </si>
  <si>
    <r>
      <t>α</t>
    </r>
    <r>
      <rPr>
        <vertAlign val="subscript"/>
        <sz val="12"/>
        <color theme="1"/>
        <rFont val="Calibri (Body)"/>
      </rPr>
      <t>1A</t>
    </r>
  </si>
  <si>
    <r>
      <t>M</t>
    </r>
    <r>
      <rPr>
        <vertAlign val="subscript"/>
        <sz val="12"/>
        <color theme="1"/>
        <rFont val="Calibri (Body)"/>
      </rPr>
      <t>4</t>
    </r>
  </si>
  <si>
    <r>
      <t>M</t>
    </r>
    <r>
      <rPr>
        <vertAlign val="subscript"/>
        <sz val="12"/>
        <color theme="1"/>
        <rFont val="Calibri (Body)"/>
      </rPr>
      <t>3</t>
    </r>
  </si>
  <si>
    <r>
      <t>M</t>
    </r>
    <r>
      <rPr>
        <vertAlign val="subscript"/>
        <sz val="12"/>
        <color theme="1"/>
        <rFont val="Calibri (Body)"/>
      </rPr>
      <t>2</t>
    </r>
  </si>
  <si>
    <r>
      <t>M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</si>
  <si>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</si>
  <si>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2B</t>
    </r>
  </si>
  <si>
    <r>
      <t>A</t>
    </r>
    <r>
      <rPr>
        <vertAlign val="subscript"/>
        <sz val="12"/>
        <color theme="1"/>
        <rFont val="Calibri (Body)"/>
      </rPr>
      <t>2A</t>
    </r>
  </si>
  <si>
    <r>
      <t>A</t>
    </r>
    <r>
      <rPr>
        <vertAlign val="subscript"/>
        <sz val="12"/>
        <color theme="1"/>
        <rFont val="Calibri (Body)"/>
      </rPr>
      <t>1</t>
    </r>
  </si>
  <si>
    <r>
      <t>5-HT</t>
    </r>
    <r>
      <rPr>
        <vertAlign val="subscript"/>
        <sz val="12"/>
        <color theme="1"/>
        <rFont val="Calibri (Body)"/>
      </rPr>
      <t>2C</t>
    </r>
  </si>
  <si>
    <r>
      <t>5-HT</t>
    </r>
    <r>
      <rPr>
        <vertAlign val="subscript"/>
        <sz val="12"/>
        <color theme="1"/>
        <rFont val="Calibri (Body)"/>
      </rPr>
      <t>2B</t>
    </r>
  </si>
  <si>
    <r>
      <t>5-HT</t>
    </r>
    <r>
      <rPr>
        <vertAlign val="subscript"/>
        <sz val="12"/>
        <color theme="1"/>
        <rFont val="Calibri (Body)"/>
      </rPr>
      <t>2A</t>
    </r>
  </si>
  <si>
    <r>
      <t>5-HT</t>
    </r>
    <r>
      <rPr>
        <vertAlign val="subscript"/>
        <sz val="12"/>
        <color theme="1"/>
        <rFont val="Calibri (Body)"/>
      </rPr>
      <t>1D</t>
    </r>
  </si>
  <si>
    <r>
      <t>5-HT</t>
    </r>
    <r>
      <rPr>
        <vertAlign val="subscript"/>
        <sz val="12"/>
        <color theme="1"/>
        <rFont val="Calibri (Body)"/>
      </rPr>
      <t>1B</t>
    </r>
  </si>
  <si>
    <r>
      <t>5-HT</t>
    </r>
    <r>
      <rPr>
        <vertAlign val="subscript"/>
        <sz val="12"/>
        <color theme="1"/>
        <rFont val="Calibri (Body)"/>
      </rPr>
      <t>1A</t>
    </r>
  </si>
  <si>
    <t>B-Emax
βarr2
/GRK2</t>
  </si>
  <si>
    <t>B-Emax
βarr2</t>
  </si>
  <si>
    <t>B-Emax
βarr1
/GRK2</t>
  </si>
  <si>
    <t>B-Emax
G13</t>
  </si>
  <si>
    <t>B-Emax
G12</t>
  </si>
  <si>
    <t>B-Emax
G15</t>
  </si>
  <si>
    <t>B-Emax
G14</t>
  </si>
  <si>
    <t>B-Emax
G11</t>
  </si>
  <si>
    <t>B-Emax
Gq</t>
  </si>
  <si>
    <t>B-Emax
Gz</t>
  </si>
  <si>
    <t>B-Emax
GoB</t>
  </si>
  <si>
    <t>B-Emax
GoA</t>
  </si>
  <si>
    <t>B-Emax
Gi2</t>
  </si>
  <si>
    <t>B-Emax
Gi1</t>
  </si>
  <si>
    <t>B-Emax
Gs</t>
  </si>
  <si>
    <t>B-Basal
SD
βarr2
/GRK2</t>
  </si>
  <si>
    <t>B-Basal
SD
βarr2</t>
  </si>
  <si>
    <t>B-Basal
SD
βarr1
/GRK2</t>
  </si>
  <si>
    <t>B-Basal
SD
G13</t>
  </si>
  <si>
    <t>B-Basal
SD
G12</t>
  </si>
  <si>
    <t>B-Basal
SD
G15</t>
  </si>
  <si>
    <t>B-Basal
SD
G14</t>
  </si>
  <si>
    <t>B-Basal
SD
G11</t>
  </si>
  <si>
    <t>B-Basal
SD
Gq</t>
  </si>
  <si>
    <t>B-Basal
SD
Gz</t>
  </si>
  <si>
    <t>B-Basal
SD
GoB</t>
  </si>
  <si>
    <t>B-Basal
SD
GoA</t>
  </si>
  <si>
    <t>B-Basal
SD
Gi2</t>
  </si>
  <si>
    <t>B-Basal
SD
Gi1</t>
  </si>
  <si>
    <t>B-Basal
SD
Gs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</si>
  <si>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</si>
  <si>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</si>
  <si>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</si>
  <si>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</si>
  <si>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</si>
  <si>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</si>
  <si>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</si>
  <si>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</si>
  <si>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</si>
  <si>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</si>
  <si>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</si>
  <si>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</si>
  <si>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</si>
  <si>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</si>
  <si>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</si>
  <si>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</si>
  <si>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</si>
  <si>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</si>
  <si>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</si>
  <si>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</si>
  <si>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</si>
  <si>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</si>
  <si>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</si>
  <si>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</si>
  <si>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</si>
  <si>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</si>
  <si>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</si>
  <si>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</si>
  <si>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</si>
  <si>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</si>
  <si>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</si>
  <si>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</si>
  <si>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</si>
  <si>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</si>
  <si>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</si>
  <si>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</si>
  <si>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</si>
  <si>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</si>
  <si>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</si>
  <si>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</si>
  <si>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</si>
  <si>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</si>
  <si>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</si>
  <si>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</si>
  <si>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</si>
  <si>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</si>
  <si>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</si>
  <si>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</si>
  <si>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</si>
  <si>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</si>
  <si>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</si>
  <si>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</si>
  <si>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</si>
  <si>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</si>
  <si>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</si>
  <si>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</si>
  <si>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</si>
  <si>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</si>
  <si>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</si>
  <si>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</si>
  <si>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</si>
  <si>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</si>
  <si>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</si>
  <si>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</si>
  <si>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</si>
  <si>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</si>
  <si>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</si>
  <si>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</si>
  <si>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</si>
  <si>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5-HT7</t>
  </si>
  <si>
    <t>LPA6R</t>
  </si>
  <si>
    <t>NT1R</t>
  </si>
  <si>
    <t>Author</t>
  </si>
  <si>
    <t>b2AR</t>
  </si>
  <si>
    <t>Emax
Ggust
GNAT3</t>
  </si>
  <si>
    <t>pEC50
Ggust
GNAT3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</si>
  <si>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</si>
  <si>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</si>
  <si>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</si>
  <si>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</si>
  <si>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</si>
  <si>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</si>
  <si>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log(Emax
/EC50)
β2/GRK2
ARRB2/ARBK1</t>
  </si>
  <si>
    <t>pEC50
β2/GRK2
ARRB2/ARBK1</t>
  </si>
  <si>
    <t>#SDs
β2/GRK2
ARRB2/ARBK1</t>
  </si>
  <si>
    <t>Emax
β2/GRK2
ARRB2/ARBK1</t>
  </si>
  <si>
    <t>OGBMKVWORPGQRR-UMXFMPSGSA-N</t>
  </si>
  <si>
    <t>teriparatide</t>
  </si>
  <si>
    <t>ANAMCEKSRDPIPX-GFGQVAFXSA-N</t>
  </si>
  <si>
    <t>(2S)-2-[[2-[[(2R)-2-[[(2S)-2-amino-3-(4-hydroxyphenyl)propanoyl]amino]propanoyl]amino]acetyl]-methylamino]-N-(2-hydroxyethyl)-3-phenylpropanamide</t>
  </si>
  <si>
    <t>HPZJMUBDEAMBFI-WTNAPCKOSA-N</t>
  </si>
  <si>
    <t>2-Ala-4-mephe-5-gly-enkephalin | DAGO | glyol</t>
  </si>
  <si>
    <t>4-[(R)-[(2S,5R)-2,5-dimethyl-4-prop-2-enylpiperazin-1-yl]-(3-methoxyphenyl)methyl]-N,N-diethylbenzamide</t>
  </si>
  <si>
    <t>KQWVAUSXZDRQPZ-UMTXDNHDSA-N</t>
  </si>
  <si>
    <t>SNC80</t>
  </si>
  <si>
    <t>niacin | nicotinate | vitamin B3 | vitamin PP</t>
  </si>
  <si>
    <t>Pyridine-3-carboxylic acid</t>
  </si>
  <si>
    <t>PVNIIMVLHYAWGP-UHFFFAOYSA-N</t>
  </si>
  <si>
    <t>OC(=O)c1cccnc1</t>
  </si>
  <si>
    <t>(11R)-2-methyl-11-(morpholin-4-ylmethyl)-3-[(naphthalen-1-yl)carbonyl]-9-oxa-1-azatricyclo[6.3.1.0^{4,12}]dodeca-2,4,6,8(12)-tetraene</t>
  </si>
  <si>
    <t>Win 55,212 | Win 55212-2 | Win-55212-2 | WIN55,212-2</t>
  </si>
  <si>
    <t>HQVHOQAKMCMIIM-HXUWFJFHSA-N</t>
  </si>
  <si>
    <t>QXZBMSIDSOZZHK-DOPDSADYSA-N</t>
  </si>
  <si>
    <t>Decanoic acid</t>
  </si>
  <si>
    <t>capric acid | decoic acid</t>
  </si>
  <si>
    <t>GHVNFZFCNZKVNT-UHFFFAOYSA-N</t>
  </si>
  <si>
    <t>CCCCCCCCCC(=O)O</t>
  </si>
  <si>
    <t>cortistatin</t>
  </si>
  <si>
    <t>TFLLR-NH&lt;sub&gt;2&lt;/sub&gt;</t>
  </si>
  <si>
    <t>PEPTIDE1{T.F.L.L.R.[am]}$$$$ | Thr-Phe-Leu-Leu-Arg-amide</t>
  </si>
  <si>
    <t>SLIGKV-NH&lt;sub&gt;2&lt;/sub&gt;</t>
  </si>
  <si>
    <t>H&lt;up&gt;+&lt;/sup&gt;</t>
  </si>
  <si>
    <t>Hexadecanoic acid</t>
  </si>
  <si>
    <t>C16:0 | cetylic acid | palmitate</t>
  </si>
  <si>
    <t>IPCSVZSSVZVIGE-UHFFFAOYSA-N</t>
  </si>
  <si>
    <t>CCCCCCCCCCCCCCCC(=O)O</t>
  </si>
  <si>
    <t>WKYMVm</t>
  </si>
  <si>
    <t>Trp-Lys-Tyr-Met-Val-[D]Met | WKYMVM</t>
  </si>
  <si>
    <t>2-{4-[(N-phenylpentanamido)methyl]phenyl}benzoic acid</t>
  </si>
  <si>
    <t>CAY 10583 | CAY-10583 | compound A [PMID:15866883] [1]</t>
  </si>
  <si>
    <t>IUJTVDNJFPZYBL-UHFFFAOYSA-N</t>
  </si>
  <si>
    <t>CCCCC(=O)N(c1ccccc1)Cc1ccc(cc1)c1ccccc1C(=O)O</t>
  </si>
  <si>
    <t>2-[(1R,2R,5R)-5-hydroxy-2-(3-hydroxypropyl)cyclohexyl]-5-(2-methyloctan-2-yl)phenol</t>
  </si>
  <si>
    <t>CP-55,940 | CP-55940 | CP55,940</t>
  </si>
  <si>
    <t>YNZFFALZMRAPHQ-SYYKKAFVSA-N</t>
  </si>
  <si>
    <t>CP55940</t>
  </si>
  <si>
    <t>AYJRTVVIBJSSKN-UHFFFAOYSA-N</t>
  </si>
  <si>
    <t>(5E)-5-[(3aS,5R,6aS)-5-hydroxy-4-[(E,3S)-3-hydroxy-4-methyloct-1-en-6-ynyl]-3,3a,4,5,6,6a-hexahydro-1H-pentalen-2-ylidene]pentanoic acid</t>
  </si>
  <si>
    <t>Ventavis</t>
  </si>
  <si>
    <t>HIFJCPQKFCZDDL-SGSAMSKHSA-N</t>
  </si>
  <si>
    <t>Isoprenaline</t>
  </si>
  <si>
    <t>4-[1-hydroxy-2-(propan-2-ylamino)ethyl]benzene-1,2-diol</t>
  </si>
  <si>
    <t>isoproterenol | Isuprel® | Medihaler-Iso®</t>
  </si>
  <si>
    <t>JWZZKOKVBUJMES-UHFFFAOYSA-N</t>
  </si>
  <si>
    <t>CC(NCC(c1ccc(c(c1)O)O)O)C</t>
  </si>
  <si>
    <t>ABBOTT-43818 | Fensolvi® (leuprolide acetate injectable suspension) | Lupron® | TAP-144</t>
  </si>
  <si>
    <t>GFIJNRVAKGFPGQ-LIJARHBVSA-N</t>
  </si>
  <si>
    <t>KNBSYZNKEAWABY-UHFFFAOYSA-N</t>
  </si>
  <si>
    <t>3-(2-carboxyethyl)-4,6-dichloro-1H-indole-2-carboxylic acid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</si>
  <si>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</si>
  <si>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</si>
  <si>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</si>
  <si>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UMUPQWIGCOZEOY-JOCHJYFZSA-N</t>
  </si>
  <si>
    <t>TUG-891</t>
  </si>
  <si>
    <t>3-(4-{[5-fluoro-2-(4-methylphenyl)phenyl]methoxy}phenyl)propanoic acid</t>
  </si>
  <si>
    <t>TUG 891 | TUG891</t>
  </si>
  <si>
    <t>LPGBXHWIQNZEJB-UHFFFAOYSA-N</t>
  </si>
  <si>
    <t>OC(=O)CCc1ccc(cc1)OCc1cc(F)ccc1c1ccc(cc1)C</t>
  </si>
  <si>
    <t>U46619</t>
  </si>
  <si>
    <t>(Z)-7-[(1S,4R,5R,6S)-5-[(E,3S)-3-hydroxyoct-1-enyl]-3-oxabicyclo[2.2.1]heptan-6-yl]hept-5-enoic acid</t>
  </si>
  <si>
    <t>11α,9α-epoxymethano-PGH2 | U 46619 | U-46619</t>
  </si>
  <si>
    <t>LQANGKSBLPMBTJ-BRSNVKEHSA-N</t>
  </si>
  <si>
    <t>5-(2-propoxyphenyl)-2,3-dihydrotriazolo[4,5-e]pyrimidin-7-one</t>
  </si>
  <si>
    <t>M&amp;B-22948</t>
  </si>
  <si>
    <t>REZGGXNDEMKIQB-UHFFFAOYSA-N</t>
  </si>
  <si>
    <t>CCCOc1ccccc1c1nc(=O)c2c(n1)[nH][nH]n2</t>
  </si>
  <si>
    <t>MDL29951</t>
  </si>
  <si>
    <t>TXSAAXFWNUKYQL-FMGZCOAKSA-N</t>
  </si>
  <si>
    <t>SSBRJDBGIVUNDK-QOGDCIHTSA-N</t>
  </si>
  <si>
    <t>DKONFPYEAKZHHO-JCVYGFDXSA-N</t>
  </si>
  <si>
    <t>GKDWRERMBNGKCZ-RNXBIMIWSA-N</t>
  </si>
  <si>
    <t>AZCMZZXDDMAXIT-VJVYQDLKSA-N</t>
  </si>
  <si>
    <t>CCCCC[C@@H](/C=C/[C@H]1[C@@H]2OC[C@H]([C@@H]1C/C=C\CCCC(=O)O)C2)O</t>
  </si>
  <si>
    <t>OC(=O)/C=C\C(=O)O</t>
  </si>
  <si>
    <t>C=CCN1C[C@H](C)N(C[C@H]1C)[C@@H](c1cccc(c1)OC)c1ccc(cc1)C(=O)N(CC)CC</t>
  </si>
  <si>
    <t>O=C(c1c(C)n2c3c1cccc3OC[C@H]2CN1CCOCC1)c1cccc2c1cccc2</t>
  </si>
  <si>
    <t>CCCCCCC(c1ccc(c(c1)O)[C@@H]1C[C@H](O)CC[C@H]1CCCO)(C)C</t>
  </si>
  <si>
    <t>CC(C)C1=NOC(=N1)N2CCC(CC2)COC3=CN=C(C=C3)C4=CC=C(C=C4)S(=O)(=O)C</t>
  </si>
  <si>
    <t>CC#CCC([C@@H](/C=C/C1[C@H](O)C[C@H]2[C@@H]1C/C(=C/CCCC(=O)O)/C2)O)C</t>
  </si>
  <si>
    <t>C1=C(C=C(C2=C1NC(=C2CCC(=O)O)C(=O)O)Cl)Cl</t>
  </si>
  <si>
    <t>O=C([C@H](NC(=O)C(N)(C)C)COCc1ccccc1)N1CCC2(CC1)CN(c1c2cccc1)S(=O)(=O)C</t>
  </si>
  <si>
    <t>Q15743</t>
  </si>
  <si>
    <t>ogr1</t>
  </si>
  <si>
    <t>P55085</t>
  </si>
  <si>
    <t>Q9NQS5</t>
  </si>
  <si>
    <t>par2</t>
  </si>
  <si>
    <t>gpr84</t>
  </si>
  <si>
    <t>log(Emax
/EC50)
GoA
GNAO/P09471-1</t>
  </si>
  <si>
    <t>log(Emax
/EC50)
GoB
GNAO/P09471-2</t>
  </si>
  <si>
    <t>pEC50
GoA
GNAO/P09471-1</t>
  </si>
  <si>
    <t>pEC50
GoB
GNAO/P09471-2</t>
  </si>
  <si>
    <t>Emax
GoA
GNAO/P09471-1</t>
  </si>
  <si>
    <t>Emax
GoB
GNAO/P09471-2</t>
  </si>
  <si>
    <t>#SDs
GoA
GNAO/P09471-1</t>
  </si>
  <si>
    <t>#SDs
GoB
GNAO/P09471-2</t>
  </si>
  <si>
    <t>ZDPHROOEEOARMN-UHFFFAOYSA-N</t>
  </si>
  <si>
    <t>CCCCCCCCCCC(=O)O</t>
  </si>
  <si>
    <t>undecanoate | undecoic acid</t>
  </si>
  <si>
    <t>Neurotensin(8-13)</t>
  </si>
  <si>
    <t>DQDBCHHEIKQPJD-ODKJCKIQSA-N</t>
  </si>
  <si>
    <t>cml2</t>
  </si>
  <si>
    <t>chemerin receptor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</si>
</sst>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b/>
      <sz val="12"/>
      <color rgb="FF00B050"/>
      <name val="Calibri"/>
      <family val="2"/>
    </font>
    <font>
      <b/>
      <sz val="12"/>
      <color rgb="FF00B05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vertAlign val="subscript"/>
      <sz val="12"/>
      <color theme="1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strike/>
      <sz val="12"/>
      <color rgb="FFFF0000"/>
      <name val="Calibri (Body)"/>
    </font>
    <font>
      <b/>
      <sz val="12"/>
      <color theme="1"/>
      <name val="Calibri (Body)"/>
    </font>
    <font>
      <b/>
      <sz val="12"/>
      <color rgb="FF00B050"/>
      <name val="Calibri (Body)"/>
    </font>
    <font>
      <b/>
      <sz val="12"/>
      <name val="Calibri (Body)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6" fillId="0" borderId="0"/>
    <xf numFmtId="0" fontId="2" fillId="0" borderId="0"/>
    <xf numFmtId="0" fontId="4" fillId="0" borderId="0"/>
    <xf numFmtId="0" fontId="12" fillId="0" borderId="0"/>
    <xf numFmtId="0" fontId="6" fillId="0" borderId="0"/>
    <xf numFmtId="0" fontId="18" fillId="4" borderId="0" applyNumberFormat="0" applyBorder="0" applyAlignment="0" applyProtection="0"/>
  </cellStyleXfs>
  <cellXfs count="181">
    <xf numFmtId="0" fontId="0" fillId="0" borderId="0" xfId="0"/>
    <xf numFmtId="0" fontId="0" fillId="0" borderId="2" xfId="0" applyBorder="1"/>
    <xf numFmtId="0" fontId="1" fillId="0" borderId="0" xfId="0" applyFont="1"/>
    <xf numFmtId="0" fontId="5" fillId="0" borderId="0" xfId="1" applyFont="1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quotePrefix="1" applyFont="1" applyFill="1"/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5" xfId="5" applyFont="1" applyBorder="1" applyAlignment="1">
      <alignment horizontal="center"/>
    </xf>
    <xf numFmtId="0" fontId="13" fillId="0" borderId="1" xfId="5" applyFont="1" applyBorder="1" applyAlignment="1">
      <alignment horizontal="center"/>
    </xf>
    <xf numFmtId="164" fontId="13" fillId="0" borderId="3" xfId="5" applyNumberFormat="1" applyFont="1" applyBorder="1" applyAlignment="1">
      <alignment horizontal="center" wrapText="1"/>
    </xf>
    <xf numFmtId="164" fontId="13" fillId="0" borderId="1" xfId="5" applyNumberFormat="1" applyFont="1" applyBorder="1" applyAlignment="1">
      <alignment horizontal="center" wrapText="1"/>
    </xf>
    <xf numFmtId="1" fontId="13" fillId="0" borderId="3" xfId="5" applyNumberFormat="1" applyFont="1" applyBorder="1" applyAlignment="1">
      <alignment horizontal="center" wrapText="1"/>
    </xf>
    <xf numFmtId="1" fontId="13" fillId="0" borderId="1" xfId="5" applyNumberFormat="1" applyFont="1" applyBorder="1" applyAlignment="1">
      <alignment horizontal="center" wrapText="1"/>
    </xf>
    <xf numFmtId="0" fontId="14" fillId="0" borderId="4" xfId="5" applyFont="1" applyBorder="1"/>
    <xf numFmtId="0" fontId="14" fillId="0" borderId="0" xfId="6" applyFont="1" applyAlignment="1">
      <alignment horizontal="center"/>
    </xf>
    <xf numFmtId="164" fontId="14" fillId="0" borderId="2" xfId="5" applyNumberFormat="1" applyFont="1" applyBorder="1"/>
    <xf numFmtId="164" fontId="14" fillId="0" borderId="0" xfId="5" applyNumberFormat="1" applyFont="1"/>
    <xf numFmtId="1" fontId="14" fillId="0" borderId="2" xfId="5" applyNumberFormat="1" applyFont="1" applyBorder="1"/>
    <xf numFmtId="1" fontId="14" fillId="0" borderId="0" xfId="5" applyNumberFormat="1" applyFont="1"/>
    <xf numFmtId="0" fontId="14" fillId="0" borderId="0" xfId="5" applyFont="1"/>
    <xf numFmtId="164" fontId="16" fillId="0" borderId="3" xfId="0" applyNumberFormat="1" applyFont="1" applyFill="1" applyBorder="1" applyAlignment="1">
      <alignment horizontal="center" wrapText="1"/>
    </xf>
    <xf numFmtId="164" fontId="16" fillId="0" borderId="1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164" fontId="17" fillId="0" borderId="1" xfId="0" applyNumberFormat="1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1" fontId="17" fillId="0" borderId="3" xfId="0" applyNumberFormat="1" applyFont="1" applyFill="1" applyBorder="1" applyAlignment="1">
      <alignment horizontal="center" wrapText="1"/>
    </xf>
    <xf numFmtId="1" fontId="17" fillId="0" borderId="1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164" fontId="17" fillId="3" borderId="3" xfId="0" applyNumberFormat="1" applyFont="1" applyFill="1" applyBorder="1" applyAlignment="1">
      <alignment horizontal="center" wrapText="1"/>
    </xf>
    <xf numFmtId="164" fontId="17" fillId="3" borderId="0" xfId="0" applyNumberFormat="1" applyFont="1" applyFill="1" applyBorder="1" applyAlignment="1">
      <alignment horizontal="center" wrapText="1"/>
    </xf>
    <xf numFmtId="164" fontId="17" fillId="3" borderId="1" xfId="0" applyNumberFormat="1" applyFont="1" applyFill="1" applyBorder="1" applyAlignment="1">
      <alignment horizontal="center" wrapText="1"/>
    </xf>
    <xf numFmtId="0" fontId="0" fillId="2" borderId="0" xfId="0" applyFont="1" applyFill="1"/>
    <xf numFmtId="0" fontId="0" fillId="2" borderId="0" xfId="0" applyFont="1" applyFill="1" applyBorder="1"/>
    <xf numFmtId="0" fontId="14" fillId="0" borderId="4" xfId="5" applyFont="1" applyFill="1" applyBorder="1"/>
    <xf numFmtId="0" fontId="0" fillId="0" borderId="0" xfId="0" applyFont="1" applyAlignment="1">
      <alignment horizontal="center"/>
    </xf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1" fontId="17" fillId="0" borderId="1" xfId="0" applyNumberFormat="1" applyFont="1" applyBorder="1" applyAlignment="1">
      <alignment horizontal="center" wrapText="1"/>
    </xf>
    <xf numFmtId="1" fontId="17" fillId="0" borderId="3" xfId="0" applyNumberFormat="1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164" fontId="17" fillId="0" borderId="3" xfId="0" applyNumberFormat="1" applyFont="1" applyBorder="1" applyAlignment="1">
      <alignment horizontal="center" wrapText="1"/>
    </xf>
    <xf numFmtId="164" fontId="17" fillId="3" borderId="0" xfId="0" applyNumberFormat="1" applyFont="1" applyFill="1" applyAlignment="1">
      <alignment horizontal="center" wrapText="1"/>
    </xf>
    <xf numFmtId="164" fontId="17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9" fillId="0" borderId="0" xfId="2" applyFont="1" applyAlignment="1">
      <alignment horizontal="right"/>
    </xf>
    <xf numFmtId="0" fontId="19" fillId="0" borderId="2" xfId="2" applyFont="1" applyBorder="1" applyAlignment="1">
      <alignment horizontal="right"/>
    </xf>
    <xf numFmtId="1" fontId="19" fillId="0" borderId="0" xfId="2" applyNumberFormat="1" applyFont="1" applyAlignment="1">
      <alignment horizontal="right"/>
    </xf>
    <xf numFmtId="1" fontId="19" fillId="0" borderId="2" xfId="2" applyNumberFormat="1" applyFont="1" applyBorder="1" applyAlignment="1">
      <alignment horizontal="right"/>
    </xf>
    <xf numFmtId="164" fontId="19" fillId="0" borderId="0" xfId="2" applyNumberFormat="1" applyFont="1" applyAlignment="1">
      <alignment horizontal="right"/>
    </xf>
    <xf numFmtId="164" fontId="19" fillId="0" borderId="2" xfId="2" applyNumberFormat="1" applyFont="1" applyBorder="1" applyAlignment="1">
      <alignment horizontal="right"/>
    </xf>
    <xf numFmtId="0" fontId="20" fillId="0" borderId="0" xfId="2" applyFont="1" applyAlignment="1">
      <alignment horizontal="right"/>
    </xf>
    <xf numFmtId="0" fontId="20" fillId="0" borderId="2" xfId="2" applyFont="1" applyBorder="1" applyAlignment="1">
      <alignment horizontal="right"/>
    </xf>
    <xf numFmtId="0" fontId="19" fillId="0" borderId="0" xfId="2" applyFont="1" applyAlignment="1">
      <alignment horizontal="center"/>
    </xf>
    <xf numFmtId="0" fontId="19" fillId="0" borderId="0" xfId="2" applyFont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0" borderId="2" xfId="2" applyNumberFormat="1" applyFont="1" applyBorder="1" applyAlignment="1">
      <alignment horizontal="right" vertical="center"/>
    </xf>
    <xf numFmtId="1" fontId="19" fillId="0" borderId="0" xfId="2" applyNumberFormat="1" applyFont="1" applyAlignment="1">
      <alignment horizontal="right" vertical="center"/>
    </xf>
    <xf numFmtId="1" fontId="19" fillId="0" borderId="2" xfId="2" applyNumberFormat="1" applyFont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164" fontId="19" fillId="0" borderId="2" xfId="2" applyNumberFormat="1" applyFont="1" applyBorder="1" applyAlignment="1">
      <alignment horizontal="right" vertical="center"/>
    </xf>
    <xf numFmtId="1" fontId="20" fillId="0" borderId="0" xfId="2" applyNumberFormat="1" applyFont="1" applyAlignment="1">
      <alignment horizontal="right" vertical="center"/>
    </xf>
    <xf numFmtId="1" fontId="20" fillId="0" borderId="2" xfId="2" applyNumberFormat="1" applyFont="1" applyBorder="1" applyAlignment="1">
      <alignment horizontal="right" vertical="center"/>
    </xf>
    <xf numFmtId="0" fontId="19" fillId="0" borderId="0" xfId="2" applyFont="1" applyAlignment="1">
      <alignment horizontal="center" vertical="center"/>
    </xf>
    <xf numFmtId="164" fontId="20" fillId="5" borderId="0" xfId="2" applyNumberFormat="1" applyFont="1" applyFill="1" applyAlignment="1">
      <alignment horizontal="right" vertical="center"/>
    </xf>
    <xf numFmtId="164" fontId="22" fillId="4" borderId="0" xfId="7" applyNumberFormat="1" applyFont="1" applyAlignment="1">
      <alignment horizontal="right" vertical="center"/>
    </xf>
    <xf numFmtId="164" fontId="20" fillId="5" borderId="2" xfId="2" applyNumberFormat="1" applyFont="1" applyFill="1" applyBorder="1" applyAlignment="1">
      <alignment horizontal="right" vertical="center"/>
    </xf>
    <xf numFmtId="1" fontId="20" fillId="5" borderId="0" xfId="2" applyNumberFormat="1" applyFont="1" applyFill="1" applyAlignment="1">
      <alignment horizontal="right" vertical="center"/>
    </xf>
    <xf numFmtId="1" fontId="22" fillId="4" borderId="0" xfId="7" applyNumberFormat="1" applyFont="1" applyBorder="1" applyAlignment="1">
      <alignment horizontal="right" vertical="center"/>
    </xf>
    <xf numFmtId="1" fontId="20" fillId="5" borderId="2" xfId="2" applyNumberFormat="1" applyFont="1" applyFill="1" applyBorder="1" applyAlignment="1">
      <alignment horizontal="right" vertical="center"/>
    </xf>
    <xf numFmtId="1" fontId="19" fillId="5" borderId="0" xfId="2" applyNumberFormat="1" applyFont="1" applyFill="1" applyAlignment="1">
      <alignment horizontal="right" vertical="center"/>
    </xf>
    <xf numFmtId="164" fontId="23" fillId="2" borderId="0" xfId="2" applyNumberFormat="1" applyFont="1" applyFill="1" applyAlignment="1">
      <alignment horizontal="right" vertical="center"/>
    </xf>
    <xf numFmtId="1" fontId="23" fillId="2" borderId="0" xfId="2" applyNumberFormat="1" applyFont="1" applyFill="1" applyAlignment="1">
      <alignment horizontal="right" vertical="center"/>
    </xf>
    <xf numFmtId="164" fontId="22" fillId="4" borderId="0" xfId="7" applyNumberFormat="1" applyFont="1" applyBorder="1" applyAlignment="1">
      <alignment horizontal="right" vertical="center"/>
    </xf>
    <xf numFmtId="164" fontId="24" fillId="6" borderId="0" xfId="2" applyNumberFormat="1" applyFont="1" applyFill="1" applyAlignment="1">
      <alignment horizontal="right" vertical="center"/>
    </xf>
    <xf numFmtId="1" fontId="24" fillId="6" borderId="0" xfId="2" applyNumberFormat="1" applyFont="1" applyFill="1" applyAlignment="1">
      <alignment horizontal="right" vertical="center"/>
    </xf>
    <xf numFmtId="164" fontId="24" fillId="0" borderId="0" xfId="2" applyNumberFormat="1" applyFont="1" applyAlignment="1">
      <alignment horizontal="right" vertical="center"/>
    </xf>
    <xf numFmtId="1" fontId="24" fillId="0" borderId="0" xfId="2" applyNumberFormat="1" applyFont="1" applyAlignment="1">
      <alignment horizontal="right" vertical="center"/>
    </xf>
    <xf numFmtId="1" fontId="25" fillId="2" borderId="0" xfId="2" applyNumberFormat="1" applyFont="1" applyFill="1" applyAlignment="1">
      <alignment horizontal="right" vertical="center"/>
    </xf>
    <xf numFmtId="164" fontId="24" fillId="2" borderId="0" xfId="2" applyNumberFormat="1" applyFont="1" applyFill="1" applyAlignment="1">
      <alignment horizontal="right" vertical="center"/>
    </xf>
    <xf numFmtId="0" fontId="20" fillId="0" borderId="2" xfId="2" applyFont="1" applyBorder="1" applyAlignment="1">
      <alignment horizontal="right" vertical="center"/>
    </xf>
    <xf numFmtId="0" fontId="20" fillId="5" borderId="0" xfId="2" applyFont="1" applyFill="1" applyAlignment="1">
      <alignment horizontal="right" vertical="center"/>
    </xf>
    <xf numFmtId="0" fontId="20" fillId="5" borderId="2" xfId="2" applyFont="1" applyFill="1" applyBorder="1" applyAlignment="1">
      <alignment horizontal="right" vertical="center"/>
    </xf>
    <xf numFmtId="0" fontId="26" fillId="0" borderId="0" xfId="2" applyFont="1" applyAlignment="1">
      <alignment horizontal="center"/>
    </xf>
    <xf numFmtId="164" fontId="27" fillId="0" borderId="2" xfId="2" applyNumberFormat="1" applyFont="1" applyBorder="1" applyAlignment="1">
      <alignment horizontal="center" wrapText="1"/>
    </xf>
    <xf numFmtId="0" fontId="28" fillId="0" borderId="0" xfId="2" applyFont="1" applyAlignment="1">
      <alignment horizontal="center" wrapText="1"/>
    </xf>
    <xf numFmtId="0" fontId="28" fillId="0" borderId="2" xfId="2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quotePrefix="1"/>
    <xf numFmtId="0" fontId="17" fillId="0" borderId="0" xfId="0" applyFont="1" applyFill="1" applyAlignment="1">
      <alignment horizontal="center" wrapText="1"/>
    </xf>
    <xf numFmtId="0" fontId="14" fillId="0" borderId="0" xfId="5" applyFont="1" applyBorder="1"/>
    <xf numFmtId="0" fontId="14" fillId="0" borderId="0" xfId="2" applyFont="1" applyBorder="1"/>
    <xf numFmtId="1" fontId="30" fillId="0" borderId="0" xfId="2" applyNumberFormat="1" applyFont="1" applyBorder="1" applyAlignment="1">
      <alignment horizontal="center" vertical="center"/>
    </xf>
    <xf numFmtId="0" fontId="30" fillId="0" borderId="0" xfId="2" applyFont="1" applyBorder="1" applyAlignment="1">
      <alignment horizontal="center" vertical="center"/>
    </xf>
    <xf numFmtId="1" fontId="30" fillId="0" borderId="0" xfId="2" applyNumberFormat="1" applyFont="1" applyBorder="1" applyAlignment="1">
      <alignment horizontal="center" vertical="center" wrapText="1"/>
    </xf>
    <xf numFmtId="1" fontId="30" fillId="0" borderId="2" xfId="2" applyNumberFormat="1" applyFont="1" applyBorder="1" applyAlignment="1">
      <alignment horizontal="center" vertical="center"/>
    </xf>
    <xf numFmtId="1" fontId="30" fillId="0" borderId="2" xfId="2" applyNumberFormat="1" applyFont="1" applyBorder="1" applyAlignment="1">
      <alignment horizontal="center" vertical="center" wrapText="1"/>
    </xf>
    <xf numFmtId="0" fontId="14" fillId="0" borderId="2" xfId="2" applyFont="1" applyBorder="1"/>
    <xf numFmtId="164" fontId="16" fillId="0" borderId="0" xfId="0" applyNumberFormat="1" applyFont="1" applyFill="1" applyBorder="1" applyAlignment="1">
      <alignment horizontal="center" wrapText="1"/>
    </xf>
    <xf numFmtId="164" fontId="30" fillId="0" borderId="2" xfId="2" applyNumberFormat="1" applyFont="1" applyBorder="1" applyAlignment="1">
      <alignment horizontal="center" vertical="center"/>
    </xf>
    <xf numFmtId="164" fontId="30" fillId="0" borderId="0" xfId="2" applyNumberFormat="1" applyFont="1" applyBorder="1" applyAlignment="1">
      <alignment horizontal="center" vertical="center"/>
    </xf>
    <xf numFmtId="164" fontId="14" fillId="0" borderId="2" xfId="2" applyNumberFormat="1" applyFont="1" applyBorder="1"/>
    <xf numFmtId="164" fontId="14" fillId="0" borderId="0" xfId="2" applyNumberFormat="1" applyFont="1" applyBorder="1"/>
    <xf numFmtId="164" fontId="13" fillId="0" borderId="2" xfId="0" applyNumberFormat="1" applyFont="1" applyBorder="1" applyAlignment="1">
      <alignment horizontal="center" wrapText="1"/>
    </xf>
    <xf numFmtId="164" fontId="13" fillId="0" borderId="0" xfId="0" applyNumberFormat="1" applyFont="1" applyFill="1" applyBorder="1" applyAlignment="1">
      <alignment horizontal="center" wrapText="1"/>
    </xf>
    <xf numFmtId="164" fontId="13" fillId="0" borderId="0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" fontId="13" fillId="0" borderId="0" xfId="0" applyNumberFormat="1" applyFont="1" applyFill="1" applyBorder="1" applyAlignment="1">
      <alignment horizontal="center" wrapText="1"/>
    </xf>
    <xf numFmtId="1" fontId="13" fillId="0" borderId="0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left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0" fillId="0" borderId="0" xfId="0" applyFill="1"/>
    <xf numFmtId="0" fontId="0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2" xfId="0" applyFont="1" applyFill="1" applyBorder="1"/>
    <xf numFmtId="0" fontId="9" fillId="0" borderId="0" xfId="0" applyFont="1" applyBorder="1" applyAlignment="1">
      <alignment horizontal="left"/>
    </xf>
    <xf numFmtId="0" fontId="0" fillId="0" borderId="0" xfId="0" applyBorder="1"/>
    <xf numFmtId="0" fontId="11" fillId="0" borderId="2" xfId="0" applyFont="1" applyBorder="1"/>
    <xf numFmtId="49" fontId="9" fillId="0" borderId="0" xfId="0" applyNumberFormat="1" applyFont="1" applyFill="1" applyAlignment="1">
      <alignment horizontal="center"/>
    </xf>
  </cellXfs>
  <cellStyles count="8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3" xfId="6" xr:uid="{D666D185-5FA4-484D-8AE8-59494E80CCA1}"/>
    <cellStyle name="Normal 3" xfId="5" xr:uid="{E1EDBF77-738B-A140-9066-42E490DE046C}"/>
    <cellStyle name="標準 4" xfId="4" xr:uid="{8A9E591A-708E-2445-AE50-096B7D1055B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F71-2975-824D-9F13-5D856F002C3D}">
  <sheetPr>
    <tabColor rgb="FFFF0000"/>
  </sheetPr>
  <dimension ref="A1:CP148"/>
  <sheetViews>
    <sheetView zoomScale="110" zoomScaleNormal="110" workbookViewId="0">
      <pane xSplit="1" ySplit="2" topLeftCell="B14" activePane="bottomRight" state="frozen"/>
      <selection activeCell="G14" sqref="G14"/>
      <selection pane="topRight" activeCell="G14" sqref="G14"/>
      <selection pane="bottomLeft" activeCell="G14" sqref="G14"/>
      <selection pane="bottomRight" activeCell="A29" sqref="A29"/>
    </sheetView>
  </sheetViews>
  <sheetFormatPr baseColWidth="10" defaultRowHeight="16" x14ac:dyDescent="0.2"/>
  <cols>
    <col min="1" max="1" width="8.6640625" bestFit="1" customWidth="1"/>
    <col min="2" max="2" width="7.6640625" style="1" customWidth="1"/>
    <col min="3" max="3" width="41.6640625" bestFit="1" customWidth="1"/>
    <col min="4" max="4" width="20.6640625" bestFit="1" customWidth="1"/>
    <col min="5" max="5" width="5.33203125" bestFit="1" customWidth="1"/>
    <col min="6" max="6" width="11.83203125" bestFit="1" customWidth="1"/>
    <col min="7" max="7" width="9" style="76" bestFit="1" customWidth="1"/>
    <col min="8" max="11" width="9" style="75" bestFit="1" customWidth="1"/>
    <col min="12" max="12" width="6.1640625" style="76" bestFit="1" customWidth="1"/>
    <col min="13" max="13" width="6.1640625" style="75" bestFit="1" customWidth="1"/>
    <col min="14" max="14" width="6.33203125" style="75" bestFit="1" customWidth="1"/>
    <col min="15" max="15" width="7.6640625" style="75" bestFit="1" customWidth="1"/>
    <col min="16" max="16" width="7.83203125" style="75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5.33203125" style="1" customWidth="1"/>
    <col min="23" max="23" width="5.83203125" bestFit="1" customWidth="1"/>
    <col min="24" max="24" width="6.33203125" customWidth="1"/>
    <col min="25" max="25" width="7.5" customWidth="1"/>
    <col min="26" max="26" width="7.83203125" customWidth="1"/>
    <col min="27" max="27" width="9" style="76" customWidth="1"/>
    <col min="28" max="41" width="9" style="75" customWidth="1"/>
    <col min="42" max="43" width="13.33203125" style="75" customWidth="1"/>
    <col min="44" max="44" width="7" style="76" customWidth="1"/>
    <col min="45" max="60" width="7" style="75" customWidth="1"/>
    <col min="61" max="61" width="7" style="74" customWidth="1"/>
    <col min="62" max="77" width="7" style="73" customWidth="1"/>
    <col min="78" max="78" width="7" style="76" bestFit="1" customWidth="1"/>
    <col min="79" max="79" width="5.83203125" style="75" bestFit="1" customWidth="1"/>
    <col min="80" max="82" width="6.5" style="75" bestFit="1" customWidth="1"/>
    <col min="83" max="84" width="9.1640625" style="75" bestFit="1" customWidth="1"/>
    <col min="85" max="85" width="6" style="75" bestFit="1" customWidth="1"/>
    <col min="86" max="86" width="6.33203125" style="75" bestFit="1" customWidth="1"/>
    <col min="87" max="91" width="7" style="75" bestFit="1" customWidth="1"/>
    <col min="92" max="92" width="6.83203125" style="75" bestFit="1" customWidth="1"/>
    <col min="93" max="94" width="10.83203125" style="75"/>
  </cols>
  <sheetData>
    <row r="1" spans="1:9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81" customFormat="1" ht="82" customHeight="1" x14ac:dyDescent="0.2">
      <c r="A2" s="91" t="s">
        <v>3</v>
      </c>
      <c r="B2" s="92" t="s">
        <v>625</v>
      </c>
      <c r="C2" s="92" t="s">
        <v>626</v>
      </c>
      <c r="D2" s="81" t="s">
        <v>11</v>
      </c>
      <c r="E2" s="91" t="s">
        <v>12</v>
      </c>
      <c r="F2" s="91" t="s">
        <v>253</v>
      </c>
      <c r="G2" s="88" t="s">
        <v>628</v>
      </c>
      <c r="H2" s="90" t="s">
        <v>629</v>
      </c>
      <c r="I2" s="90" t="s">
        <v>630</v>
      </c>
      <c r="J2" s="90" t="s">
        <v>631</v>
      </c>
      <c r="K2" s="90" t="s">
        <v>632</v>
      </c>
      <c r="L2" s="88" t="s">
        <v>633</v>
      </c>
      <c r="M2" s="90" t="s">
        <v>642</v>
      </c>
      <c r="N2" s="90" t="s">
        <v>637</v>
      </c>
      <c r="O2" s="90" t="s">
        <v>641</v>
      </c>
      <c r="P2" s="90" t="s">
        <v>634</v>
      </c>
      <c r="Q2" s="58" t="s">
        <v>635</v>
      </c>
      <c r="R2" s="90" t="s">
        <v>639</v>
      </c>
      <c r="S2" s="90" t="s">
        <v>638</v>
      </c>
      <c r="T2" s="90" t="s">
        <v>640</v>
      </c>
      <c r="U2" s="90" t="s">
        <v>636</v>
      </c>
      <c r="V2" s="66" t="s">
        <v>2619</v>
      </c>
      <c r="W2" s="89" t="s">
        <v>2748</v>
      </c>
      <c r="X2" s="89" t="s">
        <v>2749</v>
      </c>
      <c r="Y2" s="89" t="s">
        <v>2750</v>
      </c>
      <c r="Z2" s="89" t="s">
        <v>2751</v>
      </c>
      <c r="AA2" s="58" t="s">
        <v>285</v>
      </c>
      <c r="AB2" s="59" t="s">
        <v>286</v>
      </c>
      <c r="AC2" s="58" t="s">
        <v>287</v>
      </c>
      <c r="AD2" s="59" t="s">
        <v>288</v>
      </c>
      <c r="AE2" s="59" t="s">
        <v>289</v>
      </c>
      <c r="AF2" s="59" t="s">
        <v>3045</v>
      </c>
      <c r="AG2" s="59" t="s">
        <v>3046</v>
      </c>
      <c r="AH2" s="59" t="s">
        <v>290</v>
      </c>
      <c r="AI2" s="58" t="s">
        <v>291</v>
      </c>
      <c r="AJ2" s="59" t="s">
        <v>292</v>
      </c>
      <c r="AK2" s="59" t="s">
        <v>293</v>
      </c>
      <c r="AL2" s="59" t="s">
        <v>294</v>
      </c>
      <c r="AM2" s="58" t="s">
        <v>295</v>
      </c>
      <c r="AN2" s="59" t="s">
        <v>296</v>
      </c>
      <c r="AO2" s="60" t="s">
        <v>297</v>
      </c>
      <c r="AP2" s="137" t="s">
        <v>298</v>
      </c>
      <c r="AQ2" s="62" t="s">
        <v>2950</v>
      </c>
      <c r="AR2" s="88" t="s">
        <v>257</v>
      </c>
      <c r="AS2" s="87" t="s">
        <v>258</v>
      </c>
      <c r="AT2" s="88" t="s">
        <v>259</v>
      </c>
      <c r="AU2" s="87" t="s">
        <v>260</v>
      </c>
      <c r="AV2" s="87" t="s">
        <v>261</v>
      </c>
      <c r="AW2" s="87" t="s">
        <v>3047</v>
      </c>
      <c r="AX2" s="87" t="s">
        <v>3048</v>
      </c>
      <c r="AY2" s="87" t="s">
        <v>262</v>
      </c>
      <c r="AZ2" s="88" t="s">
        <v>263</v>
      </c>
      <c r="BA2" s="87" t="s">
        <v>264</v>
      </c>
      <c r="BB2" s="87" t="s">
        <v>265</v>
      </c>
      <c r="BC2" s="87" t="s">
        <v>266</v>
      </c>
      <c r="BD2" s="88" t="s">
        <v>267</v>
      </c>
      <c r="BE2" s="87" t="s">
        <v>268</v>
      </c>
      <c r="BF2" s="84" t="s">
        <v>269</v>
      </c>
      <c r="BG2" s="83" t="s">
        <v>270</v>
      </c>
      <c r="BH2" s="82" t="s">
        <v>2951</v>
      </c>
      <c r="BI2" s="86" t="s">
        <v>271</v>
      </c>
      <c r="BJ2" s="85" t="s">
        <v>272</v>
      </c>
      <c r="BK2" s="86" t="s">
        <v>273</v>
      </c>
      <c r="BL2" s="85" t="s">
        <v>274</v>
      </c>
      <c r="BM2" s="85" t="s">
        <v>275</v>
      </c>
      <c r="BN2" s="85" t="s">
        <v>3049</v>
      </c>
      <c r="BO2" s="85" t="s">
        <v>3050</v>
      </c>
      <c r="BP2" s="85" t="s">
        <v>276</v>
      </c>
      <c r="BQ2" s="86" t="s">
        <v>277</v>
      </c>
      <c r="BR2" s="85" t="s">
        <v>278</v>
      </c>
      <c r="BS2" s="85" t="s">
        <v>279</v>
      </c>
      <c r="BT2" s="85" t="s">
        <v>280</v>
      </c>
      <c r="BU2" s="86" t="s">
        <v>281</v>
      </c>
      <c r="BV2" s="85" t="s">
        <v>282</v>
      </c>
      <c r="BW2" s="84" t="s">
        <v>283</v>
      </c>
      <c r="BX2" s="83" t="s">
        <v>284</v>
      </c>
      <c r="BY2" s="82" t="s">
        <v>2953</v>
      </c>
      <c r="BZ2" s="66" t="s">
        <v>2752</v>
      </c>
      <c r="CA2" s="68" t="s">
        <v>2753</v>
      </c>
      <c r="CB2" s="66" t="s">
        <v>2754</v>
      </c>
      <c r="CC2" s="68" t="s">
        <v>2755</v>
      </c>
      <c r="CD2" s="68" t="s">
        <v>2756</v>
      </c>
      <c r="CE2" s="68" t="s">
        <v>3051</v>
      </c>
      <c r="CF2" s="68" t="s">
        <v>3052</v>
      </c>
      <c r="CG2" s="68" t="s">
        <v>2757</v>
      </c>
      <c r="CH2" s="66" t="s">
        <v>2758</v>
      </c>
      <c r="CI2" s="68" t="s">
        <v>2759</v>
      </c>
      <c r="CJ2" s="68" t="s">
        <v>2760</v>
      </c>
      <c r="CK2" s="68" t="s">
        <v>2761</v>
      </c>
      <c r="CL2" s="66" t="s">
        <v>2762</v>
      </c>
      <c r="CM2" s="68" t="s">
        <v>2763</v>
      </c>
      <c r="CN2" s="66" t="s">
        <v>2764</v>
      </c>
      <c r="CO2" s="89" t="s">
        <v>2765</v>
      </c>
      <c r="CP2" s="68" t="s">
        <v>2952</v>
      </c>
    </row>
    <row r="3" spans="1:94" x14ac:dyDescent="0.2">
      <c r="A3" t="s">
        <v>45</v>
      </c>
      <c r="B3" s="1" t="str">
        <f>IF(VLOOKUP($A3,'B-Ligands'!$A:$G,3,FALSE)="","",VLOOKUP($A3,'B-Ligands'!$A:$G,3,FALSE))</f>
        <v/>
      </c>
      <c r="C3" t="str">
        <f>IF(VLOOKUP($A3,'B-Ligands'!$A:$G,4,FALSE)="","",VLOOKUP($A3,'B-Ligands'!$A:$G,4,FALSE))</f>
        <v>[Pyr1]-Apelin 13</v>
      </c>
      <c r="D3" t="str">
        <f>IF(VLOOKUP($A3,'B-Ligands'!$A:$G,5,FALSE)="","",VLOOKUP($A3,'B-Ligands'!$A:$G,5,FALSE))</f>
        <v>Guide To Pharmacology</v>
      </c>
      <c r="E3">
        <f>IF(VLOOKUP($A3,'B-Ligands'!$A:$G,6,FALSE)="","",VLOOKUP($A3,'B-Ligands'!$A:$G,6,FALSE))</f>
        <v>599</v>
      </c>
      <c r="F3" t="str">
        <f>IF(VLOOKUP($A3,'B-Ligands'!$A:$G,7,FALSE)="","",VLOOKUP($A3,'B-Ligands'!$A:$G,7,FALSE))</f>
        <v>Physiological</v>
      </c>
      <c r="G3" s="28">
        <f>IF(COUNTIF(AA3:AB3,"#N/A")=COLUMNS(AA3:AB3),NA(),_xlfn.MAXIFS(AA3:AB3,AA3:AB3,"&lt;&gt;#N/A"))</f>
        <v>0</v>
      </c>
      <c r="H3" s="32">
        <f>IF(COUNTIF(AC3:AH3,"#N/A")=COLUMNS(AC3:AH3),NA(),_xlfn.MAXIFS(AC3:AH3,AC3:AH3,"&lt;&gt;#N/A"))</f>
        <v>9.291446290809235</v>
      </c>
      <c r="I3" s="32">
        <f>IF(COUNTIF(AI3:AL3,"#N/A")=COLUMNS(AI3:AL3),NA(),_xlfn.MAXIFS(AI3:AL3,AI3:AL3,"&lt;&gt;#N/A"))</f>
        <v>5.8497803172706151</v>
      </c>
      <c r="J3" s="32">
        <f>IF(COUNTIF(AM3:AN3,"#N/A")=COLUMNS(AM3:AN3),NA(),_xlfn.MAXIFS(AM3:AN3,AM3:AN3,"&lt;&gt;#N/A"))</f>
        <v>7.4784446914893206</v>
      </c>
      <c r="K3" s="32">
        <f>IF(COUNTIF(AO3:AQ3,"#N/A")=COLUMNS(AO3:AQ3),NA(),_xlfn.MAXIFS(AO3:AQ3,AO3:AQ3,"&lt;&gt;#N/A"))</f>
        <v>7.8516684836645796</v>
      </c>
      <c r="L3" s="28">
        <f>IF(COUNTIF(AR3:AS3,"#N/A")=COLUMNS(AR3:AS3),NA(),_xlfn.MAXIFS(AR3:AS3,AR3:AS3,"&lt;&gt;#N/A"))</f>
        <v>0</v>
      </c>
      <c r="M3" s="32">
        <f>IF(COUNTIF(AT3:AY3,"#N/A")=COLUMNS(AT3:AY3),NA(),_xlfn.MAXIFS(AT3:AY3,AT3:AY3,"&lt;&gt;#N/A"))</f>
        <v>9.6129999999999995</v>
      </c>
      <c r="N3" s="32">
        <f>IF(COUNTIF(AZ3:BC3,"#N/A")=COLUMNS(AZ3:BC3),NA(),_xlfn.MAXIFS(AZ3:BC3,AZ3:BC3,"&lt;&gt;#N/A"))</f>
        <v>7.2830000000000004</v>
      </c>
      <c r="O3" s="32">
        <f>IF(COUNTIF(BD3:BE3,"#N/A")=COLUMNS(BD3:BE3),NA(),_xlfn.MAXIFS(BD3:BE3,BD3:BE3,"&lt;&gt;#N/A"))</f>
        <v>8.2349999999999994</v>
      </c>
      <c r="P3" s="32">
        <f>IF(COUNTIF(BF3:BH3,"#N/A")=COLUMNS(BF3:BH3),NA(),_xlfn.MAXIFS(BF3:BH3,BF3:BH3,"&lt;&gt;#N/A"))</f>
        <v>8.9640000000000004</v>
      </c>
      <c r="Q3" s="29">
        <f>IF(COUNTIF(BI3:BJ3,"#N/A")=COLUMNS(BI3:BJ3),NA(),_xlfn.MAXIFS(BI3:BJ3,BI3:BJ3,"&lt;&gt;#N/A"))</f>
        <v>0</v>
      </c>
      <c r="R3" s="31">
        <f>IF(COUNTIF(BK3:BP3,"#N/A")=COLUMNS(BK3:BP3),NA(),_xlfn.MAXIFS(BK3:BP3,BK3:BP3,"&lt;&gt;#N/A"))</f>
        <v>58.353196099674975</v>
      </c>
      <c r="S3" s="31">
        <f>IF(COUNTIF(BQ3:BT3,"#N/A")=COLUMNS(BQ3:BT3),NA(),_xlfn.MAXIFS(BQ3:BT3,BQ3:BT3,"&lt;&gt;#N/A"))</f>
        <v>3.6879100281162138</v>
      </c>
      <c r="T3" s="31">
        <f>IF(COUNTIF(BU3:BV3,"#N/A")=COLUMNS(BU3:BV3),NA(),_xlfn.MAXIFS(BU3:BV3,BU3:BV3,"&lt;&gt;#N/A"))</f>
        <v>17.516393442622952</v>
      </c>
      <c r="U3" s="31">
        <f>IF(COUNTIF(BW3:BY3,"#N/A")=COLUMNS(BW3:BY3),NA(),_xlfn.MAXIFS(BW3:BY3,BW3:BY3,"&lt;&gt;#N/A"))</f>
        <v>16.10062893081761</v>
      </c>
      <c r="V3" s="28">
        <f>IF(COUNTIF(BZ3:CA3,"#N/A")=COLUMNS(BZ3:CA3),NA(),_xlfn.MAXIFS(BZ3:CA3,BZ3:CA3,"&lt;&gt;#N/A"))</f>
        <v>0</v>
      </c>
      <c r="W3" s="32">
        <f>IF(COUNTIF(CB3:CG3,"#N/A")=COLUMNS(CB3:CG3),NA(),_xlfn.MAXIFS(CB3:CG3,CB3:CG3,"&lt;&gt;#N/A"))</f>
        <v>33.181923272234314</v>
      </c>
      <c r="X3" s="32">
        <f>IF(COUNTIF(CH3:CK3,"#N/A")=COLUMNS(CH3:CK3),NA(),_xlfn.MAXIFS(CH3:CK3,CH3:CK3,"&lt;&gt;#N/A"))</f>
        <v>2.2413372513352821</v>
      </c>
      <c r="Y3" s="32">
        <f>IF(COUNTIF(CL3:CM3,"#N/A")=COLUMNS(CL3:CM3),NA(),_xlfn.MAXIFS(CL3:CM3,CL3:CM3,"&lt;&gt;#N/A"))</f>
        <v>8.3059917079171601</v>
      </c>
      <c r="Z3" s="32">
        <f>IF(COUNTIF(CN3:CP3,"#N/A")=COLUMNS(CN3:CP3),NA(),_xlfn.MAXIFS(CN3:CP3,CN3:CP3,"&lt;&gt;#N/A"))</f>
        <v>14.454911231624784</v>
      </c>
      <c r="AA3" s="80" cm="1">
        <f t="array" ref="AA3">_xlfn.IFS(AR3=0,0,AR3&gt;0,(LOG(0.01*BI3/10^-AR3)))</f>
        <v>0</v>
      </c>
      <c r="AB3" s="79" t="e" cm="1">
        <f t="array" ref="AB3">_xlfn.IFS(AS3=0,0,AS3&gt;0,(LOG(0.01*BJ3/10^-AS3)))</f>
        <v>#N/A</v>
      </c>
      <c r="AC3" s="79" cm="1">
        <f t="array" ref="AC3">_xlfn.IFS(AT3=0,0,AT3&gt;0,(LOG(0.01*BK3/10^-AT3)))</f>
        <v>9.2800646480495796</v>
      </c>
      <c r="AD3" s="79" cm="1">
        <f t="array" ref="AD3">_xlfn.IFS(AU3=0,0,AU3&gt;0,(LOG(0.01*BL3/10^-AU3)))</f>
        <v>9.291446290809235</v>
      </c>
      <c r="AE3" s="79" t="e" cm="1">
        <f t="array" ref="AE3">_xlfn.IFS(AV3=0,0,AV3&gt;0,(LOG(0.01*BM3/10^-AV3)))</f>
        <v>#N/A</v>
      </c>
      <c r="AF3" s="79" cm="1">
        <f t="array" ref="AF3">_xlfn.IFS(AW3=0,0,AW3&gt;0,(LOG(0.01*BN3/10^-AW3)))</f>
        <v>9.0751141470725258</v>
      </c>
      <c r="AG3" s="79" cm="1">
        <f t="array" ref="AG3">_xlfn.IFS(AX3=0,0,AX3&gt;0,(LOG(0.01*BO3/10^-AX3)))</f>
        <v>9.1846732383984282</v>
      </c>
      <c r="AH3" s="79" cm="1">
        <f t="array" ref="AH3">_xlfn.IFS(AY3=0,0,AY3&gt;0,(LOG(0.01*BP3/10^-AY3)))</f>
        <v>8.3592364638032812</v>
      </c>
      <c r="AI3" s="79" cm="1">
        <f t="array" ref="AI3">_xlfn.IFS(AZ3=0,0,AZ3&gt;0,(LOG(0.01*BQ3/10^-AZ3)))</f>
        <v>0</v>
      </c>
      <c r="AJ3" s="79" cm="1">
        <f t="array" ref="AJ3">_xlfn.IFS(BA3=0,0,BA3&gt;0,(LOG(0.01*BR3/10^-BA3)))</f>
        <v>0</v>
      </c>
      <c r="AK3" s="79" cm="1">
        <f t="array" ref="AK3">_xlfn.IFS(BB3=0,0,BB3&gt;0,(LOG(0.01*BS3/10^-BB3)))</f>
        <v>0</v>
      </c>
      <c r="AL3" s="79" cm="1">
        <f t="array" ref="AL3">_xlfn.IFS(BC3=0,0,BC3&gt;0,(LOG(0.01*BT3/10^-BC3)))</f>
        <v>5.8497803172706151</v>
      </c>
      <c r="AM3" s="79" cm="1">
        <f t="array" ref="AM3">_xlfn.IFS(BD3=0,0,BD3&gt;0,(LOG(0.01*BU3/10^-BD3)))</f>
        <v>7.4784446914893206</v>
      </c>
      <c r="AN3" s="79" cm="1">
        <f t="array" ref="AN3">_xlfn.IFS(BE3=0,0,BE3&gt;0,(LOG(0.01*BV3/10^-BE3)))</f>
        <v>5.9082532640331635</v>
      </c>
      <c r="AO3" s="79" cm="1">
        <f t="array" ref="AO3">_xlfn.IFS(BF3=0,0,BF3&gt;0,(LOG(0.01*BW3/10^-BF3)))</f>
        <v>7.7021441100803107</v>
      </c>
      <c r="AP3" s="79" cm="1">
        <f t="array" ref="AP3">_xlfn.IFS(BG3=0,0,BG3&gt;0,(LOG(0.01*BX3/10^-BG3)))</f>
        <v>6.995842840991398</v>
      </c>
      <c r="AQ3" s="79" cm="1">
        <f t="array" ref="AQ3">_xlfn.IFS(BH3=0,0,BH3&gt;0,(LOG(0.01*BY3/10^-BH3)))</f>
        <v>7.8516684836645796</v>
      </c>
      <c r="AR3" s="80">
        <f>VLOOKUP($A3,'B-EmEC'!$A:$DD,MATCH(AR$2,'B-EmEC'!$A$1:$DD$1,0),FALSE)</f>
        <v>0</v>
      </c>
      <c r="AS3" s="79" t="e">
        <f>VLOOKUP($A3,'B-EmEC'!$A:$DD,MATCH(AS$2,'B-EmEC'!$A$1:$DD$1,0),FALSE)</f>
        <v>#N/A</v>
      </c>
      <c r="AT3" s="79">
        <f>VLOOKUP($A3,'B-EmEC'!$A:$DD,MATCH(AT$2,'B-EmEC'!$A$1:$DD$1,0),FALSE)</f>
        <v>9.5139999999999993</v>
      </c>
      <c r="AU3" s="79">
        <f>VLOOKUP($A3,'B-EmEC'!$A:$DD,MATCH(AU$2,'B-EmEC'!$A$1:$DD$1,0),FALSE)</f>
        <v>9.6129999999999995</v>
      </c>
      <c r="AV3" s="79" t="e">
        <f>VLOOKUP($A3,'B-EmEC'!$A:$DD,MATCH(AV$2,'B-EmEC'!$A$1:$DD$1,0),FALSE)</f>
        <v>#N/A</v>
      </c>
      <c r="AW3" s="79">
        <f>VLOOKUP($A3,'B-EmEC'!$A:$DD,MATCH(AW$2,'B-EmEC'!$A$1:$DD$1,0),FALSE)</f>
        <v>9.4469999999999992</v>
      </c>
      <c r="AX3" s="79">
        <f>VLOOKUP($A3,'B-EmEC'!$A:$DD,MATCH(AX$2,'B-EmEC'!$A$1:$DD$1,0),FALSE)</f>
        <v>9.4380000000000006</v>
      </c>
      <c r="AY3" s="79">
        <f>VLOOKUP($A3,'B-EmEC'!$A:$DD,MATCH(AY$2,'B-EmEC'!$A$1:$DD$1,0),FALSE)</f>
        <v>8.7929999999999993</v>
      </c>
      <c r="AZ3" s="79">
        <f>VLOOKUP($A3,'B-EmEC'!$A:$DD,MATCH(AZ$2,'B-EmEC'!$A$1:$DD$1,0),FALSE)</f>
        <v>0</v>
      </c>
      <c r="BA3" s="79">
        <f>VLOOKUP($A3,'B-EmEC'!$A:$DD,MATCH(BA$2,'B-EmEC'!$A$1:$DD$1,0),FALSE)</f>
        <v>0</v>
      </c>
      <c r="BB3" s="79">
        <f>VLOOKUP($A3,'B-EmEC'!$A:$DD,MATCH(BB$2,'B-EmEC'!$A$1:$DD$1,0),FALSE)</f>
        <v>0</v>
      </c>
      <c r="BC3" s="79">
        <f>VLOOKUP($A3,'B-EmEC'!$A:$DD,MATCH(BC$2,'B-EmEC'!$A$1:$DD$1,0),FALSE)</f>
        <v>7.2830000000000004</v>
      </c>
      <c r="BD3" s="79">
        <f>VLOOKUP($A3,'B-EmEC'!$A:$DD,MATCH(BD$2,'B-EmEC'!$A$1:$DD$1,0),FALSE)</f>
        <v>8.2349999999999994</v>
      </c>
      <c r="BE3" s="79">
        <f>VLOOKUP($A3,'B-EmEC'!$A:$DD,MATCH(BE$2,'B-EmEC'!$A$1:$DD$1,0),FALSE)</f>
        <v>7.25</v>
      </c>
      <c r="BF3" s="79">
        <f>VLOOKUP($A3,'B-EmEC'!$A:$DD,MATCH(BF$2,'B-EmEC'!$A$1:$DD$1,0),FALSE)</f>
        <v>8.8160000000000007</v>
      </c>
      <c r="BG3" s="79">
        <f>VLOOKUP($A3,'B-EmEC'!$A:$DD,MATCH(BG$2,'B-EmEC'!$A$1:$DD$1,0),FALSE)</f>
        <v>7.7889999999999997</v>
      </c>
      <c r="BH3" s="79">
        <f>VLOOKUP($A3,'B-EmEC'!$A:$DD,MATCH(BH$2,'B-EmEC'!$A$1:$DD$1,0),FALSE)</f>
        <v>8.9640000000000004</v>
      </c>
      <c r="BI3" s="79">
        <f>VLOOKUP($A3,'B-EmEC'!$A:$DD,MATCH(BI$2,'B-EmEC'!$A$1:$DD$1,0),FALSE)</f>
        <v>0</v>
      </c>
      <c r="BJ3" s="77" t="e">
        <f>VLOOKUP($A3,'B-EmEC'!$A:$DD,MATCH(BJ$2,'B-EmEC'!$A$1:$DD$1,0),FALSE)</f>
        <v>#N/A</v>
      </c>
      <c r="BK3" s="77">
        <f>VLOOKUP($A3,'B-EmEC'!$A:$DD,MATCH(BK$2,'B-EmEC'!$A$1:$DD$1,0),FALSE)</f>
        <v>58.353196099674975</v>
      </c>
      <c r="BL3" s="77">
        <f>VLOOKUP($A3,'B-EmEC'!$A:$DD,MATCH(BL$2,'B-EmEC'!$A$1:$DD$1,0),FALSE)</f>
        <v>47.692082968156583</v>
      </c>
      <c r="BM3" s="77" t="e">
        <f>VLOOKUP($A3,'B-EmEC'!$A:$DD,MATCH(BM$2,'B-EmEC'!$A$1:$DD$1,0),FALSE)</f>
        <v>#N/A</v>
      </c>
      <c r="BN3" s="77">
        <f>VLOOKUP($A3,'B-EmEC'!$A:$DD,MATCH(BN$2,'B-EmEC'!$A$1:$DD$1,0),FALSE)</f>
        <v>42.473118279569896</v>
      </c>
      <c r="BO3" s="77">
        <f>VLOOKUP($A3,'B-EmEC'!$A:$DD,MATCH(BO$2,'B-EmEC'!$A$1:$DD$1,0),FALSE)</f>
        <v>55.805016181229767</v>
      </c>
      <c r="BP3" s="77">
        <f>VLOOKUP($A3,'B-EmEC'!$A:$DD,MATCH(BP$2,'B-EmEC'!$A$1:$DD$1,0),FALSE)</f>
        <v>36.832946635730856</v>
      </c>
      <c r="BQ3" s="77">
        <f>VLOOKUP($A3,'B-EmEC'!$A:$DD,MATCH(BQ$2,'B-EmEC'!$A$1:$DD$1,0),FALSE)</f>
        <v>0</v>
      </c>
      <c r="BR3" s="77">
        <f>VLOOKUP($A3,'B-EmEC'!$A:$DD,MATCH(BR$2,'B-EmEC'!$A$1:$DD$1,0),FALSE)</f>
        <v>0</v>
      </c>
      <c r="BS3" s="77">
        <f>VLOOKUP($A3,'B-EmEC'!$A:$DD,MATCH(BS$2,'B-EmEC'!$A$1:$DD$1,0),FALSE)</f>
        <v>0</v>
      </c>
      <c r="BT3" s="77">
        <f>VLOOKUP($A3,'B-EmEC'!$A:$DD,MATCH(BT$2,'B-EmEC'!$A$1:$DD$1,0),FALSE)</f>
        <v>3.6879100281162138</v>
      </c>
      <c r="BU3" s="77">
        <f>VLOOKUP($A3,'B-EmEC'!$A:$DD,MATCH(BU$2,'B-EmEC'!$A$1:$DD$1,0),FALSE)</f>
        <v>17.516393442622952</v>
      </c>
      <c r="BV3" s="77">
        <f>VLOOKUP($A3,'B-EmEC'!$A:$DD,MATCH(BV$2,'B-EmEC'!$A$1:$DD$1,0),FALSE)</f>
        <v>4.5525346927216086</v>
      </c>
      <c r="BW3" s="77">
        <f>VLOOKUP($A3,'B-EmEC'!$A:$DD,MATCH(BW$2,'B-EmEC'!$A$1:$DD$1,0),FALSE)</f>
        <v>7.6938569989929508</v>
      </c>
      <c r="BX3" s="77">
        <f>VLOOKUP($A3,'B-EmEC'!$A:$DD,MATCH(BX$2,'B-EmEC'!$A$1:$DD$1,0),FALSE)</f>
        <v>16.10062893081761</v>
      </c>
      <c r="BY3" s="77">
        <f>VLOOKUP($A3,'B-EmEC'!$A:$DD,MATCH(BY$2,'B-EmEC'!$A$1:$DD$1,0),FALSE)</f>
        <v>7.7209098862642174</v>
      </c>
      <c r="BZ3" s="80">
        <f>VLOOKUP($A3,'B-EmEC'!$A:$DD,MATCH(BZ$2,'B-EmEC'!$A$1:$DD$1,0),FALSE)</f>
        <v>0</v>
      </c>
      <c r="CA3" s="79" t="e">
        <f>VLOOKUP($A3,'B-EmEC'!$A:$DD,MATCH(CA$2,'B-EmEC'!$A$1:$DD$1,0),FALSE)</f>
        <v>#N/A</v>
      </c>
      <c r="CB3" s="79">
        <f>VLOOKUP($A3,'B-EmEC'!$A:$DD,MATCH(CB$2,'B-EmEC'!$A$1:$DD$1,0),FALSE)</f>
        <v>33.181923272234314</v>
      </c>
      <c r="CC3" s="79">
        <f>VLOOKUP($A3,'B-EmEC'!$A:$DD,MATCH(CC$2,'B-EmEC'!$A$1:$DD$1,0),FALSE)</f>
        <v>15.665425922468291</v>
      </c>
      <c r="CD3" s="79" t="e">
        <f>VLOOKUP($A3,'B-EmEC'!$A:$DD,MATCH(CD$2,'B-EmEC'!$A$1:$DD$1,0),FALSE)</f>
        <v>#N/A</v>
      </c>
      <c r="CE3" s="79">
        <f>VLOOKUP($A3,'B-EmEC'!$A:$DD,MATCH(CE$2,'B-EmEC'!$A$1:$DD$1,0),FALSE)</f>
        <v>9.5314515390676515</v>
      </c>
      <c r="CF3" s="79">
        <f>VLOOKUP($A3,'B-EmEC'!$A:$DD,MATCH(CF$2,'B-EmEC'!$A$1:$DD$1,0),FALSE)</f>
        <v>30.386354219978532</v>
      </c>
      <c r="CG3" s="79">
        <f>VLOOKUP($A3,'B-EmEC'!$A:$DD,MATCH(CG$2,'B-EmEC'!$A$1:$DD$1,0),FALSE)</f>
        <v>11.665272895622826</v>
      </c>
      <c r="CH3" s="79">
        <f>VLOOKUP($A3,'B-EmEC'!$A:$DD,MATCH(CH$2,'B-EmEC'!$A$1:$DD$1,0),FALSE)</f>
        <v>0</v>
      </c>
      <c r="CI3" s="79">
        <f>VLOOKUP($A3,'B-EmEC'!$A:$DD,MATCH(CI$2,'B-EmEC'!$A$1:$DD$1,0),FALSE)</f>
        <v>0</v>
      </c>
      <c r="CJ3" s="79">
        <f>VLOOKUP($A3,'B-EmEC'!$A:$DD,MATCH(CJ$2,'B-EmEC'!$A$1:$DD$1,0),FALSE)</f>
        <v>0</v>
      </c>
      <c r="CK3" s="79">
        <f>VLOOKUP($A3,'B-EmEC'!$A:$DD,MATCH(CK$2,'B-EmEC'!$A$1:$DD$1,0),FALSE)</f>
        <v>2.2413372513352821</v>
      </c>
      <c r="CL3" s="79">
        <f>VLOOKUP($A3,'B-EmEC'!$A:$DD,MATCH(CL$2,'B-EmEC'!$A$1:$DD$1,0),FALSE)</f>
        <v>6.4525248308343679</v>
      </c>
      <c r="CM3" s="79">
        <f>VLOOKUP($A3,'B-EmEC'!$A:$DD,MATCH(CM$2,'B-EmEC'!$A$1:$DD$1,0),FALSE)</f>
        <v>8.3059917079171601</v>
      </c>
      <c r="CN3" s="79">
        <f>VLOOKUP($A3,'B-EmEC'!$A:$DD,MATCH(CN$2,'B-EmEC'!$A$1:$DD$1,0),FALSE)</f>
        <v>10.117081582930355</v>
      </c>
      <c r="CO3" s="79">
        <f>VLOOKUP($A3,'B-EmEC'!$A:$DD,MATCH(CO$2,'B-EmEC'!$A$1:$DD$1,0),FALSE)</f>
        <v>14.454911231624784</v>
      </c>
      <c r="CP3" s="79">
        <f>VLOOKUP($A3,'B-EmEC'!$A:$DD,MATCH(CP$2,'B-EmEC'!$A$1:$DD$1,0),FALSE)</f>
        <v>6.7938299008166219</v>
      </c>
    </row>
    <row r="4" spans="1:94" x14ac:dyDescent="0.2">
      <c r="A4" t="s">
        <v>211</v>
      </c>
      <c r="B4" s="1" t="str">
        <f>IF(VLOOKUP($A4,'B-Ligands'!$A:$G,3,FALSE)="","",VLOOKUP($A4,'B-Ligands'!$A:$G,3,FALSE))</f>
        <v/>
      </c>
      <c r="C4" t="str">
        <f>IF(VLOOKUP($A4,'B-Ligands'!$A:$G,4,FALSE)="","",VLOOKUP($A4,'B-Ligands'!$A:$G,4,FALSE))</f>
        <v>PAR2 peptide</v>
      </c>
      <c r="D4" t="str">
        <f>IF(VLOOKUP($A4,'B-Ligands'!$A:$G,5,FALSE)="","",VLOOKUP($A4,'B-Ligands'!$A:$G,5,FALSE))</f>
        <v>Guide To Pharmacology</v>
      </c>
      <c r="E4">
        <f>IF(VLOOKUP($A4,'B-Ligands'!$A:$G,6,FALSE)="","",VLOOKUP($A4,'B-Ligands'!$A:$G,6,FALSE))</f>
        <v>3740</v>
      </c>
      <c r="F4" t="str">
        <f>IF(VLOOKUP($A4,'B-Ligands'!$A:$G,7,FALSE)="","",VLOOKUP($A4,'B-Ligands'!$A:$G,7,FALSE))</f>
        <v>Physiological</v>
      </c>
      <c r="G4" s="28">
        <f t="shared" ref="G4:G67" si="0">IF(COUNTIF(AA4:AB4,"#N/A")=COLUMNS(AA4:AB4),NA(),_xlfn.MAXIFS(AA4:AB4,AA4:AB4,"&lt;&gt;#N/A"))</f>
        <v>0</v>
      </c>
      <c r="H4" s="32">
        <f t="shared" ref="H4:H67" si="1">IF(COUNTIF(AC4:AH4,"#N/A")=COLUMNS(AC4:AH4),NA(),_xlfn.MAXIFS(AC4:AH4,AC4:AH4,"&lt;&gt;#N/A"))</f>
        <v>6.131664174190929</v>
      </c>
      <c r="I4" s="32">
        <f t="shared" ref="I4:I67" si="2">IF(COUNTIF(AI4:AL4,"#N/A")=COLUMNS(AI4:AL4),NA(),_xlfn.MAXIFS(AI4:AL4,AI4:AL4,"&lt;&gt;#N/A"))</f>
        <v>5.7121045384842208</v>
      </c>
      <c r="J4" s="32">
        <f t="shared" ref="J4:J67" si="3">IF(COUNTIF(AM4:AN4,"#N/A")=COLUMNS(AM4:AN4),NA(),_xlfn.MAXIFS(AM4:AN4,AM4:AN4,"&lt;&gt;#N/A"))</f>
        <v>7.3195836041542259</v>
      </c>
      <c r="K4" s="32">
        <f t="shared" ref="K4:K67" si="4">IF(COUNTIF(AO4:AQ4,"#N/A")=COLUMNS(AO4:AQ4),NA(),_xlfn.MAXIFS(AO4:AQ4,AO4:AQ4,"&lt;&gt;#N/A"))</f>
        <v>4.3597025138872834</v>
      </c>
      <c r="L4" s="28">
        <f t="shared" ref="L4:L67" si="5">IF(COUNTIF(AR4:AS4,"#N/A")=COLUMNS(AR4:AS4),NA(),_xlfn.MAXIFS(AR4:AS4,AR4:AS4,"&lt;&gt;#N/A"))</f>
        <v>0</v>
      </c>
      <c r="M4" s="32">
        <f t="shared" ref="M4:M67" si="6">IF(COUNTIF(AT4:AY4,"#N/A")=COLUMNS(AT4:AY4),NA(),_xlfn.MAXIFS(AT4:AY4,AT4:AY4,"&lt;&gt;#N/A"))</f>
        <v>6.3209999999999997</v>
      </c>
      <c r="N4" s="32">
        <f t="shared" ref="N4:N67" si="7">IF(COUNTIF(AZ4:BC4,"#N/A")=COLUMNS(AZ4:BC4),NA(),_xlfn.MAXIFS(AZ4:BC4,AZ4:BC4,"&lt;&gt;#N/A"))</f>
        <v>5.9569999999999999</v>
      </c>
      <c r="O4" s="32">
        <f t="shared" ref="O4:O67" si="8">IF(COUNTIF(BD4:BE4,"#N/A")=COLUMNS(BD4:BE4),NA(),_xlfn.MAXIFS(BD4:BE4,BD4:BE4,"&lt;&gt;#N/A"))</f>
        <v>7.7880000000000003</v>
      </c>
      <c r="P4" s="32">
        <f t="shared" ref="P4:P67" si="9">IF(COUNTIF(BF4:BH4,"#N/A")=COLUMNS(BF4:BH4),NA(),_xlfn.MAXIFS(BF4:BH4,BF4:BH4,"&lt;&gt;#N/A"))</f>
        <v>4.7489999999999997</v>
      </c>
      <c r="Q4" s="29">
        <f t="shared" ref="Q4:Q67" si="10">IF(COUNTIF(BI4:BJ4,"#N/A")=COLUMNS(BI4:BJ4),NA(),_xlfn.MAXIFS(BI4:BJ4,BI4:BJ4,"&lt;&gt;#N/A"))</f>
        <v>0</v>
      </c>
      <c r="R4" s="31">
        <f t="shared" ref="R4:R67" si="11">IF(COUNTIF(BK4:BP4,"#N/A")=COLUMNS(BK4:BP4),NA(),_xlfn.MAXIFS(BK4:BP4,BK4:BP4,"&lt;&gt;#N/A"))</f>
        <v>67.237269772481042</v>
      </c>
      <c r="S4" s="31">
        <f t="shared" ref="S4:S67" si="12">IF(COUNTIF(BQ4:BT4,"#N/A")=COLUMNS(BQ4:BT4),NA(),_xlfn.MAXIFS(BQ4:BT4,BQ4:BT4,"&lt;&gt;#N/A"))</f>
        <v>56.89898752060278</v>
      </c>
      <c r="T4" s="31">
        <f t="shared" ref="T4:T67" si="13">IF(COUNTIF(BU4:BV4,"#N/A")=COLUMNS(BU4:BV4),NA(),_xlfn.MAXIFS(BU4:BV4,BU4:BV4,"&lt;&gt;#N/A"))</f>
        <v>34.008196721311478</v>
      </c>
      <c r="U4" s="31">
        <f t="shared" ref="U4:U67" si="14">IF(COUNTIF(BW4:BY4,"#N/A")=COLUMNS(BW4:BY4),NA(),_xlfn.MAXIFS(BW4:BY4,BW4:BY4,"&lt;&gt;#N/A"))</f>
        <v>53.542976939203356</v>
      </c>
      <c r="V4" s="28">
        <f t="shared" ref="V4:V67" si="15">IF(COUNTIF(BZ4:CA4,"#N/A")=COLUMNS(BZ4:CA4),NA(),_xlfn.MAXIFS(BZ4:CA4,BZ4:CA4,"&lt;&gt;#N/A"))</f>
        <v>0</v>
      </c>
      <c r="W4" s="32">
        <f t="shared" ref="W4:W67" si="16">IF(COUNTIF(CB4:CG4,"#N/A")=COLUMNS(CB4:CG4),NA(),_xlfn.MAXIFS(CB4:CG4,CB4:CG4,"&lt;&gt;#N/A"))</f>
        <v>56.700049925473849</v>
      </c>
      <c r="X4" s="32">
        <f t="shared" ref="X4:X67" si="17">IF(COUNTIF(CH4:CK4,"#N/A")=COLUMNS(CH4:CK4),NA(),_xlfn.MAXIFS(CH4:CK4,CH4:CK4,"&lt;&gt;#N/A"))</f>
        <v>48.302657986513097</v>
      </c>
      <c r="Y4" s="32">
        <f t="shared" ref="Y4:Y67" si="18">IF(COUNTIF(CL4:CM4,"#N/A")=COLUMNS(CL4:CM4),NA(),_xlfn.MAXIFS(CL4:CM4,CL4:CM4,"&lt;&gt;#N/A"))</f>
        <v>34.931637482842596</v>
      </c>
      <c r="Z4" s="32">
        <f t="shared" ref="Z4:Z67" si="19">IF(COUNTIF(CN4:CP4,"#N/A")=COLUMNS(CN4:CP4),NA(),_xlfn.MAXIFS(CN4:CP4,CN4:CP4,"&lt;&gt;#N/A"))</f>
        <v>3732.9001364839851</v>
      </c>
      <c r="AA4" s="80" cm="1">
        <f t="array" ref="AA4">_xlfn.IFS(AR4=0,0,AR4&gt;0,(LOG(0.01*BI4/10^-AR4)))</f>
        <v>0</v>
      </c>
      <c r="AB4" s="79" t="e" cm="1">
        <f t="array" ref="AB4">_xlfn.IFS(AS4=0,0,AS4&gt;0,(LOG(0.01*BJ4/10^-AS4)))</f>
        <v>#N/A</v>
      </c>
      <c r="AC4" s="79" cm="1">
        <f t="array" ref="AC4">_xlfn.IFS(AT4=0,0,AT4&gt;0,(LOG(0.01*BK4/10^-AT4)))</f>
        <v>5.1436100702222358</v>
      </c>
      <c r="AD4" s="79" cm="1">
        <f t="array" ref="AD4">_xlfn.IFS(AU4=0,0,AU4&gt;0,(LOG(0.01*BL4/10^-AU4)))</f>
        <v>5.3240470619023998</v>
      </c>
      <c r="AE4" s="79" t="e" cm="1">
        <f t="array" ref="AE4">_xlfn.IFS(AV4=0,0,AV4&gt;0,(LOG(0.01*BM4/10^-AV4)))</f>
        <v>#N/A</v>
      </c>
      <c r="AF4" s="79" cm="1">
        <f t="array" ref="AF4">_xlfn.IFS(AW4=0,0,AW4&gt;0,(LOG(0.01*BN4/10^-AW4)))</f>
        <v>5.6171168835725229</v>
      </c>
      <c r="AG4" s="79" cm="1">
        <f t="array" ref="AG4">_xlfn.IFS(AX4=0,0,AX4&gt;0,(LOG(0.01*BO4/10^-AX4)))</f>
        <v>6.131664174190929</v>
      </c>
      <c r="AH4" s="79" cm="1">
        <f t="array" ref="AH4">_xlfn.IFS(AY4=0,0,AY4&gt;0,(LOG(0.01*BP4/10^-AY4)))</f>
        <v>5.961665576890371</v>
      </c>
      <c r="AI4" s="79" cm="1">
        <f t="array" ref="AI4">_xlfn.IFS(AZ4=0,0,AZ4&gt;0,(LOG(0.01*BQ4/10^-AZ4)))</f>
        <v>4.7867348648247754</v>
      </c>
      <c r="AJ4" s="79" cm="1">
        <f t="array" ref="AJ4">_xlfn.IFS(BA4=0,0,BA4&gt;0,(LOG(0.01*BR4/10^-BA4)))</f>
        <v>5.7121045384842208</v>
      </c>
      <c r="AK4" s="79" cm="1">
        <f t="array" ref="AK4">_xlfn.IFS(BB4=0,0,BB4&gt;0,(LOG(0.01*BS4/10^-BB4)))</f>
        <v>5.1201839906470106</v>
      </c>
      <c r="AL4" s="79" cm="1">
        <f t="array" ref="AL4">_xlfn.IFS(BC4=0,0,BC4&gt;0,(LOG(0.01*BT4/10^-BC4)))</f>
        <v>5.4758904728481061</v>
      </c>
      <c r="AM4" s="79" cm="1">
        <f t="array" ref="AM4">_xlfn.IFS(BD4=0,0,BD4&gt;0,(LOG(0.01*BU4/10^-BD4)))</f>
        <v>7.3195836041542259</v>
      </c>
      <c r="AN4" s="79" cm="1">
        <f t="array" ref="AN4">_xlfn.IFS(BE4=0,0,BE4&gt;0,(LOG(0.01*BV4/10^-BE4)))</f>
        <v>6.3893249158978618</v>
      </c>
      <c r="AO4" s="79" cm="1">
        <f t="array" ref="AO4">_xlfn.IFS(BF4=0,0,BF4&gt;0,(LOG(0.01*BW4/10^-BF4)))</f>
        <v>4.1080335179364065</v>
      </c>
      <c r="AP4" s="79" cm="1">
        <f t="array" ref="AP4">_xlfn.IFS(BG4=0,0,BG4&gt;0,(LOG(0.01*BX4/10^-BG4)))</f>
        <v>4.3597025138872834</v>
      </c>
      <c r="AQ4" s="79" cm="1">
        <f t="array" ref="AQ4">_xlfn.IFS(BH4=0,0,BH4&gt;0,(LOG(0.01*BY4/10^-BH4)))</f>
        <v>4.0792326330643576</v>
      </c>
      <c r="AR4" s="80">
        <f>VLOOKUP($A4,'B-EmEC'!$A:$DD,MATCH(AR$2,'B-EmEC'!$A$1:$DD$1,0),FALSE)</f>
        <v>0</v>
      </c>
      <c r="AS4" s="79" t="e">
        <f>VLOOKUP($A4,'B-EmEC'!$A:$DD,MATCH(AS$2,'B-EmEC'!$A$1:$DD$1,0),FALSE)</f>
        <v>#N/A</v>
      </c>
      <c r="AT4" s="79">
        <f>VLOOKUP($A4,'B-EmEC'!$A:$DD,MATCH(AT$2,'B-EmEC'!$A$1:$DD$1,0),FALSE)</f>
        <v>5.3159999999999998</v>
      </c>
      <c r="AU4" s="79">
        <f>VLOOKUP($A4,'B-EmEC'!$A:$DD,MATCH(AU$2,'B-EmEC'!$A$1:$DD$1,0),FALSE)</f>
        <v>5.6459999999999999</v>
      </c>
      <c r="AV4" s="79" t="e">
        <f>VLOOKUP($A4,'B-EmEC'!$A:$DD,MATCH(AV$2,'B-EmEC'!$A$1:$DD$1,0),FALSE)</f>
        <v>#N/A</v>
      </c>
      <c r="AW4" s="79">
        <f>VLOOKUP($A4,'B-EmEC'!$A:$DD,MATCH(AW$2,'B-EmEC'!$A$1:$DD$1,0),FALSE)</f>
        <v>5.851</v>
      </c>
      <c r="AX4" s="79">
        <f>VLOOKUP($A4,'B-EmEC'!$A:$DD,MATCH(AX$2,'B-EmEC'!$A$1:$DD$1,0),FALSE)</f>
        <v>6.3209999999999997</v>
      </c>
      <c r="AY4" s="79">
        <f>VLOOKUP($A4,'B-EmEC'!$A:$DD,MATCH(AY$2,'B-EmEC'!$A$1:$DD$1,0),FALSE)</f>
        <v>6.226</v>
      </c>
      <c r="AZ4" s="79">
        <f>VLOOKUP($A4,'B-EmEC'!$A:$DD,MATCH(AZ$2,'B-EmEC'!$A$1:$DD$1,0),FALSE)</f>
        <v>5.1790000000000003</v>
      </c>
      <c r="BA4" s="79">
        <f>VLOOKUP($A4,'B-EmEC'!$A:$DD,MATCH(BA$2,'B-EmEC'!$A$1:$DD$1,0),FALSE)</f>
        <v>5.9569999999999999</v>
      </c>
      <c r="BB4" s="79">
        <f>VLOOKUP($A4,'B-EmEC'!$A:$DD,MATCH(BB$2,'B-EmEC'!$A$1:$DD$1,0),FALSE)</f>
        <v>5.4640000000000004</v>
      </c>
      <c r="BC4" s="79">
        <f>VLOOKUP($A4,'B-EmEC'!$A:$DD,MATCH(BC$2,'B-EmEC'!$A$1:$DD$1,0),FALSE)</f>
        <v>5.8070000000000004</v>
      </c>
      <c r="BD4" s="79">
        <f>VLOOKUP($A4,'B-EmEC'!$A:$DD,MATCH(BD$2,'B-EmEC'!$A$1:$DD$1,0),FALSE)</f>
        <v>7.7880000000000003</v>
      </c>
      <c r="BE4" s="79">
        <f>VLOOKUP($A4,'B-EmEC'!$A:$DD,MATCH(BE$2,'B-EmEC'!$A$1:$DD$1,0),FALSE)</f>
        <v>6.867</v>
      </c>
      <c r="BF4" s="79">
        <f>VLOOKUP($A4,'B-EmEC'!$A:$DD,MATCH(BF$2,'B-EmEC'!$A$1:$DD$1,0),FALSE)</f>
        <v>4.6470000000000002</v>
      </c>
      <c r="BG4" s="79">
        <f>VLOOKUP($A4,'B-EmEC'!$A:$DD,MATCH(BG$2,'B-EmEC'!$A$1:$DD$1,0),FALSE)</f>
        <v>4.6310000000000002</v>
      </c>
      <c r="BH4" s="79">
        <f>VLOOKUP($A4,'B-EmEC'!$A:$DD,MATCH(BH$2,'B-EmEC'!$A$1:$DD$1,0),FALSE)</f>
        <v>4.7489999999999997</v>
      </c>
      <c r="BI4" s="78">
        <f>VLOOKUP($A4,'B-EmEC'!$A:$DD,MATCH(BI$2,'B-EmEC'!$A$1:$DD$1,0),FALSE)</f>
        <v>0</v>
      </c>
      <c r="BJ4" s="77" t="e">
        <f>VLOOKUP($A4,'B-EmEC'!$A:$DD,MATCH(BJ$2,'B-EmEC'!$A$1:$DD$1,0),FALSE)</f>
        <v>#N/A</v>
      </c>
      <c r="BK4" s="77">
        <f>VLOOKUP($A4,'B-EmEC'!$A:$DD,MATCH(BK$2,'B-EmEC'!$A$1:$DD$1,0),FALSE)</f>
        <v>67.237269772481042</v>
      </c>
      <c r="BL4" s="77">
        <f>VLOOKUP($A4,'B-EmEC'!$A:$DD,MATCH(BL$2,'B-EmEC'!$A$1:$DD$1,0),FALSE)</f>
        <v>47.648261758691206</v>
      </c>
      <c r="BM4" s="77" t="e">
        <f>VLOOKUP($A4,'B-EmEC'!$A:$DD,MATCH(BM$2,'B-EmEC'!$A$1:$DD$1,0),FALSE)</f>
        <v>#N/A</v>
      </c>
      <c r="BN4" s="77">
        <f>VLOOKUP($A4,'B-EmEC'!$A:$DD,MATCH(BN$2,'B-EmEC'!$A$1:$DD$1,0),FALSE)</f>
        <v>58.36021505376344</v>
      </c>
      <c r="BO4" s="77">
        <f>VLOOKUP($A4,'B-EmEC'!$A:$DD,MATCH(BO$2,'B-EmEC'!$A$1:$DD$1,0),FALSE)</f>
        <v>64.664239482200657</v>
      </c>
      <c r="BP4" s="77">
        <f>VLOOKUP($A4,'B-EmEC'!$A:$DD,MATCH(BP$2,'B-EmEC'!$A$1:$DD$1,0),FALSE)</f>
        <v>54.408352668213453</v>
      </c>
      <c r="BQ4" s="77">
        <f>VLOOKUP($A4,'B-EmEC'!$A:$DD,MATCH(BQ$2,'B-EmEC'!$A$1:$DD$1,0),FALSE)</f>
        <v>40.526104953932439</v>
      </c>
      <c r="BR4" s="77">
        <f>VLOOKUP($A4,'B-EmEC'!$A:$DD,MATCH(BR$2,'B-EmEC'!$A$1:$DD$1,0),FALSE)</f>
        <v>56.89898752060278</v>
      </c>
      <c r="BS4" s="77">
        <f>VLOOKUP($A4,'B-EmEC'!$A:$DD,MATCH(BS$2,'B-EmEC'!$A$1:$DD$1,0),FALSE)</f>
        <v>45.308949247916892</v>
      </c>
      <c r="BT4" s="77">
        <f>VLOOKUP($A4,'B-EmEC'!$A:$DD,MATCH(BT$2,'B-EmEC'!$A$1:$DD$1,0),FALSE)</f>
        <v>46.654170571696348</v>
      </c>
      <c r="BU4" s="77">
        <f>VLOOKUP($A4,'B-EmEC'!$A:$DD,MATCH(BU$2,'B-EmEC'!$A$1:$DD$1,0),FALSE)</f>
        <v>34.008196721311478</v>
      </c>
      <c r="BV4" s="77">
        <f>VLOOKUP($A4,'B-EmEC'!$A:$DD,MATCH(BV$2,'B-EmEC'!$A$1:$DD$1,0),FALSE)</f>
        <v>33.290852449730956</v>
      </c>
      <c r="BW4" s="77">
        <f>VLOOKUP($A4,'B-EmEC'!$A:$DD,MATCH(BW$2,'B-EmEC'!$A$1:$DD$1,0),FALSE)</f>
        <v>28.909029875797248</v>
      </c>
      <c r="BX4" s="77">
        <f>VLOOKUP($A4,'B-EmEC'!$A:$DD,MATCH(BX$2,'B-EmEC'!$A$1:$DD$1,0),FALSE)</f>
        <v>53.542976939203356</v>
      </c>
      <c r="BY4" s="77">
        <f>VLOOKUP($A4,'B-EmEC'!$A:$DD,MATCH(BY$2,'B-EmEC'!$A$1:$DD$1,0),FALSE)</f>
        <v>21.391076115485564</v>
      </c>
      <c r="BZ4" s="80">
        <f>VLOOKUP($A4,'B-EmEC'!$A:$DD,MATCH(BZ$2,'B-EmEC'!$A$1:$DD$1,0),FALSE)</f>
        <v>0</v>
      </c>
      <c r="CA4" s="79" t="e">
        <f>VLOOKUP($A4,'B-EmEC'!$A:$DD,MATCH(CA$2,'B-EmEC'!$A$1:$DD$1,0),FALSE)</f>
        <v>#N/A</v>
      </c>
      <c r="CB4" s="79">
        <f>VLOOKUP($A4,'B-EmEC'!$A:$DD,MATCH(CB$2,'B-EmEC'!$A$1:$DD$1,0),FALSE)</f>
        <v>38.386117815161349</v>
      </c>
      <c r="CC4" s="79">
        <f>VLOOKUP($A4,'B-EmEC'!$A:$DD,MATCH(CC$2,'B-EmEC'!$A$1:$DD$1,0),FALSE)</f>
        <v>52.268802935223754</v>
      </c>
      <c r="CD4" s="79" t="e">
        <f>VLOOKUP($A4,'B-EmEC'!$A:$DD,MATCH(CD$2,'B-EmEC'!$A$1:$DD$1,0),FALSE)</f>
        <v>#N/A</v>
      </c>
      <c r="CE4" s="79">
        <f>VLOOKUP($A4,'B-EmEC'!$A:$DD,MATCH(CE$2,'B-EmEC'!$A$1:$DD$1,0),FALSE)</f>
        <v>19.152559588212888</v>
      </c>
      <c r="CF4" s="79">
        <f>VLOOKUP($A4,'B-EmEC'!$A:$DD,MATCH(CF$2,'B-EmEC'!$A$1:$DD$1,0),FALSE)</f>
        <v>56.700049925473849</v>
      </c>
      <c r="CG4" s="79">
        <f>VLOOKUP($A4,'B-EmEC'!$A:$DD,MATCH(CG$2,'B-EmEC'!$A$1:$DD$1,0),FALSE)</f>
        <v>12.471902784143248</v>
      </c>
      <c r="CH4" s="79">
        <f>VLOOKUP($A4,'B-EmEC'!$A:$DD,MATCH(CH$2,'B-EmEC'!$A$1:$DD$1,0),FALSE)</f>
        <v>48.302657986513097</v>
      </c>
      <c r="CI4" s="79">
        <f>VLOOKUP($A4,'B-EmEC'!$A:$DD,MATCH(CI$2,'B-EmEC'!$A$1:$DD$1,0),FALSE)</f>
        <v>45.836068480313777</v>
      </c>
      <c r="CJ4" s="79">
        <f>VLOOKUP($A4,'B-EmEC'!$A:$DD,MATCH(CJ$2,'B-EmEC'!$A$1:$DD$1,0),FALSE)</f>
        <v>44.059237381428304</v>
      </c>
      <c r="CK4" s="79">
        <f>VLOOKUP($A4,'B-EmEC'!$A:$DD,MATCH(CK$2,'B-EmEC'!$A$1:$DD$1,0),FALSE)</f>
        <v>39.622311472096726</v>
      </c>
      <c r="CL4" s="79">
        <f>VLOOKUP($A4,'B-EmEC'!$A:$DD,MATCH(CL$2,'B-EmEC'!$A$1:$DD$1,0),FALSE)</f>
        <v>10.725203751061731</v>
      </c>
      <c r="CM4" s="79">
        <f>VLOOKUP($A4,'B-EmEC'!$A:$DD,MATCH(CM$2,'B-EmEC'!$A$1:$DD$1,0),FALSE)</f>
        <v>34.931637482842596</v>
      </c>
      <c r="CN4" s="79">
        <f>VLOOKUP($A4,'B-EmEC'!$A:$DD,MATCH(CN$2,'B-EmEC'!$A$1:$DD$1,0),FALSE)</f>
        <v>62.274022228712305</v>
      </c>
      <c r="CO4" s="79">
        <f>VLOOKUP($A4,'B-EmEC'!$A:$DD,MATCH(CO$2,'B-EmEC'!$A$1:$DD$1,0),FALSE)</f>
        <v>3732.9001364839851</v>
      </c>
      <c r="CP4" s="79">
        <f>VLOOKUP($A4,'B-EmEC'!$A:$DD,MATCH(CP$2,'B-EmEC'!$A$1:$DD$1,0),FALSE)</f>
        <v>18.634097817895874</v>
      </c>
    </row>
    <row r="5" spans="1:94" x14ac:dyDescent="0.2">
      <c r="A5" t="s">
        <v>210</v>
      </c>
      <c r="B5" s="1" t="str">
        <f>IF(VLOOKUP($A5,'B-Ligands'!$A:$G,3,FALSE)="","",VLOOKUP($A5,'B-Ligands'!$A:$G,3,FALSE))</f>
        <v/>
      </c>
      <c r="C5" t="str">
        <f>IF(VLOOKUP($A5,'B-Ligands'!$A:$G,4,FALSE)="","",VLOOKUP($A5,'B-Ligands'!$A:$G,4,FALSE))</f>
        <v>PAR1 peptide</v>
      </c>
      <c r="D5" t="str">
        <f>IF(VLOOKUP($A5,'B-Ligands'!$A:$G,5,FALSE)="","",VLOOKUP($A5,'B-Ligands'!$A:$G,5,FALSE))</f>
        <v>Guide To Pharmacology</v>
      </c>
      <c r="E5">
        <f>IF(VLOOKUP($A5,'B-Ligands'!$A:$G,6,FALSE)="","",VLOOKUP($A5,'B-Ligands'!$A:$G,6,FALSE))</f>
        <v>3742</v>
      </c>
      <c r="F5" t="str">
        <f>IF(VLOOKUP($A5,'B-Ligands'!$A:$G,7,FALSE)="","",VLOOKUP($A5,'B-Ligands'!$A:$G,7,FALSE))</f>
        <v>Physiological</v>
      </c>
      <c r="G5" s="28">
        <f t="shared" si="0"/>
        <v>0</v>
      </c>
      <c r="H5" s="32">
        <f t="shared" si="1"/>
        <v>6.0327952349425749</v>
      </c>
      <c r="I5" s="32">
        <f t="shared" si="2"/>
        <v>6.222422605722655</v>
      </c>
      <c r="J5" s="32">
        <f t="shared" si="3"/>
        <v>6.5445287565199051</v>
      </c>
      <c r="K5" s="32">
        <f t="shared" si="4"/>
        <v>4.6072204188247152</v>
      </c>
      <c r="L5" s="28">
        <f t="shared" si="5"/>
        <v>0</v>
      </c>
      <c r="M5" s="32">
        <f t="shared" si="6"/>
        <v>6.4119999999999999</v>
      </c>
      <c r="N5" s="32">
        <f t="shared" si="7"/>
        <v>6.7210000000000001</v>
      </c>
      <c r="O5" s="32">
        <f t="shared" si="8"/>
        <v>7.1070000000000002</v>
      </c>
      <c r="P5" s="32">
        <f t="shared" si="9"/>
        <v>5.1769999999999996</v>
      </c>
      <c r="Q5" s="29">
        <f t="shared" si="10"/>
        <v>0</v>
      </c>
      <c r="R5" s="31">
        <f t="shared" si="11"/>
        <v>62.15601300108343</v>
      </c>
      <c r="S5" s="31">
        <f t="shared" si="12"/>
        <v>44.925829997645401</v>
      </c>
      <c r="T5" s="31">
        <f t="shared" si="13"/>
        <v>27.386009629000281</v>
      </c>
      <c r="U5" s="31">
        <f t="shared" si="14"/>
        <v>30.705800139762403</v>
      </c>
      <c r="V5" s="28">
        <f t="shared" si="15"/>
        <v>0</v>
      </c>
      <c r="W5" s="32">
        <f>IF(COUNTIF(CB5:CG5,"#N/A")=COLUMNS(CB5:CG5),NA(),_xlfn.MAXIFS(CB5:CG5,CB5:CG5,"&lt;&gt;#N/A"))</f>
        <v>108.89233315209957</v>
      </c>
      <c r="X5" s="32">
        <f t="shared" si="17"/>
        <v>96.502376012754183</v>
      </c>
      <c r="Y5" s="32">
        <f t="shared" si="18"/>
        <v>32.168956839844945</v>
      </c>
      <c r="Z5" s="32">
        <f t="shared" si="19"/>
        <v>151.32663391718913</v>
      </c>
      <c r="AA5" s="80" cm="1">
        <f t="array" ref="AA5">_xlfn.IFS(AR5=0,0,AR5&gt;0,(LOG(0.01*BI5/10^-AR5)))</f>
        <v>0</v>
      </c>
      <c r="AB5" s="79" t="e" cm="1">
        <f t="array" ref="AB5">_xlfn.IFS(AS5=0,0,AS5&gt;0,(LOG(0.01*BJ5/10^-AS5)))</f>
        <v>#N/A</v>
      </c>
      <c r="AC5" s="79" cm="1">
        <f t="array" ref="AC5">_xlfn.IFS(AT5=0,0,AT5&gt;0,(LOG(0.01*BK5/10^-AT5)))</f>
        <v>3.79248314885653</v>
      </c>
      <c r="AD5" s="79" cm="1">
        <f t="array" ref="AD5">_xlfn.IFS(AU5=0,0,AU5&gt;0,(LOG(0.01*BL5/10^-AU5)))</f>
        <v>4.4517996547049066</v>
      </c>
      <c r="AE5" s="79" t="e" cm="1">
        <f t="array" ref="AE5">_xlfn.IFS(AV5=0,0,AV5&gt;0,(LOG(0.01*BM5/10^-AV5)))</f>
        <v>#N/A</v>
      </c>
      <c r="AF5" s="79" cm="1">
        <f t="array" ref="AF5">_xlfn.IFS(AW5=0,0,AW5&gt;0,(LOG(0.01*BN5/10^-AW5)))</f>
        <v>5.1789583607595535</v>
      </c>
      <c r="AG5" s="79" cm="1">
        <f t="array" ref="AG5">_xlfn.IFS(AX5=0,0,AX5&gt;0,(LOG(0.01*BO5/10^-AX5)))</f>
        <v>5.6537066605519017</v>
      </c>
      <c r="AH5" s="79" cm="1">
        <f t="array" ref="AH5">_xlfn.IFS(AY5=0,0,AY5&gt;0,(LOG(0.01*BP5/10^-AY5)))</f>
        <v>6.0327952349425749</v>
      </c>
      <c r="AI5" s="79" cm="1">
        <f t="array" ref="AI5">_xlfn.IFS(AZ5=0,0,AZ5&gt;0,(LOG(0.01*BQ5/10^-AZ5)))</f>
        <v>6.222422605722655</v>
      </c>
      <c r="AJ5" s="79" cm="1">
        <f t="array" ref="AJ5">_xlfn.IFS(BA5=0,0,BA5&gt;0,(LOG(0.01*BR5/10^-BA5)))</f>
        <v>6.1994961093773977</v>
      </c>
      <c r="AK5" s="79" cm="1">
        <f t="array" ref="AK5">_xlfn.IFS(BB5=0,0,BB5&gt;0,(LOG(0.01*BS5/10^-BB5)))</f>
        <v>5.3860576334974724</v>
      </c>
      <c r="AL5" s="79" cm="1">
        <f t="array" ref="AL5">_xlfn.IFS(BC5=0,0,BC5&gt;0,(LOG(0.01*BT5/10^-BC5)))</f>
        <v>5.7146272302146546</v>
      </c>
      <c r="AM5" s="79" cm="1">
        <f t="array" ref="AM5">_xlfn.IFS(BD5=0,0,BD5&gt;0,(LOG(0.01*BU5/10^-BD5)))</f>
        <v>0</v>
      </c>
      <c r="AN5" s="79" cm="1">
        <f t="array" ref="AN5">_xlfn.IFS(BE5=0,0,BE5&gt;0,(LOG(0.01*BV5/10^-BE5)))</f>
        <v>6.5445287565199051</v>
      </c>
      <c r="AO5" s="79" cm="1">
        <f t="array" ref="AO5">_xlfn.IFS(BF5=0,0,BF5&gt;0,(LOG(0.01*BW5/10^-BF5)))</f>
        <v>4.2567772051578503</v>
      </c>
      <c r="AP5" s="79" cm="1">
        <f t="array" ref="AP5">_xlfn.IFS(BG5=0,0,BG5&gt;0,(LOG(0.01*BX5/10^-BG5)))</f>
        <v>4.6072204188247152</v>
      </c>
      <c r="AQ5" s="79" cm="1">
        <f t="array" ref="AQ5">_xlfn.IFS(BH5=0,0,BH5&gt;0,(LOG(0.01*BY5/10^-BH5)))</f>
        <v>4.4895593705428665</v>
      </c>
      <c r="AR5" s="80">
        <f>VLOOKUP($A5,'B-EmEC'!$A:$DD,MATCH(AR$2,'B-EmEC'!$A$1:$DD$1,0),FALSE)</f>
        <v>0</v>
      </c>
      <c r="AS5" s="79" t="e">
        <f>VLOOKUP($A5,'B-EmEC'!$A:$DD,MATCH(AS$2,'B-EmEC'!$A$1:$DD$1,0),FALSE)</f>
        <v>#N/A</v>
      </c>
      <c r="AT5" s="79">
        <f>VLOOKUP($A5,'B-EmEC'!$A:$DD,MATCH(AT$2,'B-EmEC'!$A$1:$DD$1,0),FALSE)</f>
        <v>3.9990000000000001</v>
      </c>
      <c r="AU5" s="79">
        <f>VLOOKUP($A5,'B-EmEC'!$A:$DD,MATCH(AU$2,'B-EmEC'!$A$1:$DD$1,0),FALSE)</f>
        <v>5.04</v>
      </c>
      <c r="AV5" s="79" t="e">
        <f>VLOOKUP($A5,'B-EmEC'!$A:$DD,MATCH(AV$2,'B-EmEC'!$A$1:$DD$1,0),FALSE)</f>
        <v>#N/A</v>
      </c>
      <c r="AW5" s="79">
        <f>VLOOKUP($A5,'B-EmEC'!$A:$DD,MATCH(AW$2,'B-EmEC'!$A$1:$DD$1,0),FALSE)</f>
        <v>5.8860000000000001</v>
      </c>
      <c r="AX5" s="79">
        <f>VLOOKUP($A5,'B-EmEC'!$A:$DD,MATCH(AX$2,'B-EmEC'!$A$1:$DD$1,0),FALSE)</f>
        <v>6.0030000000000001</v>
      </c>
      <c r="AY5" s="79">
        <f>VLOOKUP($A5,'B-EmEC'!$A:$DD,MATCH(AY$2,'B-EmEC'!$A$1:$DD$1,0),FALSE)</f>
        <v>6.4119999999999999</v>
      </c>
      <c r="AZ5" s="79">
        <f>VLOOKUP($A5,'B-EmEC'!$A:$DD,MATCH(AZ$2,'B-EmEC'!$A$1:$DD$1,0),FALSE)</f>
        <v>6.7210000000000001</v>
      </c>
      <c r="BA5" s="79">
        <f>VLOOKUP($A5,'B-EmEC'!$A:$DD,MATCH(BA$2,'B-EmEC'!$A$1:$DD$1,0),FALSE)</f>
        <v>6.5469999999999997</v>
      </c>
      <c r="BB5" s="79">
        <f>VLOOKUP($A5,'B-EmEC'!$A:$DD,MATCH(BB$2,'B-EmEC'!$A$1:$DD$1,0),FALSE)</f>
        <v>5.7439999999999998</v>
      </c>
      <c r="BC5" s="79">
        <f>VLOOKUP($A5,'B-EmEC'!$A:$DD,MATCH(BC$2,'B-EmEC'!$A$1:$DD$1,0),FALSE)</f>
        <v>6.2210000000000001</v>
      </c>
      <c r="BD5" s="79">
        <f>VLOOKUP($A5,'B-EmEC'!$A:$DD,MATCH(BD$2,'B-EmEC'!$A$1:$DD$1,0),FALSE)</f>
        <v>0</v>
      </c>
      <c r="BE5" s="79">
        <f>VLOOKUP($A5,'B-EmEC'!$A:$DD,MATCH(BE$2,'B-EmEC'!$A$1:$DD$1,0),FALSE)</f>
        <v>7.1070000000000002</v>
      </c>
      <c r="BF5" s="79">
        <f>VLOOKUP($A5,'B-EmEC'!$A:$DD,MATCH(BF$2,'B-EmEC'!$A$1:$DD$1,0),FALSE)</f>
        <v>5.0819999999999999</v>
      </c>
      <c r="BG5" s="79">
        <f>VLOOKUP($A5,'B-EmEC'!$A:$DD,MATCH(BG$2,'B-EmEC'!$A$1:$DD$1,0),FALSE)</f>
        <v>5.12</v>
      </c>
      <c r="BH5" s="79">
        <f>VLOOKUP($A5,'B-EmEC'!$A:$DD,MATCH(BH$2,'B-EmEC'!$A$1:$DD$1,0),FALSE)</f>
        <v>5.1769999999999996</v>
      </c>
      <c r="BI5" s="78">
        <f>VLOOKUP($A5,'B-EmEC'!$A:$DD,MATCH(BI$2,'B-EmEC'!$A$1:$DD$1,0),FALSE)</f>
        <v>0</v>
      </c>
      <c r="BJ5" s="77" t="e">
        <f>VLOOKUP($A5,'B-EmEC'!$A:$DD,MATCH(BJ$2,'B-EmEC'!$A$1:$DD$1,0),FALSE)</f>
        <v>#N/A</v>
      </c>
      <c r="BK5" s="77">
        <f>VLOOKUP($A5,'B-EmEC'!$A:$DD,MATCH(BK$2,'B-EmEC'!$A$1:$DD$1,0),FALSE)</f>
        <v>62.15601300108343</v>
      </c>
      <c r="BL5" s="77">
        <f>VLOOKUP($A5,'B-EmEC'!$A:$DD,MATCH(BL$2,'B-EmEC'!$A$1:$DD$1,0),FALSE)</f>
        <v>25.810692375109554</v>
      </c>
      <c r="BM5" s="77" t="e">
        <f>VLOOKUP($A5,'B-EmEC'!$A:$DD,MATCH(BM$2,'B-EmEC'!$A$1:$DD$1,0),FALSE)</f>
        <v>#N/A</v>
      </c>
      <c r="BN5" s="77">
        <f>VLOOKUP($A5,'B-EmEC'!$A:$DD,MATCH(BN$2,'B-EmEC'!$A$1:$DD$1,0),FALSE)</f>
        <v>19.631720430107528</v>
      </c>
      <c r="BO5" s="77">
        <f>VLOOKUP($A5,'B-EmEC'!$A:$DD,MATCH(BO$2,'B-EmEC'!$A$1:$DD$1,0),FALSE)</f>
        <v>44.7411003236246</v>
      </c>
      <c r="BP5" s="77">
        <f>VLOOKUP($A5,'B-EmEC'!$A:$DD,MATCH(BP$2,'B-EmEC'!$A$1:$DD$1,0),FALSE)</f>
        <v>41.763341067285381</v>
      </c>
      <c r="BQ5" s="77">
        <f>VLOOKUP($A5,'B-EmEC'!$A:$DD,MATCH(BQ$2,'B-EmEC'!$A$1:$DD$1,0),FALSE)</f>
        <v>31.726532247296035</v>
      </c>
      <c r="BR5" s="77">
        <f>VLOOKUP($A5,'B-EmEC'!$A:$DD,MATCH(BR$2,'B-EmEC'!$A$1:$DD$1,0),FALSE)</f>
        <v>44.925829997645401</v>
      </c>
      <c r="BS5" s="77">
        <f>VLOOKUP($A5,'B-EmEC'!$A:$DD,MATCH(BS$2,'B-EmEC'!$A$1:$DD$1,0),FALSE)</f>
        <v>43.85888973054864</v>
      </c>
      <c r="BT5" s="77">
        <f>VLOOKUP($A5,'B-EmEC'!$A:$DD,MATCH(BT$2,'B-EmEC'!$A$1:$DD$1,0),FALSE)</f>
        <v>31.162136832239923</v>
      </c>
      <c r="BU5" s="77">
        <f>VLOOKUP($A5,'B-EmEC'!$A:$DD,MATCH(BU$2,'B-EmEC'!$A$1:$DD$1,0),FALSE)</f>
        <v>0</v>
      </c>
      <c r="BV5" s="77">
        <f>VLOOKUP($A5,'B-EmEC'!$A:$DD,MATCH(BV$2,'B-EmEC'!$A$1:$DD$1,0),FALSE)</f>
        <v>27.386009629000281</v>
      </c>
      <c r="BW5" s="77">
        <f>VLOOKUP($A5,'B-EmEC'!$A:$DD,MATCH(BW$2,'B-EmEC'!$A$1:$DD$1,0),FALSE)</f>
        <v>14.954682779456194</v>
      </c>
      <c r="BX5" s="77">
        <f>VLOOKUP($A5,'B-EmEC'!$A:$DD,MATCH(BX$2,'B-EmEC'!$A$1:$DD$1,0),FALSE)</f>
        <v>30.705800139762403</v>
      </c>
      <c r="BY5" s="77">
        <f>VLOOKUP($A5,'B-EmEC'!$A:$DD,MATCH(BY$2,'B-EmEC'!$A$1:$DD$1,0),FALSE)</f>
        <v>20.538057742782151</v>
      </c>
      <c r="BZ5" s="80">
        <f>VLOOKUP($A5,'B-EmEC'!$A:$DD,MATCH(BZ$2,'B-EmEC'!$A$1:$DD$1,0),FALSE)</f>
        <v>0</v>
      </c>
      <c r="CA5" s="79" t="e">
        <f>VLOOKUP($A5,'B-EmEC'!$A:$DD,MATCH(CA$2,'B-EmEC'!$A$1:$DD$1,0),FALSE)</f>
        <v>#N/A</v>
      </c>
      <c r="CB5" s="79">
        <f>VLOOKUP($A5,'B-EmEC'!$A:$DD,MATCH(CB$2,'B-EmEC'!$A$1:$DD$1,0),FALSE)</f>
        <v>68.258462401102747</v>
      </c>
      <c r="CC5" s="79">
        <f>VLOOKUP($A5,'B-EmEC'!$A:$DD,MATCH(CC$2,'B-EmEC'!$A$1:$DD$1,0),FALSE)</f>
        <v>18.578181255309381</v>
      </c>
      <c r="CD5" s="79" t="e">
        <f>VLOOKUP($A5,'B-EmEC'!$A:$DD,MATCH(CD$2,'B-EmEC'!$A$1:$DD$1,0),FALSE)</f>
        <v>#N/A</v>
      </c>
      <c r="CE5" s="79">
        <f>VLOOKUP($A5,'B-EmEC'!$A:$DD,MATCH(CE$2,'B-EmEC'!$A$1:$DD$1,0),FALSE)</f>
        <v>9.0434613745044086</v>
      </c>
      <c r="CF5" s="79">
        <f>VLOOKUP($A5,'B-EmEC'!$A:$DD,MATCH(CF$2,'B-EmEC'!$A$1:$DD$1,0),FALSE)</f>
        <v>108.89233315209957</v>
      </c>
      <c r="CG5" s="79">
        <f>VLOOKUP($A5,'B-EmEC'!$A:$DD,MATCH(CG$2,'B-EmEC'!$A$1:$DD$1,0),FALSE)</f>
        <v>31.224492818591695</v>
      </c>
      <c r="CH5" s="79">
        <f>VLOOKUP($A5,'B-EmEC'!$A:$DD,MATCH(CH$2,'B-EmEC'!$A$1:$DD$1,0),FALSE)</f>
        <v>22.886098724704723</v>
      </c>
      <c r="CI5" s="79">
        <f>VLOOKUP($A5,'B-EmEC'!$A:$DD,MATCH(CI$2,'B-EmEC'!$A$1:$DD$1,0),FALSE)</f>
        <v>44.101810356694337</v>
      </c>
      <c r="CJ5" s="79">
        <f>VLOOKUP($A5,'B-EmEC'!$A:$DD,MATCH(CJ$2,'B-EmEC'!$A$1:$DD$1,0),FALSE)</f>
        <v>96.502376012754183</v>
      </c>
      <c r="CK5" s="79">
        <f>VLOOKUP($A5,'B-EmEC'!$A:$DD,MATCH(CK$2,'B-EmEC'!$A$1:$DD$1,0),FALSE)</f>
        <v>33.434594870372003</v>
      </c>
      <c r="CL5" s="79">
        <f>VLOOKUP($A5,'B-EmEC'!$A:$DD,MATCH(CL$2,'B-EmEC'!$A$1:$DD$1,0),FALSE)</f>
        <v>0</v>
      </c>
      <c r="CM5" s="79">
        <f>VLOOKUP($A5,'B-EmEC'!$A:$DD,MATCH(CM$2,'B-EmEC'!$A$1:$DD$1,0),FALSE)</f>
        <v>32.168956839844945</v>
      </c>
      <c r="CN5" s="79">
        <f>VLOOKUP($A5,'B-EmEC'!$A:$DD,MATCH(CN$2,'B-EmEC'!$A$1:$DD$1,0),FALSE)</f>
        <v>36.536423108475262</v>
      </c>
      <c r="CO5" s="79">
        <f>VLOOKUP($A5,'B-EmEC'!$A:$DD,MATCH(CO$2,'B-EmEC'!$A$1:$DD$1,0),FALSE)</f>
        <v>151.32663391718913</v>
      </c>
      <c r="CP5" s="79">
        <f>VLOOKUP($A5,'B-EmEC'!$A:$DD,MATCH(CP$2,'B-EmEC'!$A$1:$DD$1,0),FALSE)</f>
        <v>52.221474636480401</v>
      </c>
    </row>
    <row r="6" spans="1:94" x14ac:dyDescent="0.2">
      <c r="A6" t="s">
        <v>106</v>
      </c>
      <c r="B6" s="1" t="str">
        <f>IF(VLOOKUP($A6,'B-Ligands'!$A:$G,3,FALSE)="","",VLOOKUP($A6,'B-Ligands'!$A:$G,3,FALSE))</f>
        <v/>
      </c>
      <c r="C6" t="str">
        <f>IF(VLOOKUP($A6,'B-Ligands'!$A:$G,4,FALSE)="","",VLOOKUP($A6,'B-Ligands'!$A:$G,4,FALSE))</f>
        <v>Dopamine</v>
      </c>
      <c r="D6" t="str">
        <f>IF(VLOOKUP($A6,'B-Ligands'!$A:$G,5,FALSE)="","",VLOOKUP($A6,'B-Ligands'!$A:$G,5,FALSE))</f>
        <v>Guide To Pharmacology</v>
      </c>
      <c r="E6">
        <f>IF(VLOOKUP($A6,'B-Ligands'!$A:$G,6,FALSE)="","",VLOOKUP($A6,'B-Ligands'!$A:$G,6,FALSE))</f>
        <v>940</v>
      </c>
      <c r="F6" t="str">
        <f>IF(VLOOKUP($A6,'B-Ligands'!$A:$G,7,FALSE)="","",VLOOKUP($A6,'B-Ligands'!$A:$G,7,FALSE))</f>
        <v>Physiological</v>
      </c>
      <c r="G6" s="28">
        <f t="shared" si="0"/>
        <v>8.6235470797866309</v>
      </c>
      <c r="H6" s="32">
        <f t="shared" si="1"/>
        <v>5.6924623318773468</v>
      </c>
      <c r="I6" s="32">
        <f t="shared" si="2"/>
        <v>7.4372491319758991</v>
      </c>
      <c r="J6" s="32">
        <f t="shared" si="3"/>
        <v>0</v>
      </c>
      <c r="K6" s="32">
        <f t="shared" si="4"/>
        <v>5.1143227982827604</v>
      </c>
      <c r="L6" s="28">
        <f t="shared" si="5"/>
        <v>8.81</v>
      </c>
      <c r="M6" s="32">
        <f t="shared" si="6"/>
        <v>5.9859999999999998</v>
      </c>
      <c r="N6" s="32">
        <f t="shared" si="7"/>
        <v>7.657</v>
      </c>
      <c r="O6" s="32">
        <f t="shared" si="8"/>
        <v>0</v>
      </c>
      <c r="P6" s="32">
        <f t="shared" si="9"/>
        <v>5.6360000000000001</v>
      </c>
      <c r="Q6" s="29">
        <f t="shared" si="10"/>
        <v>65.094917330067361</v>
      </c>
      <c r="R6" s="31">
        <f t="shared" si="11"/>
        <v>50.870069605568446</v>
      </c>
      <c r="S6" s="31">
        <f t="shared" si="12"/>
        <v>60.290534208059974</v>
      </c>
      <c r="T6" s="31">
        <f t="shared" si="13"/>
        <v>0</v>
      </c>
      <c r="U6" s="31">
        <f t="shared" si="14"/>
        <v>39.657582110412299</v>
      </c>
      <c r="V6" s="28">
        <f t="shared" si="15"/>
        <v>3.1735826180955304</v>
      </c>
      <c r="W6" s="32">
        <f t="shared" si="16"/>
        <v>8.6713906856176735</v>
      </c>
      <c r="X6" s="32">
        <f t="shared" si="17"/>
        <v>52.911716920618126</v>
      </c>
      <c r="Y6" s="32">
        <f t="shared" si="18"/>
        <v>0</v>
      </c>
      <c r="Z6" s="32">
        <f t="shared" si="19"/>
        <v>84.103875166848525</v>
      </c>
      <c r="AA6" s="80" cm="1">
        <f t="array" ref="AA6">_xlfn.IFS(AR6=0,0,AR6&gt;0,(LOG(0.01*BI6/10^-AR6)))</f>
        <v>8.6235470797866309</v>
      </c>
      <c r="AB6" s="79" t="e" cm="1">
        <f t="array" ref="AB6">_xlfn.IFS(AS6=0,0,AS6&gt;0,(LOG(0.01*BJ6/10^-AS6)))</f>
        <v>#N/A</v>
      </c>
      <c r="AC6" s="79" cm="1">
        <f t="array" ref="AC6">_xlfn.IFS(AT6=0,0,AT6&gt;0,(LOG(0.01*BK6/10^-AT6)))</f>
        <v>0</v>
      </c>
      <c r="AD6" s="79" cm="1">
        <f t="array" ref="AD6">_xlfn.IFS(AU6=0,0,AU6&gt;0,(LOG(0.01*BL6/10^-AU6)))</f>
        <v>0</v>
      </c>
      <c r="AE6" s="79" t="e" cm="1">
        <f t="array" ref="AE6">_xlfn.IFS(AV6=0,0,AV6&gt;0,(LOG(0.01*BM6/10^-AV6)))</f>
        <v>#N/A</v>
      </c>
      <c r="AF6" s="79" cm="1">
        <f t="array" ref="AF6">_xlfn.IFS(AW6=0,0,AW6&gt;0,(LOG(0.01*BN6/10^-AW6)))</f>
        <v>0</v>
      </c>
      <c r="AG6" s="79" cm="1">
        <f t="array" ref="AG6">_xlfn.IFS(AX6=0,0,AX6&gt;0,(LOG(0.01*BO6/10^-AX6)))</f>
        <v>5.1044358798017084</v>
      </c>
      <c r="AH6" s="79" cm="1">
        <f t="array" ref="AH6">_xlfn.IFS(AY6=0,0,AY6&gt;0,(LOG(0.01*BP6/10^-AY6)))</f>
        <v>5.6924623318773468</v>
      </c>
      <c r="AI6" s="79" cm="1">
        <f t="array" ref="AI6">_xlfn.IFS(AZ6=0,0,AZ6&gt;0,(LOG(0.01*BQ6/10^-AZ6)))</f>
        <v>0</v>
      </c>
      <c r="AJ6" s="79" cm="1">
        <f t="array" ref="AJ6">_xlfn.IFS(BA6=0,0,BA6&gt;0,(LOG(0.01*BR6/10^-BA6)))</f>
        <v>0</v>
      </c>
      <c r="AK6" s="79" cm="1">
        <f t="array" ref="AK6">_xlfn.IFS(BB6=0,0,BB6&gt;0,(LOG(0.01*BS6/10^-BB6)))</f>
        <v>0</v>
      </c>
      <c r="AL6" s="79" cm="1">
        <f t="array" ref="AL6">_xlfn.IFS(BC6=0,0,BC6&gt;0,(LOG(0.01*BT6/10^-BC6)))</f>
        <v>7.4372491319758991</v>
      </c>
      <c r="AM6" s="79" cm="1">
        <f t="array" ref="AM6">_xlfn.IFS(BD6=0,0,BD6&gt;0,(LOG(0.01*BU6/10^-BD6)))</f>
        <v>0</v>
      </c>
      <c r="AN6" s="79" cm="1">
        <f t="array" ref="AN6">_xlfn.IFS(BE6=0,0,BE6&gt;0,(LOG(0.01*BV6/10^-BE6)))</f>
        <v>0</v>
      </c>
      <c r="AO6" s="79" cm="1">
        <f t="array" ref="AO6">_xlfn.IFS(BF6=0,0,BF6&gt;0,(LOG(0.01*BW6/10^-BF6)))</f>
        <v>4.7297089741298137</v>
      </c>
      <c r="AP6" s="79" cm="1">
        <f t="array" ref="AP6">_xlfn.IFS(BG6=0,0,BG6&gt;0,(LOG(0.01*BX6/10^-BG6)))</f>
        <v>4.891326232105385</v>
      </c>
      <c r="AQ6" s="79" cm="1">
        <f t="array" ref="AQ6">_xlfn.IFS(BH6=0,0,BH6&gt;0,(LOG(0.01*BY6/10^-BH6)))</f>
        <v>5.1143227982827604</v>
      </c>
      <c r="AR6" s="80">
        <f>VLOOKUP($A6,'B-EmEC'!$A:$DD,MATCH(AR$2,'B-EmEC'!$A$1:$DD$1,0),FALSE)</f>
        <v>8.81</v>
      </c>
      <c r="AS6" s="79" t="e">
        <f>VLOOKUP($A6,'B-EmEC'!$A:$DD,MATCH(AS$2,'B-EmEC'!$A$1:$DD$1,0),FALSE)</f>
        <v>#N/A</v>
      </c>
      <c r="AT6" s="79">
        <f>VLOOKUP($A6,'B-EmEC'!$A:$DD,MATCH(AT$2,'B-EmEC'!$A$1:$DD$1,0),FALSE)</f>
        <v>0</v>
      </c>
      <c r="AU6" s="79">
        <f>VLOOKUP($A6,'B-EmEC'!$A:$DD,MATCH(AU$2,'B-EmEC'!$A$1:$DD$1,0),FALSE)</f>
        <v>0</v>
      </c>
      <c r="AV6" s="79" t="e">
        <f>VLOOKUP($A6,'B-EmEC'!$A:$DD,MATCH(AV$2,'B-EmEC'!$A$1:$DD$1,0),FALSE)</f>
        <v>#N/A</v>
      </c>
      <c r="AW6" s="79">
        <f>VLOOKUP($A6,'B-EmEC'!$A:$DD,MATCH(AW$2,'B-EmEC'!$A$1:$DD$1,0),FALSE)</f>
        <v>0</v>
      </c>
      <c r="AX6" s="79">
        <f>VLOOKUP($A6,'B-EmEC'!$A:$DD,MATCH(AX$2,'B-EmEC'!$A$1:$DD$1,0),FALSE)</f>
        <v>5.6040000000000001</v>
      </c>
      <c r="AY6" s="79">
        <f>VLOOKUP($A6,'B-EmEC'!$A:$DD,MATCH(AY$2,'B-EmEC'!$A$1:$DD$1,0),FALSE)</f>
        <v>5.9859999999999998</v>
      </c>
      <c r="AZ6" s="79">
        <f>VLOOKUP($A6,'B-EmEC'!$A:$DD,MATCH(AZ$2,'B-EmEC'!$A$1:$DD$1,0),FALSE)</f>
        <v>0</v>
      </c>
      <c r="BA6" s="79">
        <f>VLOOKUP($A6,'B-EmEC'!$A:$DD,MATCH(BA$2,'B-EmEC'!$A$1:$DD$1,0),FALSE)</f>
        <v>0</v>
      </c>
      <c r="BB6" s="79">
        <f>VLOOKUP($A6,'B-EmEC'!$A:$DD,MATCH(BB$2,'B-EmEC'!$A$1:$DD$1,0),FALSE)</f>
        <v>0</v>
      </c>
      <c r="BC6" s="79">
        <f>VLOOKUP($A6,'B-EmEC'!$A:$DD,MATCH(BC$2,'B-EmEC'!$A$1:$DD$1,0),FALSE)</f>
        <v>7.657</v>
      </c>
      <c r="BD6" s="79">
        <f>VLOOKUP($A6,'B-EmEC'!$A:$DD,MATCH(BD$2,'B-EmEC'!$A$1:$DD$1,0),FALSE)</f>
        <v>0</v>
      </c>
      <c r="BE6" s="79">
        <f>VLOOKUP($A6,'B-EmEC'!$A:$DD,MATCH(BE$2,'B-EmEC'!$A$1:$DD$1,0),FALSE)</f>
        <v>0</v>
      </c>
      <c r="BF6" s="79">
        <f>VLOOKUP($A6,'B-EmEC'!$A:$DD,MATCH(BF$2,'B-EmEC'!$A$1:$DD$1,0),FALSE)</f>
        <v>5.5629999999999997</v>
      </c>
      <c r="BG6" s="79">
        <f>VLOOKUP($A6,'B-EmEC'!$A:$DD,MATCH(BG$2,'B-EmEC'!$A$1:$DD$1,0),FALSE)</f>
        <v>5.2930000000000001</v>
      </c>
      <c r="BH6" s="79">
        <f>VLOOKUP($A6,'B-EmEC'!$A:$DD,MATCH(BH$2,'B-EmEC'!$A$1:$DD$1,0),FALSE)</f>
        <v>5.6360000000000001</v>
      </c>
      <c r="BI6" s="78">
        <f>VLOOKUP($A6,'B-EmEC'!$A:$DD,MATCH(BI$2,'B-EmEC'!$A$1:$DD$1,0),FALSE)</f>
        <v>65.094917330067361</v>
      </c>
      <c r="BJ6" s="77" t="e">
        <f>VLOOKUP($A6,'B-EmEC'!$A:$DD,MATCH(BJ$2,'B-EmEC'!$A$1:$DD$1,0),FALSE)</f>
        <v>#N/A</v>
      </c>
      <c r="BK6" s="77">
        <f>VLOOKUP($A6,'B-EmEC'!$A:$DD,MATCH(BK$2,'B-EmEC'!$A$1:$DD$1,0),FALSE)</f>
        <v>0</v>
      </c>
      <c r="BL6" s="77">
        <f>VLOOKUP($A6,'B-EmEC'!$A:$DD,MATCH(BL$2,'B-EmEC'!$A$1:$DD$1,0),FALSE)</f>
        <v>0</v>
      </c>
      <c r="BM6" s="77" t="e">
        <f>VLOOKUP($A6,'B-EmEC'!$A:$DD,MATCH(BM$2,'B-EmEC'!$A$1:$DD$1,0),FALSE)</f>
        <v>#N/A</v>
      </c>
      <c r="BN6" s="77">
        <f>VLOOKUP($A6,'B-EmEC'!$A:$DD,MATCH(BN$2,'B-EmEC'!$A$1:$DD$1,0),FALSE)</f>
        <v>0</v>
      </c>
      <c r="BO6" s="77">
        <f>VLOOKUP($A6,'B-EmEC'!$A:$DD,MATCH(BO$2,'B-EmEC'!$A$1:$DD$1,0),FALSE)</f>
        <v>31.654530744336572</v>
      </c>
      <c r="BP6" s="77">
        <f>VLOOKUP($A6,'B-EmEC'!$A:$DD,MATCH(BP$2,'B-EmEC'!$A$1:$DD$1,0),FALSE)</f>
        <v>50.870069605568446</v>
      </c>
      <c r="BQ6" s="77">
        <f>VLOOKUP($A6,'B-EmEC'!$A:$DD,MATCH(BQ$2,'B-EmEC'!$A$1:$DD$1,0),FALSE)</f>
        <v>0</v>
      </c>
      <c r="BR6" s="77">
        <f>VLOOKUP($A6,'B-EmEC'!$A:$DD,MATCH(BR$2,'B-EmEC'!$A$1:$DD$1,0),FALSE)</f>
        <v>0</v>
      </c>
      <c r="BS6" s="77">
        <f>VLOOKUP($A6,'B-EmEC'!$A:$DD,MATCH(BS$2,'B-EmEC'!$A$1:$DD$1,0),FALSE)</f>
        <v>0</v>
      </c>
      <c r="BT6" s="77">
        <f>VLOOKUP($A6,'B-EmEC'!$A:$DD,MATCH(BT$2,'B-EmEC'!$A$1:$DD$1,0),FALSE)</f>
        <v>60.290534208059974</v>
      </c>
      <c r="BU6" s="77">
        <f>VLOOKUP($A6,'B-EmEC'!$A:$DD,MATCH(BU$2,'B-EmEC'!$A$1:$DD$1,0),FALSE)</f>
        <v>0</v>
      </c>
      <c r="BV6" s="77">
        <f>VLOOKUP($A6,'B-EmEC'!$A:$DD,MATCH(BV$2,'B-EmEC'!$A$1:$DD$1,0),FALSE)</f>
        <v>0</v>
      </c>
      <c r="BW6" s="77">
        <f>VLOOKUP($A6,'B-EmEC'!$A:$DD,MATCH(BW$2,'B-EmEC'!$A$1:$DD$1,0),FALSE)</f>
        <v>14.67942262504196</v>
      </c>
      <c r="BX6" s="77">
        <f>VLOOKUP($A6,'B-EmEC'!$A:$DD,MATCH(BX$2,'B-EmEC'!$A$1:$DD$1,0),FALSE)</f>
        <v>39.657582110412299</v>
      </c>
      <c r="BY6" s="77">
        <f>VLOOKUP($A6,'B-EmEC'!$A:$DD,MATCH(BY$2,'B-EmEC'!$A$1:$DD$1,0),FALSE)</f>
        <v>30.083114610673665</v>
      </c>
      <c r="BZ6" s="80">
        <f>VLOOKUP($A6,'B-EmEC'!$A:$DD,MATCH(BZ$2,'B-EmEC'!$A$1:$DD$1,0),FALSE)</f>
        <v>3.1735826180955304</v>
      </c>
      <c r="CA6" s="79" t="e">
        <f>VLOOKUP($A6,'B-EmEC'!$A:$DD,MATCH(CA$2,'B-EmEC'!$A$1:$DD$1,0),FALSE)</f>
        <v>#N/A</v>
      </c>
      <c r="CB6" s="79">
        <f>VLOOKUP($A6,'B-EmEC'!$A:$DD,MATCH(CB$2,'B-EmEC'!$A$1:$DD$1,0),FALSE)</f>
        <v>0</v>
      </c>
      <c r="CC6" s="79">
        <f>VLOOKUP($A6,'B-EmEC'!$A:$DD,MATCH(CC$2,'B-EmEC'!$A$1:$DD$1,0),FALSE)</f>
        <v>0</v>
      </c>
      <c r="CD6" s="79" t="e">
        <f>VLOOKUP($A6,'B-EmEC'!$A:$DD,MATCH(CD$2,'B-EmEC'!$A$1:$DD$1,0),FALSE)</f>
        <v>#N/A</v>
      </c>
      <c r="CE6" s="79">
        <f>VLOOKUP($A6,'B-EmEC'!$A:$DD,MATCH(CE$2,'B-EmEC'!$A$1:$DD$1,0),FALSE)</f>
        <v>0</v>
      </c>
      <c r="CF6" s="79">
        <f>VLOOKUP($A6,'B-EmEC'!$A:$DD,MATCH(CF$2,'B-EmEC'!$A$1:$DD$1,0),FALSE)</f>
        <v>7.6607590554364258</v>
      </c>
      <c r="CG6" s="79">
        <f>VLOOKUP($A6,'B-EmEC'!$A:$DD,MATCH(CG$2,'B-EmEC'!$A$1:$DD$1,0),FALSE)</f>
        <v>8.6713906856176735</v>
      </c>
      <c r="CH6" s="79">
        <f>VLOOKUP($A6,'B-EmEC'!$A:$DD,MATCH(CH$2,'B-EmEC'!$A$1:$DD$1,0),FALSE)</f>
        <v>0</v>
      </c>
      <c r="CI6" s="79">
        <f>VLOOKUP($A6,'B-EmEC'!$A:$DD,MATCH(CI$2,'B-EmEC'!$A$1:$DD$1,0),FALSE)</f>
        <v>0</v>
      </c>
      <c r="CJ6" s="79">
        <f>VLOOKUP($A6,'B-EmEC'!$A:$DD,MATCH(CJ$2,'B-EmEC'!$A$1:$DD$1,0),FALSE)</f>
        <v>0</v>
      </c>
      <c r="CK6" s="79">
        <f>VLOOKUP($A6,'B-EmEC'!$A:$DD,MATCH(CK$2,'B-EmEC'!$A$1:$DD$1,0),FALSE)</f>
        <v>52.911716920618126</v>
      </c>
      <c r="CL6" s="79">
        <f>VLOOKUP($A6,'B-EmEC'!$A:$DD,MATCH(CL$2,'B-EmEC'!$A$1:$DD$1,0),FALSE)</f>
        <v>0</v>
      </c>
      <c r="CM6" s="79">
        <f>VLOOKUP($A6,'B-EmEC'!$A:$DD,MATCH(CM$2,'B-EmEC'!$A$1:$DD$1,0),FALSE)</f>
        <v>0</v>
      </c>
      <c r="CN6" s="79">
        <f>VLOOKUP($A6,'B-EmEC'!$A:$DD,MATCH(CN$2,'B-EmEC'!$A$1:$DD$1,0),FALSE)</f>
        <v>36.884587854731585</v>
      </c>
      <c r="CO6" s="79">
        <f>VLOOKUP($A6,'B-EmEC'!$A:$DD,MATCH(CO$2,'B-EmEC'!$A$1:$DD$1,0),FALSE)</f>
        <v>28.77950456528281</v>
      </c>
      <c r="CP6" s="79">
        <f>VLOOKUP($A6,'B-EmEC'!$A:$DD,MATCH(CP$2,'B-EmEC'!$A$1:$DD$1,0),FALSE)</f>
        <v>84.103875166848525</v>
      </c>
    </row>
    <row r="7" spans="1:94" x14ac:dyDescent="0.2">
      <c r="A7" t="s">
        <v>108</v>
      </c>
      <c r="B7" s="1" t="str">
        <f>IF(VLOOKUP($A7,'B-Ligands'!$A:$G,3,FALSE)="","",VLOOKUP($A7,'B-Ligands'!$A:$G,3,FALSE))</f>
        <v/>
      </c>
      <c r="C7" t="str">
        <f>IF(VLOOKUP($A7,'B-Ligands'!$A:$G,4,FALSE)="","",VLOOKUP($A7,'B-Ligands'!$A:$G,4,FALSE))</f>
        <v>Dopamine</v>
      </c>
      <c r="D7" t="str">
        <f>IF(VLOOKUP($A7,'B-Ligands'!$A:$G,5,FALSE)="","",VLOOKUP($A7,'B-Ligands'!$A:$G,5,FALSE))</f>
        <v>Guide To Pharmacology</v>
      </c>
      <c r="E7">
        <f>IF(VLOOKUP($A7,'B-Ligands'!$A:$G,6,FALSE)="","",VLOOKUP($A7,'B-Ligands'!$A:$G,6,FALSE))</f>
        <v>940</v>
      </c>
      <c r="F7" t="str">
        <f>IF(VLOOKUP($A7,'B-Ligands'!$A:$G,7,FALSE)="","",VLOOKUP($A7,'B-Ligands'!$A:$G,7,FALSE))</f>
        <v>Physiological</v>
      </c>
      <c r="G7" s="28">
        <f t="shared" si="0"/>
        <v>0</v>
      </c>
      <c r="H7" s="32">
        <f t="shared" si="1"/>
        <v>8.9028871334112285</v>
      </c>
      <c r="I7" s="32">
        <f t="shared" si="2"/>
        <v>5.2728655762395116</v>
      </c>
      <c r="J7" s="32">
        <f t="shared" si="3"/>
        <v>0</v>
      </c>
      <c r="K7" s="32">
        <f t="shared" si="4"/>
        <v>6.1401181890291889</v>
      </c>
      <c r="L7" s="28">
        <f t="shared" si="5"/>
        <v>0</v>
      </c>
      <c r="M7" s="32">
        <f t="shared" si="6"/>
        <v>9.0739999999999998</v>
      </c>
      <c r="N7" s="32">
        <f t="shared" si="7"/>
        <v>7</v>
      </c>
      <c r="O7" s="32">
        <f t="shared" si="8"/>
        <v>0</v>
      </c>
      <c r="P7" s="32">
        <f t="shared" si="9"/>
        <v>7.17</v>
      </c>
      <c r="Q7" s="29">
        <f t="shared" si="10"/>
        <v>0</v>
      </c>
      <c r="R7" s="31">
        <f t="shared" si="11"/>
        <v>75.807150595882987</v>
      </c>
      <c r="S7" s="31">
        <f t="shared" si="12"/>
        <v>1.8744142455482662</v>
      </c>
      <c r="T7" s="31">
        <f t="shared" si="13"/>
        <v>0</v>
      </c>
      <c r="U7" s="31">
        <f t="shared" si="14"/>
        <v>9.3350831146106739</v>
      </c>
      <c r="V7" s="28">
        <f t="shared" si="15"/>
        <v>0</v>
      </c>
      <c r="W7" s="32">
        <f t="shared" si="16"/>
        <v>159.26558812271588</v>
      </c>
      <c r="X7" s="32">
        <f t="shared" si="17"/>
        <v>1.1464525984914329</v>
      </c>
      <c r="Y7" s="32">
        <f t="shared" si="18"/>
        <v>0</v>
      </c>
      <c r="Z7" s="32">
        <f t="shared" si="19"/>
        <v>13.595659631422503</v>
      </c>
      <c r="AA7" s="80" cm="1">
        <f t="array" ref="AA7">_xlfn.IFS(AR7=0,0,AR7&gt;0,(LOG(0.01*BI7/10^-AR7)))</f>
        <v>0</v>
      </c>
      <c r="AB7" s="79" t="e" cm="1">
        <f t="array" ref="AB7">_xlfn.IFS(AS7=0,0,AS7&gt;0,(LOG(0.01*BJ7/10^-AS7)))</f>
        <v>#N/A</v>
      </c>
      <c r="AC7" s="79" cm="1">
        <f t="array" ref="AC7">_xlfn.IFS(AT7=0,0,AT7&gt;0,(LOG(0.01*BK7/10^-AT7)))</f>
        <v>8.0237101728862292</v>
      </c>
      <c r="AD7" s="79" cm="1">
        <f t="array" ref="AD7">_xlfn.IFS(AU7=0,0,AU7&gt;0,(LOG(0.01*BL7/10^-AU7)))</f>
        <v>7.6636484715458311</v>
      </c>
      <c r="AE7" s="79" t="e" cm="1">
        <f t="array" ref="AE7">_xlfn.IFS(AV7=0,0,AV7&gt;0,(LOG(0.01*BM7/10^-AV7)))</f>
        <v>#N/A</v>
      </c>
      <c r="AF7" s="79" cm="1">
        <f t="array" ref="AF7">_xlfn.IFS(AW7=0,0,AW7&gt;0,(LOG(0.01*BN7/10^-AW7)))</f>
        <v>8.4300929284799846</v>
      </c>
      <c r="AG7" s="79" cm="1">
        <f t="array" ref="AG7">_xlfn.IFS(AX7=0,0,AX7&gt;0,(LOG(0.01*BO7/10^-AX7)))</f>
        <v>8.9028871334112285</v>
      </c>
      <c r="AH7" s="79" cm="1">
        <f t="array" ref="AH7">_xlfn.IFS(AY7=0,0,AY7&gt;0,(LOG(0.01*BP7/10^-AY7)))</f>
        <v>7.8524959962010756</v>
      </c>
      <c r="AI7" s="79" cm="1">
        <f t="array" ref="AI7">_xlfn.IFS(AZ7=0,0,AZ7&gt;0,(LOG(0.01*BQ7/10^-AZ7)))</f>
        <v>0</v>
      </c>
      <c r="AJ7" s="79" cm="1">
        <f t="array" ref="AJ7">_xlfn.IFS(BA7=0,0,BA7&gt;0,(LOG(0.01*BR7/10^-BA7)))</f>
        <v>0</v>
      </c>
      <c r="AK7" s="79" cm="1">
        <f t="array" ref="AK7">_xlfn.IFS(BB7=0,0,BB7&gt;0,(LOG(0.01*BS7/10^-BB7)))</f>
        <v>0</v>
      </c>
      <c r="AL7" s="79" cm="1">
        <f t="array" ref="AL7">_xlfn.IFS(BC7=0,0,BC7&gt;0,(LOG(0.01*BT7/10^-BC7)))</f>
        <v>5.2728655762395116</v>
      </c>
      <c r="AM7" s="79" cm="1">
        <f t="array" ref="AM7">_xlfn.IFS(BD7=0,0,BD7&gt;0,(LOG(0.01*BU7/10^-BD7)))</f>
        <v>0</v>
      </c>
      <c r="AN7" s="79" cm="1">
        <f t="array" ref="AN7">_xlfn.IFS(BE7=0,0,BE7&gt;0,(LOG(0.01*BV7/10^-BE7)))</f>
        <v>0</v>
      </c>
      <c r="AO7" s="79" cm="1">
        <f t="array" ref="AO7">_xlfn.IFS(BF7=0,0,BF7&gt;0,(LOG(0.01*BW7/10^-BF7)))</f>
        <v>5.7069223537051004</v>
      </c>
      <c r="AP7" s="79" cm="1">
        <f t="array" ref="AP7">_xlfn.IFS(BG7=0,0,BG7&gt;0,(LOG(0.01*BX7/10^-BG7)))</f>
        <v>5.524083556271596</v>
      </c>
      <c r="AQ7" s="79" cm="1">
        <f t="array" ref="AQ7">_xlfn.IFS(BH7=0,0,BH7&gt;0,(LOG(0.01*BY7/10^-BH7)))</f>
        <v>6.1401181890291889</v>
      </c>
      <c r="AR7" s="80">
        <f>VLOOKUP($A7,'B-EmEC'!$A:$DD,MATCH(AR$2,'B-EmEC'!$A$1:$DD$1,0),FALSE)</f>
        <v>0</v>
      </c>
      <c r="AS7" s="79" t="e">
        <f>VLOOKUP($A7,'B-EmEC'!$A:$DD,MATCH(AS$2,'B-EmEC'!$A$1:$DD$1,0),FALSE)</f>
        <v>#N/A</v>
      </c>
      <c r="AT7" s="79">
        <f>VLOOKUP($A7,'B-EmEC'!$A:$DD,MATCH(AT$2,'B-EmEC'!$A$1:$DD$1,0),FALSE)</f>
        <v>8.1440000000000001</v>
      </c>
      <c r="AU7" s="79">
        <f>VLOOKUP($A7,'B-EmEC'!$A:$DD,MATCH(AU$2,'B-EmEC'!$A$1:$DD$1,0),FALSE)</f>
        <v>7.9160000000000004</v>
      </c>
      <c r="AV7" s="79" t="e">
        <f>VLOOKUP($A7,'B-EmEC'!$A:$DD,MATCH(AV$2,'B-EmEC'!$A$1:$DD$1,0),FALSE)</f>
        <v>#N/A</v>
      </c>
      <c r="AW7" s="79">
        <f>VLOOKUP($A7,'B-EmEC'!$A:$DD,MATCH(AW$2,'B-EmEC'!$A$1:$DD$1,0),FALSE)</f>
        <v>8.6170000000000009</v>
      </c>
      <c r="AX7" s="79">
        <f>VLOOKUP($A7,'B-EmEC'!$A:$DD,MATCH(AX$2,'B-EmEC'!$A$1:$DD$1,0),FALSE)</f>
        <v>9.0739999999999998</v>
      </c>
      <c r="AY7" s="79">
        <f>VLOOKUP($A7,'B-EmEC'!$A:$DD,MATCH(AY$2,'B-EmEC'!$A$1:$DD$1,0),FALSE)</f>
        <v>8.2390000000000008</v>
      </c>
      <c r="AZ7" s="79">
        <f>VLOOKUP($A7,'B-EmEC'!$A:$DD,MATCH(AZ$2,'B-EmEC'!$A$1:$DD$1,0),FALSE)</f>
        <v>0</v>
      </c>
      <c r="BA7" s="79">
        <f>VLOOKUP($A7,'B-EmEC'!$A:$DD,MATCH(BA$2,'B-EmEC'!$A$1:$DD$1,0),FALSE)</f>
        <v>0</v>
      </c>
      <c r="BB7" s="79">
        <f>VLOOKUP($A7,'B-EmEC'!$A:$DD,MATCH(BB$2,'B-EmEC'!$A$1:$DD$1,0),FALSE)</f>
        <v>0</v>
      </c>
      <c r="BC7" s="79">
        <f>VLOOKUP($A7,'B-EmEC'!$A:$DD,MATCH(BC$2,'B-EmEC'!$A$1:$DD$1,0),FALSE)</f>
        <v>7</v>
      </c>
      <c r="BD7" s="79">
        <f>VLOOKUP($A7,'B-EmEC'!$A:$DD,MATCH(BD$2,'B-EmEC'!$A$1:$DD$1,0),FALSE)</f>
        <v>0</v>
      </c>
      <c r="BE7" s="79">
        <f>VLOOKUP($A7,'B-EmEC'!$A:$DD,MATCH(BE$2,'B-EmEC'!$A$1:$DD$1,0),FALSE)</f>
        <v>0</v>
      </c>
      <c r="BF7" s="79">
        <f>VLOOKUP($A7,'B-EmEC'!$A:$DD,MATCH(BF$2,'B-EmEC'!$A$1:$DD$1,0),FALSE)</f>
        <v>7.1310000000000002</v>
      </c>
      <c r="BG7" s="79">
        <f>VLOOKUP($A7,'B-EmEC'!$A:$DD,MATCH(BG$2,'B-EmEC'!$A$1:$DD$1,0),FALSE)</f>
        <v>6.8410000000000002</v>
      </c>
      <c r="BH7" s="79">
        <f>VLOOKUP($A7,'B-EmEC'!$A:$DD,MATCH(BH$2,'B-EmEC'!$A$1:$DD$1,0),FALSE)</f>
        <v>7.17</v>
      </c>
      <c r="BI7" s="78">
        <f>VLOOKUP($A7,'B-EmEC'!$A:$DD,MATCH(BI$2,'B-EmEC'!$A$1:$DD$1,0),FALSE)</f>
        <v>0</v>
      </c>
      <c r="BJ7" s="77" t="e">
        <f>VLOOKUP($A7,'B-EmEC'!$A:$DD,MATCH(BJ$2,'B-EmEC'!$A$1:$DD$1,0),FALSE)</f>
        <v>#N/A</v>
      </c>
      <c r="BK7" s="77">
        <f>VLOOKUP($A7,'B-EmEC'!$A:$DD,MATCH(BK$2,'B-EmEC'!$A$1:$DD$1,0),FALSE)</f>
        <v>75.807150595882987</v>
      </c>
      <c r="BL7" s="77">
        <f>VLOOKUP($A7,'B-EmEC'!$A:$DD,MATCH(BL$2,'B-EmEC'!$A$1:$DD$1,0),FALSE)</f>
        <v>55.93047034764826</v>
      </c>
      <c r="BM7" s="77" t="e">
        <f>VLOOKUP($A7,'B-EmEC'!$A:$DD,MATCH(BM$2,'B-EmEC'!$A$1:$DD$1,0),FALSE)</f>
        <v>#N/A</v>
      </c>
      <c r="BN7" s="77">
        <f>VLOOKUP($A7,'B-EmEC'!$A:$DD,MATCH(BN$2,'B-EmEC'!$A$1:$DD$1,0),FALSE)</f>
        <v>65.026881720430111</v>
      </c>
      <c r="BO7" s="77">
        <f>VLOOKUP($A7,'B-EmEC'!$A:$DD,MATCH(BO$2,'B-EmEC'!$A$1:$DD$1,0),FALSE)</f>
        <v>67.435275080906152</v>
      </c>
      <c r="BP7" s="77">
        <f>VLOOKUP($A7,'B-EmEC'!$A:$DD,MATCH(BP$2,'B-EmEC'!$A$1:$DD$1,0),FALSE)</f>
        <v>41.067285382830626</v>
      </c>
      <c r="BQ7" s="77">
        <f>VLOOKUP($A7,'B-EmEC'!$A:$DD,MATCH(BQ$2,'B-EmEC'!$A$1:$DD$1,0),FALSE)</f>
        <v>0</v>
      </c>
      <c r="BR7" s="77">
        <f>VLOOKUP($A7,'B-EmEC'!$A:$DD,MATCH(BR$2,'B-EmEC'!$A$1:$DD$1,0),FALSE)</f>
        <v>0</v>
      </c>
      <c r="BS7" s="77">
        <f>VLOOKUP($A7,'B-EmEC'!$A:$DD,MATCH(BS$2,'B-EmEC'!$A$1:$DD$1,0),FALSE)</f>
        <v>0</v>
      </c>
      <c r="BT7" s="77">
        <f>VLOOKUP($A7,'B-EmEC'!$A:$DD,MATCH(BT$2,'B-EmEC'!$A$1:$DD$1,0),FALSE)</f>
        <v>1.8744142455482662</v>
      </c>
      <c r="BU7" s="77">
        <f>VLOOKUP($A7,'B-EmEC'!$A:$DD,MATCH(BU$2,'B-EmEC'!$A$1:$DD$1,0),FALSE)</f>
        <v>0</v>
      </c>
      <c r="BV7" s="77">
        <f>VLOOKUP($A7,'B-EmEC'!$A:$DD,MATCH(BV$2,'B-EmEC'!$A$1:$DD$1,0),FALSE)</f>
        <v>0</v>
      </c>
      <c r="BW7" s="77">
        <f>VLOOKUP($A7,'B-EmEC'!$A:$DD,MATCH(BW$2,'B-EmEC'!$A$1:$DD$1,0),FALSE)</f>
        <v>3.7663645518630413</v>
      </c>
      <c r="BX7" s="77">
        <f>VLOOKUP($A7,'B-EmEC'!$A:$DD,MATCH(BX$2,'B-EmEC'!$A$1:$DD$1,0),FALSE)</f>
        <v>4.8204053109713483</v>
      </c>
      <c r="BY7" s="77">
        <f>VLOOKUP($A7,'B-EmEC'!$A:$DD,MATCH(BY$2,'B-EmEC'!$A$1:$DD$1,0),FALSE)</f>
        <v>9.3350831146106739</v>
      </c>
      <c r="BZ7" s="80">
        <f>VLOOKUP($A7,'B-EmEC'!$A:$DD,MATCH(BZ$2,'B-EmEC'!$A$1:$DD$1,0),FALSE)</f>
        <v>0</v>
      </c>
      <c r="CA7" s="79" t="e">
        <f>VLOOKUP($A7,'B-EmEC'!$A:$DD,MATCH(CA$2,'B-EmEC'!$A$1:$DD$1,0),FALSE)</f>
        <v>#N/A</v>
      </c>
      <c r="CB7" s="79">
        <f>VLOOKUP($A7,'B-EmEC'!$A:$DD,MATCH(CB$2,'B-EmEC'!$A$1:$DD$1,0),FALSE)</f>
        <v>159.26558812271588</v>
      </c>
      <c r="CC7" s="79">
        <f>VLOOKUP($A7,'B-EmEC'!$A:$DD,MATCH(CC$2,'B-EmEC'!$A$1:$DD$1,0),FALSE)</f>
        <v>54.395982871223843</v>
      </c>
      <c r="CD7" s="79" t="e">
        <f>VLOOKUP($A7,'B-EmEC'!$A:$DD,MATCH(CD$2,'B-EmEC'!$A$1:$DD$1,0),FALSE)</f>
        <v>#N/A</v>
      </c>
      <c r="CE7" s="79">
        <f>VLOOKUP($A7,'B-EmEC'!$A:$DD,MATCH(CE$2,'B-EmEC'!$A$1:$DD$1,0),FALSE)</f>
        <v>33.556844263181326</v>
      </c>
      <c r="CF7" s="79">
        <f>VLOOKUP($A7,'B-EmEC'!$A:$DD,MATCH(CF$2,'B-EmEC'!$A$1:$DD$1,0),FALSE)</f>
        <v>36.067006215192741</v>
      </c>
      <c r="CG7" s="79">
        <f>VLOOKUP($A7,'B-EmEC'!$A:$DD,MATCH(CG$2,'B-EmEC'!$A$1:$DD$1,0),FALSE)</f>
        <v>10.058594026295481</v>
      </c>
      <c r="CH7" s="79">
        <f>VLOOKUP($A7,'B-EmEC'!$A:$DD,MATCH(CH$2,'B-EmEC'!$A$1:$DD$1,0),FALSE)</f>
        <v>0</v>
      </c>
      <c r="CI7" s="79">
        <f>VLOOKUP($A7,'B-EmEC'!$A:$DD,MATCH(CI$2,'B-EmEC'!$A$1:$DD$1,0),FALSE)</f>
        <v>0</v>
      </c>
      <c r="CJ7" s="79">
        <f>VLOOKUP($A7,'B-EmEC'!$A:$DD,MATCH(CJ$2,'B-EmEC'!$A$1:$DD$1,0),FALSE)</f>
        <v>0</v>
      </c>
      <c r="CK7" s="79">
        <f>VLOOKUP($A7,'B-EmEC'!$A:$DD,MATCH(CK$2,'B-EmEC'!$A$1:$DD$1,0),FALSE)</f>
        <v>1.1464525984914329</v>
      </c>
      <c r="CL7" s="79">
        <f>VLOOKUP($A7,'B-EmEC'!$A:$DD,MATCH(CL$2,'B-EmEC'!$A$1:$DD$1,0),FALSE)</f>
        <v>0</v>
      </c>
      <c r="CM7" s="79">
        <f>VLOOKUP($A7,'B-EmEC'!$A:$DD,MATCH(CM$2,'B-EmEC'!$A$1:$DD$1,0),FALSE)</f>
        <v>0</v>
      </c>
      <c r="CN7" s="79">
        <f>VLOOKUP($A7,'B-EmEC'!$A:$DD,MATCH(CN$2,'B-EmEC'!$A$1:$DD$1,0),FALSE)</f>
        <v>3.8445763565249993</v>
      </c>
      <c r="CO7" s="79">
        <f>VLOOKUP($A7,'B-EmEC'!$A:$DD,MATCH(CO$2,'B-EmEC'!$A$1:$DD$1,0),FALSE)</f>
        <v>5.5374224624780233</v>
      </c>
      <c r="CP7" s="79">
        <f>VLOOKUP($A7,'B-EmEC'!$A:$DD,MATCH(CP$2,'B-EmEC'!$A$1:$DD$1,0),FALSE)</f>
        <v>13.595659631422503</v>
      </c>
    </row>
    <row r="8" spans="1:94" x14ac:dyDescent="0.2">
      <c r="A8" t="s">
        <v>111</v>
      </c>
      <c r="B8" s="1" t="str">
        <f>IF(VLOOKUP($A8,'B-Ligands'!$A:$G,3,FALSE)="","",VLOOKUP($A8,'B-Ligands'!$A:$G,3,FALSE))</f>
        <v/>
      </c>
      <c r="C8" t="str">
        <f>IF(VLOOKUP($A8,'B-Ligands'!$A:$G,4,FALSE)="","",VLOOKUP($A8,'B-Ligands'!$A:$G,4,FALSE))</f>
        <v>Dopamine</v>
      </c>
      <c r="D8" t="str">
        <f>IF(VLOOKUP($A8,'B-Ligands'!$A:$G,5,FALSE)="","",VLOOKUP($A8,'B-Ligands'!$A:$G,5,FALSE))</f>
        <v>Guide To Pharmacology</v>
      </c>
      <c r="E8">
        <f>IF(VLOOKUP($A8,'B-Ligands'!$A:$G,6,FALSE)="","",VLOOKUP($A8,'B-Ligands'!$A:$G,6,FALSE))</f>
        <v>940</v>
      </c>
      <c r="F8" t="str">
        <f>IF(VLOOKUP($A8,'B-Ligands'!$A:$G,7,FALSE)="","",VLOOKUP($A8,'B-Ligands'!$A:$G,7,FALSE))</f>
        <v>Physiological</v>
      </c>
      <c r="G8" s="28">
        <f t="shared" si="0"/>
        <v>8.4421831666950879</v>
      </c>
      <c r="H8" s="32">
        <f t="shared" si="1"/>
        <v>6.1418370584319284</v>
      </c>
      <c r="I8" s="32">
        <f t="shared" si="2"/>
        <v>7.7141835907535805</v>
      </c>
      <c r="J8" s="32">
        <f t="shared" si="3"/>
        <v>0</v>
      </c>
      <c r="K8" s="32">
        <f t="shared" si="4"/>
        <v>6.0350170229584696</v>
      </c>
      <c r="L8" s="28">
        <f t="shared" si="5"/>
        <v>8.56</v>
      </c>
      <c r="M8" s="32">
        <f t="shared" si="6"/>
        <v>6.8470000000000004</v>
      </c>
      <c r="N8" s="32">
        <f t="shared" si="7"/>
        <v>7.8540000000000001</v>
      </c>
      <c r="O8" s="32">
        <f t="shared" si="8"/>
        <v>0</v>
      </c>
      <c r="P8" s="32">
        <f t="shared" si="9"/>
        <v>6.9420000000000002</v>
      </c>
      <c r="Q8" s="29">
        <f t="shared" si="10"/>
        <v>76.240048989589724</v>
      </c>
      <c r="R8" s="31">
        <f t="shared" si="11"/>
        <v>19.716828478964402</v>
      </c>
      <c r="S8" s="31">
        <f t="shared" si="12"/>
        <v>72.474226804123717</v>
      </c>
      <c r="T8" s="31">
        <f t="shared" si="13"/>
        <v>0</v>
      </c>
      <c r="U8" s="31">
        <f t="shared" si="14"/>
        <v>18.560447239692525</v>
      </c>
      <c r="V8" s="28">
        <f t="shared" si="15"/>
        <v>7.7804339367737807</v>
      </c>
      <c r="W8" s="32">
        <f t="shared" si="16"/>
        <v>14.754785857987528</v>
      </c>
      <c r="X8" s="32">
        <f t="shared" si="17"/>
        <v>36.885354754232374</v>
      </c>
      <c r="Y8" s="32">
        <f t="shared" si="18"/>
        <v>0</v>
      </c>
      <c r="Z8" s="32">
        <f t="shared" si="19"/>
        <v>26.777969360097064</v>
      </c>
      <c r="AA8" s="80" cm="1">
        <f t="array" ref="AA8">_xlfn.IFS(AR8=0,0,AR8&gt;0,(LOG(0.01*BI8/10^-AR8)))</f>
        <v>8.4421831666950879</v>
      </c>
      <c r="AB8" s="79" t="e" cm="1">
        <f t="array" ref="AB8">_xlfn.IFS(AS8=0,0,AS8&gt;0,(LOG(0.01*BJ8/10^-AS8)))</f>
        <v>#N/A</v>
      </c>
      <c r="AC8" s="79" cm="1">
        <f t="array" ref="AC8">_xlfn.IFS(AT8=0,0,AT8&gt;0,(LOG(0.01*BK8/10^-AT8)))</f>
        <v>5.0986101251861768</v>
      </c>
      <c r="AD8" s="79" cm="1">
        <f t="array" ref="AD8">_xlfn.IFS(AU8=0,0,AU8&gt;0,(LOG(0.01*BL8/10^-AU8)))</f>
        <v>4.744692725917254</v>
      </c>
      <c r="AE8" s="79" t="e" cm="1">
        <f t="array" ref="AE8">_xlfn.IFS(AV8=0,0,AV8&gt;0,(LOG(0.01*BM8/10^-AV8)))</f>
        <v>#N/A</v>
      </c>
      <c r="AF8" s="79" cm="1">
        <f t="array" ref="AF8">_xlfn.IFS(AW8=0,0,AW8&gt;0,(LOG(0.01*BN8/10^-AW8)))</f>
        <v>0</v>
      </c>
      <c r="AG8" s="79" cm="1">
        <f t="array" ref="AG8">_xlfn.IFS(AX8=0,0,AX8&gt;0,(LOG(0.01*BO8/10^-AX8)))</f>
        <v>6.1418370584319284</v>
      </c>
      <c r="AH8" s="79" cm="1">
        <f t="array" ref="AH8">_xlfn.IFS(AY8=0,0,AY8&gt;0,(LOG(0.01*BP8/10^-AY8)))</f>
        <v>0</v>
      </c>
      <c r="AI8" s="79" cm="1">
        <f t="array" ref="AI8">_xlfn.IFS(AZ8=0,0,AZ8&gt;0,(LOG(0.01*BQ8/10^-AZ8)))</f>
        <v>0</v>
      </c>
      <c r="AJ8" s="79" cm="1">
        <f t="array" ref="AJ8">_xlfn.IFS(BA8=0,0,BA8&gt;0,(LOG(0.01*BR8/10^-BA8)))</f>
        <v>0</v>
      </c>
      <c r="AK8" s="79" cm="1">
        <f t="array" ref="AK8">_xlfn.IFS(BB8=0,0,BB8&gt;0,(LOG(0.01*BS8/10^-BB8)))</f>
        <v>0</v>
      </c>
      <c r="AL8" s="79" cm="1">
        <f t="array" ref="AL8">_xlfn.IFS(BC8=0,0,BC8&gt;0,(LOG(0.01*BT8/10^-BC8)))</f>
        <v>7.7141835907535805</v>
      </c>
      <c r="AM8" s="79" cm="1">
        <f t="array" ref="AM8">_xlfn.IFS(BD8=0,0,BD8&gt;0,(LOG(0.01*BU8/10^-BD8)))</f>
        <v>0</v>
      </c>
      <c r="AN8" s="79" cm="1">
        <f t="array" ref="AN8">_xlfn.IFS(BE8=0,0,BE8&gt;0,(LOG(0.01*BV8/10^-BE8)))</f>
        <v>0</v>
      </c>
      <c r="AO8" s="79" cm="1">
        <f t="array" ref="AO8">_xlfn.IFS(BF8=0,0,BF8&gt;0,(LOG(0.01*BW8/10^-BF8)))</f>
        <v>5.3566606764373494</v>
      </c>
      <c r="AP8" s="79" cm="1">
        <f t="array" ref="AP8">_xlfn.IFS(BG8=0,0,BG8&gt;0,(LOG(0.01*BX8/10^-BG8)))</f>
        <v>5.9595884369362038</v>
      </c>
      <c r="AQ8" s="79" cm="1">
        <f t="array" ref="AQ8">_xlfn.IFS(BH8=0,0,BH8&gt;0,(LOG(0.01*BY8/10^-BH8)))</f>
        <v>6.0350170229584696</v>
      </c>
      <c r="AR8" s="80">
        <f>VLOOKUP($A8,'B-EmEC'!$A:$DD,MATCH(AR$2,'B-EmEC'!$A$1:$DD$1,0),FALSE)</f>
        <v>8.56</v>
      </c>
      <c r="AS8" s="79" t="e">
        <f>VLOOKUP($A8,'B-EmEC'!$A:$DD,MATCH(AS$2,'B-EmEC'!$A$1:$DD$1,0),FALSE)</f>
        <v>#N/A</v>
      </c>
      <c r="AT8" s="79">
        <f>VLOOKUP($A8,'B-EmEC'!$A:$DD,MATCH(AT$2,'B-EmEC'!$A$1:$DD$1,0),FALSE)</f>
        <v>6.7510000000000003</v>
      </c>
      <c r="AU8" s="79">
        <f>VLOOKUP($A8,'B-EmEC'!$A:$DD,MATCH(AU$2,'B-EmEC'!$A$1:$DD$1,0),FALSE)</f>
        <v>6.2930000000000001</v>
      </c>
      <c r="AV8" s="79" t="e">
        <f>VLOOKUP($A8,'B-EmEC'!$A:$DD,MATCH(AV$2,'B-EmEC'!$A$1:$DD$1,0),FALSE)</f>
        <v>#N/A</v>
      </c>
      <c r="AW8" s="79">
        <f>VLOOKUP($A8,'B-EmEC'!$A:$DD,MATCH(AW$2,'B-EmEC'!$A$1:$DD$1,0),FALSE)</f>
        <v>0</v>
      </c>
      <c r="AX8" s="79">
        <f>VLOOKUP($A8,'B-EmEC'!$A:$DD,MATCH(AX$2,'B-EmEC'!$A$1:$DD$1,0),FALSE)</f>
        <v>6.8470000000000004</v>
      </c>
      <c r="AY8" s="79">
        <f>VLOOKUP($A8,'B-EmEC'!$A:$DD,MATCH(AY$2,'B-EmEC'!$A$1:$DD$1,0),FALSE)</f>
        <v>0</v>
      </c>
      <c r="AZ8" s="79">
        <f>VLOOKUP($A8,'B-EmEC'!$A:$DD,MATCH(AZ$2,'B-EmEC'!$A$1:$DD$1,0),FALSE)</f>
        <v>0</v>
      </c>
      <c r="BA8" s="79">
        <f>VLOOKUP($A8,'B-EmEC'!$A:$DD,MATCH(BA$2,'B-EmEC'!$A$1:$DD$1,0),FALSE)</f>
        <v>0</v>
      </c>
      <c r="BB8" s="79">
        <f>VLOOKUP($A8,'B-EmEC'!$A:$DD,MATCH(BB$2,'B-EmEC'!$A$1:$DD$1,0),FALSE)</f>
        <v>0</v>
      </c>
      <c r="BC8" s="79">
        <f>VLOOKUP($A8,'B-EmEC'!$A:$DD,MATCH(BC$2,'B-EmEC'!$A$1:$DD$1,0),FALSE)</f>
        <v>7.8540000000000001</v>
      </c>
      <c r="BD8" s="79">
        <f>VLOOKUP($A8,'B-EmEC'!$A:$DD,MATCH(BD$2,'B-EmEC'!$A$1:$DD$1,0),FALSE)</f>
        <v>0</v>
      </c>
      <c r="BE8" s="79">
        <f>VLOOKUP($A8,'B-EmEC'!$A:$DD,MATCH(BE$2,'B-EmEC'!$A$1:$DD$1,0),FALSE)</f>
        <v>0</v>
      </c>
      <c r="BF8" s="79">
        <f>VLOOKUP($A8,'B-EmEC'!$A:$DD,MATCH(BF$2,'B-EmEC'!$A$1:$DD$1,0),FALSE)</f>
        <v>6.7530000000000001</v>
      </c>
      <c r="BG8" s="79">
        <f>VLOOKUP($A8,'B-EmEC'!$A:$DD,MATCH(BG$2,'B-EmEC'!$A$1:$DD$1,0),FALSE)</f>
        <v>6.6909999999999998</v>
      </c>
      <c r="BH8" s="79">
        <f>VLOOKUP($A8,'B-EmEC'!$A:$DD,MATCH(BH$2,'B-EmEC'!$A$1:$DD$1,0),FALSE)</f>
        <v>6.9420000000000002</v>
      </c>
      <c r="BI8" s="78">
        <f>VLOOKUP($A8,'B-EmEC'!$A:$DD,MATCH(BI$2,'B-EmEC'!$A$1:$DD$1,0),FALSE)</f>
        <v>76.240048989589724</v>
      </c>
      <c r="BJ8" s="77" t="e">
        <f>VLOOKUP($A8,'B-EmEC'!$A:$DD,MATCH(BJ$2,'B-EmEC'!$A$1:$DD$1,0),FALSE)</f>
        <v>#N/A</v>
      </c>
      <c r="BK8" s="77">
        <f>VLOOKUP($A8,'B-EmEC'!$A:$DD,MATCH(BK$2,'B-EmEC'!$A$1:$DD$1,0),FALSE)</f>
        <v>2.2264355362946913</v>
      </c>
      <c r="BL8" s="77">
        <f>VLOOKUP($A8,'B-EmEC'!$A:$DD,MATCH(BL$2,'B-EmEC'!$A$1:$DD$1,0),FALSE)</f>
        <v>2.829389424481449</v>
      </c>
      <c r="BM8" s="77" t="e">
        <f>VLOOKUP($A8,'B-EmEC'!$A:$DD,MATCH(BM$2,'B-EmEC'!$A$1:$DD$1,0),FALSE)</f>
        <v>#N/A</v>
      </c>
      <c r="BN8" s="77">
        <f>VLOOKUP($A8,'B-EmEC'!$A:$DD,MATCH(BN$2,'B-EmEC'!$A$1:$DD$1,0),FALSE)</f>
        <v>0</v>
      </c>
      <c r="BO8" s="77">
        <f>VLOOKUP($A8,'B-EmEC'!$A:$DD,MATCH(BO$2,'B-EmEC'!$A$1:$DD$1,0),FALSE)</f>
        <v>19.716828478964402</v>
      </c>
      <c r="BP8" s="77">
        <f>VLOOKUP($A8,'B-EmEC'!$A:$DD,MATCH(BP$2,'B-EmEC'!$A$1:$DD$1,0),FALSE)</f>
        <v>0</v>
      </c>
      <c r="BQ8" s="77">
        <f>VLOOKUP($A8,'B-EmEC'!$A:$DD,MATCH(BQ$2,'B-EmEC'!$A$1:$DD$1,0),FALSE)</f>
        <v>0</v>
      </c>
      <c r="BR8" s="77">
        <f>VLOOKUP($A8,'B-EmEC'!$A:$DD,MATCH(BR$2,'B-EmEC'!$A$1:$DD$1,0),FALSE)</f>
        <v>0</v>
      </c>
      <c r="BS8" s="77">
        <f>VLOOKUP($A8,'B-EmEC'!$A:$DD,MATCH(BS$2,'B-EmEC'!$A$1:$DD$1,0),FALSE)</f>
        <v>0</v>
      </c>
      <c r="BT8" s="77">
        <f>VLOOKUP($A8,'B-EmEC'!$A:$DD,MATCH(BT$2,'B-EmEC'!$A$1:$DD$1,0),FALSE)</f>
        <v>72.474226804123717</v>
      </c>
      <c r="BU8" s="77">
        <f>VLOOKUP($A8,'B-EmEC'!$A:$DD,MATCH(BU$2,'B-EmEC'!$A$1:$DD$1,0),FALSE)</f>
        <v>0</v>
      </c>
      <c r="BV8" s="77">
        <f>VLOOKUP($A8,'B-EmEC'!$A:$DD,MATCH(BV$2,'B-EmEC'!$A$1:$DD$1,0),FALSE)</f>
        <v>0</v>
      </c>
      <c r="BW8" s="77">
        <f>VLOOKUP($A8,'B-EmEC'!$A:$DD,MATCH(BW$2,'B-EmEC'!$A$1:$DD$1,0),FALSE)</f>
        <v>4.01477005706613</v>
      </c>
      <c r="BX8" s="77">
        <f>VLOOKUP($A8,'B-EmEC'!$A:$DD,MATCH(BX$2,'B-EmEC'!$A$1:$DD$1,0),FALSE)</f>
        <v>18.560447239692525</v>
      </c>
      <c r="BY8" s="77">
        <f>VLOOKUP($A8,'B-EmEC'!$A:$DD,MATCH(BY$2,'B-EmEC'!$A$1:$DD$1,0),FALSE)</f>
        <v>12.388451443569554</v>
      </c>
      <c r="BZ8" s="80">
        <f>VLOOKUP($A8,'B-EmEC'!$A:$DD,MATCH(BZ$2,'B-EmEC'!$A$1:$DD$1,0),FALSE)</f>
        <v>7.7804339367737807</v>
      </c>
      <c r="CA8" s="79" t="e">
        <f>VLOOKUP($A8,'B-EmEC'!$A:$DD,MATCH(CA$2,'B-EmEC'!$A$1:$DD$1,0),FALSE)</f>
        <v>#N/A</v>
      </c>
      <c r="CB8" s="79">
        <f>VLOOKUP($A8,'B-EmEC'!$A:$DD,MATCH(CB$2,'B-EmEC'!$A$1:$DD$1,0),FALSE)</f>
        <v>2.1398217681654508</v>
      </c>
      <c r="CC8" s="79">
        <f>VLOOKUP($A8,'B-EmEC'!$A:$DD,MATCH(CC$2,'B-EmEC'!$A$1:$DD$1,0),FALSE)</f>
        <v>1.6923858625457873</v>
      </c>
      <c r="CD8" s="79" t="e">
        <f>VLOOKUP($A8,'B-EmEC'!$A:$DD,MATCH(CD$2,'B-EmEC'!$A$1:$DD$1,0),FALSE)</f>
        <v>#N/A</v>
      </c>
      <c r="CE8" s="79">
        <f>VLOOKUP($A8,'B-EmEC'!$A:$DD,MATCH(CE$2,'B-EmEC'!$A$1:$DD$1,0),FALSE)</f>
        <v>0</v>
      </c>
      <c r="CF8" s="79">
        <f>VLOOKUP($A8,'B-EmEC'!$A:$DD,MATCH(CF$2,'B-EmEC'!$A$1:$DD$1,0),FALSE)</f>
        <v>14.754785857987528</v>
      </c>
      <c r="CG8" s="79">
        <f>VLOOKUP($A8,'B-EmEC'!$A:$DD,MATCH(CG$2,'B-EmEC'!$A$1:$DD$1,0),FALSE)</f>
        <v>0</v>
      </c>
      <c r="CH8" s="79">
        <f>VLOOKUP($A8,'B-EmEC'!$A:$DD,MATCH(CH$2,'B-EmEC'!$A$1:$DD$1,0),FALSE)</f>
        <v>0</v>
      </c>
      <c r="CI8" s="79">
        <f>VLOOKUP($A8,'B-EmEC'!$A:$DD,MATCH(CI$2,'B-EmEC'!$A$1:$DD$1,0),FALSE)</f>
        <v>0</v>
      </c>
      <c r="CJ8" s="79">
        <f>VLOOKUP($A8,'B-EmEC'!$A:$DD,MATCH(CJ$2,'B-EmEC'!$A$1:$DD$1,0),FALSE)</f>
        <v>0</v>
      </c>
      <c r="CK8" s="79">
        <f>VLOOKUP($A8,'B-EmEC'!$A:$DD,MATCH(CK$2,'B-EmEC'!$A$1:$DD$1,0),FALSE)</f>
        <v>36.885354754232374</v>
      </c>
      <c r="CL8" s="79">
        <f>VLOOKUP($A8,'B-EmEC'!$A:$DD,MATCH(CL$2,'B-EmEC'!$A$1:$DD$1,0),FALSE)</f>
        <v>0</v>
      </c>
      <c r="CM8" s="79">
        <f>VLOOKUP($A8,'B-EmEC'!$A:$DD,MATCH(CM$2,'B-EmEC'!$A$1:$DD$1,0),FALSE)</f>
        <v>0</v>
      </c>
      <c r="CN8" s="79">
        <f>VLOOKUP($A8,'B-EmEC'!$A:$DD,MATCH(CN$2,'B-EmEC'!$A$1:$DD$1,0),FALSE)</f>
        <v>7.0479273752640026</v>
      </c>
      <c r="CO8" s="79">
        <f>VLOOKUP($A8,'B-EmEC'!$A:$DD,MATCH(CO$2,'B-EmEC'!$A$1:$DD$1,0),FALSE)</f>
        <v>11.769273827877209</v>
      </c>
      <c r="CP8" s="79">
        <f>VLOOKUP($A8,'B-EmEC'!$A:$DD,MATCH(CP$2,'B-EmEC'!$A$1:$DD$1,0),FALSE)</f>
        <v>26.777969360097064</v>
      </c>
    </row>
    <row r="9" spans="1:94" x14ac:dyDescent="0.2">
      <c r="A9" t="s">
        <v>182</v>
      </c>
      <c r="B9" s="1" t="str">
        <f>IF(VLOOKUP($A9,'B-Ligands'!$A:$G,3,FALSE)="","",VLOOKUP($A9,'B-Ligands'!$A:$G,3,FALSE))</f>
        <v/>
      </c>
      <c r="C9" t="str">
        <f>IF(VLOOKUP($A9,'B-Ligands'!$A:$G,4,FALSE)="","",VLOOKUP($A9,'B-Ligands'!$A:$G,4,FALSE))</f>
        <v>Dynorphin A</v>
      </c>
      <c r="D9" t="str">
        <f>IF(VLOOKUP($A9,'B-Ligands'!$A:$G,5,FALSE)="","",VLOOKUP($A9,'B-Ligands'!$A:$G,5,FALSE))</f>
        <v>Guide To Pharmacology</v>
      </c>
      <c r="E9">
        <f>IF(VLOOKUP($A9,'B-Ligands'!$A:$G,6,FALSE)="","",VLOOKUP($A9,'B-Ligands'!$A:$G,6,FALSE))</f>
        <v>1620</v>
      </c>
      <c r="F9" t="str">
        <f>IF(VLOOKUP($A9,'B-Ligands'!$A:$G,7,FALSE)="","",VLOOKUP($A9,'B-Ligands'!$A:$G,7,FALSE))</f>
        <v>Physiological</v>
      </c>
      <c r="G9" s="28">
        <f t="shared" si="0"/>
        <v>0</v>
      </c>
      <c r="H9" s="32">
        <f t="shared" si="1"/>
        <v>10.428677987236455</v>
      </c>
      <c r="I9" s="32">
        <f t="shared" si="2"/>
        <v>7.4803600921456148</v>
      </c>
      <c r="J9" s="32">
        <f t="shared" si="3"/>
        <v>8.6710730680516512</v>
      </c>
      <c r="K9" s="32">
        <f t="shared" si="4"/>
        <v>7.5007024534038553</v>
      </c>
      <c r="L9" s="28">
        <f t="shared" si="5"/>
        <v>0</v>
      </c>
      <c r="M9" s="32">
        <f t="shared" si="6"/>
        <v>11.25</v>
      </c>
      <c r="N9" s="32">
        <f t="shared" si="7"/>
        <v>8.2639999999999993</v>
      </c>
      <c r="O9" s="32">
        <f t="shared" si="8"/>
        <v>9.2629999999999999</v>
      </c>
      <c r="P9" s="32">
        <f t="shared" si="9"/>
        <v>8.43</v>
      </c>
      <c r="Q9" s="29">
        <f t="shared" si="10"/>
        <v>0</v>
      </c>
      <c r="R9" s="31">
        <f t="shared" si="11"/>
        <v>75.471289274106169</v>
      </c>
      <c r="S9" s="31">
        <f t="shared" si="12"/>
        <v>16.457357075913777</v>
      </c>
      <c r="T9" s="31">
        <f t="shared" si="13"/>
        <v>25.590163934426229</v>
      </c>
      <c r="U9" s="31">
        <f t="shared" si="14"/>
        <v>11.767994409503844</v>
      </c>
      <c r="V9" s="28">
        <f t="shared" si="15"/>
        <v>0</v>
      </c>
      <c r="W9" s="32">
        <f t="shared" si="16"/>
        <v>140.57206660027515</v>
      </c>
      <c r="X9" s="32">
        <f t="shared" si="17"/>
        <v>35.959013490244146</v>
      </c>
      <c r="Y9" s="32">
        <f t="shared" si="18"/>
        <v>1.2248580959996389</v>
      </c>
      <c r="Z9" s="32">
        <f t="shared" si="19"/>
        <v>32.911180285821196</v>
      </c>
      <c r="AA9" s="80" cm="1">
        <f t="array" ref="AA9">_xlfn.IFS(AR9=0,0,AR9&gt;0,(LOG(0.01*BI9/10^-AR9)))</f>
        <v>0</v>
      </c>
      <c r="AB9" s="79" t="e" cm="1">
        <f t="array" ref="AB9">_xlfn.IFS(AS9=0,0,AS9&gt;0,(LOG(0.01*BJ9/10^-AS9)))</f>
        <v>#N/A</v>
      </c>
      <c r="AC9" s="79" cm="1">
        <f t="array" ref="AC9">_xlfn.IFS(AT9=0,0,AT9&gt;0,(LOG(0.01*BK9/10^-AT9)))</f>
        <v>10.037781769096306</v>
      </c>
      <c r="AD9" s="79" cm="1">
        <f t="array" ref="AD9">_xlfn.IFS(AU9=0,0,AU9&gt;0,(LOG(0.01*BL9/10^-AU9)))</f>
        <v>9.8609599319234746</v>
      </c>
      <c r="AE9" s="79" t="e" cm="1">
        <f t="array" ref="AE9">_xlfn.IFS(AV9=0,0,AV9&gt;0,(LOG(0.01*BM9/10^-AV9)))</f>
        <v>#N/A</v>
      </c>
      <c r="AF9" s="79" cm="1">
        <f t="array" ref="AF9">_xlfn.IFS(AW9=0,0,AW9&gt;0,(LOG(0.01*BN9/10^-AW9)))</f>
        <v>10.139511153697134</v>
      </c>
      <c r="AG9" s="79" cm="1">
        <f t="array" ref="AG9">_xlfn.IFS(AX9=0,0,AX9&gt;0,(LOG(0.01*BO9/10^-AX9)))</f>
        <v>10.428677987236455</v>
      </c>
      <c r="AH9" s="79" cm="1">
        <f t="array" ref="AH9">_xlfn.IFS(AY9=0,0,AY9&gt;0,(LOG(0.01*BP9/10^-AY9)))</f>
        <v>10.227246037846612</v>
      </c>
      <c r="AI9" s="79" cm="1">
        <f t="array" ref="AI9">_xlfn.IFS(AZ9=0,0,AZ9&gt;0,(LOG(0.01*BQ9/10^-AZ9)))</f>
        <v>0</v>
      </c>
      <c r="AJ9" s="79" cm="1">
        <f t="array" ref="AJ9">_xlfn.IFS(BA9=0,0,BA9&gt;0,(LOG(0.01*BR9/10^-BA9)))</f>
        <v>0</v>
      </c>
      <c r="AK9" s="79" cm="1">
        <f t="array" ref="AK9">_xlfn.IFS(BB9=0,0,BB9&gt;0,(LOG(0.01*BS9/10^-BB9)))</f>
        <v>0</v>
      </c>
      <c r="AL9" s="79" cm="1">
        <f t="array" ref="AL9">_xlfn.IFS(BC9=0,0,BC9&gt;0,(LOG(0.01*BT9/10^-BC9)))</f>
        <v>7.4803600921456148</v>
      </c>
      <c r="AM9" s="79" cm="1">
        <f t="array" ref="AM9">_xlfn.IFS(BD9=0,0,BD9&gt;0,(LOG(0.01*BU9/10^-BD9)))</f>
        <v>8.6710730680516512</v>
      </c>
      <c r="AN9" s="79" cm="1">
        <f t="array" ref="AN9">_xlfn.IFS(BE9=0,0,BE9&gt;0,(LOG(0.01*BV9/10^-BE9)))</f>
        <v>0</v>
      </c>
      <c r="AO9" s="79" cm="1">
        <f t="array" ref="AO9">_xlfn.IFS(BF9=0,0,BF9&gt;0,(LOG(0.01*BW9/10^-BF9)))</f>
        <v>7.2130344797563657</v>
      </c>
      <c r="AP9" s="79" cm="1">
        <f t="array" ref="AP9">_xlfn.IFS(BG9=0,0,BG9&gt;0,(LOG(0.01*BX9/10^-BG9)))</f>
        <v>7.5007024534038553</v>
      </c>
      <c r="AQ9" s="79" cm="1">
        <f t="array" ref="AQ9">_xlfn.IFS(BH9=0,0,BH9&gt;0,(LOG(0.01*BY9/10^-BH9)))</f>
        <v>7.401906749918588</v>
      </c>
      <c r="AR9" s="80">
        <f>VLOOKUP($A9,'B-EmEC'!$A:$DD,MATCH(AR$2,'B-EmEC'!$A$1:$DD$1,0),FALSE)</f>
        <v>0</v>
      </c>
      <c r="AS9" s="79" t="e">
        <f>VLOOKUP($A9,'B-EmEC'!$A:$DD,MATCH(AS$2,'B-EmEC'!$A$1:$DD$1,0),FALSE)</f>
        <v>#N/A</v>
      </c>
      <c r="AT9" s="79">
        <f>VLOOKUP($A9,'B-EmEC'!$A:$DD,MATCH(AT$2,'B-EmEC'!$A$1:$DD$1,0),FALSE)</f>
        <v>10.16</v>
      </c>
      <c r="AU9" s="79">
        <f>VLOOKUP($A9,'B-EmEC'!$A:$DD,MATCH(AU$2,'B-EmEC'!$A$1:$DD$1,0),FALSE)</f>
        <v>10.220000000000001</v>
      </c>
      <c r="AV9" s="79" t="e">
        <f>VLOOKUP($A9,'B-EmEC'!$A:$DD,MATCH(AV$2,'B-EmEC'!$A$1:$DD$1,0),FALSE)</f>
        <v>#N/A</v>
      </c>
      <c r="AW9" s="79">
        <f>VLOOKUP($A9,'B-EmEC'!$A:$DD,MATCH(AW$2,'B-EmEC'!$A$1:$DD$1,0),FALSE)</f>
        <v>10.36</v>
      </c>
      <c r="AX9" s="79">
        <f>VLOOKUP($A9,'B-EmEC'!$A:$DD,MATCH(AX$2,'B-EmEC'!$A$1:$DD$1,0),FALSE)</f>
        <v>10.65</v>
      </c>
      <c r="AY9" s="79">
        <f>VLOOKUP($A9,'B-EmEC'!$A:$DD,MATCH(AY$2,'B-EmEC'!$A$1:$DD$1,0),FALSE)</f>
        <v>11.25</v>
      </c>
      <c r="AZ9" s="79">
        <f>VLOOKUP($A9,'B-EmEC'!$A:$DD,MATCH(AZ$2,'B-EmEC'!$A$1:$DD$1,0),FALSE)</f>
        <v>0</v>
      </c>
      <c r="BA9" s="79">
        <f>VLOOKUP($A9,'B-EmEC'!$A:$DD,MATCH(BA$2,'B-EmEC'!$A$1:$DD$1,0),FALSE)</f>
        <v>0</v>
      </c>
      <c r="BB9" s="79">
        <f>VLOOKUP($A9,'B-EmEC'!$A:$DD,MATCH(BB$2,'B-EmEC'!$A$1:$DD$1,0),FALSE)</f>
        <v>0</v>
      </c>
      <c r="BC9" s="79">
        <f>VLOOKUP($A9,'B-EmEC'!$A:$DD,MATCH(BC$2,'B-EmEC'!$A$1:$DD$1,0),FALSE)</f>
        <v>8.2639999999999993</v>
      </c>
      <c r="BD9" s="79">
        <f>VLOOKUP($A9,'B-EmEC'!$A:$DD,MATCH(BD$2,'B-EmEC'!$A$1:$DD$1,0),FALSE)</f>
        <v>9.2629999999999999</v>
      </c>
      <c r="BE9" s="79">
        <f>VLOOKUP($A9,'B-EmEC'!$A:$DD,MATCH(BE$2,'B-EmEC'!$A$1:$DD$1,0),FALSE)</f>
        <v>0</v>
      </c>
      <c r="BF9" s="79">
        <f>VLOOKUP($A9,'B-EmEC'!$A:$DD,MATCH(BF$2,'B-EmEC'!$A$1:$DD$1,0),FALSE)</f>
        <v>8.3620000000000001</v>
      </c>
      <c r="BG9" s="79">
        <f>VLOOKUP($A9,'B-EmEC'!$A:$DD,MATCH(BG$2,'B-EmEC'!$A$1:$DD$1,0),FALSE)</f>
        <v>8.43</v>
      </c>
      <c r="BH9" s="79">
        <f>VLOOKUP($A9,'B-EmEC'!$A:$DD,MATCH(BH$2,'B-EmEC'!$A$1:$DD$1,0),FALSE)</f>
        <v>8.3940000000000001</v>
      </c>
      <c r="BI9" s="78">
        <f>VLOOKUP($A9,'B-EmEC'!$A:$DD,MATCH(BI$2,'B-EmEC'!$A$1:$DD$1,0),FALSE)</f>
        <v>0</v>
      </c>
      <c r="BJ9" s="77" t="e">
        <f>VLOOKUP($A9,'B-EmEC'!$A:$DD,MATCH(BJ$2,'B-EmEC'!$A$1:$DD$1,0),FALSE)</f>
        <v>#N/A</v>
      </c>
      <c r="BK9" s="77">
        <f>VLOOKUP($A9,'B-EmEC'!$A:$DD,MATCH(BK$2,'B-EmEC'!$A$1:$DD$1,0),FALSE)</f>
        <v>75.471289274106169</v>
      </c>
      <c r="BL9" s="77">
        <f>VLOOKUP($A9,'B-EmEC'!$A:$DD,MATCH(BL$2,'B-EmEC'!$A$1:$DD$1,0),FALSE)</f>
        <v>43.748174116272274</v>
      </c>
      <c r="BM9" s="77" t="e">
        <f>VLOOKUP($A9,'B-EmEC'!$A:$DD,MATCH(BM$2,'B-EmEC'!$A$1:$DD$1,0),FALSE)</f>
        <v>#N/A</v>
      </c>
      <c r="BN9" s="77">
        <f>VLOOKUP($A9,'B-EmEC'!$A:$DD,MATCH(BN$2,'B-EmEC'!$A$1:$DD$1,0),FALSE)</f>
        <v>60.188172043010752</v>
      </c>
      <c r="BO9" s="77">
        <f>VLOOKUP($A9,'B-EmEC'!$A:$DD,MATCH(BO$2,'B-EmEC'!$A$1:$DD$1,0),FALSE)</f>
        <v>60.072815533980588</v>
      </c>
      <c r="BP9" s="77">
        <f>VLOOKUP($A9,'B-EmEC'!$A:$DD,MATCH(BP$2,'B-EmEC'!$A$1:$DD$1,0),FALSE)</f>
        <v>9.4895591647331781</v>
      </c>
      <c r="BQ9" s="77">
        <f>VLOOKUP($A9,'B-EmEC'!$A:$DD,MATCH(BQ$2,'B-EmEC'!$A$1:$DD$1,0),FALSE)</f>
        <v>0</v>
      </c>
      <c r="BR9" s="77">
        <f>VLOOKUP($A9,'B-EmEC'!$A:$DD,MATCH(BR$2,'B-EmEC'!$A$1:$DD$1,0),FALSE)</f>
        <v>0</v>
      </c>
      <c r="BS9" s="77">
        <f>VLOOKUP($A9,'B-EmEC'!$A:$DD,MATCH(BS$2,'B-EmEC'!$A$1:$DD$1,0),FALSE)</f>
        <v>0</v>
      </c>
      <c r="BT9" s="77">
        <f>VLOOKUP($A9,'B-EmEC'!$A:$DD,MATCH(BT$2,'B-EmEC'!$A$1:$DD$1,0),FALSE)</f>
        <v>16.457357075913777</v>
      </c>
      <c r="BU9" s="77">
        <f>VLOOKUP($A9,'B-EmEC'!$A:$DD,MATCH(BU$2,'B-EmEC'!$A$1:$DD$1,0),FALSE)</f>
        <v>25.590163934426229</v>
      </c>
      <c r="BV9" s="77">
        <f>VLOOKUP($A9,'B-EmEC'!$A:$DD,MATCH(BV$2,'B-EmEC'!$A$1:$DD$1,0),FALSE)</f>
        <v>0</v>
      </c>
      <c r="BW9" s="77">
        <f>VLOOKUP($A9,'B-EmEC'!$A:$DD,MATCH(BW$2,'B-EmEC'!$A$1:$DD$1,0),FALSE)</f>
        <v>7.0963410540449816</v>
      </c>
      <c r="BX9" s="77">
        <f>VLOOKUP($A9,'B-EmEC'!$A:$DD,MATCH(BX$2,'B-EmEC'!$A$1:$DD$1,0),FALSE)</f>
        <v>11.767994409503844</v>
      </c>
      <c r="BY9" s="77">
        <f>VLOOKUP($A9,'B-EmEC'!$A:$DD,MATCH(BY$2,'B-EmEC'!$A$1:$DD$1,0),FALSE)</f>
        <v>10.183727034120736</v>
      </c>
      <c r="BZ9" s="80">
        <f>VLOOKUP($A9,'B-EmEC'!$A:$DD,MATCH(BZ$2,'B-EmEC'!$A$1:$DD$1,0),FALSE)</f>
        <v>0</v>
      </c>
      <c r="CA9" s="79" t="e">
        <f>VLOOKUP($A9,'B-EmEC'!$A:$DD,MATCH(CA$2,'B-EmEC'!$A$1:$DD$1,0),FALSE)</f>
        <v>#N/A</v>
      </c>
      <c r="CB9" s="79">
        <f>VLOOKUP($A9,'B-EmEC'!$A:$DD,MATCH(CB$2,'B-EmEC'!$A$1:$DD$1,0),FALSE)</f>
        <v>140.57206660027515</v>
      </c>
      <c r="CC9" s="79">
        <f>VLOOKUP($A9,'B-EmEC'!$A:$DD,MATCH(CC$2,'B-EmEC'!$A$1:$DD$1,0),FALSE)</f>
        <v>33.416674263954491</v>
      </c>
      <c r="CD9" s="79" t="e">
        <f>VLOOKUP($A9,'B-EmEC'!$A:$DD,MATCH(CD$2,'B-EmEC'!$A$1:$DD$1,0),FALSE)</f>
        <v>#N/A</v>
      </c>
      <c r="CE9" s="79">
        <f>VLOOKUP($A9,'B-EmEC'!$A:$DD,MATCH(CE$2,'B-EmEC'!$A$1:$DD$1,0),FALSE)</f>
        <v>10.911782913772548</v>
      </c>
      <c r="CF9" s="79">
        <f>VLOOKUP($A9,'B-EmEC'!$A:$DD,MATCH(CF$2,'B-EmEC'!$A$1:$DD$1,0),FALSE)</f>
        <v>39.752257855216271</v>
      </c>
      <c r="CG9" s="79">
        <f>VLOOKUP($A9,'B-EmEC'!$A:$DD,MATCH(CG$2,'B-EmEC'!$A$1:$DD$1,0),FALSE)</f>
        <v>4.7047437477421887</v>
      </c>
      <c r="CH9" s="79">
        <f>VLOOKUP($A9,'B-EmEC'!$A:$DD,MATCH(CH$2,'B-EmEC'!$A$1:$DD$1,0),FALSE)</f>
        <v>0</v>
      </c>
      <c r="CI9" s="79">
        <f>VLOOKUP($A9,'B-EmEC'!$A:$DD,MATCH(CI$2,'B-EmEC'!$A$1:$DD$1,0),FALSE)</f>
        <v>0</v>
      </c>
      <c r="CJ9" s="79">
        <f>VLOOKUP($A9,'B-EmEC'!$A:$DD,MATCH(CJ$2,'B-EmEC'!$A$1:$DD$1,0),FALSE)</f>
        <v>0</v>
      </c>
      <c r="CK9" s="79">
        <f>VLOOKUP($A9,'B-EmEC'!$A:$DD,MATCH(CK$2,'B-EmEC'!$A$1:$DD$1,0),FALSE)</f>
        <v>35.959013490244146</v>
      </c>
      <c r="CL9" s="79">
        <f>VLOOKUP($A9,'B-EmEC'!$A:$DD,MATCH(CL$2,'B-EmEC'!$A$1:$DD$1,0),FALSE)</f>
        <v>1.2248580959996389</v>
      </c>
      <c r="CM9" s="79">
        <f>VLOOKUP($A9,'B-EmEC'!$A:$DD,MATCH(CM$2,'B-EmEC'!$A$1:$DD$1,0),FALSE)</f>
        <v>0</v>
      </c>
      <c r="CN9" s="79">
        <f>VLOOKUP($A9,'B-EmEC'!$A:$DD,MATCH(CN$2,'B-EmEC'!$A$1:$DD$1,0),FALSE)</f>
        <v>32.911180285821196</v>
      </c>
      <c r="CO9" s="79">
        <f>VLOOKUP($A9,'B-EmEC'!$A:$DD,MATCH(CO$2,'B-EmEC'!$A$1:$DD$1,0),FALSE)</f>
        <v>10.051459576913098</v>
      </c>
      <c r="CP9" s="79">
        <f>VLOOKUP($A9,'B-EmEC'!$A:$DD,MATCH(CP$2,'B-EmEC'!$A$1:$DD$1,0),FALSE)</f>
        <v>20.623029976467329</v>
      </c>
    </row>
    <row r="10" spans="1:94" x14ac:dyDescent="0.2">
      <c r="A10" t="s">
        <v>112</v>
      </c>
      <c r="B10" s="1" t="str">
        <f>IF(VLOOKUP($A10,'B-Ligands'!$A:$G,3,FALSE)="","",VLOOKUP($A10,'B-Ligands'!$A:$G,3,FALSE))</f>
        <v/>
      </c>
      <c r="C10" t="str">
        <f>IF(VLOOKUP($A10,'B-Ligands'!$A:$G,4,FALSE)="","",VLOOKUP($A10,'B-Ligands'!$A:$G,4,FALSE))</f>
        <v>Endothelin-1</v>
      </c>
      <c r="D10" t="str">
        <f>IF(VLOOKUP($A10,'B-Ligands'!$A:$G,5,FALSE)="","",VLOOKUP($A10,'B-Ligands'!$A:$G,5,FALSE))</f>
        <v>Guide To Pharmacology</v>
      </c>
      <c r="E10">
        <f>IF(VLOOKUP($A10,'B-Ligands'!$A:$G,6,FALSE)="","",VLOOKUP($A10,'B-Ligands'!$A:$G,6,FALSE))</f>
        <v>989</v>
      </c>
      <c r="F10" t="str">
        <f>IF(VLOOKUP($A10,'B-Ligands'!$A:$G,7,FALSE)="","",VLOOKUP($A10,'B-Ligands'!$A:$G,7,FALSE))</f>
        <v>Physiological</v>
      </c>
      <c r="G10" s="28">
        <f t="shared" si="0"/>
        <v>8.1210014184564638</v>
      </c>
      <c r="H10" s="32">
        <f t="shared" si="1"/>
        <v>10.368036946120924</v>
      </c>
      <c r="I10" s="32">
        <f t="shared" si="2"/>
        <v>9.675246374056119</v>
      </c>
      <c r="J10" s="32">
        <f t="shared" si="3"/>
        <v>11.109986592074854</v>
      </c>
      <c r="K10" s="32">
        <f t="shared" si="4"/>
        <v>8.2208556438729481</v>
      </c>
      <c r="L10" s="28">
        <f t="shared" si="5"/>
        <v>8.5730000000000004</v>
      </c>
      <c r="M10" s="32">
        <f t="shared" si="6"/>
        <v>10.46</v>
      </c>
      <c r="N10" s="32">
        <f t="shared" si="7"/>
        <v>9.8149999999999995</v>
      </c>
      <c r="O10" s="32">
        <f t="shared" si="8"/>
        <v>11.33</v>
      </c>
      <c r="P10" s="32">
        <f t="shared" si="9"/>
        <v>8.5459999999999994</v>
      </c>
      <c r="Q10" s="29">
        <f t="shared" si="10"/>
        <v>35.318432333129216</v>
      </c>
      <c r="R10" s="31">
        <f t="shared" si="11"/>
        <v>100</v>
      </c>
      <c r="S10" s="31">
        <f t="shared" si="12"/>
        <v>83.800454496266639</v>
      </c>
      <c r="T10" s="31">
        <f t="shared" si="13"/>
        <v>60.254098360655746</v>
      </c>
      <c r="U10" s="31">
        <f t="shared" si="14"/>
        <v>69.160104986876647</v>
      </c>
      <c r="V10" s="28">
        <f t="shared" si="15"/>
        <v>2.4332173057664606</v>
      </c>
      <c r="W10" s="32">
        <f t="shared" si="16"/>
        <v>46.341241099737211</v>
      </c>
      <c r="X10" s="32">
        <f t="shared" si="17"/>
        <v>146.30644609789766</v>
      </c>
      <c r="Y10" s="32">
        <f t="shared" si="18"/>
        <v>36.599120546757078</v>
      </c>
      <c r="Z10" s="32">
        <f t="shared" si="19"/>
        <v>83.249483414718782</v>
      </c>
      <c r="AA10" s="80" cm="1">
        <f t="array" ref="AA10">_xlfn.IFS(AR10=0,0,AR10&gt;0,(LOG(0.01*BI10/10^-AR10)))</f>
        <v>8.1210014184564638</v>
      </c>
      <c r="AB10" s="79" t="e" cm="1">
        <f t="array" ref="AB10">_xlfn.IFS(AS10=0,0,AS10&gt;0,(LOG(0.01*BJ10/10^-AS10)))</f>
        <v>#N/A</v>
      </c>
      <c r="AC10" s="79" cm="1">
        <f t="array" ref="AC10">_xlfn.IFS(AT10=0,0,AT10&gt;0,(LOG(0.01*BK10/10^-AT10)))</f>
        <v>9.3302123231197225</v>
      </c>
      <c r="AD10" s="79" cm="1">
        <f t="array" ref="AD10">_xlfn.IFS(AU10=0,0,AU10&gt;0,(LOG(0.01*BL10/10^-AU10)))</f>
        <v>9.4023862765170989</v>
      </c>
      <c r="AE10" s="79" t="e" cm="1">
        <f t="array" ref="AE10">_xlfn.IFS(AV10=0,0,AV10&gt;0,(LOG(0.01*BM10/10^-AV10)))</f>
        <v>#N/A</v>
      </c>
      <c r="AF10" s="79" cm="1">
        <f t="array" ref="AF10">_xlfn.IFS(AW10=0,0,AW10&gt;0,(LOG(0.01*BN10/10^-AW10)))</f>
        <v>9.7600000000000016</v>
      </c>
      <c r="AG10" s="79" cm="1">
        <f t="array" ref="AG10">_xlfn.IFS(AX10=0,0,AX10&gt;0,(LOG(0.01*BO10/10^-AX10)))</f>
        <v>9.9160649652108006</v>
      </c>
      <c r="AH10" s="79" cm="1">
        <f t="array" ref="AH10">_xlfn.IFS(AY10=0,0,AY10&gt;0,(LOG(0.01*BP10/10^-AY10)))</f>
        <v>10.368036946120924</v>
      </c>
      <c r="AI10" s="79" cm="1">
        <f t="array" ref="AI10">_xlfn.IFS(AZ10=0,0,AZ10&gt;0,(LOG(0.01*BQ10/10^-AZ10)))</f>
        <v>9.6347424653466973</v>
      </c>
      <c r="AJ10" s="79" cm="1">
        <f t="array" ref="AJ10">_xlfn.IFS(BA10=0,0,BA10&gt;0,(LOG(0.01*BR10/10^-BA10)))</f>
        <v>9.5510716318806814</v>
      </c>
      <c r="AK10" s="79" cm="1">
        <f t="array" ref="AK10">_xlfn.IFS(BB10=0,0,BB10&gt;0,(LOG(0.01*BS10/10^-BB10)))</f>
        <v>9.675246374056119</v>
      </c>
      <c r="AL10" s="79" cm="1">
        <f t="array" ref="AL10">_xlfn.IFS(BC10=0,0,BC10&gt;0,(LOG(0.01*BT10/10^-BC10)))</f>
        <v>8.2033383768392945</v>
      </c>
      <c r="AM10" s="79" cm="1">
        <f t="array" ref="AM10">_xlfn.IFS(BD10=0,0,BD10&gt;0,(LOG(0.01*BU10/10^-BD10)))</f>
        <v>11.109986592074854</v>
      </c>
      <c r="AN10" s="79" cm="1">
        <f t="array" ref="AN10">_xlfn.IFS(BE10=0,0,BE10&gt;0,(LOG(0.01*BV10/10^-BE10)))</f>
        <v>9.5539066423562407</v>
      </c>
      <c r="AO10" s="79" cm="1">
        <f t="array" ref="AO10">_xlfn.IFS(BF10=0,0,BF10&gt;0,(LOG(0.01*BW10/10^-BF10)))</f>
        <v>7.5273806761869944</v>
      </c>
      <c r="AP10" s="79" cm="1">
        <f t="array" ref="AP10">_xlfn.IFS(BG10=0,0,BG10&gt;0,(LOG(0.01*BX10/10^-BG10)))</f>
        <v>8.018033398006839</v>
      </c>
      <c r="AQ10" s="79" cm="1">
        <f t="array" ref="AQ10">_xlfn.IFS(BH10=0,0,BH10&gt;0,(LOG(0.01*BY10/10^-BH10)))</f>
        <v>8.2208556438729481</v>
      </c>
      <c r="AR10" s="80">
        <f>VLOOKUP($A10,'B-EmEC'!$A:$DD,MATCH(AR$2,'B-EmEC'!$A$1:$DD$1,0),FALSE)</f>
        <v>8.5730000000000004</v>
      </c>
      <c r="AS10" s="79" t="e">
        <f>VLOOKUP($A10,'B-EmEC'!$A:$DD,MATCH(AS$2,'B-EmEC'!$A$1:$DD$1,0),FALSE)</f>
        <v>#N/A</v>
      </c>
      <c r="AT10" s="79">
        <f>VLOOKUP($A10,'B-EmEC'!$A:$DD,MATCH(AT$2,'B-EmEC'!$A$1:$DD$1,0),FALSE)</f>
        <v>9.3729999999999993</v>
      </c>
      <c r="AU10" s="79">
        <f>VLOOKUP($A10,'B-EmEC'!$A:$DD,MATCH(AU$2,'B-EmEC'!$A$1:$DD$1,0),FALSE)</f>
        <v>9.65</v>
      </c>
      <c r="AV10" s="79" t="e">
        <f>VLOOKUP($A10,'B-EmEC'!$A:$DD,MATCH(AV$2,'B-EmEC'!$A$1:$DD$1,0),FALSE)</f>
        <v>#N/A</v>
      </c>
      <c r="AW10" s="79">
        <f>VLOOKUP($A10,'B-EmEC'!$A:$DD,MATCH(AW$2,'B-EmEC'!$A$1:$DD$1,0),FALSE)</f>
        <v>9.76</v>
      </c>
      <c r="AX10" s="79">
        <f>VLOOKUP($A10,'B-EmEC'!$A:$DD,MATCH(AX$2,'B-EmEC'!$A$1:$DD$1,0),FALSE)</f>
        <v>9.9440000000000008</v>
      </c>
      <c r="AY10" s="79">
        <f>VLOOKUP($A10,'B-EmEC'!$A:$DD,MATCH(AY$2,'B-EmEC'!$A$1:$DD$1,0),FALSE)</f>
        <v>10.46</v>
      </c>
      <c r="AZ10" s="79">
        <f>VLOOKUP($A10,'B-EmEC'!$A:$DD,MATCH(AZ$2,'B-EmEC'!$A$1:$DD$1,0),FALSE)</f>
        <v>9.8149999999999995</v>
      </c>
      <c r="BA10" s="79">
        <f>VLOOKUP($A10,'B-EmEC'!$A:$DD,MATCH(BA$2,'B-EmEC'!$A$1:$DD$1,0),FALSE)</f>
        <v>9.6769999999999996</v>
      </c>
      <c r="BB10" s="79">
        <f>VLOOKUP($A10,'B-EmEC'!$A:$DD,MATCH(BB$2,'B-EmEC'!$A$1:$DD$1,0),FALSE)</f>
        <v>9.7520000000000007</v>
      </c>
      <c r="BC10" s="79">
        <f>VLOOKUP($A10,'B-EmEC'!$A:$DD,MATCH(BC$2,'B-EmEC'!$A$1:$DD$1,0),FALSE)</f>
        <v>8.6419999999999995</v>
      </c>
      <c r="BD10" s="79">
        <f>VLOOKUP($A10,'B-EmEC'!$A:$DD,MATCH(BD$2,'B-EmEC'!$A$1:$DD$1,0),FALSE)</f>
        <v>11.33</v>
      </c>
      <c r="BE10" s="79">
        <f>VLOOKUP($A10,'B-EmEC'!$A:$DD,MATCH(BE$2,'B-EmEC'!$A$1:$DD$1,0),FALSE)</f>
        <v>9.8079999999999998</v>
      </c>
      <c r="BF10" s="79">
        <f>VLOOKUP($A10,'B-EmEC'!$A:$DD,MATCH(BF$2,'B-EmEC'!$A$1:$DD$1,0),FALSE)</f>
        <v>8.2319999999999993</v>
      </c>
      <c r="BG10" s="79">
        <f>VLOOKUP($A10,'B-EmEC'!$A:$DD,MATCH(BG$2,'B-EmEC'!$A$1:$DD$1,0),FALSE)</f>
        <v>8.5459999999999994</v>
      </c>
      <c r="BH10" s="79">
        <f>VLOOKUP($A10,'B-EmEC'!$A:$DD,MATCH(BH$2,'B-EmEC'!$A$1:$DD$1,0),FALSE)</f>
        <v>8.3810000000000002</v>
      </c>
      <c r="BI10" s="78">
        <f>VLOOKUP($A10,'B-EmEC'!$A:$DD,MATCH(BI$2,'B-EmEC'!$A$1:$DD$1,0),FALSE)</f>
        <v>35.318432333129216</v>
      </c>
      <c r="BJ10" s="77" t="e">
        <f>VLOOKUP($A10,'B-EmEC'!$A:$DD,MATCH(BJ$2,'B-EmEC'!$A$1:$DD$1,0),FALSE)</f>
        <v>#N/A</v>
      </c>
      <c r="BK10" s="77">
        <f>VLOOKUP($A10,'B-EmEC'!$A:$DD,MATCH(BK$2,'B-EmEC'!$A$1:$DD$1,0),FALSE)</f>
        <v>90.61755146262189</v>
      </c>
      <c r="BL10" s="77">
        <f>VLOOKUP($A10,'B-EmEC'!$A:$DD,MATCH(BL$2,'B-EmEC'!$A$1:$DD$1,0),FALSE)</f>
        <v>56.543967280163599</v>
      </c>
      <c r="BM10" s="77" t="e">
        <f>VLOOKUP($A10,'B-EmEC'!$A:$DD,MATCH(BM$2,'B-EmEC'!$A$1:$DD$1,0),FALSE)</f>
        <v>#N/A</v>
      </c>
      <c r="BN10" s="77">
        <f>VLOOKUP($A10,'B-EmEC'!$A:$DD,MATCH(BN$2,'B-EmEC'!$A$1:$DD$1,0),FALSE)</f>
        <v>100</v>
      </c>
      <c r="BO10" s="77">
        <f>VLOOKUP($A10,'B-EmEC'!$A:$DD,MATCH(BO$2,'B-EmEC'!$A$1:$DD$1,0),FALSE)</f>
        <v>93.770226537216828</v>
      </c>
      <c r="BP10" s="77">
        <f>VLOOKUP($A10,'B-EmEC'!$A:$DD,MATCH(BP$2,'B-EmEC'!$A$1:$DD$1,0),FALSE)</f>
        <v>80.916473317865425</v>
      </c>
      <c r="BQ10" s="77">
        <f>VLOOKUP($A10,'B-EmEC'!$A:$DD,MATCH(BQ$2,'B-EmEC'!$A$1:$DD$1,0),FALSE)</f>
        <v>66.030177593804254</v>
      </c>
      <c r="BR10" s="77">
        <f>VLOOKUP($A10,'B-EmEC'!$A:$DD,MATCH(BR$2,'B-EmEC'!$A$1:$DD$1,0),FALSE)</f>
        <v>74.82929126442194</v>
      </c>
      <c r="BS10" s="77">
        <f>VLOOKUP($A10,'B-EmEC'!$A:$DD,MATCH(BS$2,'B-EmEC'!$A$1:$DD$1,0),FALSE)</f>
        <v>83.800454496266639</v>
      </c>
      <c r="BT10" s="77">
        <f>VLOOKUP($A10,'B-EmEC'!$A:$DD,MATCH(BT$2,'B-EmEC'!$A$1:$DD$1,0),FALSE)</f>
        <v>36.419868791002813</v>
      </c>
      <c r="BU10" s="77">
        <f>VLOOKUP($A10,'B-EmEC'!$A:$DD,MATCH(BU$2,'B-EmEC'!$A$1:$DD$1,0),FALSE)</f>
        <v>60.254098360655746</v>
      </c>
      <c r="BV10" s="77">
        <f>VLOOKUP($A10,'B-EmEC'!$A:$DD,MATCH(BV$2,'B-EmEC'!$A$1:$DD$1,0),FALSE)</f>
        <v>55.7065986972529</v>
      </c>
      <c r="BW10" s="77">
        <f>VLOOKUP($A10,'B-EmEC'!$A:$DD,MATCH(BW$2,'B-EmEC'!$A$1:$DD$1,0),FALSE)</f>
        <v>19.741524001342732</v>
      </c>
      <c r="BX10" s="77">
        <f>VLOOKUP($A10,'B-EmEC'!$A:$DD,MATCH(BX$2,'B-EmEC'!$A$1:$DD$1,0),FALSE)</f>
        <v>29.650593990216631</v>
      </c>
      <c r="BY10" s="77">
        <f>VLOOKUP($A10,'B-EmEC'!$A:$DD,MATCH(BY$2,'B-EmEC'!$A$1:$DD$1,0),FALSE)</f>
        <v>69.160104986876647</v>
      </c>
      <c r="BZ10" s="80">
        <f>VLOOKUP($A10,'B-EmEC'!$A:$DD,MATCH(BZ$2,'B-EmEC'!$A$1:$DD$1,0),FALSE)</f>
        <v>2.4332173057664606</v>
      </c>
      <c r="CA10" s="79" t="e">
        <f>VLOOKUP($A10,'B-EmEC'!$A:$DD,MATCH(CA$2,'B-EmEC'!$A$1:$DD$1,0),FALSE)</f>
        <v>#N/A</v>
      </c>
      <c r="CB10" s="79">
        <f>VLOOKUP($A10,'B-EmEC'!$A:$DD,MATCH(CB$2,'B-EmEC'!$A$1:$DD$1,0),FALSE)</f>
        <v>28.853948712079578</v>
      </c>
      <c r="CC10" s="79">
        <f>VLOOKUP($A10,'B-EmEC'!$A:$DD,MATCH(CC$2,'B-EmEC'!$A$1:$DD$1,0),FALSE)</f>
        <v>46.341241099737211</v>
      </c>
      <c r="CD10" s="79" t="e">
        <f>VLOOKUP($A10,'B-EmEC'!$A:$DD,MATCH(CD$2,'B-EmEC'!$A$1:$DD$1,0),FALSE)</f>
        <v>#N/A</v>
      </c>
      <c r="CE10" s="79">
        <f>VLOOKUP($A10,'B-EmEC'!$A:$DD,MATCH(CE$2,'B-EmEC'!$A$1:$DD$1,0),FALSE)</f>
        <v>39.042967631402135</v>
      </c>
      <c r="CF10" s="79">
        <f>VLOOKUP($A10,'B-EmEC'!$A:$DD,MATCH(CF$2,'B-EmEC'!$A$1:$DD$1,0),FALSE)</f>
        <v>20.265063301006613</v>
      </c>
      <c r="CG10" s="79">
        <f>VLOOKUP($A10,'B-EmEC'!$A:$DD,MATCH(CG$2,'B-EmEC'!$A$1:$DD$1,0),FALSE)</f>
        <v>8.2399739275903414</v>
      </c>
      <c r="CH10" s="79">
        <f>VLOOKUP($A10,'B-EmEC'!$A:$DD,MATCH(CH$2,'B-EmEC'!$A$1:$DD$1,0),FALSE)</f>
        <v>119.30545642993648</v>
      </c>
      <c r="CI10" s="79">
        <f>VLOOKUP($A10,'B-EmEC'!$A:$DD,MATCH(CI$2,'B-EmEC'!$A$1:$DD$1,0),FALSE)</f>
        <v>105.73323232660313</v>
      </c>
      <c r="CJ10" s="79">
        <f>VLOOKUP($A10,'B-EmEC'!$A:$DD,MATCH(CJ$2,'B-EmEC'!$A$1:$DD$1,0),FALSE)</f>
        <v>146.30644609789766</v>
      </c>
      <c r="CK10" s="79">
        <f>VLOOKUP($A10,'B-EmEC'!$A:$DD,MATCH(CK$2,'B-EmEC'!$A$1:$DD$1,0),FALSE)</f>
        <v>17.964152241150778</v>
      </c>
      <c r="CL10" s="79">
        <f>VLOOKUP($A10,'B-EmEC'!$A:$DD,MATCH(CL$2,'B-EmEC'!$A$1:$DD$1,0),FALSE)</f>
        <v>8.1137714275560615</v>
      </c>
      <c r="CM10" s="79">
        <f>VLOOKUP($A10,'B-EmEC'!$A:$DD,MATCH(CM$2,'B-EmEC'!$A$1:$DD$1,0),FALSE)</f>
        <v>36.599120546757078</v>
      </c>
      <c r="CN10" s="79">
        <f>VLOOKUP($A10,'B-EmEC'!$A:$DD,MATCH(CN$2,'B-EmEC'!$A$1:$DD$1,0),FALSE)</f>
        <v>26.474919329744889</v>
      </c>
      <c r="CO10" s="79">
        <f>VLOOKUP($A10,'B-EmEC'!$A:$DD,MATCH(CO$2,'B-EmEC'!$A$1:$DD$1,0),FALSE)</f>
        <v>29.65667552684814</v>
      </c>
      <c r="CP10" s="79">
        <f>VLOOKUP($A10,'B-EmEC'!$A:$DD,MATCH(CP$2,'B-EmEC'!$A$1:$DD$1,0),FALSE)</f>
        <v>83.249483414718782</v>
      </c>
    </row>
    <row r="11" spans="1:94" x14ac:dyDescent="0.2">
      <c r="A11" t="s">
        <v>125</v>
      </c>
      <c r="B11" s="1" t="str">
        <f>IF(VLOOKUP($A11,'B-Ligands'!$A:$G,3,FALSE)="","",VLOOKUP($A11,'B-Ligands'!$A:$G,3,FALSE))</f>
        <v/>
      </c>
      <c r="C11" t="str">
        <f>IF(VLOOKUP($A11,'B-Ligands'!$A:$G,4,FALSE)="","",VLOOKUP($A11,'B-Ligands'!$A:$G,4,FALSE))</f>
        <v>Ghrelin</v>
      </c>
      <c r="D11" t="str">
        <f>IF(VLOOKUP($A11,'B-Ligands'!$A:$G,5,FALSE)="","",VLOOKUP($A11,'B-Ligands'!$A:$G,5,FALSE))</f>
        <v>Guide To Pharmacology</v>
      </c>
      <c r="E11">
        <f>IF(VLOOKUP($A11,'B-Ligands'!$A:$G,6,FALSE)="","",VLOOKUP($A11,'B-Ligands'!$A:$G,6,FALSE))</f>
        <v>1099</v>
      </c>
      <c r="F11" t="str">
        <f>IF(VLOOKUP($A11,'B-Ligands'!$A:$G,7,FALSE)="","",VLOOKUP($A11,'B-Ligands'!$A:$G,7,FALSE))</f>
        <v>Physiological</v>
      </c>
      <c r="G11" s="28">
        <f t="shared" si="0"/>
        <v>0</v>
      </c>
      <c r="H11" s="32">
        <f t="shared" si="1"/>
        <v>8.6739369676816072</v>
      </c>
      <c r="I11" s="32">
        <f t="shared" si="2"/>
        <v>8.5009978545757345</v>
      </c>
      <c r="J11" s="32">
        <f t="shared" si="3"/>
        <v>10.085330818345371</v>
      </c>
      <c r="K11" s="32">
        <f t="shared" si="4"/>
        <v>7.8730691018411418</v>
      </c>
      <c r="L11" s="28">
        <f t="shared" si="5"/>
        <v>0</v>
      </c>
      <c r="M11" s="32">
        <f t="shared" si="6"/>
        <v>9.0869999999999997</v>
      </c>
      <c r="N11" s="32">
        <f t="shared" si="7"/>
        <v>9.6</v>
      </c>
      <c r="O11" s="32">
        <f t="shared" si="8"/>
        <v>10.38</v>
      </c>
      <c r="P11" s="32">
        <f t="shared" si="9"/>
        <v>8.7799999999999994</v>
      </c>
      <c r="Q11" s="29">
        <f t="shared" si="10"/>
        <v>0</v>
      </c>
      <c r="R11" s="31">
        <f t="shared" si="11"/>
        <v>39.644012944983821</v>
      </c>
      <c r="S11" s="31">
        <f t="shared" si="12"/>
        <v>29.444865274320964</v>
      </c>
      <c r="T11" s="31">
        <f t="shared" si="13"/>
        <v>50.73770491803279</v>
      </c>
      <c r="U11" s="31">
        <f t="shared" si="14"/>
        <v>12.389937106918239</v>
      </c>
      <c r="V11" s="28">
        <f t="shared" si="15"/>
        <v>0</v>
      </c>
      <c r="W11" s="32">
        <f t="shared" si="16"/>
        <v>12.668141598845148</v>
      </c>
      <c r="X11" s="32">
        <f t="shared" si="17"/>
        <v>17.780946071220772</v>
      </c>
      <c r="Y11" s="32">
        <f t="shared" si="18"/>
        <v>6.4570617798602017</v>
      </c>
      <c r="Z11" s="32">
        <f t="shared" si="19"/>
        <v>12.918198403838872</v>
      </c>
      <c r="AA11" s="80" cm="1">
        <f t="array" ref="AA11">_xlfn.IFS(AR11=0,0,AR11&gt;0,(LOG(0.01*BI11/10^-AR11)))</f>
        <v>0</v>
      </c>
      <c r="AB11" s="79" t="e" cm="1">
        <f t="array" ref="AB11">_xlfn.IFS(AS11=0,0,AS11&gt;0,(LOG(0.01*BJ11/10^-AS11)))</f>
        <v>#N/A</v>
      </c>
      <c r="AC11" s="79" cm="1">
        <f t="array" ref="AC11">_xlfn.IFS(AT11=0,0,AT11&gt;0,(LOG(0.01*BK11/10^-AT11)))</f>
        <v>7.9182623721173897</v>
      </c>
      <c r="AD11" s="79" cm="1">
        <f t="array" ref="AD11">_xlfn.IFS(AU11=0,0,AU11&gt;0,(LOG(0.01*BL11/10^-AU11)))</f>
        <v>7.7935034549910789</v>
      </c>
      <c r="AE11" s="79" t="e" cm="1">
        <f t="array" ref="AE11">_xlfn.IFS(AV11=0,0,AV11&gt;0,(LOG(0.01*BM11/10^-AV11)))</f>
        <v>#N/A</v>
      </c>
      <c r="AF11" s="79" cm="1">
        <f t="array" ref="AF11">_xlfn.IFS(AW11=0,0,AW11&gt;0,(LOG(0.01*BN11/10^-AW11)))</f>
        <v>8.296706957731617</v>
      </c>
      <c r="AG11" s="79" cm="1">
        <f t="array" ref="AG11">_xlfn.IFS(AX11=0,0,AX11&gt;0,(LOG(0.01*BO11/10^-AX11)))</f>
        <v>8.4321776092757172</v>
      </c>
      <c r="AH11" s="79" cm="1">
        <f t="array" ref="AH11">_xlfn.IFS(AY11=0,0,AY11&gt;0,(LOG(0.01*BP11/10^-AY11)))</f>
        <v>8.6739369676816072</v>
      </c>
      <c r="AI11" s="79" cm="1">
        <f t="array" ref="AI11">_xlfn.IFS(AZ11=0,0,AZ11&gt;0,(LOG(0.01*BQ11/10^-AZ11)))</f>
        <v>8.5009978545757345</v>
      </c>
      <c r="AJ11" s="79" cm="1">
        <f t="array" ref="AJ11">_xlfn.IFS(BA11=0,0,BA11&gt;0,(LOG(0.01*BR11/10^-BA11)))</f>
        <v>8.3429856012810575</v>
      </c>
      <c r="AK11" s="79" cm="1">
        <f t="array" ref="AK11">_xlfn.IFS(BB11=0,0,BB11&gt;0,(LOG(0.01*BS11/10^-BB11)))</f>
        <v>8.3660095715355371</v>
      </c>
      <c r="AL11" s="79" cm="1">
        <f t="array" ref="AL11">_xlfn.IFS(BC11=0,0,BC11&gt;0,(LOG(0.01*BT11/10^-BC11)))</f>
        <v>8.2787406920149298</v>
      </c>
      <c r="AM11" s="79" cm="1">
        <f t="array" ref="AM11">_xlfn.IFS(BD11=0,0,BD11&gt;0,(LOG(0.01*BU11/10^-BD11)))</f>
        <v>10.085330818345371</v>
      </c>
      <c r="AN11" s="79" cm="1">
        <f t="array" ref="AN11">_xlfn.IFS(BE11=0,0,BE11&gt;0,(LOG(0.01*BV11/10^-BE11)))</f>
        <v>8.3833772029114062</v>
      </c>
      <c r="AO11" s="79" cm="1">
        <f t="array" ref="AO11">_xlfn.IFS(BF11=0,0,BF11&gt;0,(LOG(0.01*BW11/10^-BF11)))</f>
        <v>6.6100490872095072</v>
      </c>
      <c r="AP11" s="79" cm="1">
        <f t="array" ref="AP11">_xlfn.IFS(BG11=0,0,BG11&gt;0,(LOG(0.01*BX11/10^-BG11)))</f>
        <v>7.8730691018411418</v>
      </c>
      <c r="AQ11" s="79" cm="1">
        <f t="array" ref="AQ11">_xlfn.IFS(BH11=0,0,BH11&gt;0,(LOG(0.01*BY11/10^-BH11)))</f>
        <v>7.3853496218614341</v>
      </c>
      <c r="AR11" s="80">
        <f>VLOOKUP($A11,'B-EmEC'!$A:$DD,MATCH(AR$2,'B-EmEC'!$A$1:$DD$1,0),FALSE)</f>
        <v>0</v>
      </c>
      <c r="AS11" s="79" t="e">
        <f>VLOOKUP($A11,'B-EmEC'!$A:$DD,MATCH(AS$2,'B-EmEC'!$A$1:$DD$1,0),FALSE)</f>
        <v>#N/A</v>
      </c>
      <c r="AT11" s="79">
        <f>VLOOKUP($A11,'B-EmEC'!$A:$DD,MATCH(AT$2,'B-EmEC'!$A$1:$DD$1,0),FALSE)</f>
        <v>8.5820000000000007</v>
      </c>
      <c r="AU11" s="79">
        <f>VLOOKUP($A11,'B-EmEC'!$A:$DD,MATCH(AU$2,'B-EmEC'!$A$1:$DD$1,0),FALSE)</f>
        <v>8.6140000000000008</v>
      </c>
      <c r="AV11" s="79" t="e">
        <f>VLOOKUP($A11,'B-EmEC'!$A:$DD,MATCH(AV$2,'B-EmEC'!$A$1:$DD$1,0),FALSE)</f>
        <v>#N/A</v>
      </c>
      <c r="AW11" s="79">
        <f>VLOOKUP($A11,'B-EmEC'!$A:$DD,MATCH(AW$2,'B-EmEC'!$A$1:$DD$1,0),FALSE)</f>
        <v>8.7949999999999999</v>
      </c>
      <c r="AX11" s="79">
        <f>VLOOKUP($A11,'B-EmEC'!$A:$DD,MATCH(AX$2,'B-EmEC'!$A$1:$DD$1,0),FALSE)</f>
        <v>8.8339999999999996</v>
      </c>
      <c r="AY11" s="79">
        <f>VLOOKUP($A11,'B-EmEC'!$A:$DD,MATCH(AY$2,'B-EmEC'!$A$1:$DD$1,0),FALSE)</f>
        <v>9.0869999999999997</v>
      </c>
      <c r="AZ11" s="79">
        <f>VLOOKUP($A11,'B-EmEC'!$A:$DD,MATCH(AZ$2,'B-EmEC'!$A$1:$DD$1,0),FALSE)</f>
        <v>9.282</v>
      </c>
      <c r="BA11" s="79">
        <f>VLOOKUP($A11,'B-EmEC'!$A:$DD,MATCH(BA$2,'B-EmEC'!$A$1:$DD$1,0),FALSE)</f>
        <v>9.6</v>
      </c>
      <c r="BB11" s="79">
        <f>VLOOKUP($A11,'B-EmEC'!$A:$DD,MATCH(BB$2,'B-EmEC'!$A$1:$DD$1,0),FALSE)</f>
        <v>8.8970000000000002</v>
      </c>
      <c r="BC11" s="79">
        <f>VLOOKUP($A11,'B-EmEC'!$A:$DD,MATCH(BC$2,'B-EmEC'!$A$1:$DD$1,0),FALSE)</f>
        <v>9.2170000000000005</v>
      </c>
      <c r="BD11" s="79">
        <f>VLOOKUP($A11,'B-EmEC'!$A:$DD,MATCH(BD$2,'B-EmEC'!$A$1:$DD$1,0),FALSE)</f>
        <v>10.38</v>
      </c>
      <c r="BE11" s="79">
        <f>VLOOKUP($A11,'B-EmEC'!$A:$DD,MATCH(BE$2,'B-EmEC'!$A$1:$DD$1,0),FALSE)</f>
        <v>9.0289999999999999</v>
      </c>
      <c r="BF11" s="79">
        <f>VLOOKUP($A11,'B-EmEC'!$A:$DD,MATCH(BF$2,'B-EmEC'!$A$1:$DD$1,0),FALSE)</f>
        <v>8.2490000000000006</v>
      </c>
      <c r="BG11" s="79">
        <f>VLOOKUP($A11,'B-EmEC'!$A:$DD,MATCH(BG$2,'B-EmEC'!$A$1:$DD$1,0),FALSE)</f>
        <v>8.7799999999999994</v>
      </c>
      <c r="BH11" s="79">
        <f>VLOOKUP($A11,'B-EmEC'!$A:$DD,MATCH(BH$2,'B-EmEC'!$A$1:$DD$1,0),FALSE)</f>
        <v>8.5150000000000006</v>
      </c>
      <c r="BI11" s="78">
        <f>VLOOKUP($A11,'B-EmEC'!$A:$DD,MATCH(BI$2,'B-EmEC'!$A$1:$DD$1,0),FALSE)</f>
        <v>0</v>
      </c>
      <c r="BJ11" s="77" t="e">
        <f>VLOOKUP($A11,'B-EmEC'!$A:$DD,MATCH(BJ$2,'B-EmEC'!$A$1:$DD$1,0),FALSE)</f>
        <v>#N/A</v>
      </c>
      <c r="BK11" s="77">
        <f>VLOOKUP($A11,'B-EmEC'!$A:$DD,MATCH(BK$2,'B-EmEC'!$A$1:$DD$1,0),FALSE)</f>
        <v>21.690140845070424</v>
      </c>
      <c r="BL11" s="77">
        <f>VLOOKUP($A11,'B-EmEC'!$A:$DD,MATCH(BL$2,'B-EmEC'!$A$1:$DD$1,0),FALSE)</f>
        <v>15.118317265556529</v>
      </c>
      <c r="BM11" s="77" t="e">
        <f>VLOOKUP($A11,'B-EmEC'!$A:$DD,MATCH(BM$2,'B-EmEC'!$A$1:$DD$1,0),FALSE)</f>
        <v>#N/A</v>
      </c>
      <c r="BN11" s="77">
        <f>VLOOKUP($A11,'B-EmEC'!$A:$DD,MATCH(BN$2,'B-EmEC'!$A$1:$DD$1,0),FALSE)</f>
        <v>31.747311827956988</v>
      </c>
      <c r="BO11" s="77">
        <f>VLOOKUP($A11,'B-EmEC'!$A:$DD,MATCH(BO$2,'B-EmEC'!$A$1:$DD$1,0),FALSE)</f>
        <v>39.644012944983821</v>
      </c>
      <c r="BP11" s="77">
        <f>VLOOKUP($A11,'B-EmEC'!$A:$DD,MATCH(BP$2,'B-EmEC'!$A$1:$DD$1,0),FALSE)</f>
        <v>38.631090487238971</v>
      </c>
      <c r="BQ11" s="77">
        <f>VLOOKUP($A11,'B-EmEC'!$A:$DD,MATCH(BQ$2,'B-EmEC'!$A$1:$DD$1,0),FALSE)</f>
        <v>16.557617839497929</v>
      </c>
      <c r="BR11" s="77">
        <f>VLOOKUP($A11,'B-EmEC'!$A:$DD,MATCH(BR$2,'B-EmEC'!$A$1:$DD$1,0),FALSE)</f>
        <v>5.5333176359783378</v>
      </c>
      <c r="BS11" s="77">
        <f>VLOOKUP($A11,'B-EmEC'!$A:$DD,MATCH(BS$2,'B-EmEC'!$A$1:$DD$1,0),FALSE)</f>
        <v>29.444865274320964</v>
      </c>
      <c r="BT11" s="77">
        <f>VLOOKUP($A11,'B-EmEC'!$A:$DD,MATCH(BT$2,'B-EmEC'!$A$1:$DD$1,0),FALSE)</f>
        <v>11.527647610121837</v>
      </c>
      <c r="BU11" s="77">
        <f>VLOOKUP($A11,'B-EmEC'!$A:$DD,MATCH(BU$2,'B-EmEC'!$A$1:$DD$1,0),FALSE)</f>
        <v>50.73770491803279</v>
      </c>
      <c r="BV11" s="77">
        <f>VLOOKUP($A11,'B-EmEC'!$A:$DD,MATCH(BV$2,'B-EmEC'!$A$1:$DD$1,0),FALSE)</f>
        <v>22.613990370999712</v>
      </c>
      <c r="BW11" s="77">
        <f>VLOOKUP($A11,'B-EmEC'!$A:$DD,MATCH(BW$2,'B-EmEC'!$A$1:$DD$1,0),FALSE)</f>
        <v>2.2964081906680094</v>
      </c>
      <c r="BX11" s="77">
        <f>VLOOKUP($A11,'B-EmEC'!$A:$DD,MATCH(BX$2,'B-EmEC'!$A$1:$DD$1,0),FALSE)</f>
        <v>12.389937106918239</v>
      </c>
      <c r="BY11" s="77">
        <f>VLOOKUP($A11,'B-EmEC'!$A:$DD,MATCH(BY$2,'B-EmEC'!$A$1:$DD$1,0),FALSE)</f>
        <v>7.4190726159230094</v>
      </c>
      <c r="BZ11" s="80">
        <f>VLOOKUP($A11,'B-EmEC'!$A:$DD,MATCH(BZ$2,'B-EmEC'!$A$1:$DD$1,0),FALSE)</f>
        <v>0</v>
      </c>
      <c r="CA11" s="79" t="e">
        <f>VLOOKUP($A11,'B-EmEC'!$A:$DD,MATCH(CA$2,'B-EmEC'!$A$1:$DD$1,0),FALSE)</f>
        <v>#N/A</v>
      </c>
      <c r="CB11" s="79">
        <f>VLOOKUP($A11,'B-EmEC'!$A:$DD,MATCH(CB$2,'B-EmEC'!$A$1:$DD$1,0),FALSE)</f>
        <v>6.9611692666339922</v>
      </c>
      <c r="CC11" s="79">
        <f>VLOOKUP($A11,'B-EmEC'!$A:$DD,MATCH(CC$2,'B-EmEC'!$A$1:$DD$1,0),FALSE)</f>
        <v>3.9798204106508543</v>
      </c>
      <c r="CD11" s="79" t="e">
        <f>VLOOKUP($A11,'B-EmEC'!$A:$DD,MATCH(CD$2,'B-EmEC'!$A$1:$DD$1,0),FALSE)</f>
        <v>#N/A</v>
      </c>
      <c r="CE11" s="79">
        <f>VLOOKUP($A11,'B-EmEC'!$A:$DD,MATCH(CE$2,'B-EmEC'!$A$1:$DD$1,0),FALSE)</f>
        <v>3.6401247114501869</v>
      </c>
      <c r="CF11" s="79">
        <f>VLOOKUP($A11,'B-EmEC'!$A:$DD,MATCH(CF$2,'B-EmEC'!$A$1:$DD$1,0),FALSE)</f>
        <v>9.1879017923871711</v>
      </c>
      <c r="CG11" s="79">
        <f>VLOOKUP($A11,'B-EmEC'!$A:$DD,MATCH(CG$2,'B-EmEC'!$A$1:$DD$1,0),FALSE)</f>
        <v>12.668141598845148</v>
      </c>
      <c r="CH11" s="79">
        <f>VLOOKUP($A11,'B-EmEC'!$A:$DD,MATCH(CH$2,'B-EmEC'!$A$1:$DD$1,0),FALSE)</f>
        <v>6.3110064154061574</v>
      </c>
      <c r="CI11" s="79">
        <f>VLOOKUP($A11,'B-EmEC'!$A:$DD,MATCH(CI$2,'B-EmEC'!$A$1:$DD$1,0),FALSE)</f>
        <v>3.4367105521763652</v>
      </c>
      <c r="CJ11" s="79">
        <f>VLOOKUP($A11,'B-EmEC'!$A:$DD,MATCH(CJ$2,'B-EmEC'!$A$1:$DD$1,0),FALSE)</f>
        <v>17.780946071220772</v>
      </c>
      <c r="CK11" s="79">
        <f>VLOOKUP($A11,'B-EmEC'!$A:$DD,MATCH(CK$2,'B-EmEC'!$A$1:$DD$1,0),FALSE)</f>
        <v>10.28642862074617</v>
      </c>
      <c r="CL11" s="79">
        <f>VLOOKUP($A11,'B-EmEC'!$A:$DD,MATCH(CL$2,'B-EmEC'!$A$1:$DD$1,0),FALSE)</f>
        <v>4.6321292505317402</v>
      </c>
      <c r="CM11" s="79">
        <f>VLOOKUP($A11,'B-EmEC'!$A:$DD,MATCH(CM$2,'B-EmEC'!$A$1:$DD$1,0),FALSE)</f>
        <v>6.4570617798602017</v>
      </c>
      <c r="CN11" s="79">
        <f>VLOOKUP($A11,'B-EmEC'!$A:$DD,MATCH(CN$2,'B-EmEC'!$A$1:$DD$1,0),FALSE)</f>
        <v>5.2821273938075084</v>
      </c>
      <c r="CO11" s="79">
        <f>VLOOKUP($A11,'B-EmEC'!$A:$DD,MATCH(CO$2,'B-EmEC'!$A$1:$DD$1,0),FALSE)</f>
        <v>12.918198403838872</v>
      </c>
      <c r="CP11" s="79">
        <f>VLOOKUP($A11,'B-EmEC'!$A:$DD,MATCH(CP$2,'B-EmEC'!$A$1:$DD$1,0),FALSE)</f>
        <v>11.829912904335345</v>
      </c>
    </row>
    <row r="12" spans="1:94" x14ac:dyDescent="0.2">
      <c r="A12" t="s">
        <v>130</v>
      </c>
      <c r="B12" s="1" t="str">
        <f>IF(VLOOKUP($A12,'B-Ligands'!$A:$G,3,FALSE)="","",VLOOKUP($A12,'B-Ligands'!$A:$G,3,FALSE))</f>
        <v/>
      </c>
      <c r="C12" t="str">
        <f>IF(VLOOKUP($A12,'B-Ligands'!$A:$G,4,FALSE)="","",VLOOKUP($A12,'B-Ligands'!$A:$G,4,FALSE))</f>
        <v>Glucagon</v>
      </c>
      <c r="D12" t="str">
        <f>IF(VLOOKUP($A12,'B-Ligands'!$A:$G,5,FALSE)="","",VLOOKUP($A12,'B-Ligands'!$A:$G,5,FALSE))</f>
        <v>Guide To Pharmacology</v>
      </c>
      <c r="E12">
        <f>IF(VLOOKUP($A12,'B-Ligands'!$A:$G,6,FALSE)="","",VLOOKUP($A12,'B-Ligands'!$A:$G,6,FALSE))</f>
        <v>1136</v>
      </c>
      <c r="F12" t="str">
        <f>IF(VLOOKUP($A12,'B-Ligands'!$A:$G,7,FALSE)="","",VLOOKUP($A12,'B-Ligands'!$A:$G,7,FALSE))</f>
        <v>Physiological</v>
      </c>
      <c r="G12" s="28">
        <f t="shared" si="0"/>
        <v>10.951378196454129</v>
      </c>
      <c r="H12" s="32">
        <f t="shared" si="1"/>
        <v>8.9097574619768896</v>
      </c>
      <c r="I12" s="32">
        <f t="shared" si="2"/>
        <v>8.876379864585541</v>
      </c>
      <c r="J12" s="32">
        <f t="shared" si="3"/>
        <v>7.2421018758029438</v>
      </c>
      <c r="K12" s="32">
        <f t="shared" si="4"/>
        <v>7.8123592602692211</v>
      </c>
      <c r="L12" s="28">
        <f t="shared" si="5"/>
        <v>11.1</v>
      </c>
      <c r="M12" s="32">
        <f t="shared" si="6"/>
        <v>9.0220000000000002</v>
      </c>
      <c r="N12" s="32">
        <f t="shared" si="7"/>
        <v>9.1219999999999999</v>
      </c>
      <c r="O12" s="32">
        <f t="shared" si="8"/>
        <v>7.8470000000000004</v>
      </c>
      <c r="P12" s="32">
        <f t="shared" si="9"/>
        <v>8.2170000000000005</v>
      </c>
      <c r="Q12" s="29">
        <f t="shared" si="10"/>
        <v>71.019595835884886</v>
      </c>
      <c r="R12" s="31">
        <f t="shared" si="11"/>
        <v>77.224919093851142</v>
      </c>
      <c r="S12" s="31">
        <f t="shared" si="12"/>
        <v>56.804123711340203</v>
      </c>
      <c r="T12" s="31">
        <f t="shared" si="13"/>
        <v>24.837156612857545</v>
      </c>
      <c r="U12" s="31">
        <f t="shared" si="14"/>
        <v>45.080363382250177</v>
      </c>
      <c r="V12" s="28">
        <f t="shared" si="15"/>
        <v>4.9014448157613577</v>
      </c>
      <c r="W12" s="32">
        <f t="shared" si="16"/>
        <v>39.327308465962012</v>
      </c>
      <c r="X12" s="32">
        <f t="shared" si="17"/>
        <v>50.508333333333333</v>
      </c>
      <c r="Y12" s="32">
        <f t="shared" si="18"/>
        <v>13.412913323840188</v>
      </c>
      <c r="Z12" s="32">
        <f t="shared" si="19"/>
        <v>187.36127194765805</v>
      </c>
      <c r="AA12" s="80" cm="1">
        <f t="array" ref="AA12">_xlfn.IFS(AR12=0,0,AR12&gt;0,(LOG(0.01*BI12/10^-AR12)))</f>
        <v>10.951378196454129</v>
      </c>
      <c r="AB12" s="79" t="e" cm="1">
        <f t="array" ref="AB12">_xlfn.IFS(AS12=0,0,AS12&gt;0,(LOG(0.01*BJ12/10^-AS12)))</f>
        <v>#N/A</v>
      </c>
      <c r="AC12" s="79" cm="1">
        <f t="array" ref="AC12">_xlfn.IFS(AT12=0,0,AT12&gt;0,(LOG(0.01*BK12/10^-AT12)))</f>
        <v>7.9406929870178367</v>
      </c>
      <c r="AD12" s="79" cm="1">
        <f t="array" ref="AD12">_xlfn.IFS(AU12=0,0,AU12&gt;0,(LOG(0.01*BL12/10^-AU12)))</f>
        <v>7.7493761157106382</v>
      </c>
      <c r="AE12" s="79" t="e" cm="1">
        <f t="array" ref="AE12">_xlfn.IFS(AV12=0,0,AV12&gt;0,(LOG(0.01*BM12/10^-AV12)))</f>
        <v>#N/A</v>
      </c>
      <c r="AF12" s="79" cm="1">
        <f t="array" ref="AF12">_xlfn.IFS(AW12=0,0,AW12&gt;0,(LOG(0.01*BN12/10^-AW12)))</f>
        <v>8.5975027955998051</v>
      </c>
      <c r="AG12" s="79" cm="1">
        <f t="array" ref="AG12">_xlfn.IFS(AX12=0,0,AX12&gt;0,(LOG(0.01*BO12/10^-AX12)))</f>
        <v>8.9097574619768896</v>
      </c>
      <c r="AH12" s="79" cm="1">
        <f t="array" ref="AH12">_xlfn.IFS(AY12=0,0,AY12&gt;0,(LOG(0.01*BP12/10^-AY12)))</f>
        <v>8.365801593298908</v>
      </c>
      <c r="AI12" s="79" cm="1">
        <f t="array" ref="AI12">_xlfn.IFS(AZ12=0,0,AZ12&gt;0,(LOG(0.01*BQ12/10^-AZ12)))</f>
        <v>6.4032392331605896</v>
      </c>
      <c r="AJ12" s="79" cm="1">
        <f t="array" ref="AJ12">_xlfn.IFS(BA12=0,0,BA12&gt;0,(LOG(0.01*BR12/10^-BA12)))</f>
        <v>6.2692145529922012</v>
      </c>
      <c r="AK12" s="79" cm="1">
        <f t="array" ref="AK12">_xlfn.IFS(BB12=0,0,BB12&gt;0,(LOG(0.01*BS12/10^-BB12)))</f>
        <v>6.2237260478459309</v>
      </c>
      <c r="AL12" s="79" cm="1">
        <f t="array" ref="AL12">_xlfn.IFS(BC12=0,0,BC12&gt;0,(LOG(0.01*BT12/10^-BC12)))</f>
        <v>8.876379864585541</v>
      </c>
      <c r="AM12" s="79" cm="1">
        <f t="array" ref="AM12">_xlfn.IFS(BD12=0,0,BD12&gt;0,(LOG(0.01*BU12/10^-BD12)))</f>
        <v>0</v>
      </c>
      <c r="AN12" s="79" cm="1">
        <f t="array" ref="AN12">_xlfn.IFS(BE12=0,0,BE12&gt;0,(LOG(0.01*BV12/10^-BE12)))</f>
        <v>7.2421018758029438</v>
      </c>
      <c r="AO12" s="79" cm="1">
        <f t="array" ref="AO12">_xlfn.IFS(BF12=0,0,BF12&gt;0,(LOG(0.01*BW12/10^-BF12)))</f>
        <v>7.021512786095963</v>
      </c>
      <c r="AP12" s="79" cm="1">
        <f t="array" ref="AP12">_xlfn.IFS(BG12=0,0,BG12&gt;0,(LOG(0.01*BX12/10^-BG12)))</f>
        <v>7.3059874081342748</v>
      </c>
      <c r="AQ12" s="79" cm="1">
        <f t="array" ref="AQ12">_xlfn.IFS(BH12=0,0,BH12&gt;0,(LOG(0.01*BY12/10^-BH12)))</f>
        <v>7.8123592602692211</v>
      </c>
      <c r="AR12" s="80">
        <f>VLOOKUP($A12,'B-EmEC'!$A:$DD,MATCH(AR$2,'B-EmEC'!$A$1:$DD$1,0),FALSE)</f>
        <v>11.1</v>
      </c>
      <c r="AS12" s="79" t="e">
        <f>VLOOKUP($A12,'B-EmEC'!$A:$DD,MATCH(AS$2,'B-EmEC'!$A$1:$DD$1,0),FALSE)</f>
        <v>#N/A</v>
      </c>
      <c r="AT12" s="79">
        <f>VLOOKUP($A12,'B-EmEC'!$A:$DD,MATCH(AT$2,'B-EmEC'!$A$1:$DD$1,0),FALSE)</f>
        <v>8.1539999999999999</v>
      </c>
      <c r="AU12" s="79">
        <f>VLOOKUP($A12,'B-EmEC'!$A:$DD,MATCH(AU$2,'B-EmEC'!$A$1:$DD$1,0),FALSE)</f>
        <v>8.0739999999999998</v>
      </c>
      <c r="AV12" s="79" t="e">
        <f>VLOOKUP($A12,'B-EmEC'!$A:$DD,MATCH(AV$2,'B-EmEC'!$A$1:$DD$1,0),FALSE)</f>
        <v>#N/A</v>
      </c>
      <c r="AW12" s="79">
        <f>VLOOKUP($A12,'B-EmEC'!$A:$DD,MATCH(AW$2,'B-EmEC'!$A$1:$DD$1,0),FALSE)</f>
        <v>8.8450000000000006</v>
      </c>
      <c r="AX12" s="79">
        <f>VLOOKUP($A12,'B-EmEC'!$A:$DD,MATCH(AX$2,'B-EmEC'!$A$1:$DD$1,0),FALSE)</f>
        <v>9.0220000000000002</v>
      </c>
      <c r="AY12" s="79">
        <f>VLOOKUP($A12,'B-EmEC'!$A:$DD,MATCH(AY$2,'B-EmEC'!$A$1:$DD$1,0),FALSE)</f>
        <v>8.6120000000000001</v>
      </c>
      <c r="AZ12" s="79">
        <f>VLOOKUP($A12,'B-EmEC'!$A:$DD,MATCH(AZ$2,'B-EmEC'!$A$1:$DD$1,0),FALSE)</f>
        <v>7.3239999999999998</v>
      </c>
      <c r="BA12" s="79">
        <f>VLOOKUP($A12,'B-EmEC'!$A:$DD,MATCH(BA$2,'B-EmEC'!$A$1:$DD$1,0),FALSE)</f>
        <v>7.4690000000000003</v>
      </c>
      <c r="BB12" s="79">
        <f>VLOOKUP($A12,'B-EmEC'!$A:$DD,MATCH(BB$2,'B-EmEC'!$A$1:$DD$1,0),FALSE)</f>
        <v>7.4240000000000004</v>
      </c>
      <c r="BC12" s="79">
        <f>VLOOKUP($A12,'B-EmEC'!$A:$DD,MATCH(BC$2,'B-EmEC'!$A$1:$DD$1,0),FALSE)</f>
        <v>9.1219999999999999</v>
      </c>
      <c r="BD12" s="79">
        <f>VLOOKUP($A12,'B-EmEC'!$A:$DD,MATCH(BD$2,'B-EmEC'!$A$1:$DD$1,0),FALSE)</f>
        <v>0</v>
      </c>
      <c r="BE12" s="79">
        <f>VLOOKUP($A12,'B-EmEC'!$A:$DD,MATCH(BE$2,'B-EmEC'!$A$1:$DD$1,0),FALSE)</f>
        <v>7.8470000000000004</v>
      </c>
      <c r="BF12" s="79">
        <f>VLOOKUP($A12,'B-EmEC'!$A:$DD,MATCH(BF$2,'B-EmEC'!$A$1:$DD$1,0),FALSE)</f>
        <v>7.5060000000000002</v>
      </c>
      <c r="BG12" s="79">
        <f>VLOOKUP($A12,'B-EmEC'!$A:$DD,MATCH(BG$2,'B-EmEC'!$A$1:$DD$1,0),FALSE)</f>
        <v>7.6520000000000001</v>
      </c>
      <c r="BH12" s="79">
        <f>VLOOKUP($A12,'B-EmEC'!$A:$DD,MATCH(BH$2,'B-EmEC'!$A$1:$DD$1,0),FALSE)</f>
        <v>8.2170000000000005</v>
      </c>
      <c r="BI12" s="78">
        <f>VLOOKUP($A12,'B-EmEC'!$A:$DD,MATCH(BI$2,'B-EmEC'!$A$1:$DD$1,0),FALSE)</f>
        <v>71.019595835884886</v>
      </c>
      <c r="BJ12" s="77" t="e">
        <f>VLOOKUP($A12,'B-EmEC'!$A:$DD,MATCH(BJ$2,'B-EmEC'!$A$1:$DD$1,0),FALSE)</f>
        <v>#N/A</v>
      </c>
      <c r="BK12" s="77">
        <f>VLOOKUP($A12,'B-EmEC'!$A:$DD,MATCH(BK$2,'B-EmEC'!$A$1:$DD$1,0),FALSE)</f>
        <v>61.191765980498367</v>
      </c>
      <c r="BL12" s="77">
        <f>VLOOKUP($A12,'B-EmEC'!$A:$DD,MATCH(BL$2,'B-EmEC'!$A$1:$DD$1,0),FALSE)</f>
        <v>47.356120362255332</v>
      </c>
      <c r="BM12" s="77" t="e">
        <f>VLOOKUP($A12,'B-EmEC'!$A:$DD,MATCH(BM$2,'B-EmEC'!$A$1:$DD$1,0),FALSE)</f>
        <v>#N/A</v>
      </c>
      <c r="BN12" s="77">
        <f>VLOOKUP($A12,'B-EmEC'!$A:$DD,MATCH(BN$2,'B-EmEC'!$A$1:$DD$1,0),FALSE)</f>
        <v>56.55913978494624</v>
      </c>
      <c r="BO12" s="77">
        <f>VLOOKUP($A12,'B-EmEC'!$A:$DD,MATCH(BO$2,'B-EmEC'!$A$1:$DD$1,0),FALSE)</f>
        <v>77.224919093851142</v>
      </c>
      <c r="BP12" s="77">
        <f>VLOOKUP($A12,'B-EmEC'!$A:$DD,MATCH(BP$2,'B-EmEC'!$A$1:$DD$1,0),FALSE)</f>
        <v>56.72853828306264</v>
      </c>
      <c r="BQ12" s="77">
        <f>VLOOKUP($A12,'B-EmEC'!$A:$DD,MATCH(BQ$2,'B-EmEC'!$A$1:$DD$1,0),FALSE)</f>
        <v>12.001602350113501</v>
      </c>
      <c r="BR12" s="77">
        <f>VLOOKUP($A12,'B-EmEC'!$A:$DD,MATCH(BR$2,'B-EmEC'!$A$1:$DD$1,0),FALSE)</f>
        <v>6.3126913115140102</v>
      </c>
      <c r="BS12" s="77">
        <f>VLOOKUP($A12,'B-EmEC'!$A:$DD,MATCH(BS$2,'B-EmEC'!$A$1:$DD$1,0),FALSE)</f>
        <v>6.3055946326155174</v>
      </c>
      <c r="BT12" s="77">
        <f>VLOOKUP($A12,'B-EmEC'!$A:$DD,MATCH(BT$2,'B-EmEC'!$A$1:$DD$1,0),FALSE)</f>
        <v>56.804123711340203</v>
      </c>
      <c r="BU12" s="77">
        <f>VLOOKUP($A12,'B-EmEC'!$A:$DD,MATCH(BU$2,'B-EmEC'!$A$1:$DD$1,0),FALSE)</f>
        <v>0</v>
      </c>
      <c r="BV12" s="77">
        <f>VLOOKUP($A12,'B-EmEC'!$A:$DD,MATCH(BV$2,'B-EmEC'!$A$1:$DD$1,0),FALSE)</f>
        <v>24.837156612857545</v>
      </c>
      <c r="BW12" s="77">
        <f>VLOOKUP($A12,'B-EmEC'!$A:$DD,MATCH(BW$2,'B-EmEC'!$A$1:$DD$1,0),FALSE)</f>
        <v>32.772742531050689</v>
      </c>
      <c r="BX12" s="77">
        <f>VLOOKUP($A12,'B-EmEC'!$A:$DD,MATCH(BX$2,'B-EmEC'!$A$1:$DD$1,0),FALSE)</f>
        <v>45.080363382250177</v>
      </c>
      <c r="BY12" s="77">
        <f>VLOOKUP($A12,'B-EmEC'!$A:$DD,MATCH(BY$2,'B-EmEC'!$A$1:$DD$1,0),FALSE)</f>
        <v>39.387576552930881</v>
      </c>
      <c r="BZ12" s="80">
        <f>VLOOKUP($A12,'B-EmEC'!$A:$DD,MATCH(BZ$2,'B-EmEC'!$A$1:$DD$1,0),FALSE)</f>
        <v>4.9014448157613577</v>
      </c>
      <c r="CA12" s="79" t="e">
        <f>VLOOKUP($A12,'B-EmEC'!$A:$DD,MATCH(CA$2,'B-EmEC'!$A$1:$DD$1,0),FALSE)</f>
        <v>#N/A</v>
      </c>
      <c r="CB12" s="79">
        <f>VLOOKUP($A12,'B-EmEC'!$A:$DD,MATCH(CB$2,'B-EmEC'!$A$1:$DD$1,0),FALSE)</f>
        <v>28.602219731896568</v>
      </c>
      <c r="CC12" s="79">
        <f>VLOOKUP($A12,'B-EmEC'!$A:$DD,MATCH(CC$2,'B-EmEC'!$A$1:$DD$1,0),FALSE)</f>
        <v>37.685480107926239</v>
      </c>
      <c r="CD12" s="79" t="e">
        <f>VLOOKUP($A12,'B-EmEC'!$A:$DD,MATCH(CD$2,'B-EmEC'!$A$1:$DD$1,0),FALSE)</f>
        <v>#N/A</v>
      </c>
      <c r="CE12" s="79">
        <f>VLOOKUP($A12,'B-EmEC'!$A:$DD,MATCH(CE$2,'B-EmEC'!$A$1:$DD$1,0),FALSE)</f>
        <v>39.327308465962012</v>
      </c>
      <c r="CF12" s="79">
        <f>VLOOKUP($A12,'B-EmEC'!$A:$DD,MATCH(CF$2,'B-EmEC'!$A$1:$DD$1,0),FALSE)</f>
        <v>29.121979395914476</v>
      </c>
      <c r="CG12" s="79">
        <f>VLOOKUP($A12,'B-EmEC'!$A:$DD,MATCH(CG$2,'B-EmEC'!$A$1:$DD$1,0),FALSE)</f>
        <v>14.241169585884998</v>
      </c>
      <c r="CH12" s="79">
        <f>VLOOKUP($A12,'B-EmEC'!$A:$DD,MATCH(CH$2,'B-EmEC'!$A$1:$DD$1,0),FALSE)</f>
        <v>18.179799149554299</v>
      </c>
      <c r="CI12" s="79">
        <f>VLOOKUP($A12,'B-EmEC'!$A:$DD,MATCH(CI$2,'B-EmEC'!$A$1:$DD$1,0),FALSE)</f>
        <v>5.9577777777777774</v>
      </c>
      <c r="CJ12" s="79">
        <f>VLOOKUP($A12,'B-EmEC'!$A:$DD,MATCH(CJ$2,'B-EmEC'!$A$1:$DD$1,0),FALSE)</f>
        <v>7.5139493593017059</v>
      </c>
      <c r="CK12" s="79">
        <f>VLOOKUP($A12,'B-EmEC'!$A:$DD,MATCH(CK$2,'B-EmEC'!$A$1:$DD$1,0),FALSE)</f>
        <v>50.508333333333333</v>
      </c>
      <c r="CL12" s="79">
        <f>VLOOKUP($A12,'B-EmEC'!$A:$DD,MATCH(CL$2,'B-EmEC'!$A$1:$DD$1,0),FALSE)</f>
        <v>0</v>
      </c>
      <c r="CM12" s="79">
        <f>VLOOKUP($A12,'B-EmEC'!$A:$DD,MATCH(CM$2,'B-EmEC'!$A$1:$DD$1,0),FALSE)</f>
        <v>13.412913323840188</v>
      </c>
      <c r="CN12" s="79">
        <f>VLOOKUP($A12,'B-EmEC'!$A:$DD,MATCH(CN$2,'B-EmEC'!$A$1:$DD$1,0),FALSE)</f>
        <v>62.65167378138122</v>
      </c>
      <c r="CO12" s="79">
        <f>VLOOKUP($A12,'B-EmEC'!$A:$DD,MATCH(CO$2,'B-EmEC'!$A$1:$DD$1,0),FALSE)</f>
        <v>187.36127194765805</v>
      </c>
      <c r="CP12" s="79">
        <f>VLOOKUP($A12,'B-EmEC'!$A:$DD,MATCH(CP$2,'B-EmEC'!$A$1:$DD$1,0),FALSE)</f>
        <v>43.010737212420175</v>
      </c>
    </row>
    <row r="13" spans="1:94" x14ac:dyDescent="0.2">
      <c r="A13" t="s">
        <v>168</v>
      </c>
      <c r="B13" s="1" t="str">
        <f>IF(VLOOKUP($A13,'B-Ligands'!$A:$G,3,FALSE)="","",VLOOKUP($A13,'B-Ligands'!$A:$G,3,FALSE))</f>
        <v/>
      </c>
      <c r="C13" t="str">
        <f>IF(VLOOKUP($A13,'B-Ligands'!$A:$G,4,FALSE)="","",VLOOKUP($A13,'B-Ligands'!$A:$G,4,FALSE))</f>
        <v>Glutamate</v>
      </c>
      <c r="D13" t="str">
        <f>IF(VLOOKUP($A13,'B-Ligands'!$A:$G,5,FALSE)="","",VLOOKUP($A13,'B-Ligands'!$A:$G,5,FALSE))</f>
        <v>Guide To Pharmacology</v>
      </c>
      <c r="E13">
        <f>IF(VLOOKUP($A13,'B-Ligands'!$A:$G,6,FALSE)="","",VLOOKUP($A13,'B-Ligands'!$A:$G,6,FALSE))</f>
        <v>1369</v>
      </c>
      <c r="F13" t="str">
        <f>IF(VLOOKUP($A13,'B-Ligands'!$A:$G,7,FALSE)="","",VLOOKUP($A13,'B-Ligands'!$A:$G,7,FALSE))</f>
        <v>Physiological</v>
      </c>
      <c r="G13" s="28">
        <f t="shared" si="0"/>
        <v>0</v>
      </c>
      <c r="H13" s="32">
        <f t="shared" si="1"/>
        <v>4.5112109790430779</v>
      </c>
      <c r="I13" s="32">
        <f t="shared" si="2"/>
        <v>0</v>
      </c>
      <c r="J13" s="32">
        <f t="shared" si="3"/>
        <v>0</v>
      </c>
      <c r="K13" s="32">
        <f t="shared" si="4"/>
        <v>0</v>
      </c>
      <c r="L13" s="28">
        <f t="shared" si="5"/>
        <v>0</v>
      </c>
      <c r="M13" s="32">
        <f t="shared" si="6"/>
        <v>5.2519999999999998</v>
      </c>
      <c r="N13" s="32">
        <f t="shared" si="7"/>
        <v>0</v>
      </c>
      <c r="O13" s="32">
        <f t="shared" si="8"/>
        <v>0</v>
      </c>
      <c r="P13" s="32">
        <f t="shared" si="9"/>
        <v>0</v>
      </c>
      <c r="Q13" s="29">
        <f t="shared" si="10"/>
        <v>0</v>
      </c>
      <c r="R13" s="31">
        <f t="shared" si="11"/>
        <v>28.337378640776702</v>
      </c>
      <c r="S13" s="31">
        <f t="shared" si="12"/>
        <v>0</v>
      </c>
      <c r="T13" s="31">
        <f t="shared" si="13"/>
        <v>0</v>
      </c>
      <c r="U13" s="31">
        <f t="shared" si="14"/>
        <v>0</v>
      </c>
      <c r="V13" s="28">
        <f t="shared" si="15"/>
        <v>0</v>
      </c>
      <c r="W13" s="32">
        <f t="shared" si="16"/>
        <v>18.287942952953429</v>
      </c>
      <c r="X13" s="32">
        <f t="shared" si="17"/>
        <v>0</v>
      </c>
      <c r="Y13" s="32">
        <f t="shared" si="18"/>
        <v>0</v>
      </c>
      <c r="Z13" s="32">
        <f t="shared" si="19"/>
        <v>0</v>
      </c>
      <c r="AA13" s="80" cm="1">
        <f t="array" ref="AA13">_xlfn.IFS(AR13=0,0,AR13&gt;0,(LOG(0.01*BI13/10^-AR13)))</f>
        <v>0</v>
      </c>
      <c r="AB13" s="79" t="e" cm="1">
        <f t="array" ref="AB13">_xlfn.IFS(AS13=0,0,AS13&gt;0,(LOG(0.01*BJ13/10^-AS13)))</f>
        <v>#N/A</v>
      </c>
      <c r="AC13" s="79" cm="1">
        <f t="array" ref="AC13">_xlfn.IFS(AT13=0,0,AT13&gt;0,(LOG(0.01*BK13/10^-AT13)))</f>
        <v>3.5841676107076155</v>
      </c>
      <c r="AD13" s="79" cm="1">
        <f t="array" ref="AD13">_xlfn.IFS(AU13=0,0,AU13&gt;0,(LOG(0.01*BL13/10^-AU13)))</f>
        <v>0</v>
      </c>
      <c r="AE13" s="79" t="e" cm="1">
        <f t="array" ref="AE13">_xlfn.IFS(AV13=0,0,AV13&gt;0,(LOG(0.01*BM13/10^-AV13)))</f>
        <v>#N/A</v>
      </c>
      <c r="AF13" s="79" cm="1">
        <f t="array" ref="AF13">_xlfn.IFS(AW13=0,0,AW13&gt;0,(LOG(0.01*BN13/10^-AW13)))</f>
        <v>4.5112109790430779</v>
      </c>
      <c r="AG13" s="79" cm="1">
        <f t="array" ref="AG13">_xlfn.IFS(AX13=0,0,AX13&gt;0,(LOG(0.01*BO13/10^-AX13)))</f>
        <v>4.2953596732050157</v>
      </c>
      <c r="AH13" s="79" cm="1">
        <f t="array" ref="AH13">_xlfn.IFS(AY13=0,0,AY13&gt;0,(LOG(0.01*BP13/10^-AY13)))</f>
        <v>0</v>
      </c>
      <c r="AI13" s="79" cm="1">
        <f t="array" ref="AI13">_xlfn.IFS(AZ13=0,0,AZ13&gt;0,(LOG(0.01*BQ13/10^-AZ13)))</f>
        <v>0</v>
      </c>
      <c r="AJ13" s="79" cm="1">
        <f t="array" ref="AJ13">_xlfn.IFS(BA13=0,0,BA13&gt;0,(LOG(0.01*BR13/10^-BA13)))</f>
        <v>0</v>
      </c>
      <c r="AK13" s="79" cm="1">
        <f t="array" ref="AK13">_xlfn.IFS(BB13=0,0,BB13&gt;0,(LOG(0.01*BS13/10^-BB13)))</f>
        <v>0</v>
      </c>
      <c r="AL13" s="79" cm="1">
        <f t="array" ref="AL13">_xlfn.IFS(BC13=0,0,BC13&gt;0,(LOG(0.01*BT13/10^-BC13)))</f>
        <v>0</v>
      </c>
      <c r="AM13" s="79" cm="1">
        <f t="array" ref="AM13">_xlfn.IFS(BD13=0,0,BD13&gt;0,(LOG(0.01*BU13/10^-BD13)))</f>
        <v>0</v>
      </c>
      <c r="AN13" s="79" cm="1">
        <f t="array" ref="AN13">_xlfn.IFS(BE13=0,0,BE13&gt;0,(LOG(0.01*BV13/10^-BE13)))</f>
        <v>0</v>
      </c>
      <c r="AO13" s="79" cm="1">
        <f t="array" ref="AO13">_xlfn.IFS(BF13=0,0,BF13&gt;0,(LOG(0.01*BW13/10^-BF13)))</f>
        <v>0</v>
      </c>
      <c r="AP13" s="79" cm="1">
        <f t="array" ref="AP13">_xlfn.IFS(BG13=0,0,BG13&gt;0,(LOG(0.01*BX13/10^-BG13)))</f>
        <v>0</v>
      </c>
      <c r="AQ13" s="79" cm="1">
        <f t="array" ref="AQ13">_xlfn.IFS(BH13=0,0,BH13&gt;0,(LOG(0.01*BY13/10^-BH13)))</f>
        <v>0</v>
      </c>
      <c r="AR13" s="80">
        <f>VLOOKUP($A13,'B-EmEC'!$A:$DD,MATCH(AR$2,'B-EmEC'!$A$1:$DD$1,0),FALSE)</f>
        <v>0</v>
      </c>
      <c r="AS13" s="79" t="e">
        <f>VLOOKUP($A13,'B-EmEC'!$A:$DD,MATCH(AS$2,'B-EmEC'!$A$1:$DD$1,0),FALSE)</f>
        <v>#N/A</v>
      </c>
      <c r="AT13" s="79">
        <f>VLOOKUP($A13,'B-EmEC'!$A:$DD,MATCH(AT$2,'B-EmEC'!$A$1:$DD$1,0),FALSE)</f>
        <v>4.58</v>
      </c>
      <c r="AU13" s="79">
        <f>VLOOKUP($A13,'B-EmEC'!$A:$DD,MATCH(AU$2,'B-EmEC'!$A$1:$DD$1,0),FALSE)</f>
        <v>0</v>
      </c>
      <c r="AV13" s="79" t="e">
        <f>VLOOKUP($A13,'B-EmEC'!$A:$DD,MATCH(AV$2,'B-EmEC'!$A$1:$DD$1,0),FALSE)</f>
        <v>#N/A</v>
      </c>
      <c r="AW13" s="79">
        <f>VLOOKUP($A13,'B-EmEC'!$A:$DD,MATCH(AW$2,'B-EmEC'!$A$1:$DD$1,0),FALSE)</f>
        <v>5.2519999999999998</v>
      </c>
      <c r="AX13" s="79">
        <f>VLOOKUP($A13,'B-EmEC'!$A:$DD,MATCH(AX$2,'B-EmEC'!$A$1:$DD$1,0),FALSE)</f>
        <v>4.843</v>
      </c>
      <c r="AY13" s="79">
        <f>VLOOKUP($A13,'B-EmEC'!$A:$DD,MATCH(AY$2,'B-EmEC'!$A$1:$DD$1,0),FALSE)</f>
        <v>0</v>
      </c>
      <c r="AZ13" s="79">
        <f>VLOOKUP($A13,'B-EmEC'!$A:$DD,MATCH(AZ$2,'B-EmEC'!$A$1:$DD$1,0),FALSE)</f>
        <v>0</v>
      </c>
      <c r="BA13" s="79">
        <f>VLOOKUP($A13,'B-EmEC'!$A:$DD,MATCH(BA$2,'B-EmEC'!$A$1:$DD$1,0),FALSE)</f>
        <v>0</v>
      </c>
      <c r="BB13" s="79">
        <f>VLOOKUP($A13,'B-EmEC'!$A:$DD,MATCH(BB$2,'B-EmEC'!$A$1:$DD$1,0),FALSE)</f>
        <v>0</v>
      </c>
      <c r="BC13" s="79">
        <f>VLOOKUP($A13,'B-EmEC'!$A:$DD,MATCH(BC$2,'B-EmEC'!$A$1:$DD$1,0),FALSE)</f>
        <v>0</v>
      </c>
      <c r="BD13" s="79">
        <f>VLOOKUP($A13,'B-EmEC'!$A:$DD,MATCH(BD$2,'B-EmEC'!$A$1:$DD$1,0),FALSE)</f>
        <v>0</v>
      </c>
      <c r="BE13" s="79">
        <f>VLOOKUP($A13,'B-EmEC'!$A:$DD,MATCH(BE$2,'B-EmEC'!$A$1:$DD$1,0),FALSE)</f>
        <v>0</v>
      </c>
      <c r="BF13" s="79">
        <f>VLOOKUP($A13,'B-EmEC'!$A:$DD,MATCH(BF$2,'B-EmEC'!$A$1:$DD$1,0),FALSE)</f>
        <v>0</v>
      </c>
      <c r="BG13" s="79">
        <f>VLOOKUP($A13,'B-EmEC'!$A:$DD,MATCH(BG$2,'B-EmEC'!$A$1:$DD$1,0),FALSE)</f>
        <v>0</v>
      </c>
      <c r="BH13" s="79">
        <f>VLOOKUP($A13,'B-EmEC'!$A:$DD,MATCH(BH$2,'B-EmEC'!$A$1:$DD$1,0),FALSE)</f>
        <v>0</v>
      </c>
      <c r="BI13" s="78">
        <f>VLOOKUP($A13,'B-EmEC'!$A:$DD,MATCH(BI$2,'B-EmEC'!$A$1:$DD$1,0),FALSE)</f>
        <v>0</v>
      </c>
      <c r="BJ13" s="77" t="e">
        <f>VLOOKUP($A13,'B-EmEC'!$A:$DD,MATCH(BJ$2,'B-EmEC'!$A$1:$DD$1,0),FALSE)</f>
        <v>#N/A</v>
      </c>
      <c r="BK13" s="77">
        <f>VLOOKUP($A13,'B-EmEC'!$A:$DD,MATCH(BK$2,'B-EmEC'!$A$1:$DD$1,0),FALSE)</f>
        <v>10.096424702058505</v>
      </c>
      <c r="BL13" s="77">
        <f>VLOOKUP($A13,'B-EmEC'!$A:$DD,MATCH(BL$2,'B-EmEC'!$A$1:$DD$1,0),FALSE)</f>
        <v>0</v>
      </c>
      <c r="BM13" s="77" t="e">
        <f>VLOOKUP($A13,'B-EmEC'!$A:$DD,MATCH(BM$2,'B-EmEC'!$A$1:$DD$1,0),FALSE)</f>
        <v>#N/A</v>
      </c>
      <c r="BN13" s="77">
        <f>VLOOKUP($A13,'B-EmEC'!$A:$DD,MATCH(BN$2,'B-EmEC'!$A$1:$DD$1,0),FALSE)</f>
        <v>18.163978494623652</v>
      </c>
      <c r="BO13" s="77">
        <f>VLOOKUP($A13,'B-EmEC'!$A:$DD,MATCH(BO$2,'B-EmEC'!$A$1:$DD$1,0),FALSE)</f>
        <v>28.337378640776702</v>
      </c>
      <c r="BP13" s="77">
        <f>VLOOKUP($A13,'B-EmEC'!$A:$DD,MATCH(BP$2,'B-EmEC'!$A$1:$DD$1,0),FALSE)</f>
        <v>0</v>
      </c>
      <c r="BQ13" s="77">
        <f>VLOOKUP($A13,'B-EmEC'!$A:$DD,MATCH(BQ$2,'B-EmEC'!$A$1:$DD$1,0),FALSE)</f>
        <v>0</v>
      </c>
      <c r="BR13" s="77">
        <f>VLOOKUP($A13,'B-EmEC'!$A:$DD,MATCH(BR$2,'B-EmEC'!$A$1:$DD$1,0),FALSE)</f>
        <v>0</v>
      </c>
      <c r="BS13" s="77">
        <f>VLOOKUP($A13,'B-EmEC'!$A:$DD,MATCH(BS$2,'B-EmEC'!$A$1:$DD$1,0),FALSE)</f>
        <v>0</v>
      </c>
      <c r="BT13" s="77">
        <f>VLOOKUP($A13,'B-EmEC'!$A:$DD,MATCH(BT$2,'B-EmEC'!$A$1:$DD$1,0),FALSE)</f>
        <v>0</v>
      </c>
      <c r="BU13" s="77">
        <f>VLOOKUP($A13,'B-EmEC'!$A:$DD,MATCH(BU$2,'B-EmEC'!$A$1:$DD$1,0),FALSE)</f>
        <v>0</v>
      </c>
      <c r="BV13" s="77">
        <f>VLOOKUP($A13,'B-EmEC'!$A:$DD,MATCH(BV$2,'B-EmEC'!$A$1:$DD$1,0),FALSE)</f>
        <v>0</v>
      </c>
      <c r="BW13" s="77">
        <f>VLOOKUP($A13,'B-EmEC'!$A:$DD,MATCH(BW$2,'B-EmEC'!$A$1:$DD$1,0),FALSE)</f>
        <v>0</v>
      </c>
      <c r="BX13" s="77">
        <f>VLOOKUP($A13,'B-EmEC'!$A:$DD,MATCH(BX$2,'B-EmEC'!$A$1:$DD$1,0),FALSE)</f>
        <v>0</v>
      </c>
      <c r="BY13" s="77">
        <f>VLOOKUP($A13,'B-EmEC'!$A:$DD,MATCH(BY$2,'B-EmEC'!$A$1:$DD$1,0),FALSE)</f>
        <v>0</v>
      </c>
      <c r="BZ13" s="80">
        <f>VLOOKUP($A13,'B-EmEC'!$A:$DD,MATCH(BZ$2,'B-EmEC'!$A$1:$DD$1,0),FALSE)</f>
        <v>0</v>
      </c>
      <c r="CA13" s="79" t="e">
        <f>VLOOKUP($A13,'B-EmEC'!$A:$DD,MATCH(CA$2,'B-EmEC'!$A$1:$DD$1,0),FALSE)</f>
        <v>#N/A</v>
      </c>
      <c r="CB13" s="79">
        <f>VLOOKUP($A13,'B-EmEC'!$A:$DD,MATCH(CB$2,'B-EmEC'!$A$1:$DD$1,0),FALSE)</f>
        <v>8.2895109703739198</v>
      </c>
      <c r="CC13" s="79">
        <f>VLOOKUP($A13,'B-EmEC'!$A:$DD,MATCH(CC$2,'B-EmEC'!$A$1:$DD$1,0),FALSE)</f>
        <v>0</v>
      </c>
      <c r="CD13" s="79" t="e">
        <f>VLOOKUP($A13,'B-EmEC'!$A:$DD,MATCH(CD$2,'B-EmEC'!$A$1:$DD$1,0),FALSE)</f>
        <v>#N/A</v>
      </c>
      <c r="CE13" s="79">
        <f>VLOOKUP($A13,'B-EmEC'!$A:$DD,MATCH(CE$2,'B-EmEC'!$A$1:$DD$1,0),FALSE)</f>
        <v>6.6513816560354986</v>
      </c>
      <c r="CF13" s="79">
        <f>VLOOKUP($A13,'B-EmEC'!$A:$DD,MATCH(CF$2,'B-EmEC'!$A$1:$DD$1,0),FALSE)</f>
        <v>18.287942952953429</v>
      </c>
      <c r="CG13" s="79">
        <f>VLOOKUP($A13,'B-EmEC'!$A:$DD,MATCH(CG$2,'B-EmEC'!$A$1:$DD$1,0),FALSE)</f>
        <v>0</v>
      </c>
      <c r="CH13" s="79">
        <f>VLOOKUP($A13,'B-EmEC'!$A:$DD,MATCH(CH$2,'B-EmEC'!$A$1:$DD$1,0),FALSE)</f>
        <v>0</v>
      </c>
      <c r="CI13" s="79">
        <f>VLOOKUP($A13,'B-EmEC'!$A:$DD,MATCH(CI$2,'B-EmEC'!$A$1:$DD$1,0),FALSE)</f>
        <v>0</v>
      </c>
      <c r="CJ13" s="79">
        <f>VLOOKUP($A13,'B-EmEC'!$A:$DD,MATCH(CJ$2,'B-EmEC'!$A$1:$DD$1,0),FALSE)</f>
        <v>0</v>
      </c>
      <c r="CK13" s="79">
        <f>VLOOKUP($A13,'B-EmEC'!$A:$DD,MATCH(CK$2,'B-EmEC'!$A$1:$DD$1,0),FALSE)</f>
        <v>0</v>
      </c>
      <c r="CL13" s="79">
        <f>VLOOKUP($A13,'B-EmEC'!$A:$DD,MATCH(CL$2,'B-EmEC'!$A$1:$DD$1,0),FALSE)</f>
        <v>0</v>
      </c>
      <c r="CM13" s="79">
        <f>VLOOKUP($A13,'B-EmEC'!$A:$DD,MATCH(CM$2,'B-EmEC'!$A$1:$DD$1,0),FALSE)</f>
        <v>0</v>
      </c>
      <c r="CN13" s="79">
        <f>VLOOKUP($A13,'B-EmEC'!$A:$DD,MATCH(CN$2,'B-EmEC'!$A$1:$DD$1,0),FALSE)</f>
        <v>0</v>
      </c>
      <c r="CO13" s="79">
        <f>VLOOKUP($A13,'B-EmEC'!$A:$DD,MATCH(CO$2,'B-EmEC'!$A$1:$DD$1,0),FALSE)</f>
        <v>0</v>
      </c>
      <c r="CP13" s="79">
        <f>VLOOKUP($A13,'B-EmEC'!$A:$DD,MATCH(CP$2,'B-EmEC'!$A$1:$DD$1,0),FALSE)</f>
        <v>0</v>
      </c>
    </row>
    <row r="14" spans="1:94" x14ac:dyDescent="0.2">
      <c r="A14" t="s">
        <v>169</v>
      </c>
      <c r="B14" s="1" t="str">
        <f>IF(VLOOKUP($A14,'B-Ligands'!$A:$G,3,FALSE)="","",VLOOKUP($A14,'B-Ligands'!$A:$G,3,FALSE))</f>
        <v/>
      </c>
      <c r="C14" t="str">
        <f>IF(VLOOKUP($A14,'B-Ligands'!$A:$G,4,FALSE)="","",VLOOKUP($A14,'B-Ligands'!$A:$G,4,FALSE))</f>
        <v>Glutamate</v>
      </c>
      <c r="D14" t="str">
        <f>IF(VLOOKUP($A14,'B-Ligands'!$A:$G,5,FALSE)="","",VLOOKUP($A14,'B-Ligands'!$A:$G,5,FALSE))</f>
        <v>Guide To Pharmacology</v>
      </c>
      <c r="E14">
        <f>IF(VLOOKUP($A14,'B-Ligands'!$A:$G,6,FALSE)="","",VLOOKUP($A14,'B-Ligands'!$A:$G,6,FALSE))</f>
        <v>1369</v>
      </c>
      <c r="F14" t="str">
        <f>IF(VLOOKUP($A14,'B-Ligands'!$A:$G,7,FALSE)="","",VLOOKUP($A14,'B-Ligands'!$A:$G,7,FALSE))</f>
        <v>Physiological</v>
      </c>
      <c r="G14" s="28">
        <f t="shared" si="0"/>
        <v>0</v>
      </c>
      <c r="H14" s="32">
        <f t="shared" si="1"/>
        <v>4.7668500216800949</v>
      </c>
      <c r="I14" s="32">
        <f t="shared" si="2"/>
        <v>0</v>
      </c>
      <c r="J14" s="32">
        <f t="shared" si="3"/>
        <v>0</v>
      </c>
      <c r="K14" s="32">
        <f t="shared" si="4"/>
        <v>0</v>
      </c>
      <c r="L14" s="28">
        <f t="shared" si="5"/>
        <v>0</v>
      </c>
      <c r="M14" s="32">
        <f t="shared" si="6"/>
        <v>5.2850000000000001</v>
      </c>
      <c r="N14" s="32">
        <f t="shared" si="7"/>
        <v>0</v>
      </c>
      <c r="O14" s="32">
        <f t="shared" si="8"/>
        <v>0</v>
      </c>
      <c r="P14" s="32">
        <f t="shared" si="9"/>
        <v>0</v>
      </c>
      <c r="Q14" s="29">
        <f t="shared" si="10"/>
        <v>0</v>
      </c>
      <c r="R14" s="31">
        <f t="shared" si="11"/>
        <v>37.150595882990253</v>
      </c>
      <c r="S14" s="31">
        <f t="shared" si="12"/>
        <v>0</v>
      </c>
      <c r="T14" s="31">
        <f t="shared" si="13"/>
        <v>0</v>
      </c>
      <c r="U14" s="31">
        <f t="shared" si="14"/>
        <v>0</v>
      </c>
      <c r="V14" s="28">
        <f t="shared" si="15"/>
        <v>0</v>
      </c>
      <c r="W14" s="32">
        <f t="shared" si="16"/>
        <v>62.857948630508986</v>
      </c>
      <c r="X14" s="32">
        <f t="shared" si="17"/>
        <v>0</v>
      </c>
      <c r="Y14" s="32">
        <f t="shared" si="18"/>
        <v>0</v>
      </c>
      <c r="Z14" s="32">
        <f t="shared" si="19"/>
        <v>0</v>
      </c>
      <c r="AA14" s="80" cm="1">
        <f t="array" ref="AA14">_xlfn.IFS(AR14=0,0,AR14&gt;0,(LOG(0.01*BI14/10^-AR14)))</f>
        <v>0</v>
      </c>
      <c r="AB14" s="79" t="e" cm="1">
        <f t="array" ref="AB14">_xlfn.IFS(AS14=0,0,AS14&gt;0,(LOG(0.01*BJ14/10^-AS14)))</f>
        <v>#N/A</v>
      </c>
      <c r="AC14" s="79" cm="1">
        <f t="array" ref="AC14">_xlfn.IFS(AT14=0,0,AT14&gt;0,(LOG(0.01*BK14/10^-AT14)))</f>
        <v>4.2289657840890325</v>
      </c>
      <c r="AD14" s="79" cm="1">
        <f t="array" ref="AD14">_xlfn.IFS(AU14=0,0,AU14&gt;0,(LOG(0.01*BL14/10^-AU14)))</f>
        <v>3.9745025678971326</v>
      </c>
      <c r="AE14" s="79" t="e" cm="1">
        <f t="array" ref="AE14">_xlfn.IFS(AV14=0,0,AV14&gt;0,(LOG(0.01*BM14/10^-AV14)))</f>
        <v>#N/A</v>
      </c>
      <c r="AF14" s="79" cm="1">
        <f t="array" ref="AF14">_xlfn.IFS(AW14=0,0,AW14&gt;0,(LOG(0.01*BN14/10^-AW14)))</f>
        <v>4.7272942848232749</v>
      </c>
      <c r="AG14" s="79" cm="1">
        <f t="array" ref="AG14">_xlfn.IFS(AX14=0,0,AX14&gt;0,(LOG(0.01*BO14/10^-AX14)))</f>
        <v>4.7668500216800949</v>
      </c>
      <c r="AH14" s="79" cm="1">
        <f t="array" ref="AH14">_xlfn.IFS(AY14=0,0,AY14&gt;0,(LOG(0.01*BP14/10^-AY14)))</f>
        <v>4.0568611140328112</v>
      </c>
      <c r="AI14" s="79" cm="1">
        <f t="array" ref="AI14">_xlfn.IFS(AZ14=0,0,AZ14&gt;0,(LOG(0.01*BQ14/10^-AZ14)))</f>
        <v>0</v>
      </c>
      <c r="AJ14" s="79" cm="1">
        <f t="array" ref="AJ14">_xlfn.IFS(BA14=0,0,BA14&gt;0,(LOG(0.01*BR14/10^-BA14)))</f>
        <v>0</v>
      </c>
      <c r="AK14" s="79" cm="1">
        <f t="array" ref="AK14">_xlfn.IFS(BB14=0,0,BB14&gt;0,(LOG(0.01*BS14/10^-BB14)))</f>
        <v>0</v>
      </c>
      <c r="AL14" s="79" cm="1">
        <f t="array" ref="AL14">_xlfn.IFS(BC14=0,0,BC14&gt;0,(LOG(0.01*BT14/10^-BC14)))</f>
        <v>0</v>
      </c>
      <c r="AM14" s="79" cm="1">
        <f t="array" ref="AM14">_xlfn.IFS(BD14=0,0,BD14&gt;0,(LOG(0.01*BU14/10^-BD14)))</f>
        <v>0</v>
      </c>
      <c r="AN14" s="79" cm="1">
        <f t="array" ref="AN14">_xlfn.IFS(BE14=0,0,BE14&gt;0,(LOG(0.01*BV14/10^-BE14)))</f>
        <v>0</v>
      </c>
      <c r="AO14" s="79" cm="1">
        <f t="array" ref="AO14">_xlfn.IFS(BF14=0,0,BF14&gt;0,(LOG(0.01*BW14/10^-BF14)))</f>
        <v>0</v>
      </c>
      <c r="AP14" s="79" cm="1">
        <f t="array" ref="AP14">_xlfn.IFS(BG14=0,0,BG14&gt;0,(LOG(0.01*BX14/10^-BG14)))</f>
        <v>0</v>
      </c>
      <c r="AQ14" s="79" cm="1">
        <f t="array" ref="AQ14">_xlfn.IFS(BH14=0,0,BH14&gt;0,(LOG(0.01*BY14/10^-BH14)))</f>
        <v>0</v>
      </c>
      <c r="AR14" s="80">
        <f>VLOOKUP($A14,'B-EmEC'!$A:$DD,MATCH(AR$2,'B-EmEC'!$A$1:$DD$1,0),FALSE)</f>
        <v>0</v>
      </c>
      <c r="AS14" s="79" t="e">
        <f>VLOOKUP($A14,'B-EmEC'!$A:$DD,MATCH(AS$2,'B-EmEC'!$A$1:$DD$1,0),FALSE)</f>
        <v>#N/A</v>
      </c>
      <c r="AT14" s="79">
        <f>VLOOKUP($A14,'B-EmEC'!$A:$DD,MATCH(AT$2,'B-EmEC'!$A$1:$DD$1,0),FALSE)</f>
        <v>4.6589999999999998</v>
      </c>
      <c r="AU14" s="79">
        <f>VLOOKUP($A14,'B-EmEC'!$A:$DD,MATCH(AU$2,'B-EmEC'!$A$1:$DD$1,0),FALSE)</f>
        <v>4.4630000000000001</v>
      </c>
      <c r="AV14" s="79" t="e">
        <f>VLOOKUP($A14,'B-EmEC'!$A:$DD,MATCH(AV$2,'B-EmEC'!$A$1:$DD$1,0),FALSE)</f>
        <v>#N/A</v>
      </c>
      <c r="AW14" s="79">
        <f>VLOOKUP($A14,'B-EmEC'!$A:$DD,MATCH(AW$2,'B-EmEC'!$A$1:$DD$1,0),FALSE)</f>
        <v>5.2850000000000001</v>
      </c>
      <c r="AX14" s="79">
        <f>VLOOKUP($A14,'B-EmEC'!$A:$DD,MATCH(AX$2,'B-EmEC'!$A$1:$DD$1,0),FALSE)</f>
        <v>5.2720000000000002</v>
      </c>
      <c r="AY14" s="79">
        <f>VLOOKUP($A14,'B-EmEC'!$A:$DD,MATCH(AY$2,'B-EmEC'!$A$1:$DD$1,0),FALSE)</f>
        <v>4.5720000000000001</v>
      </c>
      <c r="AZ14" s="79">
        <f>VLOOKUP($A14,'B-EmEC'!$A:$DD,MATCH(AZ$2,'B-EmEC'!$A$1:$DD$1,0),FALSE)</f>
        <v>0</v>
      </c>
      <c r="BA14" s="79">
        <f>VLOOKUP($A14,'B-EmEC'!$A:$DD,MATCH(BA$2,'B-EmEC'!$A$1:$DD$1,0),FALSE)</f>
        <v>0</v>
      </c>
      <c r="BB14" s="79">
        <f>VLOOKUP($A14,'B-EmEC'!$A:$DD,MATCH(BB$2,'B-EmEC'!$A$1:$DD$1,0),FALSE)</f>
        <v>0</v>
      </c>
      <c r="BC14" s="79">
        <f>VLOOKUP($A14,'B-EmEC'!$A:$DD,MATCH(BC$2,'B-EmEC'!$A$1:$DD$1,0),FALSE)</f>
        <v>0</v>
      </c>
      <c r="BD14" s="79">
        <f>VLOOKUP($A14,'B-EmEC'!$A:$DD,MATCH(BD$2,'B-EmEC'!$A$1:$DD$1,0),FALSE)</f>
        <v>0</v>
      </c>
      <c r="BE14" s="79">
        <f>VLOOKUP($A14,'B-EmEC'!$A:$DD,MATCH(BE$2,'B-EmEC'!$A$1:$DD$1,0),FALSE)</f>
        <v>0</v>
      </c>
      <c r="BF14" s="79">
        <f>VLOOKUP($A14,'B-EmEC'!$A:$DD,MATCH(BF$2,'B-EmEC'!$A$1:$DD$1,0),FALSE)</f>
        <v>0</v>
      </c>
      <c r="BG14" s="79">
        <f>VLOOKUP($A14,'B-EmEC'!$A:$DD,MATCH(BG$2,'B-EmEC'!$A$1:$DD$1,0),FALSE)</f>
        <v>0</v>
      </c>
      <c r="BH14" s="79">
        <f>VLOOKUP($A14,'B-EmEC'!$A:$DD,MATCH(BH$2,'B-EmEC'!$A$1:$DD$1,0),FALSE)</f>
        <v>0</v>
      </c>
      <c r="BI14" s="78">
        <f>VLOOKUP($A14,'B-EmEC'!$A:$DD,MATCH(BI$2,'B-EmEC'!$A$1:$DD$1,0),FALSE)</f>
        <v>0</v>
      </c>
      <c r="BJ14" s="77" t="e">
        <f>VLOOKUP($A14,'B-EmEC'!$A:$DD,MATCH(BJ$2,'B-EmEC'!$A$1:$DD$1,0),FALSE)</f>
        <v>#N/A</v>
      </c>
      <c r="BK14" s="77">
        <f>VLOOKUP($A14,'B-EmEC'!$A:$DD,MATCH(BK$2,'B-EmEC'!$A$1:$DD$1,0),FALSE)</f>
        <v>37.150595882990253</v>
      </c>
      <c r="BL14" s="77">
        <f>VLOOKUP($A14,'B-EmEC'!$A:$DD,MATCH(BL$2,'B-EmEC'!$A$1:$DD$1,0),FALSE)</f>
        <v>32.471516213847501</v>
      </c>
      <c r="BM14" s="77" t="e">
        <f>VLOOKUP($A14,'B-EmEC'!$A:$DD,MATCH(BM$2,'B-EmEC'!$A$1:$DD$1,0),FALSE)</f>
        <v>#N/A</v>
      </c>
      <c r="BN14" s="77">
        <f>VLOOKUP($A14,'B-EmEC'!$A:$DD,MATCH(BN$2,'B-EmEC'!$A$1:$DD$1,0),FALSE)</f>
        <v>27.688172043010752</v>
      </c>
      <c r="BO14" s="77">
        <f>VLOOKUP($A14,'B-EmEC'!$A:$DD,MATCH(BO$2,'B-EmEC'!$A$1:$DD$1,0),FALSE)</f>
        <v>31.25</v>
      </c>
      <c r="BP14" s="77">
        <f>VLOOKUP($A14,'B-EmEC'!$A:$DD,MATCH(BP$2,'B-EmEC'!$A$1:$DD$1,0),FALSE)</f>
        <v>30.539443155452435</v>
      </c>
      <c r="BQ14" s="77">
        <f>VLOOKUP($A14,'B-EmEC'!$A:$DD,MATCH(BQ$2,'B-EmEC'!$A$1:$DD$1,0),FALSE)</f>
        <v>0</v>
      </c>
      <c r="BR14" s="77">
        <f>VLOOKUP($A14,'B-EmEC'!$A:$DD,MATCH(BR$2,'B-EmEC'!$A$1:$DD$1,0),FALSE)</f>
        <v>0</v>
      </c>
      <c r="BS14" s="77">
        <f>VLOOKUP($A14,'B-EmEC'!$A:$DD,MATCH(BS$2,'B-EmEC'!$A$1:$DD$1,0),FALSE)</f>
        <v>0</v>
      </c>
      <c r="BT14" s="77">
        <f>VLOOKUP($A14,'B-EmEC'!$A:$DD,MATCH(BT$2,'B-EmEC'!$A$1:$DD$1,0),FALSE)</f>
        <v>0</v>
      </c>
      <c r="BU14" s="77">
        <f>VLOOKUP($A14,'B-EmEC'!$A:$DD,MATCH(BU$2,'B-EmEC'!$A$1:$DD$1,0),FALSE)</f>
        <v>0</v>
      </c>
      <c r="BV14" s="77">
        <f>VLOOKUP($A14,'B-EmEC'!$A:$DD,MATCH(BV$2,'B-EmEC'!$A$1:$DD$1,0),FALSE)</f>
        <v>0</v>
      </c>
      <c r="BW14" s="77">
        <f>VLOOKUP($A14,'B-EmEC'!$A:$DD,MATCH(BW$2,'B-EmEC'!$A$1:$DD$1,0),FALSE)</f>
        <v>0</v>
      </c>
      <c r="BX14" s="77">
        <f>VLOOKUP($A14,'B-EmEC'!$A:$DD,MATCH(BX$2,'B-EmEC'!$A$1:$DD$1,0),FALSE)</f>
        <v>0</v>
      </c>
      <c r="BY14" s="77">
        <f>VLOOKUP($A14,'B-EmEC'!$A:$DD,MATCH(BY$2,'B-EmEC'!$A$1:$DD$1,0),FALSE)</f>
        <v>0</v>
      </c>
      <c r="BZ14" s="80">
        <f>VLOOKUP($A14,'B-EmEC'!$A:$DD,MATCH(BZ$2,'B-EmEC'!$A$1:$DD$1,0),FALSE)</f>
        <v>0</v>
      </c>
      <c r="CA14" s="79" t="e">
        <f>VLOOKUP($A14,'B-EmEC'!$A:$DD,MATCH(CA$2,'B-EmEC'!$A$1:$DD$1,0),FALSE)</f>
        <v>#N/A</v>
      </c>
      <c r="CB14" s="79">
        <f>VLOOKUP($A14,'B-EmEC'!$A:$DD,MATCH(CB$2,'B-EmEC'!$A$1:$DD$1,0),FALSE)</f>
        <v>62.857948630508986</v>
      </c>
      <c r="CC14" s="79">
        <f>VLOOKUP($A14,'B-EmEC'!$A:$DD,MATCH(CC$2,'B-EmEC'!$A$1:$DD$1,0),FALSE)</f>
        <v>36.467764464553539</v>
      </c>
      <c r="CD14" s="79" t="e">
        <f>VLOOKUP($A14,'B-EmEC'!$A:$DD,MATCH(CD$2,'B-EmEC'!$A$1:$DD$1,0),FALSE)</f>
        <v>#N/A</v>
      </c>
      <c r="CE14" s="79">
        <f>VLOOKUP($A14,'B-EmEC'!$A:$DD,MATCH(CE$2,'B-EmEC'!$A$1:$DD$1,0),FALSE)</f>
        <v>12.641323207149057</v>
      </c>
      <c r="CF14" s="79">
        <f>VLOOKUP($A14,'B-EmEC'!$A:$DD,MATCH(CF$2,'B-EmEC'!$A$1:$DD$1,0),FALSE)</f>
        <v>38.356032891619691</v>
      </c>
      <c r="CG14" s="79">
        <f>VLOOKUP($A14,'B-EmEC'!$A:$DD,MATCH(CG$2,'B-EmEC'!$A$1:$DD$1,0),FALSE)</f>
        <v>7.7720757206678881</v>
      </c>
      <c r="CH14" s="79">
        <f>VLOOKUP($A14,'B-EmEC'!$A:$DD,MATCH(CH$2,'B-EmEC'!$A$1:$DD$1,0),FALSE)</f>
        <v>0</v>
      </c>
      <c r="CI14" s="79">
        <f>VLOOKUP($A14,'B-EmEC'!$A:$DD,MATCH(CI$2,'B-EmEC'!$A$1:$DD$1,0),FALSE)</f>
        <v>0</v>
      </c>
      <c r="CJ14" s="79">
        <f>VLOOKUP($A14,'B-EmEC'!$A:$DD,MATCH(CJ$2,'B-EmEC'!$A$1:$DD$1,0),FALSE)</f>
        <v>0</v>
      </c>
      <c r="CK14" s="79">
        <f>VLOOKUP($A14,'B-EmEC'!$A:$DD,MATCH(CK$2,'B-EmEC'!$A$1:$DD$1,0),FALSE)</f>
        <v>0</v>
      </c>
      <c r="CL14" s="79">
        <f>VLOOKUP($A14,'B-EmEC'!$A:$DD,MATCH(CL$2,'B-EmEC'!$A$1:$DD$1,0),FALSE)</f>
        <v>0</v>
      </c>
      <c r="CM14" s="79">
        <f>VLOOKUP($A14,'B-EmEC'!$A:$DD,MATCH(CM$2,'B-EmEC'!$A$1:$DD$1,0),FALSE)</f>
        <v>0</v>
      </c>
      <c r="CN14" s="79">
        <f>VLOOKUP($A14,'B-EmEC'!$A:$DD,MATCH(CN$2,'B-EmEC'!$A$1:$DD$1,0),FALSE)</f>
        <v>0</v>
      </c>
      <c r="CO14" s="79">
        <f>VLOOKUP($A14,'B-EmEC'!$A:$DD,MATCH(CO$2,'B-EmEC'!$A$1:$DD$1,0),FALSE)</f>
        <v>0</v>
      </c>
      <c r="CP14" s="79">
        <f>VLOOKUP($A14,'B-EmEC'!$A:$DD,MATCH(CP$2,'B-EmEC'!$A$1:$DD$1,0),FALSE)</f>
        <v>0</v>
      </c>
    </row>
    <row r="15" spans="1:94" x14ac:dyDescent="0.2">
      <c r="A15" t="s">
        <v>170</v>
      </c>
      <c r="B15" s="1" t="str">
        <f>IF(VLOOKUP($A15,'B-Ligands'!$A:$G,3,FALSE)="","",VLOOKUP($A15,'B-Ligands'!$A:$G,3,FALSE))</f>
        <v/>
      </c>
      <c r="C15" t="str">
        <f>IF(VLOOKUP($A15,'B-Ligands'!$A:$G,4,FALSE)="","",VLOOKUP($A15,'B-Ligands'!$A:$G,4,FALSE))</f>
        <v>Glutamate</v>
      </c>
      <c r="D15" t="str">
        <f>IF(VLOOKUP($A15,'B-Ligands'!$A:$G,5,FALSE)="","",VLOOKUP($A15,'B-Ligands'!$A:$G,5,FALSE))</f>
        <v>Guide To Pharmacology</v>
      </c>
      <c r="E15">
        <f>IF(VLOOKUP($A15,'B-Ligands'!$A:$G,6,FALSE)="","",VLOOKUP($A15,'B-Ligands'!$A:$G,6,FALSE))</f>
        <v>1369</v>
      </c>
      <c r="F15" t="str">
        <f>IF(VLOOKUP($A15,'B-Ligands'!$A:$G,7,FALSE)="","",VLOOKUP($A15,'B-Ligands'!$A:$G,7,FALSE))</f>
        <v>Physiological</v>
      </c>
      <c r="G15" s="28">
        <f t="shared" si="0"/>
        <v>0</v>
      </c>
      <c r="H15" s="32">
        <f t="shared" si="1"/>
        <v>5.3469194928796195</v>
      </c>
      <c r="I15" s="32">
        <f t="shared" si="2"/>
        <v>0</v>
      </c>
      <c r="J15" s="32">
        <f t="shared" si="3"/>
        <v>0</v>
      </c>
      <c r="K15" s="32">
        <f t="shared" si="4"/>
        <v>0</v>
      </c>
      <c r="L15" s="28">
        <f t="shared" si="5"/>
        <v>0</v>
      </c>
      <c r="M15" s="32">
        <f t="shared" si="6"/>
        <v>6.0670000000000002</v>
      </c>
      <c r="N15" s="32">
        <f t="shared" si="7"/>
        <v>0</v>
      </c>
      <c r="O15" s="32">
        <f t="shared" si="8"/>
        <v>0</v>
      </c>
      <c r="P15" s="32">
        <f t="shared" si="9"/>
        <v>0</v>
      </c>
      <c r="Q15" s="29">
        <f t="shared" si="10"/>
        <v>0</v>
      </c>
      <c r="R15" s="31">
        <f t="shared" si="11"/>
        <v>46.2080173347779</v>
      </c>
      <c r="S15" s="31">
        <f t="shared" si="12"/>
        <v>0</v>
      </c>
      <c r="T15" s="31">
        <f t="shared" si="13"/>
        <v>0</v>
      </c>
      <c r="U15" s="31">
        <f t="shared" si="14"/>
        <v>0</v>
      </c>
      <c r="V15" s="28">
        <f t="shared" si="15"/>
        <v>0</v>
      </c>
      <c r="W15" s="32">
        <f t="shared" si="16"/>
        <v>28.531307780239608</v>
      </c>
      <c r="X15" s="32">
        <f t="shared" si="17"/>
        <v>0</v>
      </c>
      <c r="Y15" s="32">
        <f t="shared" si="18"/>
        <v>0</v>
      </c>
      <c r="Z15" s="32">
        <f t="shared" si="19"/>
        <v>0</v>
      </c>
      <c r="AA15" s="80" cm="1">
        <f t="array" ref="AA15">_xlfn.IFS(AR15=0,0,AR15&gt;0,(LOG(0.01*BI15/10^-AR15)))</f>
        <v>0</v>
      </c>
      <c r="AB15" s="79" t="e" cm="1">
        <f t="array" ref="AB15">_xlfn.IFS(AS15=0,0,AS15&gt;0,(LOG(0.01*BJ15/10^-AS15)))</f>
        <v>#N/A</v>
      </c>
      <c r="AC15" s="79" cm="1">
        <f t="array" ref="AC15">_xlfn.IFS(AT15=0,0,AT15&gt;0,(LOG(0.01*BK15/10^-AT15)))</f>
        <v>5.2607173344776301</v>
      </c>
      <c r="AD15" s="79" cm="1">
        <f t="array" ref="AD15">_xlfn.IFS(AU15=0,0,AU15&gt;0,(LOG(0.01*BL15/10^-AU15)))</f>
        <v>4.9751539308561439</v>
      </c>
      <c r="AE15" s="79" t="e" cm="1">
        <f t="array" ref="AE15">_xlfn.IFS(AV15=0,0,AV15&gt;0,(LOG(0.01*BM15/10^-AV15)))</f>
        <v>#N/A</v>
      </c>
      <c r="AF15" s="79" cm="1">
        <f t="array" ref="AF15">_xlfn.IFS(AW15=0,0,AW15&gt;0,(LOG(0.01*BN15/10^-AW15)))</f>
        <v>5.3469194928796195</v>
      </c>
      <c r="AG15" s="79" cm="1">
        <f t="array" ref="AG15">_xlfn.IFS(AX15=0,0,AX15&gt;0,(LOG(0.01*BO15/10^-AX15)))</f>
        <v>5.2269074850186703</v>
      </c>
      <c r="AH15" s="79" cm="1">
        <f t="array" ref="AH15">_xlfn.IFS(AY15=0,0,AY15&gt;0,(LOG(0.01*BP15/10^-AY15)))</f>
        <v>5.0639977665801599</v>
      </c>
      <c r="AI15" s="79" cm="1">
        <f t="array" ref="AI15">_xlfn.IFS(AZ15=0,0,AZ15&gt;0,(LOG(0.01*BQ15/10^-AZ15)))</f>
        <v>0</v>
      </c>
      <c r="AJ15" s="79" cm="1">
        <f t="array" ref="AJ15">_xlfn.IFS(BA15=0,0,BA15&gt;0,(LOG(0.01*BR15/10^-BA15)))</f>
        <v>0</v>
      </c>
      <c r="AK15" s="79" cm="1">
        <f t="array" ref="AK15">_xlfn.IFS(BB15=0,0,BB15&gt;0,(LOG(0.01*BS15/10^-BB15)))</f>
        <v>0</v>
      </c>
      <c r="AL15" s="79" cm="1">
        <f t="array" ref="AL15">_xlfn.IFS(BC15=0,0,BC15&gt;0,(LOG(0.01*BT15/10^-BC15)))</f>
        <v>0</v>
      </c>
      <c r="AM15" s="79" cm="1">
        <f t="array" ref="AM15">_xlfn.IFS(BD15=0,0,BD15&gt;0,(LOG(0.01*BU15/10^-BD15)))</f>
        <v>0</v>
      </c>
      <c r="AN15" s="79" cm="1">
        <f t="array" ref="AN15">_xlfn.IFS(BE15=0,0,BE15&gt;0,(LOG(0.01*BV15/10^-BE15)))</f>
        <v>0</v>
      </c>
      <c r="AO15" s="79" cm="1">
        <f t="array" ref="AO15">_xlfn.IFS(BF15=0,0,BF15&gt;0,(LOG(0.01*BW15/10^-BF15)))</f>
        <v>0</v>
      </c>
      <c r="AP15" s="79" cm="1">
        <f t="array" ref="AP15">_xlfn.IFS(BG15=0,0,BG15&gt;0,(LOG(0.01*BX15/10^-BG15)))</f>
        <v>0</v>
      </c>
      <c r="AQ15" s="79" cm="1">
        <f t="array" ref="AQ15">_xlfn.IFS(BH15=0,0,BH15&gt;0,(LOG(0.01*BY15/10^-BH15)))</f>
        <v>0</v>
      </c>
      <c r="AR15" s="80">
        <f>VLOOKUP($A15,'B-EmEC'!$A:$DD,MATCH(AR$2,'B-EmEC'!$A$1:$DD$1,0),FALSE)</f>
        <v>0</v>
      </c>
      <c r="AS15" s="79" t="e">
        <f>VLOOKUP($A15,'B-EmEC'!$A:$DD,MATCH(AS$2,'B-EmEC'!$A$1:$DD$1,0),FALSE)</f>
        <v>#N/A</v>
      </c>
      <c r="AT15" s="79">
        <f>VLOOKUP($A15,'B-EmEC'!$A:$DD,MATCH(AT$2,'B-EmEC'!$A$1:$DD$1,0),FALSE)</f>
        <v>5.5960000000000001</v>
      </c>
      <c r="AU15" s="79">
        <f>VLOOKUP($A15,'B-EmEC'!$A:$DD,MATCH(AU$2,'B-EmEC'!$A$1:$DD$1,0),FALSE)</f>
        <v>5.5190000000000001</v>
      </c>
      <c r="AV15" s="79" t="e">
        <f>VLOOKUP($A15,'B-EmEC'!$A:$DD,MATCH(AV$2,'B-EmEC'!$A$1:$DD$1,0),FALSE)</f>
        <v>#N/A</v>
      </c>
      <c r="AW15" s="79">
        <f>VLOOKUP($A15,'B-EmEC'!$A:$DD,MATCH(AW$2,'B-EmEC'!$A$1:$DD$1,0),FALSE)</f>
        <v>6.0670000000000002</v>
      </c>
      <c r="AX15" s="79">
        <f>VLOOKUP($A15,'B-EmEC'!$A:$DD,MATCH(AX$2,'B-EmEC'!$A$1:$DD$1,0),FALSE)</f>
        <v>5.9930000000000003</v>
      </c>
      <c r="AY15" s="79">
        <f>VLOOKUP($A15,'B-EmEC'!$A:$DD,MATCH(AY$2,'B-EmEC'!$A$1:$DD$1,0),FALSE)</f>
        <v>5.4930000000000003</v>
      </c>
      <c r="AZ15" s="79">
        <f>VLOOKUP($A15,'B-EmEC'!$A:$DD,MATCH(AZ$2,'B-EmEC'!$A$1:$DD$1,0),FALSE)</f>
        <v>0</v>
      </c>
      <c r="BA15" s="79">
        <f>VLOOKUP($A15,'B-EmEC'!$A:$DD,MATCH(BA$2,'B-EmEC'!$A$1:$DD$1,0),FALSE)</f>
        <v>0</v>
      </c>
      <c r="BB15" s="79">
        <f>VLOOKUP($A15,'B-EmEC'!$A:$DD,MATCH(BB$2,'B-EmEC'!$A$1:$DD$1,0),FALSE)</f>
        <v>0</v>
      </c>
      <c r="BC15" s="79">
        <f>VLOOKUP($A15,'B-EmEC'!$A:$DD,MATCH(BC$2,'B-EmEC'!$A$1:$DD$1,0),FALSE)</f>
        <v>0</v>
      </c>
      <c r="BD15" s="79">
        <f>VLOOKUP($A15,'B-EmEC'!$A:$DD,MATCH(BD$2,'B-EmEC'!$A$1:$DD$1,0),FALSE)</f>
        <v>0</v>
      </c>
      <c r="BE15" s="79">
        <f>VLOOKUP($A15,'B-EmEC'!$A:$DD,MATCH(BE$2,'B-EmEC'!$A$1:$DD$1,0),FALSE)</f>
        <v>0</v>
      </c>
      <c r="BF15" s="79">
        <f>VLOOKUP($A15,'B-EmEC'!$A:$DD,MATCH(BF$2,'B-EmEC'!$A$1:$DD$1,0),FALSE)</f>
        <v>0</v>
      </c>
      <c r="BG15" s="79">
        <f>VLOOKUP($A15,'B-EmEC'!$A:$DD,MATCH(BG$2,'B-EmEC'!$A$1:$DD$1,0),FALSE)</f>
        <v>0</v>
      </c>
      <c r="BH15" s="79">
        <f>VLOOKUP($A15,'B-EmEC'!$A:$DD,MATCH(BH$2,'B-EmEC'!$A$1:$DD$1,0),FALSE)</f>
        <v>0</v>
      </c>
      <c r="BI15" s="78">
        <f>VLOOKUP($A15,'B-EmEC'!$A:$DD,MATCH(BI$2,'B-EmEC'!$A$1:$DD$1,0),FALSE)</f>
        <v>0</v>
      </c>
      <c r="BJ15" s="77" t="e">
        <f>VLOOKUP($A15,'B-EmEC'!$A:$DD,MATCH(BJ$2,'B-EmEC'!$A$1:$DD$1,0),FALSE)</f>
        <v>#N/A</v>
      </c>
      <c r="BK15" s="77">
        <f>VLOOKUP($A15,'B-EmEC'!$A:$DD,MATCH(BK$2,'B-EmEC'!$A$1:$DD$1,0),FALSE)</f>
        <v>46.2080173347779</v>
      </c>
      <c r="BL15" s="77">
        <f>VLOOKUP($A15,'B-EmEC'!$A:$DD,MATCH(BL$2,'B-EmEC'!$A$1:$DD$1,0),FALSE)</f>
        <v>28.586035641250366</v>
      </c>
      <c r="BM15" s="77" t="e">
        <f>VLOOKUP($A15,'B-EmEC'!$A:$DD,MATCH(BM$2,'B-EmEC'!$A$1:$DD$1,0),FALSE)</f>
        <v>#N/A</v>
      </c>
      <c r="BN15" s="77">
        <f>VLOOKUP($A15,'B-EmEC'!$A:$DD,MATCH(BN$2,'B-EmEC'!$A$1:$DD$1,0),FALSE)</f>
        <v>19.051075268817204</v>
      </c>
      <c r="BO15" s="77">
        <f>VLOOKUP($A15,'B-EmEC'!$A:$DD,MATCH(BO$2,'B-EmEC'!$A$1:$DD$1,0),FALSE)</f>
        <v>17.135922330097088</v>
      </c>
      <c r="BP15" s="77">
        <f>VLOOKUP($A15,'B-EmEC'!$A:$DD,MATCH(BP$2,'B-EmEC'!$A$1:$DD$1,0),FALSE)</f>
        <v>37.238979118329468</v>
      </c>
      <c r="BQ15" s="77">
        <f>VLOOKUP($A15,'B-EmEC'!$A:$DD,MATCH(BQ$2,'B-EmEC'!$A$1:$DD$1,0),FALSE)</f>
        <v>0</v>
      </c>
      <c r="BR15" s="77">
        <f>VLOOKUP($A15,'B-EmEC'!$A:$DD,MATCH(BR$2,'B-EmEC'!$A$1:$DD$1,0),FALSE)</f>
        <v>0</v>
      </c>
      <c r="BS15" s="77">
        <f>VLOOKUP($A15,'B-EmEC'!$A:$DD,MATCH(BS$2,'B-EmEC'!$A$1:$DD$1,0),FALSE)</f>
        <v>0</v>
      </c>
      <c r="BT15" s="77">
        <f>VLOOKUP($A15,'B-EmEC'!$A:$DD,MATCH(BT$2,'B-EmEC'!$A$1:$DD$1,0),FALSE)</f>
        <v>0</v>
      </c>
      <c r="BU15" s="77">
        <f>VLOOKUP($A15,'B-EmEC'!$A:$DD,MATCH(BU$2,'B-EmEC'!$A$1:$DD$1,0),FALSE)</f>
        <v>0</v>
      </c>
      <c r="BV15" s="77">
        <f>VLOOKUP($A15,'B-EmEC'!$A:$DD,MATCH(BV$2,'B-EmEC'!$A$1:$DD$1,0),FALSE)</f>
        <v>0</v>
      </c>
      <c r="BW15" s="77">
        <f>VLOOKUP($A15,'B-EmEC'!$A:$DD,MATCH(BW$2,'B-EmEC'!$A$1:$DD$1,0),FALSE)</f>
        <v>0</v>
      </c>
      <c r="BX15" s="77">
        <f>VLOOKUP($A15,'B-EmEC'!$A:$DD,MATCH(BX$2,'B-EmEC'!$A$1:$DD$1,0),FALSE)</f>
        <v>0</v>
      </c>
      <c r="BY15" s="77">
        <f>VLOOKUP($A15,'B-EmEC'!$A:$DD,MATCH(BY$2,'B-EmEC'!$A$1:$DD$1,0),FALSE)</f>
        <v>0</v>
      </c>
      <c r="BZ15" s="80">
        <f>VLOOKUP($A15,'B-EmEC'!$A:$DD,MATCH(BZ$2,'B-EmEC'!$A$1:$DD$1,0),FALSE)</f>
        <v>0</v>
      </c>
      <c r="CA15" s="79" t="e">
        <f>VLOOKUP($A15,'B-EmEC'!$A:$DD,MATCH(CA$2,'B-EmEC'!$A$1:$DD$1,0),FALSE)</f>
        <v>#N/A</v>
      </c>
      <c r="CB15" s="79">
        <f>VLOOKUP($A15,'B-EmEC'!$A:$DD,MATCH(CB$2,'B-EmEC'!$A$1:$DD$1,0),FALSE)</f>
        <v>28.531307780239608</v>
      </c>
      <c r="CC15" s="79">
        <f>VLOOKUP($A15,'B-EmEC'!$A:$DD,MATCH(CC$2,'B-EmEC'!$A$1:$DD$1,0),FALSE)</f>
        <v>12.541189492893531</v>
      </c>
      <c r="CD15" s="79" t="e">
        <f>VLOOKUP($A15,'B-EmEC'!$A:$DD,MATCH(CD$2,'B-EmEC'!$A$1:$DD$1,0),FALSE)</f>
        <v>#N/A</v>
      </c>
      <c r="CE15" s="79">
        <f>VLOOKUP($A15,'B-EmEC'!$A:$DD,MATCH(CE$2,'B-EmEC'!$A$1:$DD$1,0),FALSE)</f>
        <v>8.7120350538990188</v>
      </c>
      <c r="CF15" s="79">
        <f>VLOOKUP($A15,'B-EmEC'!$A:$DD,MATCH(CF$2,'B-EmEC'!$A$1:$DD$1,0),FALSE)</f>
        <v>6.7255282888615548</v>
      </c>
      <c r="CG15" s="79">
        <f>VLOOKUP($A15,'B-EmEC'!$A:$DD,MATCH(CG$2,'B-EmEC'!$A$1:$DD$1,0),FALSE)</f>
        <v>11.179038423636602</v>
      </c>
      <c r="CH15" s="79">
        <f>VLOOKUP($A15,'B-EmEC'!$A:$DD,MATCH(CH$2,'B-EmEC'!$A$1:$DD$1,0),FALSE)</f>
        <v>0</v>
      </c>
      <c r="CI15" s="79">
        <f>VLOOKUP($A15,'B-EmEC'!$A:$DD,MATCH(CI$2,'B-EmEC'!$A$1:$DD$1,0),FALSE)</f>
        <v>0</v>
      </c>
      <c r="CJ15" s="79">
        <f>VLOOKUP($A15,'B-EmEC'!$A:$DD,MATCH(CJ$2,'B-EmEC'!$A$1:$DD$1,0),FALSE)</f>
        <v>0</v>
      </c>
      <c r="CK15" s="79">
        <f>VLOOKUP($A15,'B-EmEC'!$A:$DD,MATCH(CK$2,'B-EmEC'!$A$1:$DD$1,0),FALSE)</f>
        <v>0</v>
      </c>
      <c r="CL15" s="79">
        <f>VLOOKUP($A15,'B-EmEC'!$A:$DD,MATCH(CL$2,'B-EmEC'!$A$1:$DD$1,0),FALSE)</f>
        <v>0</v>
      </c>
      <c r="CM15" s="79">
        <f>VLOOKUP($A15,'B-EmEC'!$A:$DD,MATCH(CM$2,'B-EmEC'!$A$1:$DD$1,0),FALSE)</f>
        <v>0</v>
      </c>
      <c r="CN15" s="79">
        <f>VLOOKUP($A15,'B-EmEC'!$A:$DD,MATCH(CN$2,'B-EmEC'!$A$1:$DD$1,0),FALSE)</f>
        <v>0</v>
      </c>
      <c r="CO15" s="79">
        <f>VLOOKUP($A15,'B-EmEC'!$A:$DD,MATCH(CO$2,'B-EmEC'!$A$1:$DD$1,0),FALSE)</f>
        <v>0</v>
      </c>
      <c r="CP15" s="79">
        <f>VLOOKUP($A15,'B-EmEC'!$A:$DD,MATCH(CP$2,'B-EmEC'!$A$1:$DD$1,0),FALSE)</f>
        <v>0</v>
      </c>
    </row>
    <row r="16" spans="1:94" x14ac:dyDescent="0.2">
      <c r="A16" t="s">
        <v>167</v>
      </c>
      <c r="B16" s="1" t="str">
        <f>IF(VLOOKUP($A16,'B-Ligands'!$A:$G,3,FALSE)="","",VLOOKUP($A16,'B-Ligands'!$A:$G,3,FALSE))</f>
        <v/>
      </c>
      <c r="C16" t="str">
        <f>IF(VLOOKUP($A16,'B-Ligands'!$A:$G,4,FALSE)="","",VLOOKUP($A16,'B-Ligands'!$A:$G,4,FALSE))</f>
        <v>Glutamate</v>
      </c>
      <c r="D16" t="str">
        <f>IF(VLOOKUP($A16,'B-Ligands'!$A:$G,5,FALSE)="","",VLOOKUP($A16,'B-Ligands'!$A:$G,5,FALSE))</f>
        <v>Guide To Pharmacology</v>
      </c>
      <c r="E16">
        <f>IF(VLOOKUP($A16,'B-Ligands'!$A:$G,6,FALSE)="","",VLOOKUP($A16,'B-Ligands'!$A:$G,6,FALSE))</f>
        <v>1369</v>
      </c>
      <c r="F16" t="str">
        <f>IF(VLOOKUP($A16,'B-Ligands'!$A:$G,7,FALSE)="","",VLOOKUP($A16,'B-Ligands'!$A:$G,7,FALSE))</f>
        <v>Physiological</v>
      </c>
      <c r="G16" s="28">
        <f t="shared" si="0"/>
        <v>0</v>
      </c>
      <c r="H16" s="32">
        <f t="shared" si="1"/>
        <v>5.3620986242011144</v>
      </c>
      <c r="I16" s="32">
        <f t="shared" si="2"/>
        <v>4.7758527792645902</v>
      </c>
      <c r="J16" s="32">
        <f t="shared" si="3"/>
        <v>0</v>
      </c>
      <c r="K16" s="32">
        <f t="shared" si="4"/>
        <v>0</v>
      </c>
      <c r="L16" s="28">
        <f t="shared" si="5"/>
        <v>0</v>
      </c>
      <c r="M16" s="32">
        <f t="shared" si="6"/>
        <v>6.085</v>
      </c>
      <c r="N16" s="32">
        <f t="shared" si="7"/>
        <v>4.9850000000000003</v>
      </c>
      <c r="O16" s="32">
        <f t="shared" si="8"/>
        <v>0</v>
      </c>
      <c r="P16" s="32">
        <f t="shared" si="9"/>
        <v>0</v>
      </c>
      <c r="Q16" s="29">
        <f t="shared" si="10"/>
        <v>0</v>
      </c>
      <c r="R16" s="31">
        <f t="shared" si="11"/>
        <v>45.384615384615387</v>
      </c>
      <c r="S16" s="31">
        <f t="shared" si="12"/>
        <v>61.780693533270856</v>
      </c>
      <c r="T16" s="31">
        <f t="shared" si="13"/>
        <v>0</v>
      </c>
      <c r="U16" s="31">
        <f t="shared" si="14"/>
        <v>0</v>
      </c>
      <c r="V16" s="28">
        <f t="shared" si="15"/>
        <v>0</v>
      </c>
      <c r="W16" s="32">
        <f t="shared" si="16"/>
        <v>66.75231455706087</v>
      </c>
      <c r="X16" s="32">
        <f t="shared" si="17"/>
        <v>113.93777191737284</v>
      </c>
      <c r="Y16" s="32">
        <f t="shared" si="18"/>
        <v>0</v>
      </c>
      <c r="Z16" s="32">
        <f t="shared" si="19"/>
        <v>0</v>
      </c>
      <c r="AA16" s="80" cm="1">
        <f t="array" ref="AA16">_xlfn.IFS(AR16=0,0,AR16&gt;0,(LOG(0.01*BI16/10^-AR16)))</f>
        <v>0</v>
      </c>
      <c r="AB16" s="79" t="e" cm="1">
        <f t="array" ref="AB16">_xlfn.IFS(AS16=0,0,AS16&gt;0,(LOG(0.01*BJ16/10^-AS16)))</f>
        <v>#N/A</v>
      </c>
      <c r="AC16" s="79" cm="1">
        <f t="array" ref="AC16">_xlfn.IFS(AT16=0,0,AT16&gt;0,(LOG(0.01*BK16/10^-AT16)))</f>
        <v>5.0689086593353077</v>
      </c>
      <c r="AD16" s="79" cm="1">
        <f t="array" ref="AD16">_xlfn.IFS(AU16=0,0,AU16&gt;0,(LOG(0.01*BL16/10^-AU16)))</f>
        <v>4.721592371751913</v>
      </c>
      <c r="AE16" s="79" t="e" cm="1">
        <f t="array" ref="AE16">_xlfn.IFS(AV16=0,0,AV16&gt;0,(LOG(0.01*BM16/10^-AV16)))</f>
        <v>#N/A</v>
      </c>
      <c r="AF16" s="79" cm="1">
        <f t="array" ref="AF16">_xlfn.IFS(AW16=0,0,AW16&gt;0,(LOG(0.01*BN16/10^-AW16)))</f>
        <v>5.3620986242011144</v>
      </c>
      <c r="AG16" s="79" cm="1">
        <f t="array" ref="AG16">_xlfn.IFS(AX16=0,0,AX16&gt;0,(LOG(0.01*BO16/10^-AX16)))</f>
        <v>5.3136988798480385</v>
      </c>
      <c r="AH16" s="79" cm="1">
        <f t="array" ref="AH16">_xlfn.IFS(AY16=0,0,AY16&gt;0,(LOG(0.01*BP16/10^-AY16)))</f>
        <v>4.6899739998758818</v>
      </c>
      <c r="AI16" s="79" cm="1">
        <f t="array" ref="AI16">_xlfn.IFS(AZ16=0,0,AZ16&gt;0,(LOG(0.01*BQ16/10^-AZ16)))</f>
        <v>0</v>
      </c>
      <c r="AJ16" s="79" cm="1">
        <f t="array" ref="AJ16">_xlfn.IFS(BA16=0,0,BA16&gt;0,(LOG(0.01*BR16/10^-BA16)))</f>
        <v>0</v>
      </c>
      <c r="AK16" s="79" cm="1">
        <f t="array" ref="AK16">_xlfn.IFS(BB16=0,0,BB16&gt;0,(LOG(0.01*BS16/10^-BB16)))</f>
        <v>0</v>
      </c>
      <c r="AL16" s="79" cm="1">
        <f t="array" ref="AL16">_xlfn.IFS(BC16=0,0,BC16&gt;0,(LOG(0.01*BT16/10^-BC16)))</f>
        <v>4.7758527792645902</v>
      </c>
      <c r="AM16" s="79" cm="1">
        <f t="array" ref="AM16">_xlfn.IFS(BD16=0,0,BD16&gt;0,(LOG(0.01*BU16/10^-BD16)))</f>
        <v>0</v>
      </c>
      <c r="AN16" s="79" cm="1">
        <f t="array" ref="AN16">_xlfn.IFS(BE16=0,0,BE16&gt;0,(LOG(0.01*BV16/10^-BE16)))</f>
        <v>0</v>
      </c>
      <c r="AO16" s="79" cm="1">
        <f t="array" ref="AO16">_xlfn.IFS(BF16=0,0,BF16&gt;0,(LOG(0.01*BW16/10^-BF16)))</f>
        <v>0</v>
      </c>
      <c r="AP16" s="79" cm="1">
        <f t="array" ref="AP16">_xlfn.IFS(BG16=0,0,BG16&gt;0,(LOG(0.01*BX16/10^-BG16)))</f>
        <v>0</v>
      </c>
      <c r="AQ16" s="79" cm="1">
        <f t="array" ref="AQ16">_xlfn.IFS(BH16=0,0,BH16&gt;0,(LOG(0.01*BY16/10^-BH16)))</f>
        <v>0</v>
      </c>
      <c r="AR16" s="80">
        <f>VLOOKUP($A16,'B-EmEC'!$A:$DD,MATCH(AR$2,'B-EmEC'!$A$1:$DD$1,0),FALSE)</f>
        <v>0</v>
      </c>
      <c r="AS16" s="79" t="e">
        <f>VLOOKUP($A16,'B-EmEC'!$A:$DD,MATCH(AS$2,'B-EmEC'!$A$1:$DD$1,0),FALSE)</f>
        <v>#N/A</v>
      </c>
      <c r="AT16" s="79">
        <f>VLOOKUP($A16,'B-EmEC'!$A:$DD,MATCH(AT$2,'B-EmEC'!$A$1:$DD$1,0),FALSE)</f>
        <v>5.4119999999999999</v>
      </c>
      <c r="AU16" s="79">
        <f>VLOOKUP($A16,'B-EmEC'!$A:$DD,MATCH(AU$2,'B-EmEC'!$A$1:$DD$1,0),FALSE)</f>
        <v>5.3570000000000002</v>
      </c>
      <c r="AV16" s="79" t="e">
        <f>VLOOKUP($A16,'B-EmEC'!$A:$DD,MATCH(AV$2,'B-EmEC'!$A$1:$DD$1,0),FALSE)</f>
        <v>#N/A</v>
      </c>
      <c r="AW16" s="79">
        <f>VLOOKUP($A16,'B-EmEC'!$A:$DD,MATCH(AW$2,'B-EmEC'!$A$1:$DD$1,0),FALSE)</f>
        <v>5.9649999999999999</v>
      </c>
      <c r="AX16" s="79">
        <f>VLOOKUP($A16,'B-EmEC'!$A:$DD,MATCH(AX$2,'B-EmEC'!$A$1:$DD$1,0),FALSE)</f>
        <v>6.085</v>
      </c>
      <c r="AY16" s="79">
        <f>VLOOKUP($A16,'B-EmEC'!$A:$DD,MATCH(AY$2,'B-EmEC'!$A$1:$DD$1,0),FALSE)</f>
        <v>5.5</v>
      </c>
      <c r="AZ16" s="79">
        <f>VLOOKUP($A16,'B-EmEC'!$A:$DD,MATCH(AZ$2,'B-EmEC'!$A$1:$DD$1,0),FALSE)</f>
        <v>0</v>
      </c>
      <c r="BA16" s="79">
        <f>VLOOKUP($A16,'B-EmEC'!$A:$DD,MATCH(BA$2,'B-EmEC'!$A$1:$DD$1,0),FALSE)</f>
        <v>0</v>
      </c>
      <c r="BB16" s="79">
        <f>VLOOKUP($A16,'B-EmEC'!$A:$DD,MATCH(BB$2,'B-EmEC'!$A$1:$DD$1,0),FALSE)</f>
        <v>0</v>
      </c>
      <c r="BC16" s="79">
        <f>VLOOKUP($A16,'B-EmEC'!$A:$DD,MATCH(BC$2,'B-EmEC'!$A$1:$DD$1,0),FALSE)</f>
        <v>4.9850000000000003</v>
      </c>
      <c r="BD16" s="79">
        <f>VLOOKUP($A16,'B-EmEC'!$A:$DD,MATCH(BD$2,'B-EmEC'!$A$1:$DD$1,0),FALSE)</f>
        <v>0</v>
      </c>
      <c r="BE16" s="79">
        <f>VLOOKUP($A16,'B-EmEC'!$A:$DD,MATCH(BE$2,'B-EmEC'!$A$1:$DD$1,0),FALSE)</f>
        <v>0</v>
      </c>
      <c r="BF16" s="79">
        <f>VLOOKUP($A16,'B-EmEC'!$A:$DD,MATCH(BF$2,'B-EmEC'!$A$1:$DD$1,0),FALSE)</f>
        <v>0</v>
      </c>
      <c r="BG16" s="79">
        <f>VLOOKUP($A16,'B-EmEC'!$A:$DD,MATCH(BG$2,'B-EmEC'!$A$1:$DD$1,0),FALSE)</f>
        <v>0</v>
      </c>
      <c r="BH16" s="79">
        <f>VLOOKUP($A16,'B-EmEC'!$A:$DD,MATCH(BH$2,'B-EmEC'!$A$1:$DD$1,0),FALSE)</f>
        <v>0</v>
      </c>
      <c r="BI16" s="78">
        <f>VLOOKUP($A16,'B-EmEC'!$A:$DD,MATCH(BI$2,'B-EmEC'!$A$1:$DD$1,0),FALSE)</f>
        <v>0</v>
      </c>
      <c r="BJ16" s="77" t="e">
        <f>VLOOKUP($A16,'B-EmEC'!$A:$DD,MATCH(BJ$2,'B-EmEC'!$A$1:$DD$1,0),FALSE)</f>
        <v>#N/A</v>
      </c>
      <c r="BK16" s="77">
        <f>VLOOKUP($A16,'B-EmEC'!$A:$DD,MATCH(BK$2,'B-EmEC'!$A$1:$DD$1,0),FALSE)</f>
        <v>45.384615384615387</v>
      </c>
      <c r="BL16" s="77">
        <f>VLOOKUP($A16,'B-EmEC'!$A:$DD,MATCH(BL$2,'B-EmEC'!$A$1:$DD$1,0),FALSE)</f>
        <v>23.15220566754309</v>
      </c>
      <c r="BM16" s="77" t="e">
        <f>VLOOKUP($A16,'B-EmEC'!$A:$DD,MATCH(BM$2,'B-EmEC'!$A$1:$DD$1,0),FALSE)</f>
        <v>#N/A</v>
      </c>
      <c r="BN16" s="77">
        <f>VLOOKUP($A16,'B-EmEC'!$A:$DD,MATCH(BN$2,'B-EmEC'!$A$1:$DD$1,0),FALSE)</f>
        <v>24.951612903225808</v>
      </c>
      <c r="BO16" s="77">
        <f>VLOOKUP($A16,'B-EmEC'!$A:$DD,MATCH(BO$2,'B-EmEC'!$A$1:$DD$1,0),FALSE)</f>
        <v>16.931634304207119</v>
      </c>
      <c r="BP16" s="77">
        <f>VLOOKUP($A16,'B-EmEC'!$A:$DD,MATCH(BP$2,'B-EmEC'!$A$1:$DD$1,0),FALSE)</f>
        <v>15.487238979118329</v>
      </c>
      <c r="BQ16" s="77">
        <f>VLOOKUP($A16,'B-EmEC'!$A:$DD,MATCH(BQ$2,'B-EmEC'!$A$1:$DD$1,0),FALSE)</f>
        <v>0</v>
      </c>
      <c r="BR16" s="77">
        <f>VLOOKUP($A16,'B-EmEC'!$A:$DD,MATCH(BR$2,'B-EmEC'!$A$1:$DD$1,0),FALSE)</f>
        <v>0</v>
      </c>
      <c r="BS16" s="77">
        <f>VLOOKUP($A16,'B-EmEC'!$A:$DD,MATCH(BS$2,'B-EmEC'!$A$1:$DD$1,0),FALSE)</f>
        <v>0</v>
      </c>
      <c r="BT16" s="77">
        <f>VLOOKUP($A16,'B-EmEC'!$A:$DD,MATCH(BT$2,'B-EmEC'!$A$1:$DD$1,0),FALSE)</f>
        <v>61.780693533270856</v>
      </c>
      <c r="BU16" s="77">
        <f>VLOOKUP($A16,'B-EmEC'!$A:$DD,MATCH(BU$2,'B-EmEC'!$A$1:$DD$1,0),FALSE)</f>
        <v>0</v>
      </c>
      <c r="BV16" s="77">
        <f>VLOOKUP($A16,'B-EmEC'!$A:$DD,MATCH(BV$2,'B-EmEC'!$A$1:$DD$1,0),FALSE)</f>
        <v>0</v>
      </c>
      <c r="BW16" s="77">
        <f>VLOOKUP($A16,'B-EmEC'!$A:$DD,MATCH(BW$2,'B-EmEC'!$A$1:$DD$1,0),FALSE)</f>
        <v>0</v>
      </c>
      <c r="BX16" s="77">
        <f>VLOOKUP($A16,'B-EmEC'!$A:$DD,MATCH(BX$2,'B-EmEC'!$A$1:$DD$1,0),FALSE)</f>
        <v>0</v>
      </c>
      <c r="BY16" s="77">
        <f>VLOOKUP($A16,'B-EmEC'!$A:$DD,MATCH(BY$2,'B-EmEC'!$A$1:$DD$1,0),FALSE)</f>
        <v>0</v>
      </c>
      <c r="BZ16" s="80">
        <f>VLOOKUP($A16,'B-EmEC'!$A:$DD,MATCH(BZ$2,'B-EmEC'!$A$1:$DD$1,0),FALSE)</f>
        <v>0</v>
      </c>
      <c r="CA16" s="79" t="e">
        <f>VLOOKUP($A16,'B-EmEC'!$A:$DD,MATCH(CA$2,'B-EmEC'!$A$1:$DD$1,0),FALSE)</f>
        <v>#N/A</v>
      </c>
      <c r="CB16" s="79">
        <f>VLOOKUP($A16,'B-EmEC'!$A:$DD,MATCH(CB$2,'B-EmEC'!$A$1:$DD$1,0),FALSE)</f>
        <v>66.75231455706087</v>
      </c>
      <c r="CC16" s="79">
        <f>VLOOKUP($A16,'B-EmEC'!$A:$DD,MATCH(CC$2,'B-EmEC'!$A$1:$DD$1,0),FALSE)</f>
        <v>9.0066235365845113</v>
      </c>
      <c r="CD16" s="79" t="e">
        <f>VLOOKUP($A16,'B-EmEC'!$A:$DD,MATCH(CD$2,'B-EmEC'!$A$1:$DD$1,0),FALSE)</f>
        <v>#N/A</v>
      </c>
      <c r="CE16" s="79">
        <f>VLOOKUP($A16,'B-EmEC'!$A:$DD,MATCH(CE$2,'B-EmEC'!$A$1:$DD$1,0),FALSE)</f>
        <v>4.7730926391861832</v>
      </c>
      <c r="CF16" s="79">
        <f>VLOOKUP($A16,'B-EmEC'!$A:$DD,MATCH(CF$2,'B-EmEC'!$A$1:$DD$1,0),FALSE)</f>
        <v>7.0710997930435466</v>
      </c>
      <c r="CG16" s="79">
        <f>VLOOKUP($A16,'B-EmEC'!$A:$DD,MATCH(CG$2,'B-EmEC'!$A$1:$DD$1,0),FALSE)</f>
        <v>7.4780215873353777</v>
      </c>
      <c r="CH16" s="79">
        <f>VLOOKUP($A16,'B-EmEC'!$A:$DD,MATCH(CH$2,'B-EmEC'!$A$1:$DD$1,0),FALSE)</f>
        <v>0</v>
      </c>
      <c r="CI16" s="79">
        <f>VLOOKUP($A16,'B-EmEC'!$A:$DD,MATCH(CI$2,'B-EmEC'!$A$1:$DD$1,0),FALSE)</f>
        <v>0</v>
      </c>
      <c r="CJ16" s="79">
        <f>VLOOKUP($A16,'B-EmEC'!$A:$DD,MATCH(CJ$2,'B-EmEC'!$A$1:$DD$1,0),FALSE)</f>
        <v>0</v>
      </c>
      <c r="CK16" s="79">
        <f>VLOOKUP($A16,'B-EmEC'!$A:$DD,MATCH(CK$2,'B-EmEC'!$A$1:$DD$1,0),FALSE)</f>
        <v>113.93777191737284</v>
      </c>
      <c r="CL16" s="79">
        <f>VLOOKUP($A16,'B-EmEC'!$A:$DD,MATCH(CL$2,'B-EmEC'!$A$1:$DD$1,0),FALSE)</f>
        <v>0</v>
      </c>
      <c r="CM16" s="79">
        <f>VLOOKUP($A16,'B-EmEC'!$A:$DD,MATCH(CM$2,'B-EmEC'!$A$1:$DD$1,0),FALSE)</f>
        <v>0</v>
      </c>
      <c r="CN16" s="79">
        <f>VLOOKUP($A16,'B-EmEC'!$A:$DD,MATCH(CN$2,'B-EmEC'!$A$1:$DD$1,0),FALSE)</f>
        <v>0</v>
      </c>
      <c r="CO16" s="79">
        <f>VLOOKUP($A16,'B-EmEC'!$A:$DD,MATCH(CO$2,'B-EmEC'!$A$1:$DD$1,0),FALSE)</f>
        <v>0</v>
      </c>
      <c r="CP16" s="79">
        <f>VLOOKUP($A16,'B-EmEC'!$A:$DD,MATCH(CP$2,'B-EmEC'!$A$1:$DD$1,0),FALSE)</f>
        <v>0</v>
      </c>
    </row>
    <row r="17" spans="1:94" x14ac:dyDescent="0.2">
      <c r="A17" t="s">
        <v>0</v>
      </c>
      <c r="B17" s="1" t="str">
        <f>IF(VLOOKUP($A17,'B-Ligands'!$A:$G,3,FALSE)="","",VLOOKUP($A17,'B-Ligands'!$A:$G,3,FALSE))</f>
        <v/>
      </c>
      <c r="C17" t="str">
        <f>IF(VLOOKUP($A17,'B-Ligands'!$A:$G,4,FALSE)="","",VLOOKUP($A17,'B-Ligands'!$A:$G,4,FALSE))</f>
        <v>Glutamate</v>
      </c>
      <c r="D17" t="str">
        <f>IF(VLOOKUP($A17,'B-Ligands'!$A:$G,5,FALSE)="","",VLOOKUP($A17,'B-Ligands'!$A:$G,5,FALSE))</f>
        <v>Guide To Pharmacology</v>
      </c>
      <c r="E17">
        <f>IF(VLOOKUP($A17,'B-Ligands'!$A:$G,6,FALSE)="","",VLOOKUP($A17,'B-Ligands'!$A:$G,6,FALSE))</f>
        <v>1369</v>
      </c>
      <c r="F17" t="str">
        <f>IF(VLOOKUP($A17,'B-Ligands'!$A:$G,7,FALSE)="","",VLOOKUP($A17,'B-Ligands'!$A:$G,7,FALSE))</f>
        <v>Physiological</v>
      </c>
      <c r="G17" s="28">
        <f t="shared" si="0"/>
        <v>0</v>
      </c>
      <c r="H17" s="32">
        <f t="shared" si="1"/>
        <v>5.3868541844385547</v>
      </c>
      <c r="I17" s="32">
        <f t="shared" si="2"/>
        <v>5.8309466960376719</v>
      </c>
      <c r="J17" s="32">
        <f t="shared" si="3"/>
        <v>0</v>
      </c>
      <c r="K17" s="32">
        <f t="shared" si="4"/>
        <v>3.4443603662402236</v>
      </c>
      <c r="L17" s="28">
        <f t="shared" si="5"/>
        <v>0</v>
      </c>
      <c r="M17" s="32">
        <f t="shared" si="6"/>
        <v>5.7560000000000002</v>
      </c>
      <c r="N17" s="32">
        <f t="shared" si="7"/>
        <v>6.343</v>
      </c>
      <c r="O17" s="32">
        <f t="shared" si="8"/>
        <v>0</v>
      </c>
      <c r="P17" s="32">
        <f t="shared" si="9"/>
        <v>5.6</v>
      </c>
      <c r="Q17" s="29">
        <f t="shared" si="10"/>
        <v>0</v>
      </c>
      <c r="R17" s="31">
        <f t="shared" si="11"/>
        <v>53.315276273022754</v>
      </c>
      <c r="S17" s="31">
        <f t="shared" si="12"/>
        <v>46.232427366447986</v>
      </c>
      <c r="T17" s="31">
        <f t="shared" si="13"/>
        <v>0</v>
      </c>
      <c r="U17" s="31">
        <f t="shared" si="14"/>
        <v>0.69881201956673655</v>
      </c>
      <c r="V17" s="28">
        <f t="shared" si="15"/>
        <v>0</v>
      </c>
      <c r="W17" s="32">
        <f t="shared" si="16"/>
        <v>59.387483437129653</v>
      </c>
      <c r="X17" s="32">
        <f t="shared" si="17"/>
        <v>45.926456932555674</v>
      </c>
      <c r="Y17" s="32">
        <f t="shared" si="18"/>
        <v>0</v>
      </c>
      <c r="Z17" s="32">
        <f t="shared" si="19"/>
        <v>1.6142499563508359</v>
      </c>
      <c r="AA17" s="80" cm="1">
        <f t="array" ref="AA17">_xlfn.IFS(AR17=0,0,AR17&gt;0,(LOG(0.01*BI17/10^-AR17)))</f>
        <v>0</v>
      </c>
      <c r="AB17" s="79" t="e" cm="1">
        <f t="array" ref="AB17">_xlfn.IFS(AS17=0,0,AS17&gt;0,(LOG(0.01*BJ17/10^-AS17)))</f>
        <v>#N/A</v>
      </c>
      <c r="AC17" s="79" cm="1">
        <f t="array" ref="AC17">_xlfn.IFS(AT17=0,0,AT17&gt;0,(LOG(0.01*BK17/10^-AT17)))</f>
        <v>5.2878516640081692</v>
      </c>
      <c r="AD17" s="79" cm="1">
        <f t="array" ref="AD17">_xlfn.IFS(AU17=0,0,AU17&gt;0,(LOG(0.01*BL17/10^-AU17)))</f>
        <v>5.1328397556057928</v>
      </c>
      <c r="AE17" s="79" t="e" cm="1">
        <f t="array" ref="AE17">_xlfn.IFS(AV17=0,0,AV17&gt;0,(LOG(0.01*BM17/10^-AV17)))</f>
        <v>#N/A</v>
      </c>
      <c r="AF17" s="79" cm="1">
        <f t="array" ref="AF17">_xlfn.IFS(AW17=0,0,AW17&gt;0,(LOG(0.01*BN17/10^-AW17)))</f>
        <v>5.3868541844385547</v>
      </c>
      <c r="AG17" s="79" cm="1">
        <f t="array" ref="AG17">_xlfn.IFS(AX17=0,0,AX17&gt;0,(LOG(0.01*BO17/10^-AX17)))</f>
        <v>5.1748381565878843</v>
      </c>
      <c r="AH17" s="79" cm="1">
        <f t="array" ref="AH17">_xlfn.IFS(AY17=0,0,AY17&gt;0,(LOG(0.01*BP17/10^-AY17)))</f>
        <v>5.1240147270754886</v>
      </c>
      <c r="AI17" s="79" cm="1">
        <f t="array" ref="AI17">_xlfn.IFS(AZ17=0,0,AZ17&gt;0,(LOG(0.01*BQ17/10^-AZ17)))</f>
        <v>5.6834200174611968</v>
      </c>
      <c r="AJ17" s="79" cm="1">
        <f t="array" ref="AJ17">_xlfn.IFS(BA17=0,0,BA17&gt;0,(LOG(0.01*BR17/10^-BA17)))</f>
        <v>5.6865282506836206</v>
      </c>
      <c r="AK17" s="79" cm="1">
        <f t="array" ref="AK17">_xlfn.IFS(BB17=0,0,BB17&gt;0,(LOG(0.01*BS17/10^-BB17)))</f>
        <v>4.9364803768515158</v>
      </c>
      <c r="AL17" s="79" cm="1">
        <f t="array" ref="AL17">_xlfn.IFS(BC17=0,0,BC17&gt;0,(LOG(0.01*BT17/10^-BC17)))</f>
        <v>5.8309466960376719</v>
      </c>
      <c r="AM17" s="79" cm="1">
        <f t="array" ref="AM17">_xlfn.IFS(BD17=0,0,BD17&gt;0,(LOG(0.01*BU17/10^-BD17)))</f>
        <v>0</v>
      </c>
      <c r="AN17" s="79" cm="1">
        <f t="array" ref="AN17">_xlfn.IFS(BE17=0,0,BE17&gt;0,(LOG(0.01*BV17/10^-BE17)))</f>
        <v>0</v>
      </c>
      <c r="AO17" s="79" cm="1">
        <f t="array" ref="AO17">_xlfn.IFS(BF17=0,0,BF17&gt;0,(LOG(0.01*BW17/10^-BF17)))</f>
        <v>0</v>
      </c>
      <c r="AP17" s="79" cm="1">
        <f t="array" ref="AP17">_xlfn.IFS(BG17=0,0,BG17&gt;0,(LOG(0.01*BX17/10^-BG17)))</f>
        <v>3.4443603662402236</v>
      </c>
      <c r="AQ17" s="79" cm="1">
        <f t="array" ref="AQ17">_xlfn.IFS(BH17=0,0,BH17&gt;0,(LOG(0.01*BY17/10^-BH17)))</f>
        <v>0</v>
      </c>
      <c r="AR17" s="80">
        <f>VLOOKUP($A17,'B-EmEC'!$A:$DD,MATCH(AR$2,'B-EmEC'!$A$1:$DD$1,0),FALSE)</f>
        <v>0</v>
      </c>
      <c r="AS17" s="79" t="e">
        <f>VLOOKUP($A17,'B-EmEC'!$A:$DD,MATCH(AS$2,'B-EmEC'!$A$1:$DD$1,0),FALSE)</f>
        <v>#N/A</v>
      </c>
      <c r="AT17" s="79">
        <f>VLOOKUP($A17,'B-EmEC'!$A:$DD,MATCH(AT$2,'B-EmEC'!$A$1:$DD$1,0),FALSE)</f>
        <v>5.5609999999999999</v>
      </c>
      <c r="AU17" s="79">
        <f>VLOOKUP($A17,'B-EmEC'!$A:$DD,MATCH(AU$2,'B-EmEC'!$A$1:$DD$1,0),FALSE)</f>
        <v>5.585</v>
      </c>
      <c r="AV17" s="79" t="e">
        <f>VLOOKUP($A17,'B-EmEC'!$A:$DD,MATCH(AV$2,'B-EmEC'!$A$1:$DD$1,0),FALSE)</f>
        <v>#N/A</v>
      </c>
      <c r="AW17" s="79">
        <f>VLOOKUP($A17,'B-EmEC'!$A:$DD,MATCH(AW$2,'B-EmEC'!$A$1:$DD$1,0),FALSE)</f>
        <v>5.7560000000000002</v>
      </c>
      <c r="AX17" s="79">
        <f>VLOOKUP($A17,'B-EmEC'!$A:$DD,MATCH(AX$2,'B-EmEC'!$A$1:$DD$1,0),FALSE)</f>
        <v>5.5069999999999997</v>
      </c>
      <c r="AY17" s="79">
        <f>VLOOKUP($A17,'B-EmEC'!$A:$DD,MATCH(AY$2,'B-EmEC'!$A$1:$DD$1,0),FALSE)</f>
        <v>5.5990000000000002</v>
      </c>
      <c r="AZ17" s="79">
        <f>VLOOKUP($A17,'B-EmEC'!$A:$DD,MATCH(AZ$2,'B-EmEC'!$A$1:$DD$1,0),FALSE)</f>
        <v>6.343</v>
      </c>
      <c r="BA17" s="79">
        <f>VLOOKUP($A17,'B-EmEC'!$A:$DD,MATCH(BA$2,'B-EmEC'!$A$1:$DD$1,0),FALSE)</f>
        <v>6.1989999999999998</v>
      </c>
      <c r="BB17" s="79">
        <f>VLOOKUP($A17,'B-EmEC'!$A:$DD,MATCH(BB$2,'B-EmEC'!$A$1:$DD$1,0),FALSE)</f>
        <v>5.5060000000000002</v>
      </c>
      <c r="BC17" s="79">
        <f>VLOOKUP($A17,'B-EmEC'!$A:$DD,MATCH(BC$2,'B-EmEC'!$A$1:$DD$1,0),FALSE)</f>
        <v>6.1660000000000004</v>
      </c>
      <c r="BD17" s="79">
        <f>VLOOKUP($A17,'B-EmEC'!$A:$DD,MATCH(BD$2,'B-EmEC'!$A$1:$DD$1,0),FALSE)</f>
        <v>0</v>
      </c>
      <c r="BE17" s="79">
        <f>VLOOKUP($A17,'B-EmEC'!$A:$DD,MATCH(BE$2,'B-EmEC'!$A$1:$DD$1,0),FALSE)</f>
        <v>0</v>
      </c>
      <c r="BF17" s="79">
        <f>VLOOKUP($A17,'B-EmEC'!$A:$DD,MATCH(BF$2,'B-EmEC'!$A$1:$DD$1,0),FALSE)</f>
        <v>0</v>
      </c>
      <c r="BG17" s="79">
        <f>VLOOKUP($A17,'B-EmEC'!$A:$DD,MATCH(BG$2,'B-EmEC'!$A$1:$DD$1,0),FALSE)</f>
        <v>5.6</v>
      </c>
      <c r="BH17" s="79">
        <f>VLOOKUP($A17,'B-EmEC'!$A:$DD,MATCH(BH$2,'B-EmEC'!$A$1:$DD$1,0),FALSE)</f>
        <v>0</v>
      </c>
      <c r="BI17" s="78">
        <f>VLOOKUP($A17,'B-EmEC'!$A:$DD,MATCH(BI$2,'B-EmEC'!$A$1:$DD$1,0),FALSE)</f>
        <v>0</v>
      </c>
      <c r="BJ17" s="77" t="e">
        <f>VLOOKUP($A17,'B-EmEC'!$A:$DD,MATCH(BJ$2,'B-EmEC'!$A$1:$DD$1,0),FALSE)</f>
        <v>#N/A</v>
      </c>
      <c r="BK17" s="77">
        <f>VLOOKUP($A17,'B-EmEC'!$A:$DD,MATCH(BK$2,'B-EmEC'!$A$1:$DD$1,0),FALSE)</f>
        <v>53.315276273022754</v>
      </c>
      <c r="BL17" s="77">
        <f>VLOOKUP($A17,'B-EmEC'!$A:$DD,MATCH(BL$2,'B-EmEC'!$A$1:$DD$1,0),FALSE)</f>
        <v>35.305287759275487</v>
      </c>
      <c r="BM17" s="77" t="e">
        <f>VLOOKUP($A17,'B-EmEC'!$A:$DD,MATCH(BM$2,'B-EmEC'!$A$1:$DD$1,0),FALSE)</f>
        <v>#N/A</v>
      </c>
      <c r="BN17" s="77">
        <f>VLOOKUP($A17,'B-EmEC'!$A:$DD,MATCH(BN$2,'B-EmEC'!$A$1:$DD$1,0),FALSE)</f>
        <v>42.741935483870968</v>
      </c>
      <c r="BO17" s="77">
        <f>VLOOKUP($A17,'B-EmEC'!$A:$DD,MATCH(BO$2,'B-EmEC'!$A$1:$DD$1,0),FALSE)</f>
        <v>46.541262135922331</v>
      </c>
      <c r="BP17" s="77">
        <f>VLOOKUP($A17,'B-EmEC'!$A:$DD,MATCH(BP$2,'B-EmEC'!$A$1:$DD$1,0),FALSE)</f>
        <v>33.497679814385151</v>
      </c>
      <c r="BQ17" s="77">
        <f>VLOOKUP($A17,'B-EmEC'!$A:$DD,MATCH(BQ$2,'B-EmEC'!$A$1:$DD$1,0),FALSE)</f>
        <v>21.898784884497264</v>
      </c>
      <c r="BR17" s="77">
        <f>VLOOKUP($A17,'B-EmEC'!$A:$DD,MATCH(BR$2,'B-EmEC'!$A$1:$DD$1,0),FALSE)</f>
        <v>30.727572404049919</v>
      </c>
      <c r="BS17" s="77">
        <f>VLOOKUP($A17,'B-EmEC'!$A:$DD,MATCH(BS$2,'B-EmEC'!$A$1:$DD$1,0),FALSE)</f>
        <v>26.945135807813006</v>
      </c>
      <c r="BT17" s="77">
        <f>VLOOKUP($A17,'B-EmEC'!$A:$DD,MATCH(BT$2,'B-EmEC'!$A$1:$DD$1,0),FALSE)</f>
        <v>46.232427366447986</v>
      </c>
      <c r="BU17" s="77">
        <f>VLOOKUP($A17,'B-EmEC'!$A:$DD,MATCH(BU$2,'B-EmEC'!$A$1:$DD$1,0),FALSE)</f>
        <v>0</v>
      </c>
      <c r="BV17" s="77">
        <f>VLOOKUP($A17,'B-EmEC'!$A:$DD,MATCH(BV$2,'B-EmEC'!$A$1:$DD$1,0),FALSE)</f>
        <v>0</v>
      </c>
      <c r="BW17" s="77">
        <f>VLOOKUP($A17,'B-EmEC'!$A:$DD,MATCH(BW$2,'B-EmEC'!$A$1:$DD$1,0),FALSE)</f>
        <v>0</v>
      </c>
      <c r="BX17" s="77">
        <f>VLOOKUP($A17,'B-EmEC'!$A:$DD,MATCH(BX$2,'B-EmEC'!$A$1:$DD$1,0),FALSE)</f>
        <v>0.69881201956673655</v>
      </c>
      <c r="BY17" s="77">
        <f>VLOOKUP($A17,'B-EmEC'!$A:$DD,MATCH(BY$2,'B-EmEC'!$A$1:$DD$1,0),FALSE)</f>
        <v>0</v>
      </c>
      <c r="BZ17" s="80">
        <f>VLOOKUP($A17,'B-EmEC'!$A:$DD,MATCH(BZ$2,'B-EmEC'!$A$1:$DD$1,0),FALSE)</f>
        <v>0</v>
      </c>
      <c r="CA17" s="79" t="e">
        <f>VLOOKUP($A17,'B-EmEC'!$A:$DD,MATCH(CA$2,'B-EmEC'!$A$1:$DD$1,0),FALSE)</f>
        <v>#N/A</v>
      </c>
      <c r="CB17" s="79">
        <f>VLOOKUP($A17,'B-EmEC'!$A:$DD,MATCH(CB$2,'B-EmEC'!$A$1:$DD$1,0),FALSE)</f>
        <v>36.285165563380886</v>
      </c>
      <c r="CC17" s="79">
        <f>VLOOKUP($A17,'B-EmEC'!$A:$DD,MATCH(CC$2,'B-EmEC'!$A$1:$DD$1,0),FALSE)</f>
        <v>38.938528843019562</v>
      </c>
      <c r="CD17" s="79" t="e">
        <f>VLOOKUP($A17,'B-EmEC'!$A:$DD,MATCH(CD$2,'B-EmEC'!$A$1:$DD$1,0),FALSE)</f>
        <v>#N/A</v>
      </c>
      <c r="CE17" s="79">
        <f>VLOOKUP($A17,'B-EmEC'!$A:$DD,MATCH(CE$2,'B-EmEC'!$A$1:$DD$1,0),FALSE)</f>
        <v>22.037558443177929</v>
      </c>
      <c r="CF17" s="79">
        <f>VLOOKUP($A17,'B-EmEC'!$A:$DD,MATCH(CF$2,'B-EmEC'!$A$1:$DD$1,0),FALSE)</f>
        <v>59.387483437129653</v>
      </c>
      <c r="CG17" s="79">
        <f>VLOOKUP($A17,'B-EmEC'!$A:$DD,MATCH(CG$2,'B-EmEC'!$A$1:$DD$1,0),FALSE)</f>
        <v>10.114059461936755</v>
      </c>
      <c r="CH17" s="79">
        <f>VLOOKUP($A17,'B-EmEC'!$A:$DD,MATCH(CH$2,'B-EmEC'!$A$1:$DD$1,0),FALSE)</f>
        <v>29.110467581762414</v>
      </c>
      <c r="CI17" s="79">
        <f>VLOOKUP($A17,'B-EmEC'!$A:$DD,MATCH(CI$2,'B-EmEC'!$A$1:$DD$1,0),FALSE)</f>
        <v>28.042342795069082</v>
      </c>
      <c r="CJ17" s="79">
        <f>VLOOKUP($A17,'B-EmEC'!$A:$DD,MATCH(CJ$2,'B-EmEC'!$A$1:$DD$1,0),FALSE)</f>
        <v>45.926456932555674</v>
      </c>
      <c r="CK17" s="79">
        <f>VLOOKUP($A17,'B-EmEC'!$A:$DD,MATCH(CK$2,'B-EmEC'!$A$1:$DD$1,0),FALSE)</f>
        <v>24.230559102278324</v>
      </c>
      <c r="CL17" s="79">
        <f>VLOOKUP($A17,'B-EmEC'!$A:$DD,MATCH(CL$2,'B-EmEC'!$A$1:$DD$1,0),FALSE)</f>
        <v>0</v>
      </c>
      <c r="CM17" s="79">
        <f>VLOOKUP($A17,'B-EmEC'!$A:$DD,MATCH(CM$2,'B-EmEC'!$A$1:$DD$1,0),FALSE)</f>
        <v>0</v>
      </c>
      <c r="CN17" s="79">
        <f>VLOOKUP($A17,'B-EmEC'!$A:$DD,MATCH(CN$2,'B-EmEC'!$A$1:$DD$1,0),FALSE)</f>
        <v>0</v>
      </c>
      <c r="CO17" s="79">
        <f>VLOOKUP($A17,'B-EmEC'!$A:$DD,MATCH(CO$2,'B-EmEC'!$A$1:$DD$1,0),FALSE)</f>
        <v>1.6142499563508359</v>
      </c>
      <c r="CP17" s="79">
        <f>VLOOKUP($A17,'B-EmEC'!$A:$DD,MATCH(CP$2,'B-EmEC'!$A$1:$DD$1,0),FALSE)</f>
        <v>0</v>
      </c>
    </row>
    <row r="18" spans="1:94" x14ac:dyDescent="0.2">
      <c r="A18" t="s">
        <v>135</v>
      </c>
      <c r="B18" s="1" t="str">
        <f>IF(VLOOKUP($A18,'B-Ligands'!$A:$G,3,FALSE)="","",VLOOKUP($A18,'B-Ligands'!$A:$G,3,FALSE))</f>
        <v/>
      </c>
      <c r="C18" t="str">
        <f>IF(VLOOKUP($A18,'B-Ligands'!$A:$G,4,FALSE)="","",VLOOKUP($A18,'B-Ligands'!$A:$G,4,FALSE))</f>
        <v>Histamine</v>
      </c>
      <c r="D18" t="str">
        <f>IF(VLOOKUP($A18,'B-Ligands'!$A:$G,5,FALSE)="","",VLOOKUP($A18,'B-Ligands'!$A:$G,5,FALSE))</f>
        <v>Guide To Pharmacology</v>
      </c>
      <c r="E18">
        <f>IF(VLOOKUP($A18,'B-Ligands'!$A:$G,6,FALSE)="","",VLOOKUP($A18,'B-Ligands'!$A:$G,6,FALSE))</f>
        <v>1204</v>
      </c>
      <c r="F18" t="str">
        <f>IF(VLOOKUP($A18,'B-Ligands'!$A:$G,7,FALSE)="","",VLOOKUP($A18,'B-Ligands'!$A:$G,7,FALSE))</f>
        <v>Physiological</v>
      </c>
      <c r="G18" s="28">
        <f t="shared" si="0"/>
        <v>5.5098873499854024</v>
      </c>
      <c r="H18" s="32">
        <f t="shared" si="1"/>
        <v>7.1930000000000005</v>
      </c>
      <c r="I18" s="32">
        <f t="shared" si="2"/>
        <v>8.1430972729294044</v>
      </c>
      <c r="J18" s="32">
        <f t="shared" si="3"/>
        <v>6.5554986898062459</v>
      </c>
      <c r="K18" s="32">
        <f t="shared" si="4"/>
        <v>5.179244726863482</v>
      </c>
      <c r="L18" s="28">
        <f t="shared" si="5"/>
        <v>5.8159999999999998</v>
      </c>
      <c r="M18" s="32">
        <f t="shared" si="6"/>
        <v>7.1929999999999996</v>
      </c>
      <c r="N18" s="32">
        <f t="shared" si="7"/>
        <v>8.6039999999999992</v>
      </c>
      <c r="O18" s="32">
        <f t="shared" si="8"/>
        <v>6.782</v>
      </c>
      <c r="P18" s="32">
        <f t="shared" si="9"/>
        <v>5.5309999999999997</v>
      </c>
      <c r="Q18" s="29">
        <f t="shared" si="10"/>
        <v>49.418248622167795</v>
      </c>
      <c r="R18" s="31">
        <f t="shared" si="11"/>
        <v>100</v>
      </c>
      <c r="S18" s="31">
        <f t="shared" si="12"/>
        <v>63.079182801442116</v>
      </c>
      <c r="T18" s="31">
        <f t="shared" si="13"/>
        <v>59.360655737704917</v>
      </c>
      <c r="U18" s="31">
        <f t="shared" si="14"/>
        <v>67.75681341719077</v>
      </c>
      <c r="V18" s="28">
        <f t="shared" si="15"/>
        <v>2.9207451796543609</v>
      </c>
      <c r="W18" s="32">
        <f t="shared" si="16"/>
        <v>48.583744442710724</v>
      </c>
      <c r="X18" s="32">
        <f t="shared" si="17"/>
        <v>41.609499346268478</v>
      </c>
      <c r="Y18" s="32">
        <f t="shared" si="18"/>
        <v>19.154713104758244</v>
      </c>
      <c r="Z18" s="32">
        <f t="shared" si="19"/>
        <v>128.00471217107611</v>
      </c>
      <c r="AA18" s="80" cm="1">
        <f t="array" ref="AA18">_xlfn.IFS(AR18=0,0,AR18&gt;0,(LOG(0.01*BI18/10^-AR18)))</f>
        <v>5.5098873499854024</v>
      </c>
      <c r="AB18" s="79" t="e" cm="1">
        <f t="array" ref="AB18">_xlfn.IFS(AS18=0,0,AS18&gt;0,(LOG(0.01*BJ18/10^-AS18)))</f>
        <v>#N/A</v>
      </c>
      <c r="AC18" s="79" cm="1">
        <f t="array" ref="AC18">_xlfn.IFS(AT18=0,0,AT18&gt;0,(LOG(0.01*BK18/10^-AT18)))</f>
        <v>6.407</v>
      </c>
      <c r="AD18" s="79" cm="1">
        <f t="array" ref="AD18">_xlfn.IFS(AU18=0,0,AU18&gt;0,(LOG(0.01*BL18/10^-AU18)))</f>
        <v>6.2093337487258404</v>
      </c>
      <c r="AE18" s="79" t="e" cm="1">
        <f t="array" ref="AE18">_xlfn.IFS(AV18=0,0,AV18&gt;0,(LOG(0.01*BM18/10^-AV18)))</f>
        <v>#N/A</v>
      </c>
      <c r="AF18" s="79" cm="1">
        <f t="array" ref="AF18">_xlfn.IFS(AW18=0,0,AW18&gt;0,(LOG(0.01*BN18/10^-AW18)))</f>
        <v>6.3550627647296594</v>
      </c>
      <c r="AG18" s="79" cm="1">
        <f t="array" ref="AG18">_xlfn.IFS(AX18=0,0,AX18&gt;0,(LOG(0.01*BO18/10^-AX18)))</f>
        <v>6.3597179493005349</v>
      </c>
      <c r="AH18" s="79" cm="1">
        <f t="array" ref="AH18">_xlfn.IFS(AY18=0,0,AY18&gt;0,(LOG(0.01*BP18/10^-AY18)))</f>
        <v>7.1930000000000005</v>
      </c>
      <c r="AI18" s="79" cm="1">
        <f t="array" ref="AI18">_xlfn.IFS(AZ18=0,0,AZ18&gt;0,(LOG(0.01*BQ18/10^-AZ18)))</f>
        <v>7.6718860583549757</v>
      </c>
      <c r="AJ18" s="79" cm="1">
        <f t="array" ref="AJ18">_xlfn.IFS(BA18=0,0,BA18&gt;0,(LOG(0.01*BR18/10^-BA18)))</f>
        <v>7.821940754699197</v>
      </c>
      <c r="AK18" s="79" cm="1">
        <f t="array" ref="AK18">_xlfn.IFS(BB18=0,0,BB18&gt;0,(LOG(0.01*BS18/10^-BB18)))</f>
        <v>7.8198944751339639</v>
      </c>
      <c r="AL18" s="79" cm="1">
        <f t="array" ref="AL18">_xlfn.IFS(BC18=0,0,BC18&gt;0,(LOG(0.01*BT18/10^-BC18)))</f>
        <v>8.1430972729294044</v>
      </c>
      <c r="AM18" s="79" cm="1">
        <f t="array" ref="AM18">_xlfn.IFS(BD18=0,0,BD18&gt;0,(LOG(0.01*BU18/10^-BD18)))</f>
        <v>6.5554986898062459</v>
      </c>
      <c r="AN18" s="79" cm="1">
        <f t="array" ref="AN18">_xlfn.IFS(BE18=0,0,BE18&gt;0,(LOG(0.01*BV18/10^-BE18)))</f>
        <v>5.452362969491916</v>
      </c>
      <c r="AO18" s="79" cm="1">
        <f t="array" ref="AO18">_xlfn.IFS(BF18=0,0,BF18&gt;0,(LOG(0.01*BW18/10^-BF18)))</f>
        <v>3.424303668858022</v>
      </c>
      <c r="AP18" s="79" cm="1">
        <f t="array" ref="AP18">_xlfn.IFS(BG18=0,0,BG18&gt;0,(LOG(0.01*BX18/10^-BG18)))</f>
        <v>4.3939529730624356</v>
      </c>
      <c r="AQ18" s="79" cm="1">
        <f t="array" ref="AQ18">_xlfn.IFS(BH18=0,0,BH18&gt;0,(LOG(0.01*BY18/10^-BH18)))</f>
        <v>5.179244726863482</v>
      </c>
      <c r="AR18" s="80">
        <f>VLOOKUP($A18,'B-EmEC'!$A:$DD,MATCH(AR$2,'B-EmEC'!$A$1:$DD$1,0),FALSE)</f>
        <v>5.8159999999999998</v>
      </c>
      <c r="AS18" s="79" t="e">
        <f>VLOOKUP($A18,'B-EmEC'!$A:$DD,MATCH(AS$2,'B-EmEC'!$A$1:$DD$1,0),FALSE)</f>
        <v>#N/A</v>
      </c>
      <c r="AT18" s="79">
        <f>VLOOKUP($A18,'B-EmEC'!$A:$DD,MATCH(AT$2,'B-EmEC'!$A$1:$DD$1,0),FALSE)</f>
        <v>6.407</v>
      </c>
      <c r="AU18" s="79">
        <f>VLOOKUP($A18,'B-EmEC'!$A:$DD,MATCH(AU$2,'B-EmEC'!$A$1:$DD$1,0),FALSE)</f>
        <v>6.3840000000000003</v>
      </c>
      <c r="AV18" s="79" t="e">
        <f>VLOOKUP($A18,'B-EmEC'!$A:$DD,MATCH(AV$2,'B-EmEC'!$A$1:$DD$1,0),FALSE)</f>
        <v>#N/A</v>
      </c>
      <c r="AW18" s="79">
        <f>VLOOKUP($A18,'B-EmEC'!$A:$DD,MATCH(AW$2,'B-EmEC'!$A$1:$DD$1,0),FALSE)</f>
        <v>6.4160000000000004</v>
      </c>
      <c r="AX18" s="79">
        <f>VLOOKUP($A18,'B-EmEC'!$A:$DD,MATCH(AX$2,'B-EmEC'!$A$1:$DD$1,0),FALSE)</f>
        <v>6.3659999999999997</v>
      </c>
      <c r="AY18" s="79">
        <f>VLOOKUP($A18,'B-EmEC'!$A:$DD,MATCH(AY$2,'B-EmEC'!$A$1:$DD$1,0),FALSE)</f>
        <v>7.1929999999999996</v>
      </c>
      <c r="AZ18" s="79">
        <f>VLOOKUP($A18,'B-EmEC'!$A:$DD,MATCH(AZ$2,'B-EmEC'!$A$1:$DD$1,0),FALSE)</f>
        <v>7.8719999999999999</v>
      </c>
      <c r="BA18" s="79">
        <f>VLOOKUP($A18,'B-EmEC'!$A:$DD,MATCH(BA$2,'B-EmEC'!$A$1:$DD$1,0),FALSE)</f>
        <v>8.0239999999999991</v>
      </c>
      <c r="BB18" s="79">
        <f>VLOOKUP($A18,'B-EmEC'!$A:$DD,MATCH(BB$2,'B-EmEC'!$A$1:$DD$1,0),FALSE)</f>
        <v>8.1560000000000006</v>
      </c>
      <c r="BC18" s="79">
        <f>VLOOKUP($A18,'B-EmEC'!$A:$DD,MATCH(BC$2,'B-EmEC'!$A$1:$DD$1,0),FALSE)</f>
        <v>8.6039999999999992</v>
      </c>
      <c r="BD18" s="79">
        <f>VLOOKUP($A18,'B-EmEC'!$A:$DD,MATCH(BD$2,'B-EmEC'!$A$1:$DD$1,0),FALSE)</f>
        <v>6.782</v>
      </c>
      <c r="BE18" s="79">
        <f>VLOOKUP($A18,'B-EmEC'!$A:$DD,MATCH(BE$2,'B-EmEC'!$A$1:$DD$1,0),FALSE)</f>
        <v>5.7190000000000003</v>
      </c>
      <c r="BF18" s="79">
        <f>VLOOKUP($A18,'B-EmEC'!$A:$DD,MATCH(BF$2,'B-EmEC'!$A$1:$DD$1,0),FALSE)</f>
        <v>4.3109999999999999</v>
      </c>
      <c r="BG18" s="79">
        <f>VLOOKUP($A18,'B-EmEC'!$A:$DD,MATCH(BG$2,'B-EmEC'!$A$1:$DD$1,0),FALSE)</f>
        <v>4.5629999999999997</v>
      </c>
      <c r="BH18" s="79">
        <f>VLOOKUP($A18,'B-EmEC'!$A:$DD,MATCH(BH$2,'B-EmEC'!$A$1:$DD$1,0),FALSE)</f>
        <v>5.5309999999999997</v>
      </c>
      <c r="BI18" s="78">
        <f>VLOOKUP($A18,'B-EmEC'!$A:$DD,MATCH(BI$2,'B-EmEC'!$A$1:$DD$1,0),FALSE)</f>
        <v>49.418248622167795</v>
      </c>
      <c r="BJ18" s="77" t="e">
        <f>VLOOKUP($A18,'B-EmEC'!$A:$DD,MATCH(BJ$2,'B-EmEC'!$A$1:$DD$1,0),FALSE)</f>
        <v>#N/A</v>
      </c>
      <c r="BK18" s="77">
        <f>VLOOKUP($A18,'B-EmEC'!$A:$DD,MATCH(BK$2,'B-EmEC'!$A$1:$DD$1,0),FALSE)</f>
        <v>100</v>
      </c>
      <c r="BL18" s="77">
        <f>VLOOKUP($A18,'B-EmEC'!$A:$DD,MATCH(BL$2,'B-EmEC'!$A$1:$DD$1,0),FALSE)</f>
        <v>66.885772713993575</v>
      </c>
      <c r="BM18" s="77" t="e">
        <f>VLOOKUP($A18,'B-EmEC'!$A:$DD,MATCH(BM$2,'B-EmEC'!$A$1:$DD$1,0),FALSE)</f>
        <v>#N/A</v>
      </c>
      <c r="BN18" s="77">
        <f>VLOOKUP($A18,'B-EmEC'!$A:$DD,MATCH(BN$2,'B-EmEC'!$A$1:$DD$1,0),FALSE)</f>
        <v>86.908602150537632</v>
      </c>
      <c r="BO18" s="77">
        <f>VLOOKUP($A18,'B-EmEC'!$A:$DD,MATCH(BO$2,'B-EmEC'!$A$1:$DD$1,0),FALSE)</f>
        <v>98.563915857605181</v>
      </c>
      <c r="BP18" s="77">
        <f>VLOOKUP($A18,'B-EmEC'!$A:$DD,MATCH(BP$2,'B-EmEC'!$A$1:$DD$1,0),FALSE)</f>
        <v>100</v>
      </c>
      <c r="BQ18" s="77">
        <f>VLOOKUP($A18,'B-EmEC'!$A:$DD,MATCH(BQ$2,'B-EmEC'!$A$1:$DD$1,0),FALSE)</f>
        <v>63.079182801442116</v>
      </c>
      <c r="BR18" s="77">
        <f>VLOOKUP($A18,'B-EmEC'!$A:$DD,MATCH(BR$2,'B-EmEC'!$A$1:$DD$1,0),FALSE)</f>
        <v>62.797268660230756</v>
      </c>
      <c r="BS18" s="77">
        <f>VLOOKUP($A18,'B-EmEC'!$A:$DD,MATCH(BS$2,'B-EmEC'!$A$1:$DD$1,0),FALSE)</f>
        <v>46.120549724055834</v>
      </c>
      <c r="BT18" s="77">
        <f>VLOOKUP($A18,'B-EmEC'!$A:$DD,MATCH(BT$2,'B-EmEC'!$A$1:$DD$1,0),FALSE)</f>
        <v>34.601686972820993</v>
      </c>
      <c r="BU18" s="77">
        <f>VLOOKUP($A18,'B-EmEC'!$A:$DD,MATCH(BU$2,'B-EmEC'!$A$1:$DD$1,0),FALSE)</f>
        <v>59.360655737704917</v>
      </c>
      <c r="BV18" s="77">
        <f>VLOOKUP($A18,'B-EmEC'!$A:$DD,MATCH(BV$2,'B-EmEC'!$A$1:$DD$1,0),FALSE)</f>
        <v>54.120645709430754</v>
      </c>
      <c r="BW18" s="77">
        <f>VLOOKUP($A18,'B-EmEC'!$A:$DD,MATCH(BW$2,'B-EmEC'!$A$1:$DD$1,0),FALSE)</f>
        <v>12.980866062437059</v>
      </c>
      <c r="BX18" s="77">
        <f>VLOOKUP($A18,'B-EmEC'!$A:$DD,MATCH(BX$2,'B-EmEC'!$A$1:$DD$1,0),FALSE)</f>
        <v>67.75681341719077</v>
      </c>
      <c r="BY18" s="77">
        <f>VLOOKUP($A18,'B-EmEC'!$A:$DD,MATCH(BY$2,'B-EmEC'!$A$1:$DD$1,0),FALSE)</f>
        <v>44.488188976377955</v>
      </c>
      <c r="BZ18" s="80">
        <f>VLOOKUP($A18,'B-EmEC'!$A:$DD,MATCH(BZ$2,'B-EmEC'!$A$1:$DD$1,0),FALSE)</f>
        <v>2.9207451796543609</v>
      </c>
      <c r="CA18" s="79" t="e">
        <f>VLOOKUP($A18,'B-EmEC'!$A:$DD,MATCH(CA$2,'B-EmEC'!$A$1:$DD$1,0),FALSE)</f>
        <v>#N/A</v>
      </c>
      <c r="CB18" s="79">
        <f>VLOOKUP($A18,'B-EmEC'!$A:$DD,MATCH(CB$2,'B-EmEC'!$A$1:$DD$1,0),FALSE)</f>
        <v>38.862590539593455</v>
      </c>
      <c r="CC18" s="79">
        <f>VLOOKUP($A18,'B-EmEC'!$A:$DD,MATCH(CC$2,'B-EmEC'!$A$1:$DD$1,0),FALSE)</f>
        <v>48.583744442710724</v>
      </c>
      <c r="CD18" s="79" t="e">
        <f>VLOOKUP($A18,'B-EmEC'!$A:$DD,MATCH(CD$2,'B-EmEC'!$A$1:$DD$1,0),FALSE)</f>
        <v>#N/A</v>
      </c>
      <c r="CE18" s="79">
        <f>VLOOKUP($A18,'B-EmEC'!$A:$DD,MATCH(CE$2,'B-EmEC'!$A$1:$DD$1,0),FALSE)</f>
        <v>43.610664152334635</v>
      </c>
      <c r="CF18" s="79">
        <f>VLOOKUP($A18,'B-EmEC'!$A:$DD,MATCH(CF$2,'B-EmEC'!$A$1:$DD$1,0),FALSE)</f>
        <v>41.765475675095175</v>
      </c>
      <c r="CG18" s="79">
        <f>VLOOKUP($A18,'B-EmEC'!$A:$DD,MATCH(CG$2,'B-EmEC'!$A$1:$DD$1,0),FALSE)</f>
        <v>16.562266263593237</v>
      </c>
      <c r="CH18" s="79">
        <f>VLOOKUP($A18,'B-EmEC'!$A:$DD,MATCH(CH$2,'B-EmEC'!$A$1:$DD$1,0),FALSE)</f>
        <v>34.175546390533597</v>
      </c>
      <c r="CI18" s="79">
        <f>VLOOKUP($A18,'B-EmEC'!$A:$DD,MATCH(CI$2,'B-EmEC'!$A$1:$DD$1,0),FALSE)</f>
        <v>39.23690852905635</v>
      </c>
      <c r="CJ18" s="79">
        <f>VLOOKUP($A18,'B-EmEC'!$A:$DD,MATCH(CJ$2,'B-EmEC'!$A$1:$DD$1,0),FALSE)</f>
        <v>27.648958675847403</v>
      </c>
      <c r="CK18" s="79">
        <f>VLOOKUP($A18,'B-EmEC'!$A:$DD,MATCH(CK$2,'B-EmEC'!$A$1:$DD$1,0),FALSE)</f>
        <v>41.609499346268478</v>
      </c>
      <c r="CL18" s="79">
        <f>VLOOKUP($A18,'B-EmEC'!$A:$DD,MATCH(CL$2,'B-EmEC'!$A$1:$DD$1,0),FALSE)</f>
        <v>3.0747274001942029</v>
      </c>
      <c r="CM18" s="79">
        <f>VLOOKUP($A18,'B-EmEC'!$A:$DD,MATCH(CM$2,'B-EmEC'!$A$1:$DD$1,0),FALSE)</f>
        <v>19.154713104758244</v>
      </c>
      <c r="CN18" s="79">
        <f>VLOOKUP($A18,'B-EmEC'!$A:$DD,MATCH(CN$2,'B-EmEC'!$A$1:$DD$1,0),FALSE)</f>
        <v>24.465574604387577</v>
      </c>
      <c r="CO18" s="79">
        <f>VLOOKUP($A18,'B-EmEC'!$A:$DD,MATCH(CO$2,'B-EmEC'!$A$1:$DD$1,0),FALSE)</f>
        <v>74.853665181598089</v>
      </c>
      <c r="CP18" s="79">
        <f>VLOOKUP($A18,'B-EmEC'!$A:$DD,MATCH(CP$2,'B-EmEC'!$A$1:$DD$1,0),FALSE)</f>
        <v>128.00471217107611</v>
      </c>
    </row>
    <row r="19" spans="1:94" x14ac:dyDescent="0.2">
      <c r="A19" t="s">
        <v>137</v>
      </c>
      <c r="B19" s="1" t="str">
        <f>IF(VLOOKUP($A19,'B-Ligands'!$A:$G,3,FALSE)="","",VLOOKUP($A19,'B-Ligands'!$A:$G,3,FALSE))</f>
        <v/>
      </c>
      <c r="C19" t="str">
        <f>IF(VLOOKUP($A19,'B-Ligands'!$A:$G,4,FALSE)="","",VLOOKUP($A19,'B-Ligands'!$A:$G,4,FALSE))</f>
        <v>Histamine</v>
      </c>
      <c r="D19" t="str">
        <f>IF(VLOOKUP($A19,'B-Ligands'!$A:$G,5,FALSE)="","",VLOOKUP($A19,'B-Ligands'!$A:$G,5,FALSE))</f>
        <v>Guide To Pharmacology</v>
      </c>
      <c r="E19">
        <f>IF(VLOOKUP($A19,'B-Ligands'!$A:$G,6,FALSE)="","",VLOOKUP($A19,'B-Ligands'!$A:$G,6,FALSE))</f>
        <v>1204</v>
      </c>
      <c r="F19" t="str">
        <f>IF(VLOOKUP($A19,'B-Ligands'!$A:$G,7,FALSE)="","",VLOOKUP($A19,'B-Ligands'!$A:$G,7,FALSE))</f>
        <v>Physiological</v>
      </c>
      <c r="G19" s="28">
        <f t="shared" si="0"/>
        <v>7.0081997349532648</v>
      </c>
      <c r="H19" s="32">
        <f t="shared" si="1"/>
        <v>4.4263939712772764</v>
      </c>
      <c r="I19" s="32">
        <f t="shared" si="2"/>
        <v>6.503243859069717</v>
      </c>
      <c r="J19" s="32">
        <f t="shared" si="3"/>
        <v>4.7975286272137323</v>
      </c>
      <c r="K19" s="32">
        <f t="shared" si="4"/>
        <v>4.5134420029123747</v>
      </c>
      <c r="L19" s="28">
        <f t="shared" si="5"/>
        <v>7.109</v>
      </c>
      <c r="M19" s="32">
        <f t="shared" si="6"/>
        <v>5.73</v>
      </c>
      <c r="N19" s="32">
        <f t="shared" si="7"/>
        <v>6.6929999999999996</v>
      </c>
      <c r="O19" s="32">
        <f t="shared" si="8"/>
        <v>5</v>
      </c>
      <c r="P19" s="32">
        <f t="shared" si="9"/>
        <v>5.2469999999999999</v>
      </c>
      <c r="Q19" s="29">
        <f t="shared" si="10"/>
        <v>79.286589099816297</v>
      </c>
      <c r="R19" s="31">
        <f t="shared" si="11"/>
        <v>23.225058004640371</v>
      </c>
      <c r="S19" s="31">
        <f t="shared" si="12"/>
        <v>64.601686972821</v>
      </c>
      <c r="T19" s="31">
        <f t="shared" si="13"/>
        <v>62.737704918032797</v>
      </c>
      <c r="U19" s="31">
        <f t="shared" si="14"/>
        <v>18.468941382327209</v>
      </c>
      <c r="V19" s="28">
        <f t="shared" si="15"/>
        <v>3.4910312867618716</v>
      </c>
      <c r="W19" s="32">
        <f t="shared" si="16"/>
        <v>32.03229074114067</v>
      </c>
      <c r="X19" s="32">
        <f t="shared" si="17"/>
        <v>49.257982888449575</v>
      </c>
      <c r="Y19" s="32">
        <f t="shared" si="18"/>
        <v>13.67754792522703</v>
      </c>
      <c r="Z19" s="32">
        <f t="shared" si="19"/>
        <v>494.49160005172587</v>
      </c>
      <c r="AA19" s="80" cm="1">
        <f t="array" ref="AA19">_xlfn.IFS(AR19=0,0,AR19&gt;0,(LOG(0.01*BI19/10^-AR19)))</f>
        <v>7.0081997349532648</v>
      </c>
      <c r="AB19" s="79" t="e" cm="1">
        <f t="array" ref="AB19">_xlfn.IFS(AS19=0,0,AS19&gt;0,(LOG(0.01*BJ19/10^-AS19)))</f>
        <v>#N/A</v>
      </c>
      <c r="AC19" s="79" cm="1">
        <f t="array" ref="AC19">_xlfn.IFS(AT19=0,0,AT19&gt;0,(LOG(0.01*BK19/10^-AT19)))</f>
        <v>0</v>
      </c>
      <c r="AD19" s="79" cm="1">
        <f t="array" ref="AD19">_xlfn.IFS(AU19=0,0,AU19&gt;0,(LOG(0.01*BL19/10^-AU19)))</f>
        <v>0</v>
      </c>
      <c r="AE19" s="79" t="e" cm="1">
        <f t="array" ref="AE19">_xlfn.IFS(AV19=0,0,AV19&gt;0,(LOG(0.01*BM19/10^-AV19)))</f>
        <v>#N/A</v>
      </c>
      <c r="AF19" s="79" cm="1">
        <f t="array" ref="AF19">_xlfn.IFS(AW19=0,0,AW19&gt;0,(LOG(0.01*BN19/10^-AW19)))</f>
        <v>4.4263939712772764</v>
      </c>
      <c r="AG19" s="79" cm="1">
        <f t="array" ref="AG19">_xlfn.IFS(AX19=0,0,AX19&gt;0,(LOG(0.01*BO19/10^-AX19)))</f>
        <v>4.3290649652108</v>
      </c>
      <c r="AH19" s="79" cm="1">
        <f t="array" ref="AH19">_xlfn.IFS(AY19=0,0,AY19&gt;0,(LOG(0.01*BP19/10^-AY19)))</f>
        <v>3.6199568073185868</v>
      </c>
      <c r="AI19" s="79" cm="1">
        <f t="array" ref="AI19">_xlfn.IFS(AZ19=0,0,AZ19&gt;0,(LOG(0.01*BQ19/10^-AZ19)))</f>
        <v>0</v>
      </c>
      <c r="AJ19" s="79" cm="1">
        <f t="array" ref="AJ19">_xlfn.IFS(BA19=0,0,BA19&gt;0,(LOG(0.01*BR19/10^-BA19)))</f>
        <v>0</v>
      </c>
      <c r="AK19" s="79" cm="1">
        <f t="array" ref="AK19">_xlfn.IFS(BB19=0,0,BB19&gt;0,(LOG(0.01*BS19/10^-BB19)))</f>
        <v>0</v>
      </c>
      <c r="AL19" s="79" cm="1">
        <f t="array" ref="AL19">_xlfn.IFS(BC19=0,0,BC19&gt;0,(LOG(0.01*BT19/10^-BC19)))</f>
        <v>6.503243859069717</v>
      </c>
      <c r="AM19" s="79" cm="1">
        <f t="array" ref="AM19">_xlfn.IFS(BD19=0,0,BD19&gt;0,(LOG(0.01*BU19/10^-BD19)))</f>
        <v>4.7975286272137323</v>
      </c>
      <c r="AN19" s="79" cm="1">
        <f t="array" ref="AN19">_xlfn.IFS(BE19=0,0,BE19&gt;0,(LOG(0.01*BV19/10^-BE19)))</f>
        <v>4.4302137702238529</v>
      </c>
      <c r="AO19" s="79" cm="1">
        <f t="array" ref="AO19">_xlfn.IFS(BF19=0,0,BF19&gt;0,(LOG(0.01*BW19/10^-BF19)))</f>
        <v>4.0041741057442906</v>
      </c>
      <c r="AP19" s="79" cm="1">
        <f t="array" ref="AP19">_xlfn.IFS(BG19=0,0,BG19&gt;0,(LOG(0.01*BX19/10^-BG19)))</f>
        <v>0</v>
      </c>
      <c r="AQ19" s="79" cm="1">
        <f t="array" ref="AQ19">_xlfn.IFS(BH19=0,0,BH19&gt;0,(LOG(0.01*BY19/10^-BH19)))</f>
        <v>4.5134420029123747</v>
      </c>
      <c r="AR19" s="80">
        <f>VLOOKUP($A19,'B-EmEC'!$A:$DD,MATCH(AR$2,'B-EmEC'!$A$1:$DD$1,0),FALSE)</f>
        <v>7.109</v>
      </c>
      <c r="AS19" s="79" t="e">
        <f>VLOOKUP($A19,'B-EmEC'!$A:$DD,MATCH(AS$2,'B-EmEC'!$A$1:$DD$1,0),FALSE)</f>
        <v>#N/A</v>
      </c>
      <c r="AT19" s="79">
        <f>VLOOKUP($A19,'B-EmEC'!$A:$DD,MATCH(AT$2,'B-EmEC'!$A$1:$DD$1,0),FALSE)</f>
        <v>0</v>
      </c>
      <c r="AU19" s="79">
        <f>VLOOKUP($A19,'B-EmEC'!$A:$DD,MATCH(AU$2,'B-EmEC'!$A$1:$DD$1,0),FALSE)</f>
        <v>0</v>
      </c>
      <c r="AV19" s="79" t="e">
        <f>VLOOKUP($A19,'B-EmEC'!$A:$DD,MATCH(AV$2,'B-EmEC'!$A$1:$DD$1,0),FALSE)</f>
        <v>#N/A</v>
      </c>
      <c r="AW19" s="79">
        <f>VLOOKUP($A19,'B-EmEC'!$A:$DD,MATCH(AW$2,'B-EmEC'!$A$1:$DD$1,0),FALSE)</f>
        <v>5.73</v>
      </c>
      <c r="AX19" s="79">
        <f>VLOOKUP($A19,'B-EmEC'!$A:$DD,MATCH(AX$2,'B-EmEC'!$A$1:$DD$1,0),FALSE)</f>
        <v>5.3570000000000002</v>
      </c>
      <c r="AY19" s="79">
        <f>VLOOKUP($A19,'B-EmEC'!$A:$DD,MATCH(AY$2,'B-EmEC'!$A$1:$DD$1,0),FALSE)</f>
        <v>4.2539999999999996</v>
      </c>
      <c r="AZ19" s="79">
        <f>VLOOKUP($A19,'B-EmEC'!$A:$DD,MATCH(AZ$2,'B-EmEC'!$A$1:$DD$1,0),FALSE)</f>
        <v>0</v>
      </c>
      <c r="BA19" s="79">
        <f>VLOOKUP($A19,'B-EmEC'!$A:$DD,MATCH(BA$2,'B-EmEC'!$A$1:$DD$1,0),FALSE)</f>
        <v>0</v>
      </c>
      <c r="BB19" s="79">
        <f>VLOOKUP($A19,'B-EmEC'!$A:$DD,MATCH(BB$2,'B-EmEC'!$A$1:$DD$1,0),FALSE)</f>
        <v>0</v>
      </c>
      <c r="BC19" s="79">
        <f>VLOOKUP($A19,'B-EmEC'!$A:$DD,MATCH(BC$2,'B-EmEC'!$A$1:$DD$1,0),FALSE)</f>
        <v>6.6929999999999996</v>
      </c>
      <c r="BD19" s="79">
        <f>VLOOKUP($A19,'B-EmEC'!$A:$DD,MATCH(BD$2,'B-EmEC'!$A$1:$DD$1,0),FALSE)</f>
        <v>5</v>
      </c>
      <c r="BE19" s="79">
        <f>VLOOKUP($A19,'B-EmEC'!$A:$DD,MATCH(BE$2,'B-EmEC'!$A$1:$DD$1,0),FALSE)</f>
        <v>4.9859999999999998</v>
      </c>
      <c r="BF19" s="79">
        <f>VLOOKUP($A19,'B-EmEC'!$A:$DD,MATCH(BF$2,'B-EmEC'!$A$1:$DD$1,0),FALSE)</f>
        <v>4.8170000000000002</v>
      </c>
      <c r="BG19" s="79">
        <f>VLOOKUP($A19,'B-EmEC'!$A:$DD,MATCH(BG$2,'B-EmEC'!$A$1:$DD$1,0),FALSE)</f>
        <v>0</v>
      </c>
      <c r="BH19" s="79">
        <f>VLOOKUP($A19,'B-EmEC'!$A:$DD,MATCH(BH$2,'B-EmEC'!$A$1:$DD$1,0),FALSE)</f>
        <v>5.2469999999999999</v>
      </c>
      <c r="BI19" s="78">
        <f>VLOOKUP($A19,'B-EmEC'!$A:$DD,MATCH(BI$2,'B-EmEC'!$A$1:$DD$1,0),FALSE)</f>
        <v>79.286589099816297</v>
      </c>
      <c r="BJ19" s="77" t="e">
        <f>VLOOKUP($A19,'B-EmEC'!$A:$DD,MATCH(BJ$2,'B-EmEC'!$A$1:$DD$1,0),FALSE)</f>
        <v>#N/A</v>
      </c>
      <c r="BK19" s="77">
        <f>VLOOKUP($A19,'B-EmEC'!$A:$DD,MATCH(BK$2,'B-EmEC'!$A$1:$DD$1,0),FALSE)</f>
        <v>0</v>
      </c>
      <c r="BL19" s="77">
        <f>VLOOKUP($A19,'B-EmEC'!$A:$DD,MATCH(BL$2,'B-EmEC'!$A$1:$DD$1,0),FALSE)</f>
        <v>0</v>
      </c>
      <c r="BM19" s="77" t="e">
        <f>VLOOKUP($A19,'B-EmEC'!$A:$DD,MATCH(BM$2,'B-EmEC'!$A$1:$DD$1,0),FALSE)</f>
        <v>#N/A</v>
      </c>
      <c r="BN19" s="77">
        <f>VLOOKUP($A19,'B-EmEC'!$A:$DD,MATCH(BN$2,'B-EmEC'!$A$1:$DD$1,0),FALSE)</f>
        <v>4.9704301075268811</v>
      </c>
      <c r="BO19" s="77">
        <f>VLOOKUP($A19,'B-EmEC'!$A:$DD,MATCH(BO$2,'B-EmEC'!$A$1:$DD$1,0),FALSE)</f>
        <v>9.3770226537216832</v>
      </c>
      <c r="BP19" s="77">
        <f>VLOOKUP($A19,'B-EmEC'!$A:$DD,MATCH(BP$2,'B-EmEC'!$A$1:$DD$1,0),FALSE)</f>
        <v>23.225058004640371</v>
      </c>
      <c r="BQ19" s="77">
        <f>VLOOKUP($A19,'B-EmEC'!$A:$DD,MATCH(BQ$2,'B-EmEC'!$A$1:$DD$1,0),FALSE)</f>
        <v>0</v>
      </c>
      <c r="BR19" s="77">
        <f>VLOOKUP($A19,'B-EmEC'!$A:$DD,MATCH(BR$2,'B-EmEC'!$A$1:$DD$1,0),FALSE)</f>
        <v>0</v>
      </c>
      <c r="BS19" s="77">
        <f>VLOOKUP($A19,'B-EmEC'!$A:$DD,MATCH(BS$2,'B-EmEC'!$A$1:$DD$1,0),FALSE)</f>
        <v>0</v>
      </c>
      <c r="BT19" s="77">
        <f>VLOOKUP($A19,'B-EmEC'!$A:$DD,MATCH(BT$2,'B-EmEC'!$A$1:$DD$1,0),FALSE)</f>
        <v>64.601686972821</v>
      </c>
      <c r="BU19" s="77">
        <f>VLOOKUP($A19,'B-EmEC'!$A:$DD,MATCH(BU$2,'B-EmEC'!$A$1:$DD$1,0),FALSE)</f>
        <v>62.737704918032797</v>
      </c>
      <c r="BV19" s="77">
        <f>VLOOKUP($A19,'B-EmEC'!$A:$DD,MATCH(BV$2,'B-EmEC'!$A$1:$DD$1,0),FALSE)</f>
        <v>27.81081846502407</v>
      </c>
      <c r="BW19" s="77">
        <f>VLOOKUP($A19,'B-EmEC'!$A:$DD,MATCH(BW$2,'B-EmEC'!$A$1:$DD$1,0),FALSE)</f>
        <v>15.387713997985902</v>
      </c>
      <c r="BX19" s="77">
        <f>VLOOKUP($A19,'B-EmEC'!$A:$DD,MATCH(BX$2,'B-EmEC'!$A$1:$DD$1,0),FALSE)</f>
        <v>0</v>
      </c>
      <c r="BY19" s="77">
        <f>VLOOKUP($A19,'B-EmEC'!$A:$DD,MATCH(BY$2,'B-EmEC'!$A$1:$DD$1,0),FALSE)</f>
        <v>18.468941382327209</v>
      </c>
      <c r="BZ19" s="80">
        <f>VLOOKUP($A19,'B-EmEC'!$A:$DD,MATCH(BZ$2,'B-EmEC'!$A$1:$DD$1,0),FALSE)</f>
        <v>3.4910312867618716</v>
      </c>
      <c r="CA19" s="79" t="e">
        <f>VLOOKUP($A19,'B-EmEC'!$A:$DD,MATCH(CA$2,'B-EmEC'!$A$1:$DD$1,0),FALSE)</f>
        <v>#N/A</v>
      </c>
      <c r="CB19" s="79">
        <f>VLOOKUP($A19,'B-EmEC'!$A:$DD,MATCH(CB$2,'B-EmEC'!$A$1:$DD$1,0),FALSE)</f>
        <v>0</v>
      </c>
      <c r="CC19" s="79">
        <f>VLOOKUP($A19,'B-EmEC'!$A:$DD,MATCH(CC$2,'B-EmEC'!$A$1:$DD$1,0),FALSE)</f>
        <v>0</v>
      </c>
      <c r="CD19" s="79" t="e">
        <f>VLOOKUP($A19,'B-EmEC'!$A:$DD,MATCH(CD$2,'B-EmEC'!$A$1:$DD$1,0),FALSE)</f>
        <v>#N/A</v>
      </c>
      <c r="CE19" s="79">
        <f>VLOOKUP($A19,'B-EmEC'!$A:$DD,MATCH(CE$2,'B-EmEC'!$A$1:$DD$1,0),FALSE)</f>
        <v>32.03229074114067</v>
      </c>
      <c r="CF19" s="79">
        <f>VLOOKUP($A19,'B-EmEC'!$A:$DD,MATCH(CF$2,'B-EmEC'!$A$1:$DD$1,0),FALSE)</f>
        <v>2.7082827657660959</v>
      </c>
      <c r="CG19" s="79">
        <f>VLOOKUP($A19,'B-EmEC'!$A:$DD,MATCH(CG$2,'B-EmEC'!$A$1:$DD$1,0),FALSE)</f>
        <v>12.281204638517833</v>
      </c>
      <c r="CH19" s="79">
        <f>VLOOKUP($A19,'B-EmEC'!$A:$DD,MATCH(CH$2,'B-EmEC'!$A$1:$DD$1,0),FALSE)</f>
        <v>0</v>
      </c>
      <c r="CI19" s="79">
        <f>VLOOKUP($A19,'B-EmEC'!$A:$DD,MATCH(CI$2,'B-EmEC'!$A$1:$DD$1,0),FALSE)</f>
        <v>0</v>
      </c>
      <c r="CJ19" s="79">
        <f>VLOOKUP($A19,'B-EmEC'!$A:$DD,MATCH(CJ$2,'B-EmEC'!$A$1:$DD$1,0),FALSE)</f>
        <v>0</v>
      </c>
      <c r="CK19" s="79">
        <f>VLOOKUP($A19,'B-EmEC'!$A:$DD,MATCH(CK$2,'B-EmEC'!$A$1:$DD$1,0),FALSE)</f>
        <v>49.257982888449575</v>
      </c>
      <c r="CL19" s="79">
        <f>VLOOKUP($A19,'B-EmEC'!$A:$DD,MATCH(CL$2,'B-EmEC'!$A$1:$DD$1,0),FALSE)</f>
        <v>6.2131152425336706</v>
      </c>
      <c r="CM19" s="79">
        <f>VLOOKUP($A19,'B-EmEC'!$A:$DD,MATCH(CM$2,'B-EmEC'!$A$1:$DD$1,0),FALSE)</f>
        <v>13.67754792522703</v>
      </c>
      <c r="CN19" s="79">
        <f>VLOOKUP($A19,'B-EmEC'!$A:$DD,MATCH(CN$2,'B-EmEC'!$A$1:$DD$1,0),FALSE)</f>
        <v>76.811452062827186</v>
      </c>
      <c r="CO19" s="79">
        <f>VLOOKUP($A19,'B-EmEC'!$A:$DD,MATCH(CO$2,'B-EmEC'!$A$1:$DD$1,0),FALSE)</f>
        <v>0</v>
      </c>
      <c r="CP19" s="79">
        <f>VLOOKUP($A19,'B-EmEC'!$A:$DD,MATCH(CP$2,'B-EmEC'!$A$1:$DD$1,0),FALSE)</f>
        <v>494.49160005172587</v>
      </c>
    </row>
    <row r="20" spans="1:94" x14ac:dyDescent="0.2">
      <c r="A20" t="s">
        <v>52</v>
      </c>
      <c r="B20" s="1" t="str">
        <f>IF(VLOOKUP($A20,'B-Ligands'!$A:$G,3,FALSE)="","",VLOOKUP($A20,'B-Ligands'!$A:$G,3,FALSE))</f>
        <v/>
      </c>
      <c r="C20" t="str">
        <f>IF(VLOOKUP($A20,'B-Ligands'!$A:$G,4,FALSE)="","",VLOOKUP($A20,'B-Ligands'!$A:$G,4,FALSE))</f>
        <v>Kallidin</v>
      </c>
      <c r="D20" t="str">
        <f>IF(VLOOKUP($A20,'B-Ligands'!$A:$G,5,FALSE)="","",VLOOKUP($A20,'B-Ligands'!$A:$G,5,FALSE))</f>
        <v>Guide To Pharmacology</v>
      </c>
      <c r="E20">
        <f>IF(VLOOKUP($A20,'B-Ligands'!$A:$G,6,FALSE)="","",VLOOKUP($A20,'B-Ligands'!$A:$G,6,FALSE))</f>
        <v>650</v>
      </c>
      <c r="F20" t="str">
        <f>IF(VLOOKUP($A20,'B-Ligands'!$A:$G,7,FALSE)="","",VLOOKUP($A20,'B-Ligands'!$A:$G,7,FALSE))</f>
        <v>Physiological</v>
      </c>
      <c r="G20" s="28">
        <f t="shared" si="0"/>
        <v>0</v>
      </c>
      <c r="H20" s="32">
        <f t="shared" si="1"/>
        <v>6.2877474139510916</v>
      </c>
      <c r="I20" s="32">
        <f t="shared" si="2"/>
        <v>6.4050226571556834</v>
      </c>
      <c r="J20" s="32">
        <f t="shared" si="3"/>
        <v>0</v>
      </c>
      <c r="K20" s="32">
        <f t="shared" si="4"/>
        <v>0</v>
      </c>
      <c r="L20" s="28">
        <f t="shared" si="5"/>
        <v>0</v>
      </c>
      <c r="M20" s="32">
        <f t="shared" si="6"/>
        <v>6.9279999999999999</v>
      </c>
      <c r="N20" s="32">
        <f t="shared" si="7"/>
        <v>7.5359999999999996</v>
      </c>
      <c r="O20" s="32">
        <f t="shared" si="8"/>
        <v>0</v>
      </c>
      <c r="P20" s="32">
        <f t="shared" si="9"/>
        <v>0</v>
      </c>
      <c r="Q20" s="29">
        <f t="shared" si="10"/>
        <v>0</v>
      </c>
      <c r="R20" s="31">
        <f t="shared" si="11"/>
        <v>32.564724919093855</v>
      </c>
      <c r="S20" s="31">
        <f t="shared" si="12"/>
        <v>23.710854720979516</v>
      </c>
      <c r="T20" s="31">
        <f t="shared" si="13"/>
        <v>0</v>
      </c>
      <c r="U20" s="31">
        <f t="shared" si="14"/>
        <v>0</v>
      </c>
      <c r="V20" s="28">
        <f t="shared" si="15"/>
        <v>0</v>
      </c>
      <c r="W20" s="32">
        <f t="shared" si="16"/>
        <v>4.595789765399803</v>
      </c>
      <c r="X20" s="32">
        <f t="shared" si="17"/>
        <v>29.981851305776132</v>
      </c>
      <c r="Y20" s="32">
        <f t="shared" si="18"/>
        <v>0</v>
      </c>
      <c r="Z20" s="32">
        <f t="shared" si="19"/>
        <v>0</v>
      </c>
      <c r="AA20" s="80" cm="1">
        <f t="array" ref="AA20">_xlfn.IFS(AR20=0,0,AR20&gt;0,(LOG(0.01*BI20/10^-AR20)))</f>
        <v>0</v>
      </c>
      <c r="AB20" s="79" t="e" cm="1">
        <f t="array" ref="AB20">_xlfn.IFS(AS20=0,0,AS20&gt;0,(LOG(0.01*BJ20/10^-AS20)))</f>
        <v>#N/A</v>
      </c>
      <c r="AC20" s="79" cm="1">
        <f t="array" ref="AC20">_xlfn.IFS(AT20=0,0,AT20&gt;0,(LOG(0.01*BK20/10^-AT20)))</f>
        <v>5.6544233510248159</v>
      </c>
      <c r="AD20" s="79" cm="1">
        <f t="array" ref="AD20">_xlfn.IFS(AU20=0,0,AU20&gt;0,(LOG(0.01*BL20/10^-AU20)))</f>
        <v>5.7351284747579232</v>
      </c>
      <c r="AE20" s="79" t="e" cm="1">
        <f t="array" ref="AE20">_xlfn.IFS(AV20=0,0,AV20&gt;0,(LOG(0.01*BM20/10^-AV20)))</f>
        <v>#N/A</v>
      </c>
      <c r="AF20" s="79" cm="1">
        <f t="array" ref="AF20">_xlfn.IFS(AW20=0,0,AW20&gt;0,(LOG(0.01*BN20/10^-AW20)))</f>
        <v>6.0435476057121713</v>
      </c>
      <c r="AG20" s="79" cm="1">
        <f t="array" ref="AG20">_xlfn.IFS(AX20=0,0,AX20&gt;0,(LOG(0.01*BO20/10^-AX20)))</f>
        <v>6.2877474139510916</v>
      </c>
      <c r="AH20" s="79" cm="1">
        <f t="array" ref="AH20">_xlfn.IFS(AY20=0,0,AY20&gt;0,(LOG(0.01*BP20/10^-AY20)))</f>
        <v>5.899904094949874</v>
      </c>
      <c r="AI20" s="79" cm="1">
        <f t="array" ref="AI20">_xlfn.IFS(AZ20=0,0,AZ20&gt;0,(LOG(0.01*BQ20/10^-AZ20)))</f>
        <v>6.2635722798056523</v>
      </c>
      <c r="AJ20" s="79" cm="1">
        <f t="array" ref="AJ20">_xlfn.IFS(BA20=0,0,BA20&gt;0,(LOG(0.01*BR20/10^-BA20)))</f>
        <v>6.1799472095629389</v>
      </c>
      <c r="AK20" s="79" cm="1">
        <f t="array" ref="AK20">_xlfn.IFS(BB20=0,0,BB20&gt;0,(LOG(0.01*BS20/10^-BB20)))</f>
        <v>6.126259547032034</v>
      </c>
      <c r="AL20" s="79" cm="1">
        <f t="array" ref="AL20">_xlfn.IFS(BC20=0,0,BC20&gt;0,(LOG(0.01*BT20/10^-BC20)))</f>
        <v>6.4050226571556834</v>
      </c>
      <c r="AM20" s="79" cm="1">
        <f t="array" ref="AM20">_xlfn.IFS(BD20=0,0,BD20&gt;0,(LOG(0.01*BU20/10^-BD20)))</f>
        <v>0</v>
      </c>
      <c r="AN20" s="79" cm="1">
        <f t="array" ref="AN20">_xlfn.IFS(BE20=0,0,BE20&gt;0,(LOG(0.01*BV20/10^-BE20)))</f>
        <v>0</v>
      </c>
      <c r="AO20" s="79" cm="1">
        <f t="array" ref="AO20">_xlfn.IFS(BF20=0,0,BF20&gt;0,(LOG(0.01*BW20/10^-BF20)))</f>
        <v>0</v>
      </c>
      <c r="AP20" s="79" cm="1">
        <f t="array" ref="AP20">_xlfn.IFS(BG20=0,0,BG20&gt;0,(LOG(0.01*BX20/10^-BG20)))</f>
        <v>0</v>
      </c>
      <c r="AQ20" s="79" cm="1">
        <f t="array" ref="AQ20">_xlfn.IFS(BH20=0,0,BH20&gt;0,(LOG(0.01*BY20/10^-BH20)))</f>
        <v>0</v>
      </c>
      <c r="AR20" s="80">
        <f>VLOOKUP($A20,'B-EmEC'!$A:$DD,MATCH(AR$2,'B-EmEC'!$A$1:$DD$1,0),FALSE)</f>
        <v>0</v>
      </c>
      <c r="AS20" s="79" t="e">
        <f>VLOOKUP($A20,'B-EmEC'!$A:$DD,MATCH(AS$2,'B-EmEC'!$A$1:$DD$1,0),FALSE)</f>
        <v>#N/A</v>
      </c>
      <c r="AT20" s="79">
        <f>VLOOKUP($A20,'B-EmEC'!$A:$DD,MATCH(AT$2,'B-EmEC'!$A$1:$DD$1,0),FALSE)</f>
        <v>6.6429999999999998</v>
      </c>
      <c r="AU20" s="79">
        <f>VLOOKUP($A20,'B-EmEC'!$A:$DD,MATCH(AU$2,'B-EmEC'!$A$1:$DD$1,0),FALSE)</f>
        <v>6.7530000000000001</v>
      </c>
      <c r="AV20" s="79" t="e">
        <f>VLOOKUP($A20,'B-EmEC'!$A:$DD,MATCH(AV$2,'B-EmEC'!$A$1:$DD$1,0),FALSE)</f>
        <v>#N/A</v>
      </c>
      <c r="AW20" s="79">
        <f>VLOOKUP($A20,'B-EmEC'!$A:$DD,MATCH(AW$2,'B-EmEC'!$A$1:$DD$1,0),FALSE)</f>
        <v>6.7039999999999997</v>
      </c>
      <c r="AX20" s="79">
        <f>VLOOKUP($A20,'B-EmEC'!$A:$DD,MATCH(AX$2,'B-EmEC'!$A$1:$DD$1,0),FALSE)</f>
        <v>6.7750000000000004</v>
      </c>
      <c r="AY20" s="79">
        <f>VLOOKUP($A20,'B-EmEC'!$A:$DD,MATCH(AY$2,'B-EmEC'!$A$1:$DD$1,0),FALSE)</f>
        <v>6.9279999999999999</v>
      </c>
      <c r="AZ20" s="79">
        <f>VLOOKUP($A20,'B-EmEC'!$A:$DD,MATCH(AZ$2,'B-EmEC'!$A$1:$DD$1,0),FALSE)</f>
        <v>6.9050000000000002</v>
      </c>
      <c r="BA20" s="79">
        <f>VLOOKUP($A20,'B-EmEC'!$A:$DD,MATCH(BA$2,'B-EmEC'!$A$1:$DD$1,0),FALSE)</f>
        <v>6.8049999999999997</v>
      </c>
      <c r="BB20" s="79">
        <f>VLOOKUP($A20,'B-EmEC'!$A:$DD,MATCH(BB$2,'B-EmEC'!$A$1:$DD$1,0),FALSE)</f>
        <v>6.883</v>
      </c>
      <c r="BC20" s="79">
        <f>VLOOKUP($A20,'B-EmEC'!$A:$DD,MATCH(BC$2,'B-EmEC'!$A$1:$DD$1,0),FALSE)</f>
        <v>7.5359999999999996</v>
      </c>
      <c r="BD20" s="79">
        <f>VLOOKUP($A20,'B-EmEC'!$A:$DD,MATCH(BD$2,'B-EmEC'!$A$1:$DD$1,0),FALSE)</f>
        <v>0</v>
      </c>
      <c r="BE20" s="79">
        <f>VLOOKUP($A20,'B-EmEC'!$A:$DD,MATCH(BE$2,'B-EmEC'!$A$1:$DD$1,0),FALSE)</f>
        <v>0</v>
      </c>
      <c r="BF20" s="79">
        <f>VLOOKUP($A20,'B-EmEC'!$A:$DD,MATCH(BF$2,'B-EmEC'!$A$1:$DD$1,0),FALSE)</f>
        <v>0</v>
      </c>
      <c r="BG20" s="79">
        <f>VLOOKUP($A20,'B-EmEC'!$A:$DD,MATCH(BG$2,'B-EmEC'!$A$1:$DD$1,0),FALSE)</f>
        <v>0</v>
      </c>
      <c r="BH20" s="79">
        <f>VLOOKUP($A20,'B-EmEC'!$A:$DD,MATCH(BH$2,'B-EmEC'!$A$1:$DD$1,0),FALSE)</f>
        <v>0</v>
      </c>
      <c r="BI20" s="78">
        <f>VLOOKUP($A20,'B-EmEC'!$A:$DD,MATCH(BI$2,'B-EmEC'!$A$1:$DD$1,0),FALSE)</f>
        <v>0</v>
      </c>
      <c r="BJ20" s="77" t="e">
        <f>VLOOKUP($A20,'B-EmEC'!$A:$DD,MATCH(BJ$2,'B-EmEC'!$A$1:$DD$1,0),FALSE)</f>
        <v>#N/A</v>
      </c>
      <c r="BK20" s="77">
        <f>VLOOKUP($A20,'B-EmEC'!$A:$DD,MATCH(BK$2,'B-EmEC'!$A$1:$DD$1,0),FALSE)</f>
        <v>10.266522210184181</v>
      </c>
      <c r="BL20" s="77">
        <f>VLOOKUP($A20,'B-EmEC'!$A:$DD,MATCH(BL$2,'B-EmEC'!$A$1:$DD$1,0),FALSE)</f>
        <v>9.5968448729184921</v>
      </c>
      <c r="BM20" s="77" t="e">
        <f>VLOOKUP($A20,'B-EmEC'!$A:$DD,MATCH(BM$2,'B-EmEC'!$A$1:$DD$1,0),FALSE)</f>
        <v>#N/A</v>
      </c>
      <c r="BN20" s="77">
        <f>VLOOKUP($A20,'B-EmEC'!$A:$DD,MATCH(BN$2,'B-EmEC'!$A$1:$DD$1,0),FALSE)</f>
        <v>21.85483870967742</v>
      </c>
      <c r="BO20" s="77">
        <f>VLOOKUP($A20,'B-EmEC'!$A:$DD,MATCH(BO$2,'B-EmEC'!$A$1:$DD$1,0),FALSE)</f>
        <v>32.564724919093855</v>
      </c>
      <c r="BP20" s="77">
        <f>VLOOKUP($A20,'B-EmEC'!$A:$DD,MATCH(BP$2,'B-EmEC'!$A$1:$DD$1,0),FALSE)</f>
        <v>9.3735498839907194</v>
      </c>
      <c r="BQ20" s="77">
        <f>VLOOKUP($A20,'B-EmEC'!$A:$DD,MATCH(BQ$2,'B-EmEC'!$A$1:$DD$1,0),FALSE)</f>
        <v>22.833489117372146</v>
      </c>
      <c r="BR20" s="77">
        <f>VLOOKUP($A20,'B-EmEC'!$A:$DD,MATCH(BR$2,'B-EmEC'!$A$1:$DD$1,0),FALSE)</f>
        <v>23.710854720979516</v>
      </c>
      <c r="BS20" s="77">
        <f>VLOOKUP($A20,'B-EmEC'!$A:$DD,MATCH(BS$2,'B-EmEC'!$A$1:$DD$1,0),FALSE)</f>
        <v>17.508927605237531</v>
      </c>
      <c r="BT20" s="77">
        <f>VLOOKUP($A20,'B-EmEC'!$A:$DD,MATCH(BT$2,'B-EmEC'!$A$1:$DD$1,0),FALSE)</f>
        <v>7.3964386129334585</v>
      </c>
      <c r="BU20" s="77">
        <f>VLOOKUP($A20,'B-EmEC'!$A:$DD,MATCH(BU$2,'B-EmEC'!$A$1:$DD$1,0),FALSE)</f>
        <v>0</v>
      </c>
      <c r="BV20" s="77">
        <f>VLOOKUP($A20,'B-EmEC'!$A:$DD,MATCH(BV$2,'B-EmEC'!$A$1:$DD$1,0),FALSE)</f>
        <v>0</v>
      </c>
      <c r="BW20" s="77">
        <f>VLOOKUP($A20,'B-EmEC'!$A:$DD,MATCH(BW$2,'B-EmEC'!$A$1:$DD$1,0),FALSE)</f>
        <v>0</v>
      </c>
      <c r="BX20" s="77">
        <f>VLOOKUP($A20,'B-EmEC'!$A:$DD,MATCH(BX$2,'B-EmEC'!$A$1:$DD$1,0),FALSE)</f>
        <v>0</v>
      </c>
      <c r="BY20" s="77">
        <f>VLOOKUP($A20,'B-EmEC'!$A:$DD,MATCH(BY$2,'B-EmEC'!$A$1:$DD$1,0),FALSE)</f>
        <v>0</v>
      </c>
      <c r="BZ20" s="80">
        <f>VLOOKUP($A20,'B-EmEC'!$A:$DD,MATCH(BZ$2,'B-EmEC'!$A$1:$DD$1,0),FALSE)</f>
        <v>0</v>
      </c>
      <c r="CA20" s="79" t="e">
        <f>VLOOKUP($A20,'B-EmEC'!$A:$DD,MATCH(CA$2,'B-EmEC'!$A$1:$DD$1,0),FALSE)</f>
        <v>#N/A</v>
      </c>
      <c r="CB20" s="79">
        <f>VLOOKUP($A20,'B-EmEC'!$A:$DD,MATCH(CB$2,'B-EmEC'!$A$1:$DD$1,0),FALSE)</f>
        <v>3.7104061561881716</v>
      </c>
      <c r="CC20" s="79">
        <f>VLOOKUP($A20,'B-EmEC'!$A:$DD,MATCH(CC$2,'B-EmEC'!$A$1:$DD$1,0),FALSE)</f>
        <v>2.3776882983883891</v>
      </c>
      <c r="CD20" s="79" t="e">
        <f>VLOOKUP($A20,'B-EmEC'!$A:$DD,MATCH(CD$2,'B-EmEC'!$A$1:$DD$1,0),FALSE)</f>
        <v>#N/A</v>
      </c>
      <c r="CE20" s="79">
        <f>VLOOKUP($A20,'B-EmEC'!$A:$DD,MATCH(CE$2,'B-EmEC'!$A$1:$DD$1,0),FALSE)</f>
        <v>3.7975584628840009</v>
      </c>
      <c r="CF20" s="79">
        <f>VLOOKUP($A20,'B-EmEC'!$A:$DD,MATCH(CF$2,'B-EmEC'!$A$1:$DD$1,0),FALSE)</f>
        <v>4.4076562136600943</v>
      </c>
      <c r="CG20" s="79">
        <f>VLOOKUP($A20,'B-EmEC'!$A:$DD,MATCH(CG$2,'B-EmEC'!$A$1:$DD$1,0),FALSE)</f>
        <v>4.595789765399803</v>
      </c>
      <c r="CH20" s="79">
        <f>VLOOKUP($A20,'B-EmEC'!$A:$DD,MATCH(CH$2,'B-EmEC'!$A$1:$DD$1,0),FALSE)</f>
        <v>16.040495916069926</v>
      </c>
      <c r="CI20" s="79">
        <f>VLOOKUP($A20,'B-EmEC'!$A:$DD,MATCH(CI$2,'B-EmEC'!$A$1:$DD$1,0),FALSE)</f>
        <v>23.826740000936098</v>
      </c>
      <c r="CJ20" s="79">
        <f>VLOOKUP($A20,'B-EmEC'!$A:$DD,MATCH(CJ$2,'B-EmEC'!$A$1:$DD$1,0),FALSE)</f>
        <v>29.981851305776132</v>
      </c>
      <c r="CK20" s="79">
        <f>VLOOKUP($A20,'B-EmEC'!$A:$DD,MATCH(CK$2,'B-EmEC'!$A$1:$DD$1,0),FALSE)</f>
        <v>8.1110722590226878</v>
      </c>
      <c r="CL20" s="79">
        <f>VLOOKUP($A20,'B-EmEC'!$A:$DD,MATCH(CL$2,'B-EmEC'!$A$1:$DD$1,0),FALSE)</f>
        <v>0</v>
      </c>
      <c r="CM20" s="79">
        <f>VLOOKUP($A20,'B-EmEC'!$A:$DD,MATCH(CM$2,'B-EmEC'!$A$1:$DD$1,0),FALSE)</f>
        <v>0</v>
      </c>
      <c r="CN20" s="79">
        <f>VLOOKUP($A20,'B-EmEC'!$A:$DD,MATCH(CN$2,'B-EmEC'!$A$1:$DD$1,0),FALSE)</f>
        <v>0</v>
      </c>
      <c r="CO20" s="79">
        <f>VLOOKUP($A20,'B-EmEC'!$A:$DD,MATCH(CO$2,'B-EmEC'!$A$1:$DD$1,0),FALSE)</f>
        <v>0</v>
      </c>
      <c r="CP20" s="79">
        <f>VLOOKUP($A20,'B-EmEC'!$A:$DD,MATCH(CP$2,'B-EmEC'!$A$1:$DD$1,0),FALSE)</f>
        <v>0</v>
      </c>
    </row>
    <row r="21" spans="1:94" x14ac:dyDescent="0.2">
      <c r="A21" t="s">
        <v>54</v>
      </c>
      <c r="B21" s="1" t="str">
        <f>IF(VLOOKUP($A21,'B-Ligands'!$A:$G,3,FALSE)="","",VLOOKUP($A21,'B-Ligands'!$A:$G,3,FALSE))</f>
        <v/>
      </c>
      <c r="C21" t="str">
        <f>IF(VLOOKUP($A21,'B-Ligands'!$A:$G,4,FALSE)="","",VLOOKUP($A21,'B-Ligands'!$A:$G,4,FALSE))</f>
        <v>Kallidin</v>
      </c>
      <c r="D21" t="str">
        <f>IF(VLOOKUP($A21,'B-Ligands'!$A:$G,5,FALSE)="","",VLOOKUP($A21,'B-Ligands'!$A:$G,5,FALSE))</f>
        <v>Guide To Pharmacology</v>
      </c>
      <c r="E21">
        <f>IF(VLOOKUP($A21,'B-Ligands'!$A:$G,6,FALSE)="","",VLOOKUP($A21,'B-Ligands'!$A:$G,6,FALSE))</f>
        <v>650</v>
      </c>
      <c r="F21" t="str">
        <f>IF(VLOOKUP($A21,'B-Ligands'!$A:$G,7,FALSE)="","",VLOOKUP($A21,'B-Ligands'!$A:$G,7,FALSE))</f>
        <v>Physiological</v>
      </c>
      <c r="G21" s="28">
        <f t="shared" si="0"/>
        <v>0</v>
      </c>
      <c r="H21" s="32">
        <f t="shared" si="1"/>
        <v>8.4208499686254648</v>
      </c>
      <c r="I21" s="32">
        <f t="shared" si="2"/>
        <v>9.6000740446400261</v>
      </c>
      <c r="J21" s="32">
        <f t="shared" si="3"/>
        <v>9.9936590853541674</v>
      </c>
      <c r="K21" s="32">
        <f t="shared" si="4"/>
        <v>8.3877293152320558</v>
      </c>
      <c r="L21" s="28">
        <f t="shared" si="5"/>
        <v>0</v>
      </c>
      <c r="M21" s="32">
        <f t="shared" si="6"/>
        <v>8.6489999999999991</v>
      </c>
      <c r="N21" s="32">
        <f t="shared" si="7"/>
        <v>9.7140000000000004</v>
      </c>
      <c r="O21" s="32">
        <f t="shared" si="8"/>
        <v>10.16</v>
      </c>
      <c r="P21" s="32">
        <f t="shared" si="9"/>
        <v>8.6219999999999999</v>
      </c>
      <c r="Q21" s="29">
        <f t="shared" si="10"/>
        <v>0</v>
      </c>
      <c r="R21" s="31">
        <f t="shared" si="11"/>
        <v>72.876213592233015</v>
      </c>
      <c r="S21" s="31">
        <f t="shared" si="12"/>
        <v>98.313027179006554</v>
      </c>
      <c r="T21" s="31">
        <f t="shared" si="13"/>
        <v>68.535825545171335</v>
      </c>
      <c r="U21" s="31">
        <f t="shared" si="14"/>
        <v>62.103424178895878</v>
      </c>
      <c r="V21" s="28">
        <f t="shared" si="15"/>
        <v>0</v>
      </c>
      <c r="W21" s="32">
        <f t="shared" si="16"/>
        <v>14.865800455920764</v>
      </c>
      <c r="X21" s="32">
        <f t="shared" si="17"/>
        <v>129.82520469490052</v>
      </c>
      <c r="Y21" s="32">
        <f t="shared" si="18"/>
        <v>45.725355037707324</v>
      </c>
      <c r="Z21" s="32">
        <f t="shared" si="19"/>
        <v>74.772076172912136</v>
      </c>
      <c r="AA21" s="80" cm="1">
        <f t="array" ref="AA21">_xlfn.IFS(AR21=0,0,AR21&gt;0,(LOG(0.01*BI21/10^-AR21)))</f>
        <v>0</v>
      </c>
      <c r="AB21" s="79" t="e" cm="1">
        <f t="array" ref="AB21">_xlfn.IFS(AS21=0,0,AS21&gt;0,(LOG(0.01*BJ21/10^-AS21)))</f>
        <v>#N/A</v>
      </c>
      <c r="AC21" s="79" cm="1">
        <f t="array" ref="AC21">_xlfn.IFS(AT21=0,0,AT21&gt;0,(LOG(0.01*BK21/10^-AT21)))</f>
        <v>7.8572261955862075</v>
      </c>
      <c r="AD21" s="79" cm="1">
        <f t="array" ref="AD21">_xlfn.IFS(AU21=0,0,AU21&gt;0,(LOG(0.01*BL21/10^-AU21)))</f>
        <v>7.4458340694503278</v>
      </c>
      <c r="AE21" s="79" t="e" cm="1">
        <f t="array" ref="AE21">_xlfn.IFS(AV21=0,0,AV21&gt;0,(LOG(0.01*BM21/10^-AV21)))</f>
        <v>#N/A</v>
      </c>
      <c r="AF21" s="79" cm="1">
        <f t="array" ref="AF21">_xlfn.IFS(AW21=0,0,AW21&gt;0,(LOG(0.01*BN21/10^-AW21)))</f>
        <v>7.4353517578702792</v>
      </c>
      <c r="AG21" s="79" cm="1">
        <f t="array" ref="AG21">_xlfn.IFS(AX21=0,0,AX21&gt;0,(LOG(0.01*BO21/10^-AX21)))</f>
        <v>7.99858580004181</v>
      </c>
      <c r="AH21" s="79" cm="1">
        <f t="array" ref="AH21">_xlfn.IFS(AY21=0,0,AY21&gt;0,(LOG(0.01*BP21/10^-AY21)))</f>
        <v>8.4208499686254648</v>
      </c>
      <c r="AI21" s="79" cm="1">
        <f t="array" ref="AI21">_xlfn.IFS(AZ21=0,0,AZ21&gt;0,(LOG(0.01*BQ21/10^-AZ21)))</f>
        <v>9.6000740446400261</v>
      </c>
      <c r="AJ21" s="79" cm="1">
        <f t="array" ref="AJ21">_xlfn.IFS(BA21=0,0,BA21&gt;0,(LOG(0.01*BR21/10^-BA21)))</f>
        <v>9.5167912700355046</v>
      </c>
      <c r="AK21" s="79" cm="1">
        <f t="array" ref="AK21">_xlfn.IFS(BB21=0,0,BB21&gt;0,(LOG(0.01*BS21/10^-BB21)))</f>
        <v>9.5093988965034981</v>
      </c>
      <c r="AL21" s="79" cm="1">
        <f t="array" ref="AL21">_xlfn.IFS(BC21=0,0,BC21&gt;0,(LOG(0.01*BT21/10^-BC21)))</f>
        <v>8.7466110687690879</v>
      </c>
      <c r="AM21" s="79" cm="1">
        <f t="array" ref="AM21">_xlfn.IFS(BD21=0,0,BD21&gt;0,(LOG(0.01*BU21/10^-BD21)))</f>
        <v>9.9936590853541674</v>
      </c>
      <c r="AN21" s="79" cm="1">
        <f t="array" ref="AN21">_xlfn.IFS(BE21=0,0,BE21&gt;0,(LOG(0.01*BV21/10^-BE21)))</f>
        <v>8.9939176484173338</v>
      </c>
      <c r="AO21" s="79" cm="1">
        <f t="array" ref="AO21">_xlfn.IFS(BF21=0,0,BF21&gt;0,(LOG(0.01*BW21/10^-BF21)))</f>
        <v>8.3877293152320558</v>
      </c>
      <c r="AP21" s="79" cm="1">
        <f t="array" ref="AP21">_xlfn.IFS(BG21=0,0,BG21&gt;0,(LOG(0.01*BX21/10^-BG21)))</f>
        <v>8.3281155464084957</v>
      </c>
      <c r="AQ21" s="79" cm="1">
        <f t="array" ref="AQ21">_xlfn.IFS(BH21=0,0,BH21&gt;0,(LOG(0.01*BY21/10^-BH21)))</f>
        <v>8.2328057812468618</v>
      </c>
      <c r="AR21" s="80">
        <f>VLOOKUP($A21,'B-EmEC'!$A:$DD,MATCH(AR$2,'B-EmEC'!$A$1:$DD$1,0),FALSE)</f>
        <v>0</v>
      </c>
      <c r="AS21" s="79" t="e">
        <f>VLOOKUP($A21,'B-EmEC'!$A:$DD,MATCH(AS$2,'B-EmEC'!$A$1:$DD$1,0),FALSE)</f>
        <v>#N/A</v>
      </c>
      <c r="AT21" s="79">
        <f>VLOOKUP($A21,'B-EmEC'!$A:$DD,MATCH(AT$2,'B-EmEC'!$A$1:$DD$1,0),FALSE)</f>
        <v>8.1430000000000007</v>
      </c>
      <c r="AU21" s="79">
        <f>VLOOKUP($A21,'B-EmEC'!$A:$DD,MATCH(AU$2,'B-EmEC'!$A$1:$DD$1,0),FALSE)</f>
        <v>7.8710000000000004</v>
      </c>
      <c r="AV21" s="79" t="e">
        <f>VLOOKUP($A21,'B-EmEC'!$A:$DD,MATCH(AV$2,'B-EmEC'!$A$1:$DD$1,0),FALSE)</f>
        <v>#N/A</v>
      </c>
      <c r="AW21" s="79">
        <f>VLOOKUP($A21,'B-EmEC'!$A:$DD,MATCH(AW$2,'B-EmEC'!$A$1:$DD$1,0),FALSE)</f>
        <v>7.8330000000000002</v>
      </c>
      <c r="AX21" s="79">
        <f>VLOOKUP($A21,'B-EmEC'!$A:$DD,MATCH(AX$2,'B-EmEC'!$A$1:$DD$1,0),FALSE)</f>
        <v>8.1359999999999992</v>
      </c>
      <c r="AY21" s="79">
        <f>VLOOKUP($A21,'B-EmEC'!$A:$DD,MATCH(AY$2,'B-EmEC'!$A$1:$DD$1,0),FALSE)</f>
        <v>8.6489999999999991</v>
      </c>
      <c r="AZ21" s="79">
        <f>VLOOKUP($A21,'B-EmEC'!$A:$DD,MATCH(AZ$2,'B-EmEC'!$A$1:$DD$1,0),FALSE)</f>
        <v>9.7140000000000004</v>
      </c>
      <c r="BA21" s="79">
        <f>VLOOKUP($A21,'B-EmEC'!$A:$DD,MATCH(BA$2,'B-EmEC'!$A$1:$DD$1,0),FALSE)</f>
        <v>9.5419999999999998</v>
      </c>
      <c r="BB21" s="79">
        <f>VLOOKUP($A21,'B-EmEC'!$A:$DD,MATCH(BB$2,'B-EmEC'!$A$1:$DD$1,0),FALSE)</f>
        <v>9.5350000000000001</v>
      </c>
      <c r="BC21" s="79">
        <f>VLOOKUP($A21,'B-EmEC'!$A:$DD,MATCH(BC$2,'B-EmEC'!$A$1:$DD$1,0),FALSE)</f>
        <v>8.7539999999999996</v>
      </c>
      <c r="BD21" s="79">
        <f>VLOOKUP($A21,'B-EmEC'!$A:$DD,MATCH(BD$2,'B-EmEC'!$A$1:$DD$1,0),FALSE)</f>
        <v>10.16</v>
      </c>
      <c r="BE21" s="79">
        <f>VLOOKUP($A21,'B-EmEC'!$A:$DD,MATCH(BE$2,'B-EmEC'!$A$1:$DD$1,0),FALSE)</f>
        <v>9.1579999999999995</v>
      </c>
      <c r="BF21" s="79">
        <f>VLOOKUP($A21,'B-EmEC'!$A:$DD,MATCH(BF$2,'B-EmEC'!$A$1:$DD$1,0),FALSE)</f>
        <v>8.6219999999999999</v>
      </c>
      <c r="BG21" s="79">
        <f>VLOOKUP($A21,'B-EmEC'!$A:$DD,MATCH(BG$2,'B-EmEC'!$A$1:$DD$1,0),FALSE)</f>
        <v>8.5350000000000001</v>
      </c>
      <c r="BH21" s="79">
        <f>VLOOKUP($A21,'B-EmEC'!$A:$DD,MATCH(BH$2,'B-EmEC'!$A$1:$DD$1,0),FALSE)</f>
        <v>8.52</v>
      </c>
      <c r="BI21" s="78">
        <f>VLOOKUP($A21,'B-EmEC'!$A:$DD,MATCH(BI$2,'B-EmEC'!$A$1:$DD$1,0),FALSE)</f>
        <v>0</v>
      </c>
      <c r="BJ21" s="77" t="e">
        <f>VLOOKUP($A21,'B-EmEC'!$A:$DD,MATCH(BJ$2,'B-EmEC'!$A$1:$DD$1,0),FALSE)</f>
        <v>#N/A</v>
      </c>
      <c r="BK21" s="77">
        <f>VLOOKUP($A21,'B-EmEC'!$A:$DD,MATCH(BK$2,'B-EmEC'!$A$1:$DD$1,0),FALSE)</f>
        <v>51.787648970747561</v>
      </c>
      <c r="BL21" s="77">
        <f>VLOOKUP($A21,'B-EmEC'!$A:$DD,MATCH(BL$2,'B-EmEC'!$A$1:$DD$1,0),FALSE)</f>
        <v>37.569383581653518</v>
      </c>
      <c r="BM21" s="77" t="e">
        <f>VLOOKUP($A21,'B-EmEC'!$A:$DD,MATCH(BM$2,'B-EmEC'!$A$1:$DD$1,0),FALSE)</f>
        <v>#N/A</v>
      </c>
      <c r="BN21" s="77">
        <f>VLOOKUP($A21,'B-EmEC'!$A:$DD,MATCH(BN$2,'B-EmEC'!$A$1:$DD$1,0),FALSE)</f>
        <v>40.026881720430104</v>
      </c>
      <c r="BO21" s="77">
        <f>VLOOKUP($A21,'B-EmEC'!$A:$DD,MATCH(BO$2,'B-EmEC'!$A$1:$DD$1,0),FALSE)</f>
        <v>72.876213592233015</v>
      </c>
      <c r="BP21" s="77">
        <f>VLOOKUP($A21,'B-EmEC'!$A:$DD,MATCH(BP$2,'B-EmEC'!$A$1:$DD$1,0),FALSE)</f>
        <v>59.135730858468676</v>
      </c>
      <c r="BQ21" s="77">
        <f>VLOOKUP($A21,'B-EmEC'!$A:$DD,MATCH(BQ$2,'B-EmEC'!$A$1:$DD$1,0),FALSE)</f>
        <v>76.926158365602888</v>
      </c>
      <c r="BR21" s="77">
        <f>VLOOKUP($A21,'B-EmEC'!$A:$DD,MATCH(BR$2,'B-EmEC'!$A$1:$DD$1,0),FALSE)</f>
        <v>94.360725217800805</v>
      </c>
      <c r="BS21" s="77">
        <f>VLOOKUP($A21,'B-EmEC'!$A:$DD,MATCH(BS$2,'B-EmEC'!$A$1:$DD$1,0),FALSE)</f>
        <v>94.275511308299969</v>
      </c>
      <c r="BT21" s="77">
        <f>VLOOKUP($A21,'B-EmEC'!$A:$DD,MATCH(BT$2,'B-EmEC'!$A$1:$DD$1,0),FALSE)</f>
        <v>98.313027179006554</v>
      </c>
      <c r="BU21" s="77">
        <f>VLOOKUP($A21,'B-EmEC'!$A:$DD,MATCH(BU$2,'B-EmEC'!$A$1:$DD$1,0),FALSE)</f>
        <v>68.180327868852459</v>
      </c>
      <c r="BV21" s="77">
        <f>VLOOKUP($A21,'B-EmEC'!$A:$DD,MATCH(BV$2,'B-EmEC'!$A$1:$DD$1,0),FALSE)</f>
        <v>68.535825545171335</v>
      </c>
      <c r="BW21" s="77">
        <f>VLOOKUP($A21,'B-EmEC'!$A:$DD,MATCH(BW$2,'B-EmEC'!$A$1:$DD$1,0),FALSE)</f>
        <v>58.308157099697887</v>
      </c>
      <c r="BX21" s="77">
        <f>VLOOKUP($A21,'B-EmEC'!$A:$DD,MATCH(BX$2,'B-EmEC'!$A$1:$DD$1,0),FALSE)</f>
        <v>62.103424178895878</v>
      </c>
      <c r="BY21" s="77">
        <f>VLOOKUP($A21,'B-EmEC'!$A:$DD,MATCH(BY$2,'B-EmEC'!$A$1:$DD$1,0),FALSE)</f>
        <v>51.618547681539809</v>
      </c>
      <c r="BZ21" s="80">
        <f>VLOOKUP($A21,'B-EmEC'!$A:$DD,MATCH(BZ$2,'B-EmEC'!$A$1:$DD$1,0),FALSE)</f>
        <v>0</v>
      </c>
      <c r="CA21" s="79" t="e">
        <f>VLOOKUP($A21,'B-EmEC'!$A:$DD,MATCH(CA$2,'B-EmEC'!$A$1:$DD$1,0),FALSE)</f>
        <v>#N/A</v>
      </c>
      <c r="CB21" s="79">
        <f>VLOOKUP($A21,'B-EmEC'!$A:$DD,MATCH(CB$2,'B-EmEC'!$A$1:$DD$1,0),FALSE)</f>
        <v>14.865800455920764</v>
      </c>
      <c r="CC21" s="79">
        <f>VLOOKUP($A21,'B-EmEC'!$A:$DD,MATCH(CC$2,'B-EmEC'!$A$1:$DD$1,0),FALSE)</f>
        <v>8.9711726463829091</v>
      </c>
      <c r="CD21" s="79" t="e">
        <f>VLOOKUP($A21,'B-EmEC'!$A:$DD,MATCH(CD$2,'B-EmEC'!$A$1:$DD$1,0),FALSE)</f>
        <v>#N/A</v>
      </c>
      <c r="CE21" s="79">
        <f>VLOOKUP($A21,'B-EmEC'!$A:$DD,MATCH(CE$2,'B-EmEC'!$A$1:$DD$1,0),FALSE)</f>
        <v>5.6650196174754646</v>
      </c>
      <c r="CF21" s="79">
        <f>VLOOKUP($A21,'B-EmEC'!$A:$DD,MATCH(CF$2,'B-EmEC'!$A$1:$DD$1,0),FALSE)</f>
        <v>13.470975878573427</v>
      </c>
      <c r="CG21" s="79">
        <f>VLOOKUP($A21,'B-EmEC'!$A:$DD,MATCH(CG$2,'B-EmEC'!$A$1:$DD$1,0),FALSE)</f>
        <v>10.877896261064885</v>
      </c>
      <c r="CH21" s="79">
        <f>VLOOKUP($A21,'B-EmEC'!$A:$DD,MATCH(CH$2,'B-EmEC'!$A$1:$DD$1,0),FALSE)</f>
        <v>129.82520469490052</v>
      </c>
      <c r="CI21" s="79">
        <f>VLOOKUP($A21,'B-EmEC'!$A:$DD,MATCH(CI$2,'B-EmEC'!$A$1:$DD$1,0),FALSE)</f>
        <v>36.542565443239731</v>
      </c>
      <c r="CJ21" s="79">
        <f>VLOOKUP($A21,'B-EmEC'!$A:$DD,MATCH(CJ$2,'B-EmEC'!$A$1:$DD$1,0),FALSE)</f>
        <v>69.007511283251858</v>
      </c>
      <c r="CK21" s="79">
        <f>VLOOKUP($A21,'B-EmEC'!$A:$DD,MATCH(CK$2,'B-EmEC'!$A$1:$DD$1,0),FALSE)</f>
        <v>86.092637164650938</v>
      </c>
      <c r="CL21" s="79">
        <f>VLOOKUP($A21,'B-EmEC'!$A:$DD,MATCH(CL$2,'B-EmEC'!$A$1:$DD$1,0),FALSE)</f>
        <v>9.3216780023078556</v>
      </c>
      <c r="CM21" s="79">
        <f>VLOOKUP($A21,'B-EmEC'!$A:$DD,MATCH(CM$2,'B-EmEC'!$A$1:$DD$1,0),FALSE)</f>
        <v>45.725355037707324</v>
      </c>
      <c r="CN21" s="79">
        <f>VLOOKUP($A21,'B-EmEC'!$A:$DD,MATCH(CN$2,'B-EmEC'!$A$1:$DD$1,0),FALSE)</f>
        <v>74.772076172912136</v>
      </c>
      <c r="CO21" s="79">
        <f>VLOOKUP($A21,'B-EmEC'!$A:$DD,MATCH(CO$2,'B-EmEC'!$A$1:$DD$1,0),FALSE)</f>
        <v>65.866237182465653</v>
      </c>
      <c r="CP21" s="79">
        <f>VLOOKUP($A21,'B-EmEC'!$A:$DD,MATCH(CP$2,'B-EmEC'!$A$1:$DD$1,0),FALSE)</f>
        <v>54.787996503743273</v>
      </c>
    </row>
    <row r="22" spans="1:94" x14ac:dyDescent="0.2">
      <c r="A22" t="s">
        <v>164</v>
      </c>
      <c r="B22" s="1" t="str">
        <f>IF(VLOOKUP($A22,'B-Ligands'!$A:$G,3,FALSE)="","",VLOOKUP($A22,'B-Ligands'!$A:$G,3,FALSE))</f>
        <v/>
      </c>
      <c r="C22" t="str">
        <f>IF(VLOOKUP($A22,'B-Ligands'!$A:$G,4,FALSE)="","",VLOOKUP($A22,'B-Ligands'!$A:$G,4,FALSE))</f>
        <v>Melatonin</v>
      </c>
      <c r="D22" t="str">
        <f>IF(VLOOKUP($A22,'B-Ligands'!$A:$G,5,FALSE)="","",VLOOKUP($A22,'B-Ligands'!$A:$G,5,FALSE))</f>
        <v>Guide To Pharmacology</v>
      </c>
      <c r="E22">
        <f>IF(VLOOKUP($A22,'B-Ligands'!$A:$G,6,FALSE)="","",VLOOKUP($A22,'B-Ligands'!$A:$G,6,FALSE))</f>
        <v>224</v>
      </c>
      <c r="F22" t="str">
        <f>IF(VLOOKUP($A22,'B-Ligands'!$A:$G,7,FALSE)="","",VLOOKUP($A22,'B-Ligands'!$A:$G,7,FALSE))</f>
        <v>Physiological</v>
      </c>
      <c r="G22" s="28">
        <f t="shared" si="0"/>
        <v>0</v>
      </c>
      <c r="H22" s="32">
        <f t="shared" si="1"/>
        <v>10.310442076677164</v>
      </c>
      <c r="I22" s="32">
        <f t="shared" si="2"/>
        <v>9.0165787624712141</v>
      </c>
      <c r="J22" s="32">
        <f t="shared" si="3"/>
        <v>0</v>
      </c>
      <c r="K22" s="32">
        <f t="shared" si="4"/>
        <v>8.0162858355720559</v>
      </c>
      <c r="L22" s="28">
        <f t="shared" si="5"/>
        <v>0</v>
      </c>
      <c r="M22" s="32">
        <f t="shared" si="6"/>
        <v>10.99</v>
      </c>
      <c r="N22" s="32">
        <f t="shared" si="7"/>
        <v>9.1959999999999997</v>
      </c>
      <c r="O22" s="32">
        <f t="shared" si="8"/>
        <v>0</v>
      </c>
      <c r="P22" s="32">
        <f t="shared" si="9"/>
        <v>8.9369999999999994</v>
      </c>
      <c r="Q22" s="29">
        <f t="shared" si="10"/>
        <v>0</v>
      </c>
      <c r="R22" s="31">
        <f t="shared" si="11"/>
        <v>24.71505376344086</v>
      </c>
      <c r="S22" s="31">
        <f t="shared" si="12"/>
        <v>66.157450796626051</v>
      </c>
      <c r="T22" s="31">
        <f t="shared" si="13"/>
        <v>0</v>
      </c>
      <c r="U22" s="31">
        <f t="shared" si="14"/>
        <v>12.802236198462614</v>
      </c>
      <c r="V22" s="28">
        <f t="shared" si="15"/>
        <v>0</v>
      </c>
      <c r="W22" s="32">
        <f t="shared" si="16"/>
        <v>18.450760559810291</v>
      </c>
      <c r="X22" s="32">
        <f t="shared" si="17"/>
        <v>90.614319795493742</v>
      </c>
      <c r="Y22" s="32">
        <f t="shared" si="18"/>
        <v>0</v>
      </c>
      <c r="Z22" s="32">
        <f t="shared" si="19"/>
        <v>16.666320751835034</v>
      </c>
      <c r="AA22" s="80" cm="1">
        <f t="array" ref="AA22">_xlfn.IFS(AR22=0,0,AR22&gt;0,(LOG(0.01*BI22/10^-AR22)))</f>
        <v>0</v>
      </c>
      <c r="AB22" s="79" t="e" cm="1">
        <f t="array" ref="AB22">_xlfn.IFS(AS22=0,0,AS22&gt;0,(LOG(0.01*BJ22/10^-AS22)))</f>
        <v>#N/A</v>
      </c>
      <c r="AC22" s="79" cm="1">
        <f t="array" ref="AC22">_xlfn.IFS(AT22=0,0,AT22&gt;0,(LOG(0.01*BK22/10^-AT22)))</f>
        <v>10.10890673812149</v>
      </c>
      <c r="AD22" s="79" cm="1">
        <f t="array" ref="AD22">_xlfn.IFS(AU22=0,0,AU22&gt;0,(LOG(0.01*BL22/10^-AU22)))</f>
        <v>10.153382288296992</v>
      </c>
      <c r="AE22" s="79" t="e" cm="1">
        <f t="array" ref="AE22">_xlfn.IFS(AV22=0,0,AV22&gt;0,(LOG(0.01*BM22/10^-AV22)))</f>
        <v>#N/A</v>
      </c>
      <c r="AF22" s="79" cm="1">
        <f t="array" ref="AF22">_xlfn.IFS(AW22=0,0,AW22&gt;0,(LOG(0.01*BN22/10^-AW22)))</f>
        <v>10.292961559532394</v>
      </c>
      <c r="AG22" s="79" cm="1">
        <f t="array" ref="AG22">_xlfn.IFS(AX22=0,0,AX22&gt;0,(LOG(0.01*BO22/10^-AX22)))</f>
        <v>10.310442076677164</v>
      </c>
      <c r="AH22" s="79" cm="1">
        <f t="array" ref="AH22">_xlfn.IFS(AY22=0,0,AY22&gt;0,(LOG(0.01*BP22/10^-AY22)))</f>
        <v>0</v>
      </c>
      <c r="AI22" s="79" cm="1">
        <f t="array" ref="AI22">_xlfn.IFS(AZ22=0,0,AZ22&gt;0,(LOG(0.01*BQ22/10^-AZ22)))</f>
        <v>0</v>
      </c>
      <c r="AJ22" s="79" cm="1">
        <f t="array" ref="AJ22">_xlfn.IFS(BA22=0,0,BA22&gt;0,(LOG(0.01*BR22/10^-BA22)))</f>
        <v>0</v>
      </c>
      <c r="AK22" s="79" cm="1">
        <f t="array" ref="AK22">_xlfn.IFS(BB22=0,0,BB22&gt;0,(LOG(0.01*BS22/10^-BB22)))</f>
        <v>0</v>
      </c>
      <c r="AL22" s="79" cm="1">
        <f t="array" ref="AL22">_xlfn.IFS(BC22=0,0,BC22&gt;0,(LOG(0.01*BT22/10^-BC22)))</f>
        <v>9.0165787624712141</v>
      </c>
      <c r="AM22" s="79" cm="1">
        <f t="array" ref="AM22">_xlfn.IFS(BD22=0,0,BD22&gt;0,(LOG(0.01*BU22/10^-BD22)))</f>
        <v>0</v>
      </c>
      <c r="AN22" s="79" cm="1">
        <f t="array" ref="AN22">_xlfn.IFS(BE22=0,0,BE22&gt;0,(LOG(0.01*BV22/10^-BE22)))</f>
        <v>0</v>
      </c>
      <c r="AO22" s="79" cm="1">
        <f t="array" ref="AO22">_xlfn.IFS(BF22=0,0,BF22&gt;0,(LOG(0.01*BW22/10^-BF22)))</f>
        <v>7.3585730016090363</v>
      </c>
      <c r="AP22" s="79" cm="1">
        <f t="array" ref="AP22">_xlfn.IFS(BG22=0,0,BG22&gt;0,(LOG(0.01*BX22/10^-BG22)))</f>
        <v>8.0162858355720559</v>
      </c>
      <c r="AQ22" s="79" cm="1">
        <f t="array" ref="AQ22">_xlfn.IFS(BH22=0,0,BH22&gt;0,(LOG(0.01*BY22/10^-BH22)))</f>
        <v>7.5882043320663568</v>
      </c>
      <c r="AR22" s="80">
        <f>VLOOKUP($A22,'B-EmEC'!$A:$DD,MATCH(AR$2,'B-EmEC'!$A$1:$DD$1,0),FALSE)</f>
        <v>0</v>
      </c>
      <c r="AS22" s="79" t="e">
        <f>VLOOKUP($A22,'B-EmEC'!$A:$DD,MATCH(AS$2,'B-EmEC'!$A$1:$DD$1,0),FALSE)</f>
        <v>#N/A</v>
      </c>
      <c r="AT22" s="79">
        <f>VLOOKUP($A22,'B-EmEC'!$A:$DD,MATCH(AT$2,'B-EmEC'!$A$1:$DD$1,0),FALSE)</f>
        <v>10.72</v>
      </c>
      <c r="AU22" s="79">
        <f>VLOOKUP($A22,'B-EmEC'!$A:$DD,MATCH(AU$2,'B-EmEC'!$A$1:$DD$1,0),FALSE)</f>
        <v>10.91</v>
      </c>
      <c r="AV22" s="79" t="e">
        <f>VLOOKUP($A22,'B-EmEC'!$A:$DD,MATCH(AV$2,'B-EmEC'!$A$1:$DD$1,0),FALSE)</f>
        <v>#N/A</v>
      </c>
      <c r="AW22" s="79">
        <f>VLOOKUP($A22,'B-EmEC'!$A:$DD,MATCH(AW$2,'B-EmEC'!$A$1:$DD$1,0),FALSE)</f>
        <v>10.9</v>
      </c>
      <c r="AX22" s="79">
        <f>VLOOKUP($A22,'B-EmEC'!$A:$DD,MATCH(AX$2,'B-EmEC'!$A$1:$DD$1,0),FALSE)</f>
        <v>10.99</v>
      </c>
      <c r="AY22" s="79">
        <f>VLOOKUP($A22,'B-EmEC'!$A:$DD,MATCH(AY$2,'B-EmEC'!$A$1:$DD$1,0),FALSE)</f>
        <v>0</v>
      </c>
      <c r="AZ22" s="79">
        <f>VLOOKUP($A22,'B-EmEC'!$A:$DD,MATCH(AZ$2,'B-EmEC'!$A$1:$DD$1,0),FALSE)</f>
        <v>0</v>
      </c>
      <c r="BA22" s="79">
        <f>VLOOKUP($A22,'B-EmEC'!$A:$DD,MATCH(BA$2,'B-EmEC'!$A$1:$DD$1,0),FALSE)</f>
        <v>0</v>
      </c>
      <c r="BB22" s="79">
        <f>VLOOKUP($A22,'B-EmEC'!$A:$DD,MATCH(BB$2,'B-EmEC'!$A$1:$DD$1,0),FALSE)</f>
        <v>0</v>
      </c>
      <c r="BC22" s="79">
        <f>VLOOKUP($A22,'B-EmEC'!$A:$DD,MATCH(BC$2,'B-EmEC'!$A$1:$DD$1,0),FALSE)</f>
        <v>9.1959999999999997</v>
      </c>
      <c r="BD22" s="79">
        <f>VLOOKUP($A22,'B-EmEC'!$A:$DD,MATCH(BD$2,'B-EmEC'!$A$1:$DD$1,0),FALSE)</f>
        <v>0</v>
      </c>
      <c r="BE22" s="79">
        <f>VLOOKUP($A22,'B-EmEC'!$A:$DD,MATCH(BE$2,'B-EmEC'!$A$1:$DD$1,0),FALSE)</f>
        <v>0</v>
      </c>
      <c r="BF22" s="79">
        <f>VLOOKUP($A22,'B-EmEC'!$A:$DD,MATCH(BF$2,'B-EmEC'!$A$1:$DD$1,0),FALSE)</f>
        <v>8.9369999999999994</v>
      </c>
      <c r="BG22" s="79">
        <f>VLOOKUP($A22,'B-EmEC'!$A:$DD,MATCH(BG$2,'B-EmEC'!$A$1:$DD$1,0),FALSE)</f>
        <v>8.9090000000000007</v>
      </c>
      <c r="BH22" s="79">
        <f>VLOOKUP($A22,'B-EmEC'!$A:$DD,MATCH(BH$2,'B-EmEC'!$A$1:$DD$1,0),FALSE)</f>
        <v>8.75</v>
      </c>
      <c r="BI22" s="78">
        <f>VLOOKUP($A22,'B-EmEC'!$A:$DD,MATCH(BI$2,'B-EmEC'!$A$1:$DD$1,0),FALSE)</f>
        <v>0</v>
      </c>
      <c r="BJ22" s="77" t="e">
        <f>VLOOKUP($A22,'B-EmEC'!$A:$DD,MATCH(BJ$2,'B-EmEC'!$A$1:$DD$1,0),FALSE)</f>
        <v>#N/A</v>
      </c>
      <c r="BK22" s="77">
        <f>VLOOKUP($A22,'B-EmEC'!$A:$DD,MATCH(BK$2,'B-EmEC'!$A$1:$DD$1,0),FALSE)</f>
        <v>24.485373781148429</v>
      </c>
      <c r="BL22" s="77">
        <f>VLOOKUP($A22,'B-EmEC'!$A:$DD,MATCH(BL$2,'B-EmEC'!$A$1:$DD$1,0),FALSE)</f>
        <v>17.513876716330703</v>
      </c>
      <c r="BM22" s="77" t="e">
        <f>VLOOKUP($A22,'B-EmEC'!$A:$DD,MATCH(BM$2,'B-EmEC'!$A$1:$DD$1,0),FALSE)</f>
        <v>#N/A</v>
      </c>
      <c r="BN22" s="77">
        <f>VLOOKUP($A22,'B-EmEC'!$A:$DD,MATCH(BN$2,'B-EmEC'!$A$1:$DD$1,0),FALSE)</f>
        <v>24.71505376344086</v>
      </c>
      <c r="BO22" s="77">
        <f>VLOOKUP($A22,'B-EmEC'!$A:$DD,MATCH(BO$2,'B-EmEC'!$A$1:$DD$1,0),FALSE)</f>
        <v>20.914239482200649</v>
      </c>
      <c r="BP22" s="77">
        <f>VLOOKUP($A22,'B-EmEC'!$A:$DD,MATCH(BP$2,'B-EmEC'!$A$1:$DD$1,0),FALSE)</f>
        <v>0</v>
      </c>
      <c r="BQ22" s="77">
        <f>VLOOKUP($A22,'B-EmEC'!$A:$DD,MATCH(BQ$2,'B-EmEC'!$A$1:$DD$1,0),FALSE)</f>
        <v>0</v>
      </c>
      <c r="BR22" s="77">
        <f>VLOOKUP($A22,'B-EmEC'!$A:$DD,MATCH(BR$2,'B-EmEC'!$A$1:$DD$1,0),FALSE)</f>
        <v>0</v>
      </c>
      <c r="BS22" s="77">
        <f>VLOOKUP($A22,'B-EmEC'!$A:$DD,MATCH(BS$2,'B-EmEC'!$A$1:$DD$1,0),FALSE)</f>
        <v>0</v>
      </c>
      <c r="BT22" s="77">
        <f>VLOOKUP($A22,'B-EmEC'!$A:$DD,MATCH(BT$2,'B-EmEC'!$A$1:$DD$1,0),FALSE)</f>
        <v>66.157450796626051</v>
      </c>
      <c r="BU22" s="77">
        <f>VLOOKUP($A22,'B-EmEC'!$A:$DD,MATCH(BU$2,'B-EmEC'!$A$1:$DD$1,0),FALSE)</f>
        <v>0</v>
      </c>
      <c r="BV22" s="77">
        <f>VLOOKUP($A22,'B-EmEC'!$A:$DD,MATCH(BV$2,'B-EmEC'!$A$1:$DD$1,0),FALSE)</f>
        <v>0</v>
      </c>
      <c r="BW22" s="77">
        <f>VLOOKUP($A22,'B-EmEC'!$A:$DD,MATCH(BW$2,'B-EmEC'!$A$1:$DD$1,0),FALSE)</f>
        <v>2.639812017455522</v>
      </c>
      <c r="BX22" s="77">
        <f>VLOOKUP($A22,'B-EmEC'!$A:$DD,MATCH(BX$2,'B-EmEC'!$A$1:$DD$1,0),FALSE)</f>
        <v>12.802236198462614</v>
      </c>
      <c r="BY22" s="77">
        <f>VLOOKUP($A22,'B-EmEC'!$A:$DD,MATCH(BY$2,'B-EmEC'!$A$1:$DD$1,0),FALSE)</f>
        <v>6.8897637795275593</v>
      </c>
      <c r="BZ22" s="80">
        <f>VLOOKUP($A22,'B-EmEC'!$A:$DD,MATCH(BZ$2,'B-EmEC'!$A$1:$DD$1,0),FALSE)</f>
        <v>0</v>
      </c>
      <c r="CA22" s="79" t="e">
        <f>VLOOKUP($A22,'B-EmEC'!$A:$DD,MATCH(CA$2,'B-EmEC'!$A$1:$DD$1,0),FALSE)</f>
        <v>#N/A</v>
      </c>
      <c r="CB22" s="79">
        <f>VLOOKUP($A22,'B-EmEC'!$A:$DD,MATCH(CB$2,'B-EmEC'!$A$1:$DD$1,0),FALSE)</f>
        <v>18.450760559810291</v>
      </c>
      <c r="CC22" s="79">
        <f>VLOOKUP($A22,'B-EmEC'!$A:$DD,MATCH(CC$2,'B-EmEC'!$A$1:$DD$1,0),FALSE)</f>
        <v>7.3030857420006638</v>
      </c>
      <c r="CD22" s="79" t="e">
        <f>VLOOKUP($A22,'B-EmEC'!$A:$DD,MATCH(CD$2,'B-EmEC'!$A$1:$DD$1,0),FALSE)</f>
        <v>#N/A</v>
      </c>
      <c r="CE22" s="79">
        <f>VLOOKUP($A22,'B-EmEC'!$A:$DD,MATCH(CE$2,'B-EmEC'!$A$1:$DD$1,0),FALSE)</f>
        <v>16.797004170635336</v>
      </c>
      <c r="CF22" s="79">
        <f>VLOOKUP($A22,'B-EmEC'!$A:$DD,MATCH(CF$2,'B-EmEC'!$A$1:$DD$1,0),FALSE)</f>
        <v>18.331405674699027</v>
      </c>
      <c r="CG22" s="79">
        <f>VLOOKUP($A22,'B-EmEC'!$A:$DD,MATCH(CG$2,'B-EmEC'!$A$1:$DD$1,0),FALSE)</f>
        <v>0</v>
      </c>
      <c r="CH22" s="79">
        <f>VLOOKUP($A22,'B-EmEC'!$A:$DD,MATCH(CH$2,'B-EmEC'!$A$1:$DD$1,0),FALSE)</f>
        <v>0</v>
      </c>
      <c r="CI22" s="79">
        <f>VLOOKUP($A22,'B-EmEC'!$A:$DD,MATCH(CI$2,'B-EmEC'!$A$1:$DD$1,0),FALSE)</f>
        <v>0</v>
      </c>
      <c r="CJ22" s="79">
        <f>VLOOKUP($A22,'B-EmEC'!$A:$DD,MATCH(CJ$2,'B-EmEC'!$A$1:$DD$1,0),FALSE)</f>
        <v>0</v>
      </c>
      <c r="CK22" s="79">
        <f>VLOOKUP($A22,'B-EmEC'!$A:$DD,MATCH(CK$2,'B-EmEC'!$A$1:$DD$1,0),FALSE)</f>
        <v>90.614319795493742</v>
      </c>
      <c r="CL22" s="79">
        <f>VLOOKUP($A22,'B-EmEC'!$A:$DD,MATCH(CL$2,'B-EmEC'!$A$1:$DD$1,0),FALSE)</f>
        <v>0</v>
      </c>
      <c r="CM22" s="79">
        <f>VLOOKUP($A22,'B-EmEC'!$A:$DD,MATCH(CM$2,'B-EmEC'!$A$1:$DD$1,0),FALSE)</f>
        <v>0</v>
      </c>
      <c r="CN22" s="79">
        <f>VLOOKUP($A22,'B-EmEC'!$A:$DD,MATCH(CN$2,'B-EmEC'!$A$1:$DD$1,0),FALSE)</f>
        <v>10.565306681776931</v>
      </c>
      <c r="CO22" s="79">
        <f>VLOOKUP($A22,'B-EmEC'!$A:$DD,MATCH(CO$2,'B-EmEC'!$A$1:$DD$1,0),FALSE)</f>
        <v>13.197227179681228</v>
      </c>
      <c r="CP22" s="79">
        <f>VLOOKUP($A22,'B-EmEC'!$A:$DD,MATCH(CP$2,'B-EmEC'!$A$1:$DD$1,0),FALSE)</f>
        <v>16.666320751835034</v>
      </c>
    </row>
    <row r="23" spans="1:94" x14ac:dyDescent="0.2">
      <c r="A23" t="s">
        <v>166</v>
      </c>
      <c r="B23" s="1" t="str">
        <f>IF(VLOOKUP($A23,'B-Ligands'!$A:$G,3,FALSE)="","",VLOOKUP($A23,'B-Ligands'!$A:$G,3,FALSE))</f>
        <v/>
      </c>
      <c r="C23" t="str">
        <f>IF(VLOOKUP($A23,'B-Ligands'!$A:$G,4,FALSE)="","",VLOOKUP($A23,'B-Ligands'!$A:$G,4,FALSE))</f>
        <v>Melatonin</v>
      </c>
      <c r="D23" t="str">
        <f>IF(VLOOKUP($A23,'B-Ligands'!$A:$G,5,FALSE)="","",VLOOKUP($A23,'B-Ligands'!$A:$G,5,FALSE))</f>
        <v>Guide To Pharmacology</v>
      </c>
      <c r="E23">
        <f>IF(VLOOKUP($A23,'B-Ligands'!$A:$G,6,FALSE)="","",VLOOKUP($A23,'B-Ligands'!$A:$G,6,FALSE))</f>
        <v>224</v>
      </c>
      <c r="F23" t="str">
        <f>IF(VLOOKUP($A23,'B-Ligands'!$A:$G,7,FALSE)="","",VLOOKUP($A23,'B-Ligands'!$A:$G,7,FALSE))</f>
        <v>Physiological</v>
      </c>
      <c r="G23" s="28">
        <f t="shared" si="0"/>
        <v>0</v>
      </c>
      <c r="H23" s="32">
        <f t="shared" si="1"/>
        <v>8.858193309478704</v>
      </c>
      <c r="I23" s="32">
        <f t="shared" si="2"/>
        <v>6.6984354857828876</v>
      </c>
      <c r="J23" s="32">
        <f t="shared" si="3"/>
        <v>0</v>
      </c>
      <c r="K23" s="32">
        <f t="shared" si="4"/>
        <v>6.4489746238158769</v>
      </c>
      <c r="L23" s="28">
        <f t="shared" si="5"/>
        <v>0</v>
      </c>
      <c r="M23" s="32">
        <f t="shared" si="6"/>
        <v>9.4320000000000004</v>
      </c>
      <c r="N23" s="32">
        <f t="shared" si="7"/>
        <v>8.5</v>
      </c>
      <c r="O23" s="32">
        <f t="shared" si="8"/>
        <v>0</v>
      </c>
      <c r="P23" s="32">
        <f t="shared" si="9"/>
        <v>8.5980000000000008</v>
      </c>
      <c r="Q23" s="29">
        <f t="shared" si="10"/>
        <v>0</v>
      </c>
      <c r="R23" s="31">
        <f t="shared" si="11"/>
        <v>30.703883495145636</v>
      </c>
      <c r="S23" s="31">
        <f t="shared" si="12"/>
        <v>1.5791940018744144</v>
      </c>
      <c r="T23" s="31">
        <f t="shared" si="13"/>
        <v>0</v>
      </c>
      <c r="U23" s="31">
        <f t="shared" si="14"/>
        <v>0.7095363079615048</v>
      </c>
      <c r="V23" s="28">
        <f t="shared" si="15"/>
        <v>0</v>
      </c>
      <c r="W23" s="32">
        <f t="shared" si="16"/>
        <v>23.729705240835994</v>
      </c>
      <c r="X23" s="32">
        <f t="shared" si="17"/>
        <v>2.5139098370466835</v>
      </c>
      <c r="Y23" s="32">
        <f t="shared" si="18"/>
        <v>0</v>
      </c>
      <c r="Z23" s="32">
        <f t="shared" si="19"/>
        <v>4.7537258383077114</v>
      </c>
      <c r="AA23" s="80" cm="1">
        <f t="array" ref="AA23">_xlfn.IFS(AR23=0,0,AR23&gt;0,(LOG(0.01*BI23/10^-AR23)))</f>
        <v>0</v>
      </c>
      <c r="AB23" s="79" t="e" cm="1">
        <f t="array" ref="AB23">_xlfn.IFS(AS23=0,0,AS23&gt;0,(LOG(0.01*BJ23/10^-AS23)))</f>
        <v>#N/A</v>
      </c>
      <c r="AC23" s="79" cm="1">
        <f t="array" ref="AC23">_xlfn.IFS(AT23=0,0,AT23&gt;0,(LOG(0.01*BK23/10^-AT23)))</f>
        <v>8.8346047574815056</v>
      </c>
      <c r="AD23" s="79" cm="1">
        <f t="array" ref="AD23">_xlfn.IFS(AU23=0,0,AU23&gt;0,(LOG(0.01*BL23/10^-AU23)))</f>
        <v>8.7894092203869842</v>
      </c>
      <c r="AE23" s="79" t="e" cm="1">
        <f t="array" ref="AE23">_xlfn.IFS(AV23=0,0,AV23&gt;0,(LOG(0.01*BM23/10^-AV23)))</f>
        <v>#N/A</v>
      </c>
      <c r="AF23" s="79" cm="1">
        <f t="array" ref="AF23">_xlfn.IFS(AW23=0,0,AW23&gt;0,(LOG(0.01*BN23/10^-AW23)))</f>
        <v>8.4216304830736437</v>
      </c>
      <c r="AG23" s="79" cm="1">
        <f t="array" ref="AG23">_xlfn.IFS(AX23=0,0,AX23&gt;0,(LOG(0.01*BO23/10^-AX23)))</f>
        <v>8.858193309478704</v>
      </c>
      <c r="AH23" s="79" cm="1">
        <f t="array" ref="AH23">_xlfn.IFS(AY23=0,0,AY23&gt;0,(LOG(0.01*BP23/10^-AY23)))</f>
        <v>0</v>
      </c>
      <c r="AI23" s="79" cm="1">
        <f t="array" ref="AI23">_xlfn.IFS(AZ23=0,0,AZ23&gt;0,(LOG(0.01*BQ23/10^-AZ23)))</f>
        <v>0</v>
      </c>
      <c r="AJ23" s="79" cm="1">
        <f t="array" ref="AJ23">_xlfn.IFS(BA23=0,0,BA23&gt;0,(LOG(0.01*BR23/10^-BA23)))</f>
        <v>0</v>
      </c>
      <c r="AK23" s="79" cm="1">
        <f t="array" ref="AK23">_xlfn.IFS(BB23=0,0,BB23&gt;0,(LOG(0.01*BS23/10^-BB23)))</f>
        <v>0</v>
      </c>
      <c r="AL23" s="79" cm="1">
        <f t="array" ref="AL23">_xlfn.IFS(BC23=0,0,BC23&gt;0,(LOG(0.01*BT23/10^-BC23)))</f>
        <v>6.6984354857828876</v>
      </c>
      <c r="AM23" s="79" cm="1">
        <f t="array" ref="AM23">_xlfn.IFS(BD23=0,0,BD23&gt;0,(LOG(0.01*BU23/10^-BD23)))</f>
        <v>0</v>
      </c>
      <c r="AN23" s="79" cm="1">
        <f t="array" ref="AN23">_xlfn.IFS(BE23=0,0,BE23&gt;0,(LOG(0.01*BV23/10^-BE23)))</f>
        <v>0</v>
      </c>
      <c r="AO23" s="79" cm="1">
        <f t="array" ref="AO23">_xlfn.IFS(BF23=0,0,BF23&gt;0,(LOG(0.01*BW23/10^-BF23)))</f>
        <v>5.6285596642108562</v>
      </c>
      <c r="AP23" s="79" cm="1">
        <f t="array" ref="AP23">_xlfn.IFS(BG23=0,0,BG23&gt;0,(LOG(0.01*BX23/10^-BG23)))</f>
        <v>0</v>
      </c>
      <c r="AQ23" s="79" cm="1">
        <f t="array" ref="AQ23">_xlfn.IFS(BH23=0,0,BH23&gt;0,(LOG(0.01*BY23/10^-BH23)))</f>
        <v>6.4489746238158769</v>
      </c>
      <c r="AR23" s="80">
        <f>VLOOKUP($A23,'B-EmEC'!$A:$DD,MATCH(AR$2,'B-EmEC'!$A$1:$DD$1,0),FALSE)</f>
        <v>0</v>
      </c>
      <c r="AS23" s="79" t="e">
        <f>VLOOKUP($A23,'B-EmEC'!$A:$DD,MATCH(AS$2,'B-EmEC'!$A$1:$DD$1,0),FALSE)</f>
        <v>#N/A</v>
      </c>
      <c r="AT23" s="79">
        <f>VLOOKUP($A23,'B-EmEC'!$A:$DD,MATCH(AT$2,'B-EmEC'!$A$1:$DD$1,0),FALSE)</f>
        <v>9.4280000000000008</v>
      </c>
      <c r="AU23" s="79">
        <f>VLOOKUP($A23,'B-EmEC'!$A:$DD,MATCH(AU$2,'B-EmEC'!$A$1:$DD$1,0),FALSE)</f>
        <v>9.4320000000000004</v>
      </c>
      <c r="AV23" s="79" t="e">
        <f>VLOOKUP($A23,'B-EmEC'!$A:$DD,MATCH(AV$2,'B-EmEC'!$A$1:$DD$1,0),FALSE)</f>
        <v>#N/A</v>
      </c>
      <c r="AW23" s="79">
        <f>VLOOKUP($A23,'B-EmEC'!$A:$DD,MATCH(AW$2,'B-EmEC'!$A$1:$DD$1,0),FALSE)</f>
        <v>9.0250000000000004</v>
      </c>
      <c r="AX23" s="79">
        <f>VLOOKUP($A23,'B-EmEC'!$A:$DD,MATCH(AX$2,'B-EmEC'!$A$1:$DD$1,0),FALSE)</f>
        <v>9.3710000000000004</v>
      </c>
      <c r="AY23" s="79">
        <f>VLOOKUP($A23,'B-EmEC'!$A:$DD,MATCH(AY$2,'B-EmEC'!$A$1:$DD$1,0),FALSE)</f>
        <v>0</v>
      </c>
      <c r="AZ23" s="79">
        <f>VLOOKUP($A23,'B-EmEC'!$A:$DD,MATCH(AZ$2,'B-EmEC'!$A$1:$DD$1,0),FALSE)</f>
        <v>0</v>
      </c>
      <c r="BA23" s="79">
        <f>VLOOKUP($A23,'B-EmEC'!$A:$DD,MATCH(BA$2,'B-EmEC'!$A$1:$DD$1,0),FALSE)</f>
        <v>0</v>
      </c>
      <c r="BB23" s="79">
        <f>VLOOKUP($A23,'B-EmEC'!$A:$DD,MATCH(BB$2,'B-EmEC'!$A$1:$DD$1,0),FALSE)</f>
        <v>0</v>
      </c>
      <c r="BC23" s="79">
        <f>VLOOKUP($A23,'B-EmEC'!$A:$DD,MATCH(BC$2,'B-EmEC'!$A$1:$DD$1,0),FALSE)</f>
        <v>8.5</v>
      </c>
      <c r="BD23" s="79">
        <f>VLOOKUP($A23,'B-EmEC'!$A:$DD,MATCH(BD$2,'B-EmEC'!$A$1:$DD$1,0),FALSE)</f>
        <v>0</v>
      </c>
      <c r="BE23" s="79">
        <f>VLOOKUP($A23,'B-EmEC'!$A:$DD,MATCH(BE$2,'B-EmEC'!$A$1:$DD$1,0),FALSE)</f>
        <v>0</v>
      </c>
      <c r="BF23" s="79">
        <f>VLOOKUP($A23,'B-EmEC'!$A:$DD,MATCH(BF$2,'B-EmEC'!$A$1:$DD$1,0),FALSE)</f>
        <v>7.7930000000000001</v>
      </c>
      <c r="BG23" s="79">
        <f>VLOOKUP($A23,'B-EmEC'!$A:$DD,MATCH(BG$2,'B-EmEC'!$A$1:$DD$1,0),FALSE)</f>
        <v>0</v>
      </c>
      <c r="BH23" s="79">
        <f>VLOOKUP($A23,'B-EmEC'!$A:$DD,MATCH(BH$2,'B-EmEC'!$A$1:$DD$1,0),FALSE)</f>
        <v>8.5980000000000008</v>
      </c>
      <c r="BI23" s="78">
        <f>VLOOKUP($A23,'B-EmEC'!$A:$DD,MATCH(BI$2,'B-EmEC'!$A$1:$DD$1,0),FALSE)</f>
        <v>0</v>
      </c>
      <c r="BJ23" s="77" t="e">
        <f>VLOOKUP($A23,'B-EmEC'!$A:$DD,MATCH(BJ$2,'B-EmEC'!$A$1:$DD$1,0),FALSE)</f>
        <v>#N/A</v>
      </c>
      <c r="BK23" s="77">
        <f>VLOOKUP($A23,'B-EmEC'!$A:$DD,MATCH(BK$2,'B-EmEC'!$A$1:$DD$1,0),FALSE)</f>
        <v>25.503791982665224</v>
      </c>
      <c r="BL23" s="77">
        <f>VLOOKUP($A23,'B-EmEC'!$A:$DD,MATCH(BL$2,'B-EmEC'!$A$1:$DD$1,0),FALSE)</f>
        <v>22.772421852176453</v>
      </c>
      <c r="BM23" s="77" t="e">
        <f>VLOOKUP($A23,'B-EmEC'!$A:$DD,MATCH(BM$2,'B-EmEC'!$A$1:$DD$1,0),FALSE)</f>
        <v>#N/A</v>
      </c>
      <c r="BN23" s="77">
        <f>VLOOKUP($A23,'B-EmEC'!$A:$DD,MATCH(BN$2,'B-EmEC'!$A$1:$DD$1,0),FALSE)</f>
        <v>24.9247311827957</v>
      </c>
      <c r="BO23" s="77">
        <f>VLOOKUP($A23,'B-EmEC'!$A:$DD,MATCH(BO$2,'B-EmEC'!$A$1:$DD$1,0),FALSE)</f>
        <v>30.703883495145636</v>
      </c>
      <c r="BP23" s="77">
        <f>VLOOKUP($A23,'B-EmEC'!$A:$DD,MATCH(BP$2,'B-EmEC'!$A$1:$DD$1,0),FALSE)</f>
        <v>0</v>
      </c>
      <c r="BQ23" s="77">
        <f>VLOOKUP($A23,'B-EmEC'!$A:$DD,MATCH(BQ$2,'B-EmEC'!$A$1:$DD$1,0),FALSE)</f>
        <v>0</v>
      </c>
      <c r="BR23" s="77">
        <f>VLOOKUP($A23,'B-EmEC'!$A:$DD,MATCH(BR$2,'B-EmEC'!$A$1:$DD$1,0),FALSE)</f>
        <v>0</v>
      </c>
      <c r="BS23" s="77">
        <f>VLOOKUP($A23,'B-EmEC'!$A:$DD,MATCH(BS$2,'B-EmEC'!$A$1:$DD$1,0),FALSE)</f>
        <v>0</v>
      </c>
      <c r="BT23" s="77">
        <f>VLOOKUP($A23,'B-EmEC'!$A:$DD,MATCH(BT$2,'B-EmEC'!$A$1:$DD$1,0),FALSE)</f>
        <v>1.5791940018744144</v>
      </c>
      <c r="BU23" s="77">
        <f>VLOOKUP($A23,'B-EmEC'!$A:$DD,MATCH(BU$2,'B-EmEC'!$A$1:$DD$1,0),FALSE)</f>
        <v>0</v>
      </c>
      <c r="BV23" s="77">
        <f>VLOOKUP($A23,'B-EmEC'!$A:$DD,MATCH(BV$2,'B-EmEC'!$A$1:$DD$1,0),FALSE)</f>
        <v>0</v>
      </c>
      <c r="BW23" s="77">
        <f>VLOOKUP($A23,'B-EmEC'!$A:$DD,MATCH(BW$2,'B-EmEC'!$A$1:$DD$1,0),FALSE)</f>
        <v>0.68479355488418925</v>
      </c>
      <c r="BX23" s="77">
        <f>VLOOKUP($A23,'B-EmEC'!$A:$DD,MATCH(BX$2,'B-EmEC'!$A$1:$DD$1,0),FALSE)</f>
        <v>0</v>
      </c>
      <c r="BY23" s="77">
        <f>VLOOKUP($A23,'B-EmEC'!$A:$DD,MATCH(BY$2,'B-EmEC'!$A$1:$DD$1,0),FALSE)</f>
        <v>0.7095363079615048</v>
      </c>
      <c r="BZ23" s="80">
        <f>VLOOKUP($A23,'B-EmEC'!$A:$DD,MATCH(BZ$2,'B-EmEC'!$A$1:$DD$1,0),FALSE)</f>
        <v>0</v>
      </c>
      <c r="CA23" s="79" t="e">
        <f>VLOOKUP($A23,'B-EmEC'!$A:$DD,MATCH(CA$2,'B-EmEC'!$A$1:$DD$1,0),FALSE)</f>
        <v>#N/A</v>
      </c>
      <c r="CB23" s="79">
        <f>VLOOKUP($A23,'B-EmEC'!$A:$DD,MATCH(CB$2,'B-EmEC'!$A$1:$DD$1,0),FALSE)</f>
        <v>23.729705240835994</v>
      </c>
      <c r="CC23" s="79">
        <f>VLOOKUP($A23,'B-EmEC'!$A:$DD,MATCH(CC$2,'B-EmEC'!$A$1:$DD$1,0),FALSE)</f>
        <v>10.426184149600418</v>
      </c>
      <c r="CD23" s="79" t="e">
        <f>VLOOKUP($A23,'B-EmEC'!$A:$DD,MATCH(CD$2,'B-EmEC'!$A$1:$DD$1,0),FALSE)</f>
        <v>#N/A</v>
      </c>
      <c r="CE23" s="79">
        <f>VLOOKUP($A23,'B-EmEC'!$A:$DD,MATCH(CE$2,'B-EmEC'!$A$1:$DD$1,0),FALSE)</f>
        <v>8.2963357725246212</v>
      </c>
      <c r="CF23" s="79">
        <f>VLOOKUP($A23,'B-EmEC'!$A:$DD,MATCH(CF$2,'B-EmEC'!$A$1:$DD$1,0),FALSE)</f>
        <v>18.999552508566715</v>
      </c>
      <c r="CG23" s="79">
        <f>VLOOKUP($A23,'B-EmEC'!$A:$DD,MATCH(CG$2,'B-EmEC'!$A$1:$DD$1,0),FALSE)</f>
        <v>0</v>
      </c>
      <c r="CH23" s="79">
        <f>VLOOKUP($A23,'B-EmEC'!$A:$DD,MATCH(CH$2,'B-EmEC'!$A$1:$DD$1,0),FALSE)</f>
        <v>0</v>
      </c>
      <c r="CI23" s="79">
        <f>VLOOKUP($A23,'B-EmEC'!$A:$DD,MATCH(CI$2,'B-EmEC'!$A$1:$DD$1,0),FALSE)</f>
        <v>0</v>
      </c>
      <c r="CJ23" s="79">
        <f>VLOOKUP($A23,'B-EmEC'!$A:$DD,MATCH(CJ$2,'B-EmEC'!$A$1:$DD$1,0),FALSE)</f>
        <v>0</v>
      </c>
      <c r="CK23" s="79">
        <f>VLOOKUP($A23,'B-EmEC'!$A:$DD,MATCH(CK$2,'B-EmEC'!$A$1:$DD$1,0),FALSE)</f>
        <v>2.5139098370466835</v>
      </c>
      <c r="CL23" s="79">
        <f>VLOOKUP($A23,'B-EmEC'!$A:$DD,MATCH(CL$2,'B-EmEC'!$A$1:$DD$1,0),FALSE)</f>
        <v>0</v>
      </c>
      <c r="CM23" s="79">
        <f>VLOOKUP($A23,'B-EmEC'!$A:$DD,MATCH(CM$2,'B-EmEC'!$A$1:$DD$1,0),FALSE)</f>
        <v>0</v>
      </c>
      <c r="CN23" s="79">
        <f>VLOOKUP($A23,'B-EmEC'!$A:$DD,MATCH(CN$2,'B-EmEC'!$A$1:$DD$1,0),FALSE)</f>
        <v>4.7537258383077114</v>
      </c>
      <c r="CO23" s="79">
        <f>VLOOKUP($A23,'B-EmEC'!$A:$DD,MATCH(CO$2,'B-EmEC'!$A$1:$DD$1,0),FALSE)</f>
        <v>0</v>
      </c>
      <c r="CP23" s="79">
        <f>VLOOKUP($A23,'B-EmEC'!$A:$DD,MATCH(CP$2,'B-EmEC'!$A$1:$DD$1,0),FALSE)</f>
        <v>1.5376919148468919</v>
      </c>
    </row>
    <row r="24" spans="1:94" x14ac:dyDescent="0.2">
      <c r="A24" t="s">
        <v>140</v>
      </c>
      <c r="B24" s="1" t="str">
        <f>IF(VLOOKUP($A24,'B-Ligands'!$A:$G,3,FALSE)="","",VLOOKUP($A24,'B-Ligands'!$A:$G,3,FALSE))</f>
        <v/>
      </c>
      <c r="C24" t="str">
        <f>IF(VLOOKUP($A24,'B-Ligands'!$A:$G,4,FALSE)="","",VLOOKUP($A24,'B-Ligands'!$A:$G,4,FALSE))</f>
        <v>Nicotinic acid</v>
      </c>
      <c r="D24" t="str">
        <f>IF(VLOOKUP($A24,'B-Ligands'!$A:$G,5,FALSE)="","",VLOOKUP($A24,'B-Ligands'!$A:$G,5,FALSE))</f>
        <v>Guide To Pharmacology</v>
      </c>
      <c r="E24">
        <f>IF(VLOOKUP($A24,'B-Ligands'!$A:$G,6,FALSE)="","",VLOOKUP($A24,'B-Ligands'!$A:$G,6,FALSE))</f>
        <v>1588</v>
      </c>
      <c r="F24" t="str">
        <f>IF(VLOOKUP($A24,'B-Ligands'!$A:$G,7,FALSE)="","",VLOOKUP($A24,'B-Ligands'!$A:$G,7,FALSE))</f>
        <v>Physiological</v>
      </c>
      <c r="G24" s="28">
        <f t="shared" si="0"/>
        <v>0</v>
      </c>
      <c r="H24" s="32">
        <f t="shared" si="1"/>
        <v>6.9424727330328961</v>
      </c>
      <c r="I24" s="32">
        <f t="shared" si="2"/>
        <v>0</v>
      </c>
      <c r="J24" s="32">
        <f t="shared" si="3"/>
        <v>5.6939773982123212</v>
      </c>
      <c r="K24" s="32">
        <f t="shared" si="4"/>
        <v>5.4577796456365686</v>
      </c>
      <c r="L24" s="28">
        <f t="shared" si="5"/>
        <v>0</v>
      </c>
      <c r="M24" s="32">
        <f t="shared" si="6"/>
        <v>7.7380000000000004</v>
      </c>
      <c r="N24" s="32">
        <f t="shared" si="7"/>
        <v>0</v>
      </c>
      <c r="O24" s="32">
        <f t="shared" si="8"/>
        <v>6.4530000000000003</v>
      </c>
      <c r="P24" s="32">
        <f t="shared" si="9"/>
        <v>6.3090000000000002</v>
      </c>
      <c r="Q24" s="29">
        <f t="shared" si="10"/>
        <v>0</v>
      </c>
      <c r="R24" s="31">
        <f t="shared" si="11"/>
        <v>41.299303944315547</v>
      </c>
      <c r="S24" s="31">
        <f t="shared" si="12"/>
        <v>0</v>
      </c>
      <c r="T24" s="31">
        <f t="shared" si="13"/>
        <v>17.417162276975361</v>
      </c>
      <c r="U24" s="31">
        <f t="shared" si="14"/>
        <v>14.085739282589676</v>
      </c>
      <c r="V24" s="28">
        <f t="shared" si="15"/>
        <v>0</v>
      </c>
      <c r="W24" s="32">
        <f t="shared" si="16"/>
        <v>41.814396396578928</v>
      </c>
      <c r="X24" s="32">
        <f t="shared" si="17"/>
        <v>0</v>
      </c>
      <c r="Y24" s="32">
        <f t="shared" si="18"/>
        <v>8.0745076221558865</v>
      </c>
      <c r="Z24" s="32">
        <f t="shared" si="19"/>
        <v>19.562821893388282</v>
      </c>
      <c r="AA24" s="80" cm="1">
        <f t="array" ref="AA24">_xlfn.IFS(AR24=0,0,AR24&gt;0,(LOG(0.01*BI24/10^-AR24)))</f>
        <v>0</v>
      </c>
      <c r="AB24" s="79" t="e" cm="1">
        <f t="array" ref="AB24">_xlfn.IFS(AS24=0,0,AS24&gt;0,(LOG(0.01*BJ24/10^-AS24)))</f>
        <v>#N/A</v>
      </c>
      <c r="AC24" s="79" cm="1">
        <f t="array" ref="AC24">_xlfn.IFS(AT24=0,0,AT24&gt;0,(LOG(0.01*BK24/10^-AT24)))</f>
        <v>6.9424727330328961</v>
      </c>
      <c r="AD24" s="79" cm="1">
        <f t="array" ref="AD24">_xlfn.IFS(AU24=0,0,AU24&gt;0,(LOG(0.01*BL24/10^-AU24)))</f>
        <v>6.8185141761922932</v>
      </c>
      <c r="AE24" s="79" t="e" cm="1">
        <f t="array" ref="AE24">_xlfn.IFS(AV24=0,0,AV24&gt;0,(LOG(0.01*BM24/10^-AV24)))</f>
        <v>#N/A</v>
      </c>
      <c r="AF24" s="79" cm="1">
        <f t="array" ref="AF24">_xlfn.IFS(AW24=0,0,AW24&gt;0,(LOG(0.01*BN24/10^-AW24)))</f>
        <v>6.9223424784052456</v>
      </c>
      <c r="AG24" s="79" cm="1">
        <f t="array" ref="AG24">_xlfn.IFS(AX24=0,0,AX24&gt;0,(LOG(0.01*BO24/10^-AX24)))</f>
        <v>6.9082186057946346</v>
      </c>
      <c r="AH24" s="79" cm="1">
        <f t="array" ref="AH24">_xlfn.IFS(AY24=0,0,AY24&gt;0,(LOG(0.01*BP24/10^-AY24)))</f>
        <v>6.8489427321481626</v>
      </c>
      <c r="AI24" s="79" cm="1">
        <f t="array" ref="AI24">_xlfn.IFS(AZ24=0,0,AZ24&gt;0,(LOG(0.01*BQ24/10^-AZ24)))</f>
        <v>0</v>
      </c>
      <c r="AJ24" s="79" cm="1">
        <f t="array" ref="AJ24">_xlfn.IFS(BA24=0,0,BA24&gt;0,(LOG(0.01*BR24/10^-BA24)))</f>
        <v>0</v>
      </c>
      <c r="AK24" s="79" cm="1">
        <f t="array" ref="AK24">_xlfn.IFS(BB24=0,0,BB24&gt;0,(LOG(0.01*BS24/10^-BB24)))</f>
        <v>0</v>
      </c>
      <c r="AL24" s="79" cm="1">
        <f t="array" ref="AL24">_xlfn.IFS(BC24=0,0,BC24&gt;0,(LOG(0.01*BT24/10^-BC24)))</f>
        <v>0</v>
      </c>
      <c r="AM24" s="79" cm="1">
        <f t="array" ref="AM24">_xlfn.IFS(BD24=0,0,BD24&gt;0,(LOG(0.01*BU24/10^-BD24)))</f>
        <v>0</v>
      </c>
      <c r="AN24" s="79" cm="1">
        <f t="array" ref="AN24">_xlfn.IFS(BE24=0,0,BE24&gt;0,(LOG(0.01*BV24/10^-BE24)))</f>
        <v>5.6939773982123212</v>
      </c>
      <c r="AO24" s="79" cm="1">
        <f t="array" ref="AO24">_xlfn.IFS(BF24=0,0,BF24&gt;0,(LOG(0.01*BW24/10^-BF24)))</f>
        <v>4.5760580039132233</v>
      </c>
      <c r="AP24" s="79" cm="1">
        <f t="array" ref="AP24">_xlfn.IFS(BG24=0,0,BG24&gt;0,(LOG(0.01*BX24/10^-BG24)))</f>
        <v>4.9196343805344824</v>
      </c>
      <c r="AQ24" s="79" cm="1">
        <f t="array" ref="AQ24">_xlfn.IFS(BH24=0,0,BH24&gt;0,(LOG(0.01*BY24/10^-BH24)))</f>
        <v>5.4577796456365686</v>
      </c>
      <c r="AR24" s="80">
        <f>VLOOKUP($A24,'B-EmEC'!$A:$DD,MATCH(AR$2,'B-EmEC'!$A$1:$DD$1,0),FALSE)</f>
        <v>0</v>
      </c>
      <c r="AS24" s="79" t="e">
        <f>VLOOKUP($A24,'B-EmEC'!$A:$DD,MATCH(AS$2,'B-EmEC'!$A$1:$DD$1,0),FALSE)</f>
        <v>#N/A</v>
      </c>
      <c r="AT24" s="79">
        <f>VLOOKUP($A24,'B-EmEC'!$A:$DD,MATCH(AT$2,'B-EmEC'!$A$1:$DD$1,0),FALSE)</f>
        <v>7.7380000000000004</v>
      </c>
      <c r="AU24" s="79">
        <f>VLOOKUP($A24,'B-EmEC'!$A:$DD,MATCH(AU$2,'B-EmEC'!$A$1:$DD$1,0),FALSE)</f>
        <v>7.556</v>
      </c>
      <c r="AV24" s="79" t="e">
        <f>VLOOKUP($A24,'B-EmEC'!$A:$DD,MATCH(AV$2,'B-EmEC'!$A$1:$DD$1,0),FALSE)</f>
        <v>#N/A</v>
      </c>
      <c r="AW24" s="79">
        <f>VLOOKUP($A24,'B-EmEC'!$A:$DD,MATCH(AW$2,'B-EmEC'!$A$1:$DD$1,0),FALSE)</f>
        <v>7.3479999999999999</v>
      </c>
      <c r="AX24" s="79">
        <f>VLOOKUP($A24,'B-EmEC'!$A:$DD,MATCH(AX$2,'B-EmEC'!$A$1:$DD$1,0),FALSE)</f>
        <v>7.3639999999999999</v>
      </c>
      <c r="AY24" s="79">
        <f>VLOOKUP($A24,'B-EmEC'!$A:$DD,MATCH(AY$2,'B-EmEC'!$A$1:$DD$1,0),FALSE)</f>
        <v>7.2329999999999997</v>
      </c>
      <c r="AZ24" s="79">
        <f>VLOOKUP($A24,'B-EmEC'!$A:$DD,MATCH(AZ$2,'B-EmEC'!$A$1:$DD$1,0),FALSE)</f>
        <v>0</v>
      </c>
      <c r="BA24" s="79">
        <f>VLOOKUP($A24,'B-EmEC'!$A:$DD,MATCH(BA$2,'B-EmEC'!$A$1:$DD$1,0),FALSE)</f>
        <v>0</v>
      </c>
      <c r="BB24" s="79">
        <f>VLOOKUP($A24,'B-EmEC'!$A:$DD,MATCH(BB$2,'B-EmEC'!$A$1:$DD$1,0),FALSE)</f>
        <v>0</v>
      </c>
      <c r="BC24" s="79">
        <f>VLOOKUP($A24,'B-EmEC'!$A:$DD,MATCH(BC$2,'B-EmEC'!$A$1:$DD$1,0),FALSE)</f>
        <v>0</v>
      </c>
      <c r="BD24" s="79">
        <f>VLOOKUP($A24,'B-EmEC'!$A:$DD,MATCH(BD$2,'B-EmEC'!$A$1:$DD$1,0),FALSE)</f>
        <v>0</v>
      </c>
      <c r="BE24" s="79">
        <f>VLOOKUP($A24,'B-EmEC'!$A:$DD,MATCH(BE$2,'B-EmEC'!$A$1:$DD$1,0),FALSE)</f>
        <v>6.4530000000000003</v>
      </c>
      <c r="BF24" s="79">
        <f>VLOOKUP($A24,'B-EmEC'!$A:$DD,MATCH(BF$2,'B-EmEC'!$A$1:$DD$1,0),FALSE)</f>
        <v>6.0519999999999996</v>
      </c>
      <c r="BG24" s="79">
        <f>VLOOKUP($A24,'B-EmEC'!$A:$DD,MATCH(BG$2,'B-EmEC'!$A$1:$DD$1,0),FALSE)</f>
        <v>5.851</v>
      </c>
      <c r="BH24" s="79">
        <f>VLOOKUP($A24,'B-EmEC'!$A:$DD,MATCH(BH$2,'B-EmEC'!$A$1:$DD$1,0),FALSE)</f>
        <v>6.3090000000000002</v>
      </c>
      <c r="BI24" s="78">
        <f>VLOOKUP($A24,'B-EmEC'!$A:$DD,MATCH(BI$2,'B-EmEC'!$A$1:$DD$1,0),FALSE)</f>
        <v>0</v>
      </c>
      <c r="BJ24" s="77" t="e">
        <f>VLOOKUP($A24,'B-EmEC'!$A:$DD,MATCH(BJ$2,'B-EmEC'!$A$1:$DD$1,0),FALSE)</f>
        <v>#N/A</v>
      </c>
      <c r="BK24" s="77">
        <f>VLOOKUP($A24,'B-EmEC'!$A:$DD,MATCH(BK$2,'B-EmEC'!$A$1:$DD$1,0),FALSE)</f>
        <v>16.013001083423621</v>
      </c>
      <c r="BL24" s="77">
        <f>VLOOKUP($A24,'B-EmEC'!$A:$DD,MATCH(BL$2,'B-EmEC'!$A$1:$DD$1,0),FALSE)</f>
        <v>18.302658486707564</v>
      </c>
      <c r="BM24" s="77" t="e">
        <f>VLOOKUP($A24,'B-EmEC'!$A:$DD,MATCH(BM$2,'B-EmEC'!$A$1:$DD$1,0),FALSE)</f>
        <v>#N/A</v>
      </c>
      <c r="BN24" s="77">
        <f>VLOOKUP($A24,'B-EmEC'!$A:$DD,MATCH(BN$2,'B-EmEC'!$A$1:$DD$1,0),FALSE)</f>
        <v>37.526881720430104</v>
      </c>
      <c r="BO24" s="77">
        <f>VLOOKUP($A24,'B-EmEC'!$A:$DD,MATCH(BO$2,'B-EmEC'!$A$1:$DD$1,0),FALSE)</f>
        <v>35.012135922330096</v>
      </c>
      <c r="BP24" s="77">
        <f>VLOOKUP($A24,'B-EmEC'!$A:$DD,MATCH(BP$2,'B-EmEC'!$A$1:$DD$1,0),FALSE)</f>
        <v>41.299303944315547</v>
      </c>
      <c r="BQ24" s="77">
        <f>VLOOKUP($A24,'B-EmEC'!$A:$DD,MATCH(BQ$2,'B-EmEC'!$A$1:$DD$1,0),FALSE)</f>
        <v>0</v>
      </c>
      <c r="BR24" s="77">
        <f>VLOOKUP($A24,'B-EmEC'!$A:$DD,MATCH(BR$2,'B-EmEC'!$A$1:$DD$1,0),FALSE)</f>
        <v>0</v>
      </c>
      <c r="BS24" s="77">
        <f>VLOOKUP($A24,'B-EmEC'!$A:$DD,MATCH(BS$2,'B-EmEC'!$A$1:$DD$1,0),FALSE)</f>
        <v>0</v>
      </c>
      <c r="BT24" s="77">
        <f>VLOOKUP($A24,'B-EmEC'!$A:$DD,MATCH(BT$2,'B-EmEC'!$A$1:$DD$1,0),FALSE)</f>
        <v>0</v>
      </c>
      <c r="BU24" s="77">
        <f>VLOOKUP($A24,'B-EmEC'!$A:$DD,MATCH(BU$2,'B-EmEC'!$A$1:$DD$1,0),FALSE)</f>
        <v>0</v>
      </c>
      <c r="BV24" s="77">
        <f>VLOOKUP($A24,'B-EmEC'!$A:$DD,MATCH(BV$2,'B-EmEC'!$A$1:$DD$1,0),FALSE)</f>
        <v>17.417162276975361</v>
      </c>
      <c r="BW24" s="77">
        <f>VLOOKUP($A24,'B-EmEC'!$A:$DD,MATCH(BW$2,'B-EmEC'!$A$1:$DD$1,0),FALSE)</f>
        <v>3.3423967774420946</v>
      </c>
      <c r="BX24" s="77">
        <f>VLOOKUP($A24,'B-EmEC'!$A:$DD,MATCH(BX$2,'B-EmEC'!$A$1:$DD$1,0),FALSE)</f>
        <v>11.712089447938505</v>
      </c>
      <c r="BY24" s="77">
        <f>VLOOKUP($A24,'B-EmEC'!$A:$DD,MATCH(BY$2,'B-EmEC'!$A$1:$DD$1,0),FALSE)</f>
        <v>14.085739282589676</v>
      </c>
      <c r="BZ24" s="80">
        <f>VLOOKUP($A24,'B-EmEC'!$A:$DD,MATCH(BZ$2,'B-EmEC'!$A$1:$DD$1,0),FALSE)</f>
        <v>0</v>
      </c>
      <c r="CA24" s="79" t="e">
        <f>VLOOKUP($A24,'B-EmEC'!$A:$DD,MATCH(CA$2,'B-EmEC'!$A$1:$DD$1,0),FALSE)</f>
        <v>#N/A</v>
      </c>
      <c r="CB24" s="79">
        <f>VLOOKUP($A24,'B-EmEC'!$A:$DD,MATCH(CB$2,'B-EmEC'!$A$1:$DD$1,0),FALSE)</f>
        <v>19.208424947968027</v>
      </c>
      <c r="CC24" s="79">
        <f>VLOOKUP($A24,'B-EmEC'!$A:$DD,MATCH(CC$2,'B-EmEC'!$A$1:$DD$1,0),FALSE)</f>
        <v>13.047003331334324</v>
      </c>
      <c r="CD24" s="79" t="e">
        <f>VLOOKUP($A24,'B-EmEC'!$A:$DD,MATCH(CD$2,'B-EmEC'!$A$1:$DD$1,0),FALSE)</f>
        <v>#N/A</v>
      </c>
      <c r="CE24" s="79">
        <f>VLOOKUP($A24,'B-EmEC'!$A:$DD,MATCH(CE$2,'B-EmEC'!$A$1:$DD$1,0),FALSE)</f>
        <v>9.1118867680284872</v>
      </c>
      <c r="CF24" s="79">
        <f>VLOOKUP($A24,'B-EmEC'!$A:$DD,MATCH(CF$2,'B-EmEC'!$A$1:$DD$1,0),FALSE)</f>
        <v>39.364503562954965</v>
      </c>
      <c r="CG24" s="79">
        <f>VLOOKUP($A24,'B-EmEC'!$A:$DD,MATCH(CG$2,'B-EmEC'!$A$1:$DD$1,0),FALSE)</f>
        <v>41.814396396578928</v>
      </c>
      <c r="CH24" s="79">
        <f>VLOOKUP($A24,'B-EmEC'!$A:$DD,MATCH(CH$2,'B-EmEC'!$A$1:$DD$1,0),FALSE)</f>
        <v>0</v>
      </c>
      <c r="CI24" s="79">
        <f>VLOOKUP($A24,'B-EmEC'!$A:$DD,MATCH(CI$2,'B-EmEC'!$A$1:$DD$1,0),FALSE)</f>
        <v>0</v>
      </c>
      <c r="CJ24" s="79">
        <f>VLOOKUP($A24,'B-EmEC'!$A:$DD,MATCH(CJ$2,'B-EmEC'!$A$1:$DD$1,0),FALSE)</f>
        <v>0</v>
      </c>
      <c r="CK24" s="79">
        <f>VLOOKUP($A24,'B-EmEC'!$A:$DD,MATCH(CK$2,'B-EmEC'!$A$1:$DD$1,0),FALSE)</f>
        <v>0</v>
      </c>
      <c r="CL24" s="79">
        <f>VLOOKUP($A24,'B-EmEC'!$A:$DD,MATCH(CL$2,'B-EmEC'!$A$1:$DD$1,0),FALSE)</f>
        <v>0</v>
      </c>
      <c r="CM24" s="79">
        <f>VLOOKUP($A24,'B-EmEC'!$A:$DD,MATCH(CM$2,'B-EmEC'!$A$1:$DD$1,0),FALSE)</f>
        <v>8.0745076221558865</v>
      </c>
      <c r="CN24" s="79">
        <f>VLOOKUP($A24,'B-EmEC'!$A:$DD,MATCH(CN$2,'B-EmEC'!$A$1:$DD$1,0),FALSE)</f>
        <v>7.2387714913075305</v>
      </c>
      <c r="CO24" s="79">
        <f>VLOOKUP($A24,'B-EmEC'!$A:$DD,MATCH(CO$2,'B-EmEC'!$A$1:$DD$1,0),FALSE)</f>
        <v>19.562821893388282</v>
      </c>
      <c r="CP24" s="79">
        <f>VLOOKUP($A24,'B-EmEC'!$A:$DD,MATCH(CP$2,'B-EmEC'!$A$1:$DD$1,0),FALSE)</f>
        <v>16.965615232785652</v>
      </c>
    </row>
    <row r="25" spans="1:94" x14ac:dyDescent="0.2">
      <c r="A25" t="s">
        <v>184</v>
      </c>
      <c r="B25" s="1" t="str">
        <f>IF(VLOOKUP($A25,'B-Ligands'!$A:$G,3,FALSE)="","",VLOOKUP($A25,'B-Ligands'!$A:$G,3,FALSE))</f>
        <v/>
      </c>
      <c r="C25" t="str">
        <f>IF(VLOOKUP($A25,'B-Ligands'!$A:$G,4,FALSE)="","",VLOOKUP($A25,'B-Ligands'!$A:$G,4,FALSE))</f>
        <v>Nociceptin</v>
      </c>
      <c r="D25" t="str">
        <f>IF(VLOOKUP($A25,'B-Ligands'!$A:$G,5,FALSE)="","",VLOOKUP($A25,'B-Ligands'!$A:$G,5,FALSE))</f>
        <v>Guide To Pharmacology</v>
      </c>
      <c r="E25">
        <f>IF(VLOOKUP($A25,'B-Ligands'!$A:$G,6,FALSE)="","",VLOOKUP($A25,'B-Ligands'!$A:$G,6,FALSE))</f>
        <v>1681</v>
      </c>
      <c r="F25" t="str">
        <f>IF(VLOOKUP($A25,'B-Ligands'!$A:$G,7,FALSE)="","",VLOOKUP($A25,'B-Ligands'!$A:$G,7,FALSE))</f>
        <v>Physiological</v>
      </c>
      <c r="G25" s="28">
        <f t="shared" si="0"/>
        <v>0</v>
      </c>
      <c r="H25" s="32">
        <f t="shared" si="1"/>
        <v>11.212643984558932</v>
      </c>
      <c r="I25" s="32">
        <f t="shared" si="2"/>
        <v>9.0834724682751613</v>
      </c>
      <c r="J25" s="32">
        <f t="shared" si="3"/>
        <v>0</v>
      </c>
      <c r="K25" s="32">
        <f t="shared" si="4"/>
        <v>7.7336831693456167</v>
      </c>
      <c r="L25" s="28">
        <f t="shared" si="5"/>
        <v>0</v>
      </c>
      <c r="M25" s="32">
        <f t="shared" si="6"/>
        <v>11.37</v>
      </c>
      <c r="N25" s="32">
        <f t="shared" si="7"/>
        <v>9.2460000000000004</v>
      </c>
      <c r="O25" s="32">
        <f t="shared" si="8"/>
        <v>0</v>
      </c>
      <c r="P25" s="32">
        <f t="shared" si="9"/>
        <v>8.7159999999999993</v>
      </c>
      <c r="Q25" s="29">
        <f t="shared" si="10"/>
        <v>0</v>
      </c>
      <c r="R25" s="31">
        <f t="shared" si="11"/>
        <v>69.60556844547564</v>
      </c>
      <c r="S25" s="31">
        <f t="shared" si="12"/>
        <v>68.781630740393624</v>
      </c>
      <c r="T25" s="31">
        <f t="shared" si="13"/>
        <v>0</v>
      </c>
      <c r="U25" s="31">
        <f t="shared" si="14"/>
        <v>10.415573053368329</v>
      </c>
      <c r="V25" s="28">
        <f t="shared" si="15"/>
        <v>0</v>
      </c>
      <c r="W25" s="32">
        <f t="shared" si="16"/>
        <v>75.245058975526661</v>
      </c>
      <c r="X25" s="32">
        <f t="shared" si="17"/>
        <v>77.238851072515374</v>
      </c>
      <c r="Y25" s="32">
        <f t="shared" si="18"/>
        <v>0</v>
      </c>
      <c r="Z25" s="32">
        <f t="shared" si="19"/>
        <v>18.332773931132902</v>
      </c>
      <c r="AA25" s="80" cm="1">
        <f t="array" ref="AA25">_xlfn.IFS(AR25=0,0,AR25&gt;0,(LOG(0.01*BI25/10^-AR25)))</f>
        <v>0</v>
      </c>
      <c r="AB25" s="79" t="e" cm="1">
        <f t="array" ref="AB25">_xlfn.IFS(AS25=0,0,AS25&gt;0,(LOG(0.01*BJ25/10^-AS25)))</f>
        <v>#N/A</v>
      </c>
      <c r="AC25" s="79" cm="1">
        <f t="array" ref="AC25">_xlfn.IFS(AT25=0,0,AT25&gt;0,(LOG(0.01*BK25/10^-AT25)))</f>
        <v>10.080706754048286</v>
      </c>
      <c r="AD25" s="79" cm="1">
        <f t="array" ref="AD25">_xlfn.IFS(AU25=0,0,AU25&gt;0,(LOG(0.01*BL25/10^-AU25)))</f>
        <v>9.7222114763850751</v>
      </c>
      <c r="AE25" s="79" t="e" cm="1">
        <f t="array" ref="AE25">_xlfn.IFS(AV25=0,0,AV25&gt;0,(LOG(0.01*BM25/10^-AV25)))</f>
        <v>#N/A</v>
      </c>
      <c r="AF25" s="79" cm="1">
        <f t="array" ref="AF25">_xlfn.IFS(AW25=0,0,AW25&gt;0,(LOG(0.01*BN25/10^-AW25)))</f>
        <v>10.168447915567533</v>
      </c>
      <c r="AG25" s="79" cm="1">
        <f t="array" ref="AG25">_xlfn.IFS(AX25=0,0,AX25&gt;0,(LOG(0.01*BO25/10^-AX25)))</f>
        <v>10.617843250505393</v>
      </c>
      <c r="AH25" s="79" cm="1">
        <f t="array" ref="AH25">_xlfn.IFS(AY25=0,0,AY25&gt;0,(LOG(0.01*BP25/10^-AY25)))</f>
        <v>11.212643984558932</v>
      </c>
      <c r="AI25" s="79" cm="1">
        <f t="array" ref="AI25">_xlfn.IFS(AZ25=0,0,AZ25&gt;0,(LOG(0.01*BQ25/10^-AZ25)))</f>
        <v>0</v>
      </c>
      <c r="AJ25" s="79" cm="1">
        <f t="array" ref="AJ25">_xlfn.IFS(BA25=0,0,BA25&gt;0,(LOG(0.01*BR25/10^-BA25)))</f>
        <v>0</v>
      </c>
      <c r="AK25" s="79" cm="1">
        <f t="array" ref="AK25">_xlfn.IFS(BB25=0,0,BB25&gt;0,(LOG(0.01*BS25/10^-BB25)))</f>
        <v>7.4689910496621819</v>
      </c>
      <c r="AL25" s="79" cm="1">
        <f t="array" ref="AL25">_xlfn.IFS(BC25=0,0,BC25&gt;0,(LOG(0.01*BT25/10^-BC25)))</f>
        <v>9.0834724682751613</v>
      </c>
      <c r="AM25" s="79" cm="1">
        <f t="array" ref="AM25">_xlfn.IFS(BD25=0,0,BD25&gt;0,(LOG(0.01*BU25/10^-BD25)))</f>
        <v>0</v>
      </c>
      <c r="AN25" s="79" cm="1">
        <f t="array" ref="AN25">_xlfn.IFS(BE25=0,0,BE25&gt;0,(LOG(0.01*BV25/10^-BE25)))</f>
        <v>0</v>
      </c>
      <c r="AO25" s="79" cm="1">
        <f t="array" ref="AO25">_xlfn.IFS(BF25=0,0,BF25&gt;0,(LOG(0.01*BW25/10^-BF25)))</f>
        <v>6.9437215170991395</v>
      </c>
      <c r="AP25" s="79" cm="1">
        <f t="array" ref="AP25">_xlfn.IFS(BG25=0,0,BG25&gt;0,(LOG(0.01*BX25/10^-BG25)))</f>
        <v>7.2754645969377369</v>
      </c>
      <c r="AQ25" s="79" cm="1">
        <f t="array" ref="AQ25">_xlfn.IFS(BH25=0,0,BH25&gt;0,(LOG(0.01*BY25/10^-BH25)))</f>
        <v>7.7336831693456167</v>
      </c>
      <c r="AR25" s="80">
        <f>VLOOKUP($A25,'B-EmEC'!$A:$DD,MATCH(AR$2,'B-EmEC'!$A$1:$DD$1,0),FALSE)</f>
        <v>0</v>
      </c>
      <c r="AS25" s="79" t="e">
        <f>VLOOKUP($A25,'B-EmEC'!$A:$DD,MATCH(AS$2,'B-EmEC'!$A$1:$DD$1,0),FALSE)</f>
        <v>#N/A</v>
      </c>
      <c r="AT25" s="79">
        <f>VLOOKUP($A25,'B-EmEC'!$A:$DD,MATCH(AT$2,'B-EmEC'!$A$1:$DD$1,0),FALSE)</f>
        <v>10.24</v>
      </c>
      <c r="AU25" s="79">
        <f>VLOOKUP($A25,'B-EmEC'!$A:$DD,MATCH(AU$2,'B-EmEC'!$A$1:$DD$1,0),FALSE)</f>
        <v>10.130000000000001</v>
      </c>
      <c r="AV25" s="79" t="e">
        <f>VLOOKUP($A25,'B-EmEC'!$A:$DD,MATCH(AV$2,'B-EmEC'!$A$1:$DD$1,0),FALSE)</f>
        <v>#N/A</v>
      </c>
      <c r="AW25" s="79">
        <f>VLOOKUP($A25,'B-EmEC'!$A:$DD,MATCH(AW$2,'B-EmEC'!$A$1:$DD$1,0),FALSE)</f>
        <v>10.41</v>
      </c>
      <c r="AX25" s="79">
        <f>VLOOKUP($A25,'B-EmEC'!$A:$DD,MATCH(AX$2,'B-EmEC'!$A$1:$DD$1,0),FALSE)</f>
        <v>10.82</v>
      </c>
      <c r="AY25" s="79">
        <f>VLOOKUP($A25,'B-EmEC'!$A:$DD,MATCH(AY$2,'B-EmEC'!$A$1:$DD$1,0),FALSE)</f>
        <v>11.37</v>
      </c>
      <c r="AZ25" s="79">
        <f>VLOOKUP($A25,'B-EmEC'!$A:$DD,MATCH(AZ$2,'B-EmEC'!$A$1:$DD$1,0),FALSE)</f>
        <v>0</v>
      </c>
      <c r="BA25" s="79">
        <f>VLOOKUP($A25,'B-EmEC'!$A:$DD,MATCH(BA$2,'B-EmEC'!$A$1:$DD$1,0),FALSE)</f>
        <v>0</v>
      </c>
      <c r="BB25" s="79">
        <f>VLOOKUP($A25,'B-EmEC'!$A:$DD,MATCH(BB$2,'B-EmEC'!$A$1:$DD$1,0),FALSE)</f>
        <v>8.2260000000000009</v>
      </c>
      <c r="BC25" s="79">
        <f>VLOOKUP($A25,'B-EmEC'!$A:$DD,MATCH(BC$2,'B-EmEC'!$A$1:$DD$1,0),FALSE)</f>
        <v>9.2460000000000004</v>
      </c>
      <c r="BD25" s="79">
        <f>VLOOKUP($A25,'B-EmEC'!$A:$DD,MATCH(BD$2,'B-EmEC'!$A$1:$DD$1,0),FALSE)</f>
        <v>0</v>
      </c>
      <c r="BE25" s="79">
        <f>VLOOKUP($A25,'B-EmEC'!$A:$DD,MATCH(BE$2,'B-EmEC'!$A$1:$DD$1,0),FALSE)</f>
        <v>0</v>
      </c>
      <c r="BF25" s="79">
        <f>VLOOKUP($A25,'B-EmEC'!$A:$DD,MATCH(BF$2,'B-EmEC'!$A$1:$DD$1,0),FALSE)</f>
        <v>8.2490000000000006</v>
      </c>
      <c r="BG25" s="79">
        <f>VLOOKUP($A25,'B-EmEC'!$A:$DD,MATCH(BG$2,'B-EmEC'!$A$1:$DD$1,0),FALSE)</f>
        <v>8.5869999999999997</v>
      </c>
      <c r="BH25" s="79">
        <f>VLOOKUP($A25,'B-EmEC'!$A:$DD,MATCH(BH$2,'B-EmEC'!$A$1:$DD$1,0),FALSE)</f>
        <v>8.7159999999999993</v>
      </c>
      <c r="BI25" s="78">
        <f>VLOOKUP($A25,'B-EmEC'!$A:$DD,MATCH(BI$2,'B-EmEC'!$A$1:$DD$1,0),FALSE)</f>
        <v>0</v>
      </c>
      <c r="BJ25" s="77" t="e">
        <f>VLOOKUP($A25,'B-EmEC'!$A:$DD,MATCH(BJ$2,'B-EmEC'!$A$1:$DD$1,0),FALSE)</f>
        <v>#N/A</v>
      </c>
      <c r="BK25" s="77">
        <f>VLOOKUP($A25,'B-EmEC'!$A:$DD,MATCH(BK$2,'B-EmEC'!$A$1:$DD$1,0),FALSE)</f>
        <v>69.295774647887328</v>
      </c>
      <c r="BL25" s="77">
        <f>VLOOKUP($A25,'B-EmEC'!$A:$DD,MATCH(BL$2,'B-EmEC'!$A$1:$DD$1,0),FALSE)</f>
        <v>39.103125912941863</v>
      </c>
      <c r="BM25" s="77" t="e">
        <f>VLOOKUP($A25,'B-EmEC'!$A:$DD,MATCH(BM$2,'B-EmEC'!$A$1:$DD$1,0),FALSE)</f>
        <v>#N/A</v>
      </c>
      <c r="BN25" s="77">
        <f>VLOOKUP($A25,'B-EmEC'!$A:$DD,MATCH(BN$2,'B-EmEC'!$A$1:$DD$1,0),FALSE)</f>
        <v>57.338709677419352</v>
      </c>
      <c r="BO25" s="77">
        <f>VLOOKUP($A25,'B-EmEC'!$A:$DD,MATCH(BO$2,'B-EmEC'!$A$1:$DD$1,0),FALSE)</f>
        <v>62.783171521035591</v>
      </c>
      <c r="BP25" s="77">
        <f>VLOOKUP($A25,'B-EmEC'!$A:$DD,MATCH(BP$2,'B-EmEC'!$A$1:$DD$1,0),FALSE)</f>
        <v>69.60556844547564</v>
      </c>
      <c r="BQ25" s="77">
        <f>VLOOKUP($A25,'B-EmEC'!$A:$DD,MATCH(BQ$2,'B-EmEC'!$A$1:$DD$1,0),FALSE)</f>
        <v>0</v>
      </c>
      <c r="BR25" s="77">
        <f>VLOOKUP($A25,'B-EmEC'!$A:$DD,MATCH(BR$2,'B-EmEC'!$A$1:$DD$1,0),FALSE)</f>
        <v>0</v>
      </c>
      <c r="BS25" s="77">
        <f>VLOOKUP($A25,'B-EmEC'!$A:$DD,MATCH(BS$2,'B-EmEC'!$A$1:$DD$1,0),FALSE)</f>
        <v>17.498106265555673</v>
      </c>
      <c r="BT25" s="77">
        <f>VLOOKUP($A25,'B-EmEC'!$A:$DD,MATCH(BT$2,'B-EmEC'!$A$1:$DD$1,0),FALSE)</f>
        <v>68.781630740393624</v>
      </c>
      <c r="BU25" s="77">
        <f>VLOOKUP($A25,'B-EmEC'!$A:$DD,MATCH(BU$2,'B-EmEC'!$A$1:$DD$1,0),FALSE)</f>
        <v>0</v>
      </c>
      <c r="BV25" s="77">
        <f>VLOOKUP($A25,'B-EmEC'!$A:$DD,MATCH(BV$2,'B-EmEC'!$A$1:$DD$1,0),FALSE)</f>
        <v>0</v>
      </c>
      <c r="BW25" s="77">
        <f>VLOOKUP($A25,'B-EmEC'!$A:$DD,MATCH(BW$2,'B-EmEC'!$A$1:$DD$1,0),FALSE)</f>
        <v>4.9513259483048007</v>
      </c>
      <c r="BX25" s="77">
        <f>VLOOKUP($A25,'B-EmEC'!$A:$DD,MATCH(BX$2,'B-EmEC'!$A$1:$DD$1,0),FALSE)</f>
        <v>4.8805031446540879</v>
      </c>
      <c r="BY25" s="77">
        <f>VLOOKUP($A25,'B-EmEC'!$A:$DD,MATCH(BY$2,'B-EmEC'!$A$1:$DD$1,0),FALSE)</f>
        <v>10.415573053368329</v>
      </c>
      <c r="BZ25" s="80">
        <f>VLOOKUP($A25,'B-EmEC'!$A:$DD,MATCH(BZ$2,'B-EmEC'!$A$1:$DD$1,0),FALSE)</f>
        <v>0</v>
      </c>
      <c r="CA25" s="79" t="e">
        <f>VLOOKUP($A25,'B-EmEC'!$A:$DD,MATCH(CA$2,'B-EmEC'!$A$1:$DD$1,0),FALSE)</f>
        <v>#N/A</v>
      </c>
      <c r="CB25" s="79">
        <f>VLOOKUP($A25,'B-EmEC'!$A:$DD,MATCH(CB$2,'B-EmEC'!$A$1:$DD$1,0),FALSE)</f>
        <v>47.284714285714145</v>
      </c>
      <c r="CC25" s="79">
        <f>VLOOKUP($A25,'B-EmEC'!$A:$DD,MATCH(CC$2,'B-EmEC'!$A$1:$DD$1,0),FALSE)</f>
        <v>20.951785765521734</v>
      </c>
      <c r="CD25" s="79" t="e">
        <f>VLOOKUP($A25,'B-EmEC'!$A:$DD,MATCH(CD$2,'B-EmEC'!$A$1:$DD$1,0),FALSE)</f>
        <v>#N/A</v>
      </c>
      <c r="CE25" s="79">
        <f>VLOOKUP($A25,'B-EmEC'!$A:$DD,MATCH(CE$2,'B-EmEC'!$A$1:$DD$1,0),FALSE)</f>
        <v>11.031835532952913</v>
      </c>
      <c r="CF25" s="79">
        <f>VLOOKUP($A25,'B-EmEC'!$A:$DD,MATCH(CF$2,'B-EmEC'!$A$1:$DD$1,0),FALSE)</f>
        <v>37.436779394244567</v>
      </c>
      <c r="CG25" s="79">
        <f>VLOOKUP($A25,'B-EmEC'!$A:$DD,MATCH(CG$2,'B-EmEC'!$A$1:$DD$1,0),FALSE)</f>
        <v>75.245058975526661</v>
      </c>
      <c r="CH25" s="79">
        <f>VLOOKUP($A25,'B-EmEC'!$A:$DD,MATCH(CH$2,'B-EmEC'!$A$1:$DD$1,0),FALSE)</f>
        <v>0</v>
      </c>
      <c r="CI25" s="79">
        <f>VLOOKUP($A25,'B-EmEC'!$A:$DD,MATCH(CI$2,'B-EmEC'!$A$1:$DD$1,0),FALSE)</f>
        <v>0</v>
      </c>
      <c r="CJ25" s="79">
        <f>VLOOKUP($A25,'B-EmEC'!$A:$DD,MATCH(CJ$2,'B-EmEC'!$A$1:$DD$1,0),FALSE)</f>
        <v>13.779523809128147</v>
      </c>
      <c r="CK25" s="79">
        <f>VLOOKUP($A25,'B-EmEC'!$A:$DD,MATCH(CK$2,'B-EmEC'!$A$1:$DD$1,0),FALSE)</f>
        <v>77.238851072515374</v>
      </c>
      <c r="CL25" s="79">
        <f>VLOOKUP($A25,'B-EmEC'!$A:$DD,MATCH(CL$2,'B-EmEC'!$A$1:$DD$1,0),FALSE)</f>
        <v>0</v>
      </c>
      <c r="CM25" s="79">
        <f>VLOOKUP($A25,'B-EmEC'!$A:$DD,MATCH(CM$2,'B-EmEC'!$A$1:$DD$1,0),FALSE)</f>
        <v>0</v>
      </c>
      <c r="CN25" s="79">
        <f>VLOOKUP($A25,'B-EmEC'!$A:$DD,MATCH(CN$2,'B-EmEC'!$A$1:$DD$1,0),FALSE)</f>
        <v>11.950971651411487</v>
      </c>
      <c r="CO25" s="79">
        <f>VLOOKUP($A25,'B-EmEC'!$A:$DD,MATCH(CO$2,'B-EmEC'!$A$1:$DD$1,0),FALSE)</f>
        <v>6.4578041882180948</v>
      </c>
      <c r="CP25" s="79">
        <f>VLOOKUP($A25,'B-EmEC'!$A:$DD,MATCH(CP$2,'B-EmEC'!$A$1:$DD$1,0),FALSE)</f>
        <v>18.332773931132902</v>
      </c>
    </row>
    <row r="26" spans="1:94" x14ac:dyDescent="0.2">
      <c r="A26" t="s">
        <v>187</v>
      </c>
      <c r="B26" s="1" t="str">
        <f>IF(VLOOKUP($A26,'B-Ligands'!$A:$G,3,FALSE)="","",VLOOKUP($A26,'B-Ligands'!$A:$G,3,FALSE))</f>
        <v/>
      </c>
      <c r="C26" t="str">
        <f>IF(VLOOKUP($A26,'B-Ligands'!$A:$G,4,FALSE)="","",VLOOKUP($A26,'B-Ligands'!$A:$G,4,FALSE))</f>
        <v>Orexin-A</v>
      </c>
      <c r="D26" t="str">
        <f>IF(VLOOKUP($A26,'B-Ligands'!$A:$G,5,FALSE)="","",VLOOKUP($A26,'B-Ligands'!$A:$G,5,FALSE))</f>
        <v>Guide To Pharmacology</v>
      </c>
      <c r="E26">
        <f>IF(VLOOKUP($A26,'B-Ligands'!$A:$G,6,FALSE)="","",VLOOKUP($A26,'B-Ligands'!$A:$G,6,FALSE))</f>
        <v>1697</v>
      </c>
      <c r="F26" t="str">
        <f>IF(VLOOKUP($A26,'B-Ligands'!$A:$G,7,FALSE)="","",VLOOKUP($A26,'B-Ligands'!$A:$G,7,FALSE))</f>
        <v>Physiological</v>
      </c>
      <c r="G26" s="28">
        <f t="shared" si="0"/>
        <v>0</v>
      </c>
      <c r="H26" s="32">
        <f t="shared" si="1"/>
        <v>8.8616010358058386</v>
      </c>
      <c r="I26" s="32">
        <f t="shared" si="2"/>
        <v>9.3014757338341063</v>
      </c>
      <c r="J26" s="32">
        <f t="shared" si="3"/>
        <v>7.4209586344223677</v>
      </c>
      <c r="K26" s="32">
        <f t="shared" si="4"/>
        <v>8.1353872479454843</v>
      </c>
      <c r="L26" s="28">
        <f t="shared" si="5"/>
        <v>0</v>
      </c>
      <c r="M26" s="32">
        <f t="shared" si="6"/>
        <v>9.2390000000000008</v>
      </c>
      <c r="N26" s="32">
        <f t="shared" si="7"/>
        <v>9.5470000000000006</v>
      </c>
      <c r="O26" s="32">
        <f t="shared" si="8"/>
        <v>7.6479999999999997</v>
      </c>
      <c r="P26" s="32">
        <f t="shared" si="9"/>
        <v>8.5579999999999998</v>
      </c>
      <c r="Q26" s="29">
        <f t="shared" si="10"/>
        <v>0</v>
      </c>
      <c r="R26" s="31">
        <f t="shared" si="11"/>
        <v>41.937354988399072</v>
      </c>
      <c r="S26" s="31">
        <f t="shared" si="12"/>
        <v>68.83682599481989</v>
      </c>
      <c r="T26" s="31">
        <f t="shared" si="13"/>
        <v>59.286885245901637</v>
      </c>
      <c r="U26" s="31">
        <f t="shared" si="14"/>
        <v>44.332634521313764</v>
      </c>
      <c r="V26" s="28">
        <f t="shared" si="15"/>
        <v>0</v>
      </c>
      <c r="W26" s="32">
        <f t="shared" si="16"/>
        <v>40.402993620412893</v>
      </c>
      <c r="X26" s="32">
        <f t="shared" si="17"/>
        <v>210.31640171319469</v>
      </c>
      <c r="Y26" s="32">
        <f t="shared" si="18"/>
        <v>33.788138336438728</v>
      </c>
      <c r="Z26" s="32">
        <f t="shared" si="19"/>
        <v>144.26927026908635</v>
      </c>
      <c r="AA26" s="80" cm="1">
        <f t="array" ref="AA26">_xlfn.IFS(AR26=0,0,AR26&gt;0,(LOG(0.01*BI26/10^-AR26)))</f>
        <v>0</v>
      </c>
      <c r="AB26" s="79" t="e" cm="1">
        <f t="array" ref="AB26">_xlfn.IFS(AS26=0,0,AS26&gt;0,(LOG(0.01*BJ26/10^-AS26)))</f>
        <v>#N/A</v>
      </c>
      <c r="AC26" s="79" cm="1">
        <f t="array" ref="AC26">_xlfn.IFS(AT26=0,0,AT26&gt;0,(LOG(0.01*BK26/10^-AT26)))</f>
        <v>6.7284169633232151</v>
      </c>
      <c r="AD26" s="79" cm="1">
        <f t="array" ref="AD26">_xlfn.IFS(AU26=0,0,AU26&gt;0,(LOG(0.01*BL26/10^-AU26)))</f>
        <v>6.4473468716660243</v>
      </c>
      <c r="AE26" s="79" t="e" cm="1">
        <f t="array" ref="AE26">_xlfn.IFS(AV26=0,0,AV26&gt;0,(LOG(0.01*BM26/10^-AV26)))</f>
        <v>#N/A</v>
      </c>
      <c r="AF26" s="79" cm="1">
        <f t="array" ref="AF26">_xlfn.IFS(AW26=0,0,AW26&gt;0,(LOG(0.01*BN26/10^-AW26)))</f>
        <v>7.5076383061657275</v>
      </c>
      <c r="AG26" s="79" cm="1">
        <f t="array" ref="AG26">_xlfn.IFS(AX26=0,0,AX26&gt;0,(LOG(0.01*BO26/10^-AX26)))</f>
        <v>7.8740366205083658</v>
      </c>
      <c r="AH26" s="79" cm="1">
        <f t="array" ref="AH26">_xlfn.IFS(AY26=0,0,AY26&gt;0,(LOG(0.01*BP26/10^-AY26)))</f>
        <v>8.8616010358058386</v>
      </c>
      <c r="AI26" s="79" cm="1">
        <f t="array" ref="AI26">_xlfn.IFS(AZ26=0,0,AZ26&gt;0,(LOG(0.01*BQ26/10^-AZ26)))</f>
        <v>9.3014757338341063</v>
      </c>
      <c r="AJ26" s="79" cm="1">
        <f t="array" ref="AJ26">_xlfn.IFS(BA26=0,0,BA26&gt;0,(LOG(0.01*BR26/10^-BA26)))</f>
        <v>9.2168208371826239</v>
      </c>
      <c r="AK26" s="79" cm="1">
        <f t="array" ref="AK26">_xlfn.IFS(BB26=0,0,BB26&gt;0,(LOG(0.01*BS26/10^-BB26)))</f>
        <v>8.6692695048445945</v>
      </c>
      <c r="AL26" s="79" cm="1">
        <f t="array" ref="AL26">_xlfn.IFS(BC26=0,0,BC26&gt;0,(LOG(0.01*BT26/10^-BC26)))</f>
        <v>7.2299820684092264</v>
      </c>
      <c r="AM26" s="79" cm="1">
        <f t="array" ref="AM26">_xlfn.IFS(BD26=0,0,BD26&gt;0,(LOG(0.01*BU26/10^-BD26)))</f>
        <v>7.4209586344223677</v>
      </c>
      <c r="AN26" s="79" cm="1">
        <f t="array" ref="AN26">_xlfn.IFS(BE26=0,0,BE26&gt;0,(LOG(0.01*BV26/10^-BE26)))</f>
        <v>6.0412230120462027</v>
      </c>
      <c r="AO26" s="79" cm="1">
        <f t="array" ref="AO26">_xlfn.IFS(BF26=0,0,BF26&gt;0,(LOG(0.01*BW26/10^-BF26)))</f>
        <v>7.9278276111950614</v>
      </c>
      <c r="AP26" s="79" cm="1">
        <f t="array" ref="AP26">_xlfn.IFS(BG26=0,0,BG26&gt;0,(LOG(0.01*BX26/10^-BG26)))</f>
        <v>8.0537235405497718</v>
      </c>
      <c r="AQ26" s="79" cm="1">
        <f t="array" ref="AQ26">_xlfn.IFS(BH26=0,0,BH26&gt;0,(LOG(0.01*BY26/10^-BH26)))</f>
        <v>8.1353872479454843</v>
      </c>
      <c r="AR26" s="80">
        <f>VLOOKUP($A26,'B-EmEC'!$A:$DD,MATCH(AR$2,'B-EmEC'!$A$1:$DD$1,0),FALSE)</f>
        <v>0</v>
      </c>
      <c r="AS26" s="79" t="e">
        <f>VLOOKUP($A26,'B-EmEC'!$A:$DD,MATCH(AS$2,'B-EmEC'!$A$1:$DD$1,0),FALSE)</f>
        <v>#N/A</v>
      </c>
      <c r="AT26" s="79">
        <f>VLOOKUP($A26,'B-EmEC'!$A:$DD,MATCH(AT$2,'B-EmEC'!$A$1:$DD$1,0),FALSE)</f>
        <v>7.5620000000000003</v>
      </c>
      <c r="AU26" s="79">
        <f>VLOOKUP($A26,'B-EmEC'!$A:$DD,MATCH(AU$2,'B-EmEC'!$A$1:$DD$1,0),FALSE)</f>
        <v>7.601</v>
      </c>
      <c r="AV26" s="79" t="e">
        <f>VLOOKUP($A26,'B-EmEC'!$A:$DD,MATCH(AV$2,'B-EmEC'!$A$1:$DD$1,0),FALSE)</f>
        <v>#N/A</v>
      </c>
      <c r="AW26" s="79">
        <f>VLOOKUP($A26,'B-EmEC'!$A:$DD,MATCH(AW$2,'B-EmEC'!$A$1:$DD$1,0),FALSE)</f>
        <v>7.9989999999999997</v>
      </c>
      <c r="AX26" s="79">
        <f>VLOOKUP($A26,'B-EmEC'!$A:$DD,MATCH(AX$2,'B-EmEC'!$A$1:$DD$1,0),FALSE)</f>
        <v>8.3409999999999993</v>
      </c>
      <c r="AY26" s="79">
        <f>VLOOKUP($A26,'B-EmEC'!$A:$DD,MATCH(AY$2,'B-EmEC'!$A$1:$DD$1,0),FALSE)</f>
        <v>9.2390000000000008</v>
      </c>
      <c r="AZ26" s="79">
        <f>VLOOKUP($A26,'B-EmEC'!$A:$DD,MATCH(AZ$2,'B-EmEC'!$A$1:$DD$1,0),FALSE)</f>
        <v>9.5470000000000006</v>
      </c>
      <c r="BA26" s="79">
        <f>VLOOKUP($A26,'B-EmEC'!$A:$DD,MATCH(BA$2,'B-EmEC'!$A$1:$DD$1,0),FALSE)</f>
        <v>9.3789999999999996</v>
      </c>
      <c r="BB26" s="79">
        <f>VLOOKUP($A26,'B-EmEC'!$A:$DD,MATCH(BB$2,'B-EmEC'!$A$1:$DD$1,0),FALSE)</f>
        <v>8.8439999999999994</v>
      </c>
      <c r="BC26" s="79">
        <f>VLOOKUP($A26,'B-EmEC'!$A:$DD,MATCH(BC$2,'B-EmEC'!$A$1:$DD$1,0),FALSE)</f>
        <v>7.6609999999999996</v>
      </c>
      <c r="BD26" s="79">
        <f>VLOOKUP($A26,'B-EmEC'!$A:$DD,MATCH(BD$2,'B-EmEC'!$A$1:$DD$1,0),FALSE)</f>
        <v>7.6479999999999997</v>
      </c>
      <c r="BE26" s="79">
        <f>VLOOKUP($A26,'B-EmEC'!$A:$DD,MATCH(BE$2,'B-EmEC'!$A$1:$DD$1,0),FALSE)</f>
        <v>6.41</v>
      </c>
      <c r="BF26" s="79">
        <f>VLOOKUP($A26,'B-EmEC'!$A:$DD,MATCH(BF$2,'B-EmEC'!$A$1:$DD$1,0),FALSE)</f>
        <v>8.4710000000000001</v>
      </c>
      <c r="BG26" s="79">
        <f>VLOOKUP($A26,'B-EmEC'!$A:$DD,MATCH(BG$2,'B-EmEC'!$A$1:$DD$1,0),FALSE)</f>
        <v>8.407</v>
      </c>
      <c r="BH26" s="79">
        <f>VLOOKUP($A26,'B-EmEC'!$A:$DD,MATCH(BH$2,'B-EmEC'!$A$1:$DD$1,0),FALSE)</f>
        <v>8.5579999999999998</v>
      </c>
      <c r="BI26" s="78">
        <f>VLOOKUP($A26,'B-EmEC'!$A:$DD,MATCH(BI$2,'B-EmEC'!$A$1:$DD$1,0),FALSE)</f>
        <v>0</v>
      </c>
      <c r="BJ26" s="77" t="e">
        <f>VLOOKUP($A26,'B-EmEC'!$A:$DD,MATCH(BJ$2,'B-EmEC'!$A$1:$DD$1,0),FALSE)</f>
        <v>#N/A</v>
      </c>
      <c r="BK26" s="77">
        <f>VLOOKUP($A26,'B-EmEC'!$A:$DD,MATCH(BK$2,'B-EmEC'!$A$1:$DD$1,0),FALSE)</f>
        <v>14.669555796316359</v>
      </c>
      <c r="BL26" s="77">
        <f>VLOOKUP($A26,'B-EmEC'!$A:$DD,MATCH(BL$2,'B-EmEC'!$A$1:$DD$1,0),FALSE)</f>
        <v>7.0201577563540756</v>
      </c>
      <c r="BM26" s="77" t="e">
        <f>VLOOKUP($A26,'B-EmEC'!$A:$DD,MATCH(BM$2,'B-EmEC'!$A$1:$DD$1,0),FALSE)</f>
        <v>#N/A</v>
      </c>
      <c r="BN26" s="77">
        <f>VLOOKUP($A26,'B-EmEC'!$A:$DD,MATCH(BN$2,'B-EmEC'!$A$1:$DD$1,0),FALSE)</f>
        <v>32.258064516129032</v>
      </c>
      <c r="BO26" s="77">
        <f>VLOOKUP($A26,'B-EmEC'!$A:$DD,MATCH(BO$2,'B-EmEC'!$A$1:$DD$1,0),FALSE)</f>
        <v>34.122168284789645</v>
      </c>
      <c r="BP26" s="77">
        <f>VLOOKUP($A26,'B-EmEC'!$A:$DD,MATCH(BP$2,'B-EmEC'!$A$1:$DD$1,0),FALSE)</f>
        <v>41.937354988399072</v>
      </c>
      <c r="BQ26" s="77">
        <f>VLOOKUP($A26,'B-EmEC'!$A:$DD,MATCH(BQ$2,'B-EmEC'!$A$1:$DD$1,0),FALSE)</f>
        <v>56.8166644411804</v>
      </c>
      <c r="BR26" s="77">
        <f>VLOOKUP($A26,'B-EmEC'!$A:$DD,MATCH(BR$2,'B-EmEC'!$A$1:$DD$1,0),FALSE)</f>
        <v>68.83682599481989</v>
      </c>
      <c r="BS26" s="77">
        <f>VLOOKUP($A26,'B-EmEC'!$A:$DD,MATCH(BS$2,'B-EmEC'!$A$1:$DD$1,0),FALSE)</f>
        <v>66.875879233849147</v>
      </c>
      <c r="BT26" s="77">
        <f>VLOOKUP($A26,'B-EmEC'!$A:$DD,MATCH(BT$2,'B-EmEC'!$A$1:$DD$1,0),FALSE)</f>
        <v>37.066541705716965</v>
      </c>
      <c r="BU26" s="77">
        <f>VLOOKUP($A26,'B-EmEC'!$A:$DD,MATCH(BU$2,'B-EmEC'!$A$1:$DD$1,0),FALSE)</f>
        <v>59.286885245901637</v>
      </c>
      <c r="BV26" s="77">
        <f>VLOOKUP($A26,'B-EmEC'!$A:$DD,MATCH(BV$2,'B-EmEC'!$A$1:$DD$1,0),FALSE)</f>
        <v>42.778249787595584</v>
      </c>
      <c r="BW26" s="77">
        <f>VLOOKUP($A26,'B-EmEC'!$A:$DD,MATCH(BW$2,'B-EmEC'!$A$1:$DD$1,0),FALSE)</f>
        <v>28.630412890231622</v>
      </c>
      <c r="BX26" s="77">
        <f>VLOOKUP($A26,'B-EmEC'!$A:$DD,MATCH(BX$2,'B-EmEC'!$A$1:$DD$1,0),FALSE)</f>
        <v>44.332634521313764</v>
      </c>
      <c r="BY26" s="77">
        <f>VLOOKUP($A26,'B-EmEC'!$A:$DD,MATCH(BY$2,'B-EmEC'!$A$1:$DD$1,0),FALSE)</f>
        <v>37.790901137357828</v>
      </c>
      <c r="BZ26" s="80">
        <f>VLOOKUP($A26,'B-EmEC'!$A:$DD,MATCH(BZ$2,'B-EmEC'!$A$1:$DD$1,0),FALSE)</f>
        <v>0</v>
      </c>
      <c r="CA26" s="79" t="e">
        <f>VLOOKUP($A26,'B-EmEC'!$A:$DD,MATCH(CA$2,'B-EmEC'!$A$1:$DD$1,0),FALSE)</f>
        <v>#N/A</v>
      </c>
      <c r="CB26" s="79">
        <f>VLOOKUP($A26,'B-EmEC'!$A:$DD,MATCH(CB$2,'B-EmEC'!$A$1:$DD$1,0),FALSE)</f>
        <v>19.713085464780733</v>
      </c>
      <c r="CC26" s="79">
        <f>VLOOKUP($A26,'B-EmEC'!$A:$DD,MATCH(CC$2,'B-EmEC'!$A$1:$DD$1,0),FALSE)</f>
        <v>27.552164706026549</v>
      </c>
      <c r="CD26" s="79" t="e">
        <f>VLOOKUP($A26,'B-EmEC'!$A:$DD,MATCH(CD$2,'B-EmEC'!$A$1:$DD$1,0),FALSE)</f>
        <v>#N/A</v>
      </c>
      <c r="CE26" s="79">
        <f>VLOOKUP($A26,'B-EmEC'!$A:$DD,MATCH(CE$2,'B-EmEC'!$A$1:$DD$1,0),FALSE)</f>
        <v>40.402993620412893</v>
      </c>
      <c r="CF26" s="79">
        <f>VLOOKUP($A26,'B-EmEC'!$A:$DD,MATCH(CF$2,'B-EmEC'!$A$1:$DD$1,0),FALSE)</f>
        <v>11.154968200560424</v>
      </c>
      <c r="CG26" s="79">
        <f>VLOOKUP($A26,'B-EmEC'!$A:$DD,MATCH(CG$2,'B-EmEC'!$A$1:$DD$1,0),FALSE)</f>
        <v>16.108193865205127</v>
      </c>
      <c r="CH26" s="79">
        <f>VLOOKUP($A26,'B-EmEC'!$A:$DD,MATCH(CH$2,'B-EmEC'!$A$1:$DD$1,0),FALSE)</f>
        <v>193.62122665999644</v>
      </c>
      <c r="CI26" s="79">
        <f>VLOOKUP($A26,'B-EmEC'!$A:$DD,MATCH(CI$2,'B-EmEC'!$A$1:$DD$1,0),FALSE)</f>
        <v>133.17598324690195</v>
      </c>
      <c r="CJ26" s="79">
        <f>VLOOKUP($A26,'B-EmEC'!$A:$DD,MATCH(CJ$2,'B-EmEC'!$A$1:$DD$1,0),FALSE)</f>
        <v>210.31640171319469</v>
      </c>
      <c r="CK26" s="79">
        <f>VLOOKUP($A26,'B-EmEC'!$A:$DD,MATCH(CK$2,'B-EmEC'!$A$1:$DD$1,0),FALSE)</f>
        <v>63.329954697507084</v>
      </c>
      <c r="CL26" s="79">
        <f>VLOOKUP($A26,'B-EmEC'!$A:$DD,MATCH(CL$2,'B-EmEC'!$A$1:$DD$1,0),FALSE)</f>
        <v>14.500635623109632</v>
      </c>
      <c r="CM26" s="79">
        <f>VLOOKUP($A26,'B-EmEC'!$A:$DD,MATCH(CM$2,'B-EmEC'!$A$1:$DD$1,0),FALSE)</f>
        <v>33.788138336438728</v>
      </c>
      <c r="CN26" s="79">
        <f>VLOOKUP($A26,'B-EmEC'!$A:$DD,MATCH(CN$2,'B-EmEC'!$A$1:$DD$1,0),FALSE)</f>
        <v>96.207433419424873</v>
      </c>
      <c r="CO26" s="79">
        <f>VLOOKUP($A26,'B-EmEC'!$A:$DD,MATCH(CO$2,'B-EmEC'!$A$1:$DD$1,0),FALSE)</f>
        <v>106.72669061387067</v>
      </c>
      <c r="CP26" s="79">
        <f>VLOOKUP($A26,'B-EmEC'!$A:$DD,MATCH(CP$2,'B-EmEC'!$A$1:$DD$1,0),FALSE)</f>
        <v>144.26927026908635</v>
      </c>
    </row>
    <row r="27" spans="1:94" x14ac:dyDescent="0.2">
      <c r="A27" t="s">
        <v>227</v>
      </c>
      <c r="B27" s="1" t="str">
        <f>IF(VLOOKUP($A27,'B-Ligands'!$A:$G,3,FALSE)="","",VLOOKUP($A27,'B-Ligands'!$A:$G,3,FALSE))</f>
        <v/>
      </c>
      <c r="C27" t="str">
        <f>IF(VLOOKUP($A27,'B-Ligands'!$A:$G,4,FALSE)="","",VLOOKUP($A27,'B-Ligands'!$A:$G,4,FALSE))</f>
        <v>Oxytocin</v>
      </c>
      <c r="D27" t="str">
        <f>IF(VLOOKUP($A27,'B-Ligands'!$A:$G,5,FALSE)="","",VLOOKUP($A27,'B-Ligands'!$A:$G,5,FALSE))</f>
        <v>Guide To Pharmacology</v>
      </c>
      <c r="E27">
        <f>IF(VLOOKUP($A27,'B-Ligands'!$A:$G,6,FALSE)="","",VLOOKUP($A27,'B-Ligands'!$A:$G,6,FALSE))</f>
        <v>2174</v>
      </c>
      <c r="F27" t="str">
        <f>IF(VLOOKUP($A27,'B-Ligands'!$A:$G,7,FALSE)="","",VLOOKUP($A27,'B-Ligands'!$A:$G,7,FALSE))</f>
        <v>Physiological</v>
      </c>
      <c r="G27" s="28">
        <f t="shared" si="0"/>
        <v>0</v>
      </c>
      <c r="H27" s="32">
        <f t="shared" si="1"/>
        <v>0</v>
      </c>
      <c r="I27" s="32">
        <f t="shared" si="2"/>
        <v>7.7491258902539712</v>
      </c>
      <c r="J27" s="32">
        <f t="shared" si="3"/>
        <v>0</v>
      </c>
      <c r="K27" s="32">
        <f t="shared" si="4"/>
        <v>7.6022737982930035</v>
      </c>
      <c r="L27" s="28">
        <f t="shared" si="5"/>
        <v>0</v>
      </c>
      <c r="M27" s="32">
        <f t="shared" si="6"/>
        <v>0</v>
      </c>
      <c r="N27" s="32">
        <f t="shared" si="7"/>
        <v>8.3840000000000003</v>
      </c>
      <c r="O27" s="32">
        <f t="shared" si="8"/>
        <v>0</v>
      </c>
      <c r="P27" s="32">
        <f t="shared" si="9"/>
        <v>8.6</v>
      </c>
      <c r="Q27" s="29">
        <f t="shared" si="10"/>
        <v>0</v>
      </c>
      <c r="R27" s="31">
        <f t="shared" si="11"/>
        <v>0</v>
      </c>
      <c r="S27" s="31">
        <f t="shared" si="12"/>
        <v>31.010124793972214</v>
      </c>
      <c r="T27" s="31">
        <f t="shared" si="13"/>
        <v>0</v>
      </c>
      <c r="U27" s="31">
        <f t="shared" si="14"/>
        <v>11.579315164220825</v>
      </c>
      <c r="V27" s="28">
        <f t="shared" si="15"/>
        <v>0</v>
      </c>
      <c r="W27" s="32">
        <f t="shared" si="16"/>
        <v>0</v>
      </c>
      <c r="X27" s="32">
        <f t="shared" si="17"/>
        <v>24.022939521222071</v>
      </c>
      <c r="Y27" s="32">
        <f t="shared" si="18"/>
        <v>0</v>
      </c>
      <c r="Z27" s="32">
        <f t="shared" si="19"/>
        <v>27.8036244483432</v>
      </c>
      <c r="AA27" s="80" cm="1">
        <f t="array" ref="AA27">_xlfn.IFS(AR27=0,0,AR27&gt;0,(LOG(0.01*BI27/10^-AR27)))</f>
        <v>0</v>
      </c>
      <c r="AB27" s="79" t="e" cm="1">
        <f t="array" ref="AB27">_xlfn.IFS(AS27=0,0,AS27&gt;0,(LOG(0.01*BJ27/10^-AS27)))</f>
        <v>#N/A</v>
      </c>
      <c r="AC27" s="79" cm="1">
        <f t="array" ref="AC27">_xlfn.IFS(AT27=0,0,AT27&gt;0,(LOG(0.01*BK27/10^-AT27)))</f>
        <v>0</v>
      </c>
      <c r="AD27" s="79" cm="1">
        <f t="array" ref="AD27">_xlfn.IFS(AU27=0,0,AU27&gt;0,(LOG(0.01*BL27/10^-AU27)))</f>
        <v>0</v>
      </c>
      <c r="AE27" s="79" t="e" cm="1">
        <f t="array" ref="AE27">_xlfn.IFS(AV27=0,0,AV27&gt;0,(LOG(0.01*BM27/10^-AV27)))</f>
        <v>#N/A</v>
      </c>
      <c r="AF27" s="79" cm="1">
        <f t="array" ref="AF27">_xlfn.IFS(AW27=0,0,AW27&gt;0,(LOG(0.01*BN27/10^-AW27)))</f>
        <v>0</v>
      </c>
      <c r="AG27" s="79" cm="1">
        <f t="array" ref="AG27">_xlfn.IFS(AX27=0,0,AX27&gt;0,(LOG(0.01*BO27/10^-AX27)))</f>
        <v>0</v>
      </c>
      <c r="AH27" s="79" cm="1">
        <f t="array" ref="AH27">_xlfn.IFS(AY27=0,0,AY27&gt;0,(LOG(0.01*BP27/10^-AY27)))</f>
        <v>0</v>
      </c>
      <c r="AI27" s="79" cm="1">
        <f t="array" ref="AI27">_xlfn.IFS(AZ27=0,0,AZ27&gt;0,(LOG(0.01*BQ27/10^-AZ27)))</f>
        <v>7.7491258902539712</v>
      </c>
      <c r="AJ27" s="79" cm="1">
        <f t="array" ref="AJ27">_xlfn.IFS(BA27=0,0,BA27&gt;0,(LOG(0.01*BR27/10^-BA27)))</f>
        <v>7.6845035139711051</v>
      </c>
      <c r="AK27" s="79" cm="1">
        <f t="array" ref="AK27">_xlfn.IFS(BB27=0,0,BB27&gt;0,(LOG(0.01*BS27/10^-BB27)))</f>
        <v>6.8809506571124208</v>
      </c>
      <c r="AL27" s="79" cm="1">
        <f t="array" ref="AL27">_xlfn.IFS(BC27=0,0,BC27&gt;0,(LOG(0.01*BT27/10^-BC27)))</f>
        <v>7.2761368092790804</v>
      </c>
      <c r="AM27" s="79" cm="1">
        <f t="array" ref="AM27">_xlfn.IFS(BD27=0,0,BD27&gt;0,(LOG(0.01*BU27/10^-BD27)))</f>
        <v>0</v>
      </c>
      <c r="AN27" s="79" cm="1">
        <f t="array" ref="AN27">_xlfn.IFS(BE27=0,0,BE27&gt;0,(LOG(0.01*BV27/10^-BE27)))</f>
        <v>0</v>
      </c>
      <c r="AO27" s="79" cm="1">
        <f t="array" ref="AO27">_xlfn.IFS(BF27=0,0,BF27&gt;0,(LOG(0.01*BW27/10^-BF27)))</f>
        <v>6.7251561531598858</v>
      </c>
      <c r="AP27" s="79" cm="1">
        <f t="array" ref="AP27">_xlfn.IFS(BG27=0,0,BG27&gt;0,(LOG(0.01*BX27/10^-BG27)))</f>
        <v>7.3076828746595615</v>
      </c>
      <c r="AQ27" s="79" cm="1">
        <f t="array" ref="AQ27">_xlfn.IFS(BH27=0,0,BH27&gt;0,(LOG(0.01*BY27/10^-BH27)))</f>
        <v>7.6022737982930035</v>
      </c>
      <c r="AR27" s="80">
        <f>VLOOKUP($A27,'B-EmEC'!$A:$DD,MATCH(AR$2,'B-EmEC'!$A$1:$DD$1,0),FALSE)</f>
        <v>0</v>
      </c>
      <c r="AS27" s="79" t="e">
        <f>VLOOKUP($A27,'B-EmEC'!$A:$DD,MATCH(AS$2,'B-EmEC'!$A$1:$DD$1,0),FALSE)</f>
        <v>#N/A</v>
      </c>
      <c r="AT27" s="79">
        <f>VLOOKUP($A27,'B-EmEC'!$A:$DD,MATCH(AT$2,'B-EmEC'!$A$1:$DD$1,0),FALSE)</f>
        <v>0</v>
      </c>
      <c r="AU27" s="79">
        <f>VLOOKUP($A27,'B-EmEC'!$A:$DD,MATCH(AU$2,'B-EmEC'!$A$1:$DD$1,0),FALSE)</f>
        <v>0</v>
      </c>
      <c r="AV27" s="79" t="e">
        <f>VLOOKUP($A27,'B-EmEC'!$A:$DD,MATCH(AV$2,'B-EmEC'!$A$1:$DD$1,0),FALSE)</f>
        <v>#N/A</v>
      </c>
      <c r="AW27" s="79">
        <f>VLOOKUP($A27,'B-EmEC'!$A:$DD,MATCH(AW$2,'B-EmEC'!$A$1:$DD$1,0),FALSE)</f>
        <v>0</v>
      </c>
      <c r="AX27" s="79">
        <f>VLOOKUP($A27,'B-EmEC'!$A:$DD,MATCH(AX$2,'B-EmEC'!$A$1:$DD$1,0),FALSE)</f>
        <v>0</v>
      </c>
      <c r="AY27" s="79">
        <f>VLOOKUP($A27,'B-EmEC'!$A:$DD,MATCH(AY$2,'B-EmEC'!$A$1:$DD$1,0),FALSE)</f>
        <v>0</v>
      </c>
      <c r="AZ27" s="79">
        <f>VLOOKUP($A27,'B-EmEC'!$A:$DD,MATCH(AZ$2,'B-EmEC'!$A$1:$DD$1,0),FALSE)</f>
        <v>8.3840000000000003</v>
      </c>
      <c r="BA27" s="79">
        <f>VLOOKUP($A27,'B-EmEC'!$A:$DD,MATCH(BA$2,'B-EmEC'!$A$1:$DD$1,0),FALSE)</f>
        <v>8.1929999999999996</v>
      </c>
      <c r="BB27" s="79">
        <f>VLOOKUP($A27,'B-EmEC'!$A:$DD,MATCH(BB$2,'B-EmEC'!$A$1:$DD$1,0),FALSE)</f>
        <v>8.109</v>
      </c>
      <c r="BC27" s="79">
        <f>VLOOKUP($A27,'B-EmEC'!$A:$DD,MATCH(BC$2,'B-EmEC'!$A$1:$DD$1,0),FALSE)</f>
        <v>8.0210000000000008</v>
      </c>
      <c r="BD27" s="79">
        <f>VLOOKUP($A27,'B-EmEC'!$A:$DD,MATCH(BD$2,'B-EmEC'!$A$1:$DD$1,0),FALSE)</f>
        <v>0</v>
      </c>
      <c r="BE27" s="79">
        <f>VLOOKUP($A27,'B-EmEC'!$A:$DD,MATCH(BE$2,'B-EmEC'!$A$1:$DD$1,0),FALSE)</f>
        <v>0</v>
      </c>
      <c r="BF27" s="79">
        <f>VLOOKUP($A27,'B-EmEC'!$A:$DD,MATCH(BF$2,'B-EmEC'!$A$1:$DD$1,0),FALSE)</f>
        <v>8.0909999999999993</v>
      </c>
      <c r="BG27" s="79">
        <f>VLOOKUP($A27,'B-EmEC'!$A:$DD,MATCH(BG$2,'B-EmEC'!$A$1:$DD$1,0),FALSE)</f>
        <v>8.2439999999999998</v>
      </c>
      <c r="BH27" s="79">
        <f>VLOOKUP($A27,'B-EmEC'!$A:$DD,MATCH(BH$2,'B-EmEC'!$A$1:$DD$1,0),FALSE)</f>
        <v>8.6</v>
      </c>
      <c r="BI27" s="78">
        <f>VLOOKUP($A27,'B-EmEC'!$A:$DD,MATCH(BI$2,'B-EmEC'!$A$1:$DD$1,0),FALSE)</f>
        <v>0</v>
      </c>
      <c r="BJ27" s="77" t="e">
        <f>VLOOKUP($A27,'B-EmEC'!$A:$DD,MATCH(BJ$2,'B-EmEC'!$A$1:$DD$1,0),FALSE)</f>
        <v>#N/A</v>
      </c>
      <c r="BK27" s="77">
        <f>VLOOKUP($A27,'B-EmEC'!$A:$DD,MATCH(BK$2,'B-EmEC'!$A$1:$DD$1,0),FALSE)</f>
        <v>0</v>
      </c>
      <c r="BL27" s="77">
        <f>VLOOKUP($A27,'B-EmEC'!$A:$DD,MATCH(BL$2,'B-EmEC'!$A$1:$DD$1,0),FALSE)</f>
        <v>0</v>
      </c>
      <c r="BM27" s="77" t="e">
        <f>VLOOKUP($A27,'B-EmEC'!$A:$DD,MATCH(BM$2,'B-EmEC'!$A$1:$DD$1,0),FALSE)</f>
        <v>#N/A</v>
      </c>
      <c r="BN27" s="77">
        <f>VLOOKUP($A27,'B-EmEC'!$A:$DD,MATCH(BN$2,'B-EmEC'!$A$1:$DD$1,0),FALSE)</f>
        <v>0</v>
      </c>
      <c r="BO27" s="77">
        <f>VLOOKUP($A27,'B-EmEC'!$A:$DD,MATCH(BO$2,'B-EmEC'!$A$1:$DD$1,0),FALSE)</f>
        <v>0</v>
      </c>
      <c r="BP27" s="77">
        <f>VLOOKUP($A27,'B-EmEC'!$A:$DD,MATCH(BP$2,'B-EmEC'!$A$1:$DD$1,0),FALSE)</f>
        <v>0</v>
      </c>
      <c r="BQ27" s="77">
        <f>VLOOKUP($A27,'B-EmEC'!$A:$DD,MATCH(BQ$2,'B-EmEC'!$A$1:$DD$1,0),FALSE)</f>
        <v>23.180664975297102</v>
      </c>
      <c r="BR27" s="77">
        <f>VLOOKUP($A27,'B-EmEC'!$A:$DD,MATCH(BR$2,'B-EmEC'!$A$1:$DD$1,0),FALSE)</f>
        <v>31.010124793972214</v>
      </c>
      <c r="BS27" s="77">
        <f>VLOOKUP($A27,'B-EmEC'!$A:$DD,MATCH(BS$2,'B-EmEC'!$A$1:$DD$1,0),FALSE)</f>
        <v>5.9149442701006381</v>
      </c>
      <c r="BT27" s="77">
        <f>VLOOKUP($A27,'B-EmEC'!$A:$DD,MATCH(BT$2,'B-EmEC'!$A$1:$DD$1,0),FALSE)</f>
        <v>17.994376757263357</v>
      </c>
      <c r="BU27" s="77">
        <f>VLOOKUP($A27,'B-EmEC'!$A:$DD,MATCH(BU$2,'B-EmEC'!$A$1:$DD$1,0),FALSE)</f>
        <v>0</v>
      </c>
      <c r="BV27" s="77">
        <f>VLOOKUP($A27,'B-EmEC'!$A:$DD,MATCH(BV$2,'B-EmEC'!$A$1:$DD$1,0),FALSE)</f>
        <v>0</v>
      </c>
      <c r="BW27" s="77">
        <f>VLOOKUP($A27,'B-EmEC'!$A:$DD,MATCH(BW$2,'B-EmEC'!$A$1:$DD$1,0),FALSE)</f>
        <v>4.3068143672373287</v>
      </c>
      <c r="BX27" s="77">
        <f>VLOOKUP($A27,'B-EmEC'!$A:$DD,MATCH(BX$2,'B-EmEC'!$A$1:$DD$1,0),FALSE)</f>
        <v>11.579315164220825</v>
      </c>
      <c r="BY27" s="77">
        <f>VLOOKUP($A27,'B-EmEC'!$A:$DD,MATCH(BY$2,'B-EmEC'!$A$1:$DD$1,0),FALSE)</f>
        <v>10.05249343832021</v>
      </c>
      <c r="BZ27" s="80">
        <f>VLOOKUP($A27,'B-EmEC'!$A:$DD,MATCH(BZ$2,'B-EmEC'!$A$1:$DD$1,0),FALSE)</f>
        <v>0</v>
      </c>
      <c r="CA27" s="79" t="e">
        <f>VLOOKUP($A27,'B-EmEC'!$A:$DD,MATCH(CA$2,'B-EmEC'!$A$1:$DD$1,0),FALSE)</f>
        <v>#N/A</v>
      </c>
      <c r="CB27" s="79">
        <f>VLOOKUP($A27,'B-EmEC'!$A:$DD,MATCH(CB$2,'B-EmEC'!$A$1:$DD$1,0),FALSE)</f>
        <v>0</v>
      </c>
      <c r="CC27" s="79">
        <f>VLOOKUP($A27,'B-EmEC'!$A:$DD,MATCH(CC$2,'B-EmEC'!$A$1:$DD$1,0),FALSE)</f>
        <v>0</v>
      </c>
      <c r="CD27" s="79" t="e">
        <f>VLOOKUP($A27,'B-EmEC'!$A:$DD,MATCH(CD$2,'B-EmEC'!$A$1:$DD$1,0),FALSE)</f>
        <v>#N/A</v>
      </c>
      <c r="CE27" s="79">
        <f>VLOOKUP($A27,'B-EmEC'!$A:$DD,MATCH(CE$2,'B-EmEC'!$A$1:$DD$1,0),FALSE)</f>
        <v>0</v>
      </c>
      <c r="CF27" s="79">
        <f>VLOOKUP($A27,'B-EmEC'!$A:$DD,MATCH(CF$2,'B-EmEC'!$A$1:$DD$1,0),FALSE)</f>
        <v>0</v>
      </c>
      <c r="CG27" s="79">
        <f>VLOOKUP($A27,'B-EmEC'!$A:$DD,MATCH(CG$2,'B-EmEC'!$A$1:$DD$1,0),FALSE)</f>
        <v>0</v>
      </c>
      <c r="CH27" s="79">
        <f>VLOOKUP($A27,'B-EmEC'!$A:$DD,MATCH(CH$2,'B-EmEC'!$A$1:$DD$1,0),FALSE)</f>
        <v>15.667600653010743</v>
      </c>
      <c r="CI27" s="79">
        <f>VLOOKUP($A27,'B-EmEC'!$A:$DD,MATCH(CI$2,'B-EmEC'!$A$1:$DD$1,0),FALSE)</f>
        <v>24.022939521222071</v>
      </c>
      <c r="CJ27" s="79">
        <f>VLOOKUP($A27,'B-EmEC'!$A:$DD,MATCH(CJ$2,'B-EmEC'!$A$1:$DD$1,0),FALSE)</f>
        <v>6.1784281614869787</v>
      </c>
      <c r="CK27" s="79">
        <f>VLOOKUP($A27,'B-EmEC'!$A:$DD,MATCH(CK$2,'B-EmEC'!$A$1:$DD$1,0),FALSE)</f>
        <v>23.051594409457486</v>
      </c>
      <c r="CL27" s="79">
        <f>VLOOKUP($A27,'B-EmEC'!$A:$DD,MATCH(CL$2,'B-EmEC'!$A$1:$DD$1,0),FALSE)</f>
        <v>0</v>
      </c>
      <c r="CM27" s="79">
        <f>VLOOKUP($A27,'B-EmEC'!$A:$DD,MATCH(CM$2,'B-EmEC'!$A$1:$DD$1,0),FALSE)</f>
        <v>0</v>
      </c>
      <c r="CN27" s="79">
        <f>VLOOKUP($A27,'B-EmEC'!$A:$DD,MATCH(CN$2,'B-EmEC'!$A$1:$DD$1,0),FALSE)</f>
        <v>8.0582304729184209</v>
      </c>
      <c r="CO27" s="79">
        <f>VLOOKUP($A27,'B-EmEC'!$A:$DD,MATCH(CO$2,'B-EmEC'!$A$1:$DD$1,0),FALSE)</f>
        <v>12.810436337694462</v>
      </c>
      <c r="CP27" s="79">
        <f>VLOOKUP($A27,'B-EmEC'!$A:$DD,MATCH(CP$2,'B-EmEC'!$A$1:$DD$1,0),FALSE)</f>
        <v>27.8036244483432</v>
      </c>
    </row>
    <row r="28" spans="1:94" x14ac:dyDescent="0.2">
      <c r="A28" t="s">
        <v>101</v>
      </c>
      <c r="B28" s="1" t="str">
        <f>IF(VLOOKUP($A28,'B-Ligands'!$A:$G,3,FALSE)="","",VLOOKUP($A28,'B-Ligands'!$A:$G,3,FALSE))</f>
        <v/>
      </c>
      <c r="C28" t="str">
        <f>IF(VLOOKUP($A28,'B-Ligands'!$A:$G,4,FALSE)="","",VLOOKUP($A28,'B-Ligands'!$A:$G,4,FALSE))</f>
        <v>pH (proton)</v>
      </c>
      <c r="D28" t="str">
        <f>IF(VLOOKUP($A28,'B-Ligands'!$A:$G,5,FALSE)="","",VLOOKUP($A28,'B-Ligands'!$A:$G,5,FALSE))</f>
        <v>Guide To Pharmacology</v>
      </c>
      <c r="E28">
        <f>IF(VLOOKUP($A28,'B-Ligands'!$A:$G,6,FALSE)="","",VLOOKUP($A28,'B-Ligands'!$A:$G,6,FALSE))</f>
        <v>2346</v>
      </c>
      <c r="F28" t="str">
        <f>IF(VLOOKUP($A28,'B-Ligands'!$A:$G,7,FALSE)="","",VLOOKUP($A28,'B-Ligands'!$A:$G,7,FALSE))</f>
        <v>Physiological</v>
      </c>
      <c r="G28" s="28">
        <f t="shared" si="0"/>
        <v>6.6921563462664739</v>
      </c>
      <c r="H28" s="32">
        <f t="shared" si="1"/>
        <v>5.5493912262868861</v>
      </c>
      <c r="I28" s="32">
        <f t="shared" si="2"/>
        <v>0</v>
      </c>
      <c r="J28" s="32">
        <f t="shared" si="3"/>
        <v>7.1156291818452848</v>
      </c>
      <c r="K28" s="32">
        <f t="shared" si="4"/>
        <v>4.9881381357939576</v>
      </c>
      <c r="L28" s="28">
        <f t="shared" si="5"/>
        <v>6.9980000000000002</v>
      </c>
      <c r="M28" s="32">
        <f t="shared" si="6"/>
        <v>6.3049999999999997</v>
      </c>
      <c r="N28" s="32">
        <f t="shared" si="7"/>
        <v>0</v>
      </c>
      <c r="O28" s="32">
        <f t="shared" si="8"/>
        <v>7.8959999999999999</v>
      </c>
      <c r="P28" s="32">
        <f t="shared" si="9"/>
        <v>6.306</v>
      </c>
      <c r="Q28" s="29">
        <f t="shared" si="10"/>
        <v>49.448867115737904</v>
      </c>
      <c r="R28" s="31">
        <f t="shared" si="11"/>
        <v>17.554611650485437</v>
      </c>
      <c r="S28" s="31">
        <f t="shared" si="12"/>
        <v>0</v>
      </c>
      <c r="T28" s="31">
        <f t="shared" si="13"/>
        <v>16.581704899461908</v>
      </c>
      <c r="U28" s="31">
        <f t="shared" si="14"/>
        <v>4.8099231306778476</v>
      </c>
      <c r="V28" s="28">
        <f t="shared" si="15"/>
        <v>3.4186192412497944</v>
      </c>
      <c r="W28" s="32">
        <f t="shared" si="16"/>
        <v>16.033148572620156</v>
      </c>
      <c r="X28" s="32">
        <f t="shared" si="17"/>
        <v>0</v>
      </c>
      <c r="Y28" s="32">
        <f t="shared" si="18"/>
        <v>24.375998310884302</v>
      </c>
      <c r="Z28" s="32">
        <f t="shared" si="19"/>
        <v>18.651922377867209</v>
      </c>
      <c r="AA28" s="80" cm="1">
        <f t="array" ref="AA28">_xlfn.IFS(AR28=0,0,AR28&gt;0,(LOG(0.01*BI28/10^-AR28)))</f>
        <v>6.6921563462664739</v>
      </c>
      <c r="AB28" s="79" t="e" cm="1">
        <f t="array" ref="AB28">_xlfn.IFS(AS28=0,0,AS28&gt;0,(LOG(0.01*BJ28/10^-AS28)))</f>
        <v>#N/A</v>
      </c>
      <c r="AC28" s="79" cm="1">
        <f t="array" ref="AC28">_xlfn.IFS(AT28=0,0,AT28&gt;0,(LOG(0.01*BK28/10^-AT28)))</f>
        <v>0</v>
      </c>
      <c r="AD28" s="79" cm="1">
        <f t="array" ref="AD28">_xlfn.IFS(AU28=0,0,AU28&gt;0,(LOG(0.01*BL28/10^-AU28)))</f>
        <v>0</v>
      </c>
      <c r="AE28" s="79" t="e" cm="1">
        <f t="array" ref="AE28">_xlfn.IFS(AV28=0,0,AV28&gt;0,(LOG(0.01*BM28/10^-AV28)))</f>
        <v>#N/A</v>
      </c>
      <c r="AF28" s="79" cm="1">
        <f t="array" ref="AF28">_xlfn.IFS(AW28=0,0,AW28&gt;0,(LOG(0.01*BN28/10^-AW28)))</f>
        <v>0</v>
      </c>
      <c r="AG28" s="79" cm="1">
        <f t="array" ref="AG28">_xlfn.IFS(AX28=0,0,AX28&gt;0,(LOG(0.01*BO28/10^-AX28)))</f>
        <v>5.5493912262868861</v>
      </c>
      <c r="AH28" s="79" cm="1">
        <f t="array" ref="AH28">_xlfn.IFS(AY28=0,0,AY28&gt;0,(LOG(0.01*BP28/10^-AY28)))</f>
        <v>0</v>
      </c>
      <c r="AI28" s="79" cm="1">
        <f t="array" ref="AI28">_xlfn.IFS(AZ28=0,0,AZ28&gt;0,(LOG(0.01*BQ28/10^-AZ28)))</f>
        <v>0</v>
      </c>
      <c r="AJ28" s="79" cm="1">
        <f t="array" ref="AJ28">_xlfn.IFS(BA28=0,0,BA28&gt;0,(LOG(0.01*BR28/10^-BA28)))</f>
        <v>0</v>
      </c>
      <c r="AK28" s="79" cm="1">
        <f t="array" ref="AK28">_xlfn.IFS(BB28=0,0,BB28&gt;0,(LOG(0.01*BS28/10^-BB28)))</f>
        <v>0</v>
      </c>
      <c r="AL28" s="79" cm="1">
        <f t="array" ref="AL28">_xlfn.IFS(BC28=0,0,BC28&gt;0,(LOG(0.01*BT28/10^-BC28)))</f>
        <v>0</v>
      </c>
      <c r="AM28" s="79" cm="1">
        <f t="array" ref="AM28">_xlfn.IFS(BD28=0,0,BD28&gt;0,(LOG(0.01*BU28/10^-BD28)))</f>
        <v>0</v>
      </c>
      <c r="AN28" s="79" cm="1">
        <f t="array" ref="AN28">_xlfn.IFS(BE28=0,0,BE28&gt;0,(LOG(0.01*BV28/10^-BE28)))</f>
        <v>7.1156291818452848</v>
      </c>
      <c r="AO28" s="79" cm="1">
        <f t="array" ref="AO28">_xlfn.IFS(BF28=0,0,BF28&gt;0,(LOG(0.01*BW28/10^-BF28)))</f>
        <v>4.2625027507293503</v>
      </c>
      <c r="AP28" s="79" cm="1">
        <f t="array" ref="AP28">_xlfn.IFS(BG28=0,0,BG28&gt;0,(LOG(0.01*BX28/10^-BG28)))</f>
        <v>4.9881381357939576</v>
      </c>
      <c r="AQ28" s="79" cm="1">
        <f t="array" ref="AQ28">_xlfn.IFS(BH28=0,0,BH28&gt;0,(LOG(0.01*BY28/10^-BH28)))</f>
        <v>0</v>
      </c>
      <c r="AR28" s="80">
        <f>VLOOKUP($A28,'B-EmEC'!$A:$DD,MATCH(AR$2,'B-EmEC'!$A$1:$DD$1,0),FALSE)</f>
        <v>6.9980000000000002</v>
      </c>
      <c r="AS28" s="79" t="e">
        <f>VLOOKUP($A28,'B-EmEC'!$A:$DD,MATCH(AS$2,'B-EmEC'!$A$1:$DD$1,0),FALSE)</f>
        <v>#N/A</v>
      </c>
      <c r="AT28" s="79">
        <f>VLOOKUP($A28,'B-EmEC'!$A:$DD,MATCH(AT$2,'B-EmEC'!$A$1:$DD$1,0),FALSE)</f>
        <v>0</v>
      </c>
      <c r="AU28" s="79">
        <f>VLOOKUP($A28,'B-EmEC'!$A:$DD,MATCH(AU$2,'B-EmEC'!$A$1:$DD$1,0),FALSE)</f>
        <v>0</v>
      </c>
      <c r="AV28" s="79" t="e">
        <f>VLOOKUP($A28,'B-EmEC'!$A:$DD,MATCH(AV$2,'B-EmEC'!$A$1:$DD$1,0),FALSE)</f>
        <v>#N/A</v>
      </c>
      <c r="AW28" s="79">
        <f>VLOOKUP($A28,'B-EmEC'!$A:$DD,MATCH(AW$2,'B-EmEC'!$A$1:$DD$1,0),FALSE)</f>
        <v>0</v>
      </c>
      <c r="AX28" s="79">
        <f>VLOOKUP($A28,'B-EmEC'!$A:$DD,MATCH(AX$2,'B-EmEC'!$A$1:$DD$1,0),FALSE)</f>
        <v>6.3049999999999997</v>
      </c>
      <c r="AY28" s="79">
        <f>VLOOKUP($A28,'B-EmEC'!$A:$DD,MATCH(AY$2,'B-EmEC'!$A$1:$DD$1,0),FALSE)</f>
        <v>0</v>
      </c>
      <c r="AZ28" s="79">
        <f>VLOOKUP($A28,'B-EmEC'!$A:$DD,MATCH(AZ$2,'B-EmEC'!$A$1:$DD$1,0),FALSE)</f>
        <v>0</v>
      </c>
      <c r="BA28" s="79">
        <f>VLOOKUP($A28,'B-EmEC'!$A:$DD,MATCH(BA$2,'B-EmEC'!$A$1:$DD$1,0),FALSE)</f>
        <v>0</v>
      </c>
      <c r="BB28" s="79">
        <f>VLOOKUP($A28,'B-EmEC'!$A:$DD,MATCH(BB$2,'B-EmEC'!$A$1:$DD$1,0),FALSE)</f>
        <v>0</v>
      </c>
      <c r="BC28" s="79">
        <f>VLOOKUP($A28,'B-EmEC'!$A:$DD,MATCH(BC$2,'B-EmEC'!$A$1:$DD$1,0),FALSE)</f>
        <v>0</v>
      </c>
      <c r="BD28" s="79">
        <f>VLOOKUP($A28,'B-EmEC'!$A:$DD,MATCH(BD$2,'B-EmEC'!$A$1:$DD$1,0),FALSE)</f>
        <v>0</v>
      </c>
      <c r="BE28" s="79">
        <f>VLOOKUP($A28,'B-EmEC'!$A:$DD,MATCH(BE$2,'B-EmEC'!$A$1:$DD$1,0),FALSE)</f>
        <v>7.8959999999999999</v>
      </c>
      <c r="BF28" s="79">
        <f>VLOOKUP($A28,'B-EmEC'!$A:$DD,MATCH(BF$2,'B-EmEC'!$A$1:$DD$1,0),FALSE)</f>
        <v>5.976</v>
      </c>
      <c r="BG28" s="79">
        <f>VLOOKUP($A28,'B-EmEC'!$A:$DD,MATCH(BG$2,'B-EmEC'!$A$1:$DD$1,0),FALSE)</f>
        <v>6.306</v>
      </c>
      <c r="BH28" s="79">
        <f>VLOOKUP($A28,'B-EmEC'!$A:$DD,MATCH(BH$2,'B-EmEC'!$A$1:$DD$1,0),FALSE)</f>
        <v>0</v>
      </c>
      <c r="BI28" s="78">
        <f>VLOOKUP($A28,'B-EmEC'!$A:$DD,MATCH(BI$2,'B-EmEC'!$A$1:$DD$1,0),FALSE)</f>
        <v>49.448867115737904</v>
      </c>
      <c r="BJ28" s="77" t="e">
        <f>VLOOKUP($A28,'B-EmEC'!$A:$DD,MATCH(BJ$2,'B-EmEC'!$A$1:$DD$1,0),FALSE)</f>
        <v>#N/A</v>
      </c>
      <c r="BK28" s="77">
        <f>VLOOKUP($A28,'B-EmEC'!$A:$DD,MATCH(BK$2,'B-EmEC'!$A$1:$DD$1,0),FALSE)</f>
        <v>0</v>
      </c>
      <c r="BL28" s="77">
        <f>VLOOKUP($A28,'B-EmEC'!$A:$DD,MATCH(BL$2,'B-EmEC'!$A$1:$DD$1,0),FALSE)</f>
        <v>0</v>
      </c>
      <c r="BM28" s="77" t="e">
        <f>VLOOKUP($A28,'B-EmEC'!$A:$DD,MATCH(BM$2,'B-EmEC'!$A$1:$DD$1,0),FALSE)</f>
        <v>#N/A</v>
      </c>
      <c r="BN28" s="77">
        <f>VLOOKUP($A28,'B-EmEC'!$A:$DD,MATCH(BN$2,'B-EmEC'!$A$1:$DD$1,0),FALSE)</f>
        <v>0</v>
      </c>
      <c r="BO28" s="77">
        <f>VLOOKUP($A28,'B-EmEC'!$A:$DD,MATCH(BO$2,'B-EmEC'!$A$1:$DD$1,0),FALSE)</f>
        <v>17.554611650485437</v>
      </c>
      <c r="BP28" s="77">
        <f>VLOOKUP($A28,'B-EmEC'!$A:$DD,MATCH(BP$2,'B-EmEC'!$A$1:$DD$1,0),FALSE)</f>
        <v>0</v>
      </c>
      <c r="BQ28" s="77">
        <f>VLOOKUP($A28,'B-EmEC'!$A:$DD,MATCH(BQ$2,'B-EmEC'!$A$1:$DD$1,0),FALSE)</f>
        <v>0</v>
      </c>
      <c r="BR28" s="77">
        <f>VLOOKUP($A28,'B-EmEC'!$A:$DD,MATCH(BR$2,'B-EmEC'!$A$1:$DD$1,0),FALSE)</f>
        <v>0</v>
      </c>
      <c r="BS28" s="77">
        <f>VLOOKUP($A28,'B-EmEC'!$A:$DD,MATCH(BS$2,'B-EmEC'!$A$1:$DD$1,0),FALSE)</f>
        <v>0</v>
      </c>
      <c r="BT28" s="77">
        <f>VLOOKUP($A28,'B-EmEC'!$A:$DD,MATCH(BT$2,'B-EmEC'!$A$1:$DD$1,0),FALSE)</f>
        <v>0</v>
      </c>
      <c r="BU28" s="77">
        <f>VLOOKUP($A28,'B-EmEC'!$A:$DD,MATCH(BU$2,'B-EmEC'!$A$1:$DD$1,0),FALSE)</f>
        <v>0</v>
      </c>
      <c r="BV28" s="77">
        <f>VLOOKUP($A28,'B-EmEC'!$A:$DD,MATCH(BV$2,'B-EmEC'!$A$1:$DD$1,0),FALSE)</f>
        <v>16.581704899461908</v>
      </c>
      <c r="BW28" s="77">
        <f>VLOOKUP($A28,'B-EmEC'!$A:$DD,MATCH(BW$2,'B-EmEC'!$A$1:$DD$1,0),FALSE)</f>
        <v>1.9342061094326954</v>
      </c>
      <c r="BX28" s="77">
        <f>VLOOKUP($A28,'B-EmEC'!$A:$DD,MATCH(BX$2,'B-EmEC'!$A$1:$DD$1,0),FALSE)</f>
        <v>4.8099231306778476</v>
      </c>
      <c r="BY28" s="77">
        <f>VLOOKUP($A28,'B-EmEC'!$A:$DD,MATCH(BY$2,'B-EmEC'!$A$1:$DD$1,0),FALSE)</f>
        <v>0</v>
      </c>
      <c r="BZ28" s="80">
        <f>VLOOKUP($A28,'B-EmEC'!$A:$DD,MATCH(BZ$2,'B-EmEC'!$A$1:$DD$1,0),FALSE)</f>
        <v>3.4186192412497944</v>
      </c>
      <c r="CA28" s="79" t="e">
        <f>VLOOKUP($A28,'B-EmEC'!$A:$DD,MATCH(CA$2,'B-EmEC'!$A$1:$DD$1,0),FALSE)</f>
        <v>#N/A</v>
      </c>
      <c r="CB28" s="79">
        <f>VLOOKUP($A28,'B-EmEC'!$A:$DD,MATCH(CB$2,'B-EmEC'!$A$1:$DD$1,0),FALSE)</f>
        <v>0</v>
      </c>
      <c r="CC28" s="79">
        <f>VLOOKUP($A28,'B-EmEC'!$A:$DD,MATCH(CC$2,'B-EmEC'!$A$1:$DD$1,0),FALSE)</f>
        <v>0</v>
      </c>
      <c r="CD28" s="79" t="e">
        <f>VLOOKUP($A28,'B-EmEC'!$A:$DD,MATCH(CD$2,'B-EmEC'!$A$1:$DD$1,0),FALSE)</f>
        <v>#N/A</v>
      </c>
      <c r="CE28" s="79">
        <f>VLOOKUP($A28,'B-EmEC'!$A:$DD,MATCH(CE$2,'B-EmEC'!$A$1:$DD$1,0),FALSE)</f>
        <v>0</v>
      </c>
      <c r="CF28" s="79">
        <f>VLOOKUP($A28,'B-EmEC'!$A:$DD,MATCH(CF$2,'B-EmEC'!$A$1:$DD$1,0),FALSE)</f>
        <v>16.033148572620156</v>
      </c>
      <c r="CG28" s="79">
        <f>VLOOKUP($A28,'B-EmEC'!$A:$DD,MATCH(CG$2,'B-EmEC'!$A$1:$DD$1,0),FALSE)</f>
        <v>0</v>
      </c>
      <c r="CH28" s="79">
        <f>VLOOKUP($A28,'B-EmEC'!$A:$DD,MATCH(CH$2,'B-EmEC'!$A$1:$DD$1,0),FALSE)</f>
        <v>0</v>
      </c>
      <c r="CI28" s="79">
        <f>VLOOKUP($A28,'B-EmEC'!$A:$DD,MATCH(CI$2,'B-EmEC'!$A$1:$DD$1,0),FALSE)</f>
        <v>0</v>
      </c>
      <c r="CJ28" s="79">
        <f>VLOOKUP($A28,'B-EmEC'!$A:$DD,MATCH(CJ$2,'B-EmEC'!$A$1:$DD$1,0),FALSE)</f>
        <v>0</v>
      </c>
      <c r="CK28" s="79">
        <f>VLOOKUP($A28,'B-EmEC'!$A:$DD,MATCH(CK$2,'B-EmEC'!$A$1:$DD$1,0),FALSE)</f>
        <v>0</v>
      </c>
      <c r="CL28" s="79">
        <f>VLOOKUP($A28,'B-EmEC'!$A:$DD,MATCH(CL$2,'B-EmEC'!$A$1:$DD$1,0),FALSE)</f>
        <v>0</v>
      </c>
      <c r="CM28" s="79">
        <f>VLOOKUP($A28,'B-EmEC'!$A:$DD,MATCH(CM$2,'B-EmEC'!$A$1:$DD$1,0),FALSE)</f>
        <v>24.375998310884302</v>
      </c>
      <c r="CN28" s="79">
        <f>VLOOKUP($A28,'B-EmEC'!$A:$DD,MATCH(CN$2,'B-EmEC'!$A$1:$DD$1,0),FALSE)</f>
        <v>2.5506664370863197</v>
      </c>
      <c r="CO28" s="79">
        <f>VLOOKUP($A28,'B-EmEC'!$A:$DD,MATCH(CO$2,'B-EmEC'!$A$1:$DD$1,0),FALSE)</f>
        <v>18.651922377867209</v>
      </c>
      <c r="CP28" s="79">
        <f>VLOOKUP($A28,'B-EmEC'!$A:$DD,MATCH(CP$2,'B-EmEC'!$A$1:$DD$1,0),FALSE)</f>
        <v>0</v>
      </c>
    </row>
    <row r="29" spans="1:94" x14ac:dyDescent="0.2">
      <c r="A29" t="s">
        <v>92</v>
      </c>
      <c r="B29" s="1" t="str">
        <f>IF(VLOOKUP($A29,'B-Ligands'!$A:$G,3,FALSE)="","",VLOOKUP($A29,'B-Ligands'!$A:$G,3,FALSE))</f>
        <v/>
      </c>
      <c r="C29" t="str">
        <f>IF(VLOOKUP($A29,'B-Ligands'!$A:$G,4,FALSE)="","",VLOOKUP($A29,'B-Ligands'!$A:$G,4,FALSE))</f>
        <v>pH (proton)</v>
      </c>
      <c r="D29" t="str">
        <f>IF(VLOOKUP($A29,'B-Ligands'!$A:$G,5,FALSE)="","",VLOOKUP($A29,'B-Ligands'!$A:$G,5,FALSE))</f>
        <v>Guide To Pharmacology</v>
      </c>
      <c r="E29">
        <f>IF(VLOOKUP($A29,'B-Ligands'!$A:$G,6,FALSE)="","",VLOOKUP($A29,'B-Ligands'!$A:$G,6,FALSE))</f>
        <v>2346</v>
      </c>
      <c r="F29" t="str">
        <f>IF(VLOOKUP($A29,'B-Ligands'!$A:$G,7,FALSE)="","",VLOOKUP($A29,'B-Ligands'!$A:$G,7,FALSE))</f>
        <v>Physiological</v>
      </c>
      <c r="G29" s="28">
        <f t="shared" si="0"/>
        <v>7.7437689422320117</v>
      </c>
      <c r="H29" s="32">
        <f t="shared" si="1"/>
        <v>4.3110696923132981</v>
      </c>
      <c r="I29" s="32">
        <f t="shared" si="2"/>
        <v>6.0357053834664969</v>
      </c>
      <c r="J29" s="32">
        <f t="shared" si="3"/>
        <v>0</v>
      </c>
      <c r="K29" s="32">
        <f t="shared" si="4"/>
        <v>6.069158928954141</v>
      </c>
      <c r="L29" s="28">
        <f t="shared" si="5"/>
        <v>7.9130000000000003</v>
      </c>
      <c r="M29" s="32">
        <f t="shared" si="6"/>
        <v>5.23</v>
      </c>
      <c r="N29" s="32">
        <f t="shared" si="7"/>
        <v>6.7279999999999998</v>
      </c>
      <c r="O29" s="32">
        <f t="shared" si="8"/>
        <v>0</v>
      </c>
      <c r="P29" s="32">
        <f t="shared" si="9"/>
        <v>7.657</v>
      </c>
      <c r="Q29" s="29">
        <f t="shared" si="10"/>
        <v>67.728107777097378</v>
      </c>
      <c r="R29" s="31">
        <f t="shared" si="11"/>
        <v>12.686890574214518</v>
      </c>
      <c r="S29" s="31">
        <f t="shared" si="12"/>
        <v>20.309787688609962</v>
      </c>
      <c r="T29" s="31">
        <f t="shared" si="13"/>
        <v>0</v>
      </c>
      <c r="U29" s="31">
        <f t="shared" si="14"/>
        <v>12.110412299091545</v>
      </c>
      <c r="V29" s="28">
        <f t="shared" si="15"/>
        <v>3.5131473805433049</v>
      </c>
      <c r="W29" s="32">
        <f t="shared" si="16"/>
        <v>53.945187215287895</v>
      </c>
      <c r="X29" s="32">
        <f t="shared" si="17"/>
        <v>28.562397063843516</v>
      </c>
      <c r="Y29" s="32">
        <f t="shared" si="18"/>
        <v>0</v>
      </c>
      <c r="Z29" s="32">
        <f t="shared" si="19"/>
        <v>30.978605817398499</v>
      </c>
      <c r="AA29" s="80" cm="1">
        <f t="array" ref="AA29">_xlfn.IFS(AR29=0,0,AR29&gt;0,(LOG(0.01*BI29/10^-AR29)))</f>
        <v>7.7437689422320117</v>
      </c>
      <c r="AB29" s="79" t="e" cm="1">
        <f t="array" ref="AB29">_xlfn.IFS(AS29=0,0,AS29&gt;0,(LOG(0.01*BJ29/10^-AS29)))</f>
        <v>#N/A</v>
      </c>
      <c r="AC29" s="79" cm="1">
        <f t="array" ref="AC29">_xlfn.IFS(AT29=0,0,AT29&gt;0,(LOG(0.01*BK29/10^-AT29)))</f>
        <v>4.2553551940464516</v>
      </c>
      <c r="AD29" s="79" cm="1">
        <f t="array" ref="AD29">_xlfn.IFS(AU29=0,0,AU29&gt;0,(LOG(0.01*BL29/10^-AU29)))</f>
        <v>4.3110696923132981</v>
      </c>
      <c r="AE29" s="79" t="e" cm="1">
        <f t="array" ref="AE29">_xlfn.IFS(AV29=0,0,AV29&gt;0,(LOG(0.01*BM29/10^-AV29)))</f>
        <v>#N/A</v>
      </c>
      <c r="AF29" s="79" cm="1">
        <f t="array" ref="AF29">_xlfn.IFS(AW29=0,0,AW29&gt;0,(LOG(0.01*BN29/10^-AW29)))</f>
        <v>0</v>
      </c>
      <c r="AG29" s="79" cm="1">
        <f t="array" ref="AG29">_xlfn.IFS(AX29=0,0,AX29&gt;0,(LOG(0.01*BO29/10^-AX29)))</f>
        <v>0</v>
      </c>
      <c r="AH29" s="79" cm="1">
        <f t="array" ref="AH29">_xlfn.IFS(AY29=0,0,AY29&gt;0,(LOG(0.01*BP29/10^-AY29)))</f>
        <v>0</v>
      </c>
      <c r="AI29" s="79" cm="1">
        <f t="array" ref="AI29">_xlfn.IFS(AZ29=0,0,AZ29&gt;0,(LOG(0.01*BQ29/10^-AZ29)))</f>
        <v>6.0357053834664969</v>
      </c>
      <c r="AJ29" s="79" cm="1">
        <f t="array" ref="AJ29">_xlfn.IFS(BA29=0,0,BA29&gt;0,(LOG(0.01*BR29/10^-BA29)))</f>
        <v>5.929053645631333</v>
      </c>
      <c r="AK29" s="79" cm="1">
        <f t="array" ref="AK29">_xlfn.IFS(BB29=0,0,BB29&gt;0,(LOG(0.01*BS29/10^-BB29)))</f>
        <v>5.0805997863803274</v>
      </c>
      <c r="AL29" s="79" cm="1">
        <f t="array" ref="AL29">_xlfn.IFS(BC29=0,0,BC29&gt;0,(LOG(0.01*BT29/10^-BC29)))</f>
        <v>5.6069832014542538</v>
      </c>
      <c r="AM29" s="79" cm="1">
        <f t="array" ref="AM29">_xlfn.IFS(BD29=0,0,BD29&gt;0,(LOG(0.01*BU29/10^-BD29)))</f>
        <v>0</v>
      </c>
      <c r="AN29" s="79" cm="1">
        <f t="array" ref="AN29">_xlfn.IFS(BE29=0,0,BE29&gt;0,(LOG(0.01*BV29/10^-BE29)))</f>
        <v>0</v>
      </c>
      <c r="AO29" s="79" cm="1">
        <f t="array" ref="AO29">_xlfn.IFS(BF29=0,0,BF29&gt;0,(LOG(0.01*BW29/10^-BF29)))</f>
        <v>5.7997199831146737</v>
      </c>
      <c r="AP29" s="79" cm="1">
        <f t="array" ref="AP29">_xlfn.IFS(BG29=0,0,BG29&gt;0,(LOG(0.01*BX29/10^-BG29)))</f>
        <v>6.069158928954141</v>
      </c>
      <c r="AQ29" s="79" cm="1">
        <f t="array" ref="AQ29">_xlfn.IFS(BH29=0,0,BH29&gt;0,(LOG(0.01*BY29/10^-BH29)))</f>
        <v>0</v>
      </c>
      <c r="AR29" s="80">
        <f>VLOOKUP($A29,'B-EmEC'!$A:$DD,MATCH(AR$2,'B-EmEC'!$A$1:$DD$1,0),FALSE)</f>
        <v>7.9130000000000003</v>
      </c>
      <c r="AS29" s="79" t="e">
        <f>VLOOKUP($A29,'B-EmEC'!$A:$DD,MATCH(AS$2,'B-EmEC'!$A$1:$DD$1,0),FALSE)</f>
        <v>#N/A</v>
      </c>
      <c r="AT29" s="79">
        <f>VLOOKUP($A29,'B-EmEC'!$A:$DD,MATCH(AT$2,'B-EmEC'!$A$1:$DD$1,0),FALSE)</f>
        <v>5.1520000000000001</v>
      </c>
      <c r="AU29" s="79">
        <f>VLOOKUP($A29,'B-EmEC'!$A:$DD,MATCH(AU$2,'B-EmEC'!$A$1:$DD$1,0),FALSE)</f>
        <v>5.23</v>
      </c>
      <c r="AV29" s="79" t="e">
        <f>VLOOKUP($A29,'B-EmEC'!$A:$DD,MATCH(AV$2,'B-EmEC'!$A$1:$DD$1,0),FALSE)</f>
        <v>#N/A</v>
      </c>
      <c r="AW29" s="79">
        <f>VLOOKUP($A29,'B-EmEC'!$A:$DD,MATCH(AW$2,'B-EmEC'!$A$1:$DD$1,0),FALSE)</f>
        <v>0</v>
      </c>
      <c r="AX29" s="79">
        <f>VLOOKUP($A29,'B-EmEC'!$A:$DD,MATCH(AX$2,'B-EmEC'!$A$1:$DD$1,0),FALSE)</f>
        <v>0</v>
      </c>
      <c r="AY29" s="79">
        <f>VLOOKUP($A29,'B-EmEC'!$A:$DD,MATCH(AY$2,'B-EmEC'!$A$1:$DD$1,0),FALSE)</f>
        <v>0</v>
      </c>
      <c r="AZ29" s="79">
        <f>VLOOKUP($A29,'B-EmEC'!$A:$DD,MATCH(AZ$2,'B-EmEC'!$A$1:$DD$1,0),FALSE)</f>
        <v>6.7279999999999998</v>
      </c>
      <c r="BA29" s="79">
        <f>VLOOKUP($A29,'B-EmEC'!$A:$DD,MATCH(BA$2,'B-EmEC'!$A$1:$DD$1,0),FALSE)</f>
        <v>6.6420000000000003</v>
      </c>
      <c r="BB29" s="79">
        <f>VLOOKUP($A29,'B-EmEC'!$A:$DD,MATCH(BB$2,'B-EmEC'!$A$1:$DD$1,0),FALSE)</f>
        <v>6.2590000000000003</v>
      </c>
      <c r="BC29" s="79">
        <f>VLOOKUP($A29,'B-EmEC'!$A:$DD,MATCH(BC$2,'B-EmEC'!$A$1:$DD$1,0),FALSE)</f>
        <v>6.5910000000000002</v>
      </c>
      <c r="BD29" s="79">
        <f>VLOOKUP($A29,'B-EmEC'!$A:$DD,MATCH(BD$2,'B-EmEC'!$A$1:$DD$1,0),FALSE)</f>
        <v>0</v>
      </c>
      <c r="BE29" s="79">
        <f>VLOOKUP($A29,'B-EmEC'!$A:$DD,MATCH(BE$2,'B-EmEC'!$A$1:$DD$1,0),FALSE)</f>
        <v>0</v>
      </c>
      <c r="BF29" s="79">
        <f>VLOOKUP($A29,'B-EmEC'!$A:$DD,MATCH(BF$2,'B-EmEC'!$A$1:$DD$1,0),FALSE)</f>
        <v>7.657</v>
      </c>
      <c r="BG29" s="79">
        <f>VLOOKUP($A29,'B-EmEC'!$A:$DD,MATCH(BG$2,'B-EmEC'!$A$1:$DD$1,0),FALSE)</f>
        <v>6.9859999999999998</v>
      </c>
      <c r="BH29" s="79">
        <f>VLOOKUP($A29,'B-EmEC'!$A:$DD,MATCH(BH$2,'B-EmEC'!$A$1:$DD$1,0),FALSE)</f>
        <v>0</v>
      </c>
      <c r="BI29" s="78">
        <f>VLOOKUP($A29,'B-EmEC'!$A:$DD,MATCH(BI$2,'B-EmEC'!$A$1:$DD$1,0),FALSE)</f>
        <v>67.728107777097378</v>
      </c>
      <c r="BJ29" s="77" t="e">
        <f>VLOOKUP($A29,'B-EmEC'!$A:$DD,MATCH(BJ$2,'B-EmEC'!$A$1:$DD$1,0),FALSE)</f>
        <v>#N/A</v>
      </c>
      <c r="BK29" s="77">
        <f>VLOOKUP($A29,'B-EmEC'!$A:$DD,MATCH(BK$2,'B-EmEC'!$A$1:$DD$1,0),FALSE)</f>
        <v>12.686890574214518</v>
      </c>
      <c r="BL29" s="77">
        <f>VLOOKUP($A29,'B-EmEC'!$A:$DD,MATCH(BL$2,'B-EmEC'!$A$1:$DD$1,0),FALSE)</f>
        <v>12.052293309962021</v>
      </c>
      <c r="BM29" s="77" t="e">
        <f>VLOOKUP($A29,'B-EmEC'!$A:$DD,MATCH(BM$2,'B-EmEC'!$A$1:$DD$1,0),FALSE)</f>
        <v>#N/A</v>
      </c>
      <c r="BN29" s="77">
        <f>VLOOKUP($A29,'B-EmEC'!$A:$DD,MATCH(BN$2,'B-EmEC'!$A$1:$DD$1,0),FALSE)</f>
        <v>0</v>
      </c>
      <c r="BO29" s="77">
        <f>VLOOKUP($A29,'B-EmEC'!$A:$DD,MATCH(BO$2,'B-EmEC'!$A$1:$DD$1,0),FALSE)</f>
        <v>0</v>
      </c>
      <c r="BP29" s="77">
        <f>VLOOKUP($A29,'B-EmEC'!$A:$DD,MATCH(BP$2,'B-EmEC'!$A$1:$DD$1,0),FALSE)</f>
        <v>0</v>
      </c>
      <c r="BQ29" s="77">
        <f>VLOOKUP($A29,'B-EmEC'!$A:$DD,MATCH(BQ$2,'B-EmEC'!$A$1:$DD$1,0),FALSE)</f>
        <v>20.309787688609962</v>
      </c>
      <c r="BR29" s="77">
        <f>VLOOKUP($A29,'B-EmEC'!$A:$DD,MATCH(BR$2,'B-EmEC'!$A$1:$DD$1,0),FALSE)</f>
        <v>19.366611725924184</v>
      </c>
      <c r="BS29" s="77">
        <f>VLOOKUP($A29,'B-EmEC'!$A:$DD,MATCH(BS$2,'B-EmEC'!$A$1:$DD$1,0),FALSE)</f>
        <v>6.6313169570392816</v>
      </c>
      <c r="BT29" s="77">
        <f>VLOOKUP($A29,'B-EmEC'!$A:$DD,MATCH(BT$2,'B-EmEC'!$A$1:$DD$1,0),FALSE)</f>
        <v>10.374882849109653</v>
      </c>
      <c r="BU29" s="77">
        <f>VLOOKUP($A29,'B-EmEC'!$A:$DD,MATCH(BU$2,'B-EmEC'!$A$1:$DD$1,0),FALSE)</f>
        <v>0</v>
      </c>
      <c r="BV29" s="77">
        <f>VLOOKUP($A29,'B-EmEC'!$A:$DD,MATCH(BV$2,'B-EmEC'!$A$1:$DD$1,0),FALSE)</f>
        <v>0</v>
      </c>
      <c r="BW29" s="77">
        <f>VLOOKUP($A29,'B-EmEC'!$A:$DD,MATCH(BW$2,'B-EmEC'!$A$1:$DD$1,0),FALSE)</f>
        <v>1.3890567304464585</v>
      </c>
      <c r="BX29" s="77">
        <f>VLOOKUP($A29,'B-EmEC'!$A:$DD,MATCH(BX$2,'B-EmEC'!$A$1:$DD$1,0),FALSE)</f>
        <v>12.110412299091545</v>
      </c>
      <c r="BY29" s="77">
        <f>VLOOKUP($A29,'B-EmEC'!$A:$DD,MATCH(BY$2,'B-EmEC'!$A$1:$DD$1,0),FALSE)</f>
        <v>0</v>
      </c>
      <c r="BZ29" s="80">
        <f>VLOOKUP($A29,'B-EmEC'!$A:$DD,MATCH(BZ$2,'B-EmEC'!$A$1:$DD$1,0),FALSE)</f>
        <v>3.5131473805433049</v>
      </c>
      <c r="CA29" s="79" t="e">
        <f>VLOOKUP($A29,'B-EmEC'!$A:$DD,MATCH(CA$2,'B-EmEC'!$A$1:$DD$1,0),FALSE)</f>
        <v>#N/A</v>
      </c>
      <c r="CB29" s="79">
        <f>VLOOKUP($A29,'B-EmEC'!$A:$DD,MATCH(CB$2,'B-EmEC'!$A$1:$DD$1,0),FALSE)</f>
        <v>17.732001431790327</v>
      </c>
      <c r="CC29" s="79">
        <f>VLOOKUP($A29,'B-EmEC'!$A:$DD,MATCH(CC$2,'B-EmEC'!$A$1:$DD$1,0),FALSE)</f>
        <v>53.945187215287895</v>
      </c>
      <c r="CD29" s="79" t="e">
        <f>VLOOKUP($A29,'B-EmEC'!$A:$DD,MATCH(CD$2,'B-EmEC'!$A$1:$DD$1,0),FALSE)</f>
        <v>#N/A</v>
      </c>
      <c r="CE29" s="79">
        <f>VLOOKUP($A29,'B-EmEC'!$A:$DD,MATCH(CE$2,'B-EmEC'!$A$1:$DD$1,0),FALSE)</f>
        <v>0</v>
      </c>
      <c r="CF29" s="79">
        <f>VLOOKUP($A29,'B-EmEC'!$A:$DD,MATCH(CF$2,'B-EmEC'!$A$1:$DD$1,0),FALSE)</f>
        <v>0</v>
      </c>
      <c r="CG29" s="79">
        <f>VLOOKUP($A29,'B-EmEC'!$A:$DD,MATCH(CG$2,'B-EmEC'!$A$1:$DD$1,0),FALSE)</f>
        <v>0</v>
      </c>
      <c r="CH29" s="79">
        <f>VLOOKUP($A29,'B-EmEC'!$A:$DD,MATCH(CH$2,'B-EmEC'!$A$1:$DD$1,0),FALSE)</f>
        <v>28.562397063843516</v>
      </c>
      <c r="CI29" s="79">
        <f>VLOOKUP($A29,'B-EmEC'!$A:$DD,MATCH(CI$2,'B-EmEC'!$A$1:$DD$1,0),FALSE)</f>
        <v>12.135672013649486</v>
      </c>
      <c r="CJ29" s="79">
        <f>VLOOKUP($A29,'B-EmEC'!$A:$DD,MATCH(CJ$2,'B-EmEC'!$A$1:$DD$1,0),FALSE)</f>
        <v>5.3380818492019371</v>
      </c>
      <c r="CK29" s="79">
        <f>VLOOKUP($A29,'B-EmEC'!$A:$DD,MATCH(CK$2,'B-EmEC'!$A$1:$DD$1,0),FALSE)</f>
        <v>5.761729628391719</v>
      </c>
      <c r="CL29" s="79">
        <f>VLOOKUP($A29,'B-EmEC'!$A:$DD,MATCH(CL$2,'B-EmEC'!$A$1:$DD$1,0),FALSE)</f>
        <v>0</v>
      </c>
      <c r="CM29" s="79">
        <f>VLOOKUP($A29,'B-EmEC'!$A:$DD,MATCH(CM$2,'B-EmEC'!$A$1:$DD$1,0),FALSE)</f>
        <v>0</v>
      </c>
      <c r="CN29" s="79">
        <f>VLOOKUP($A29,'B-EmEC'!$A:$DD,MATCH(CN$2,'B-EmEC'!$A$1:$DD$1,0),FALSE)</f>
        <v>5.9029028143268176</v>
      </c>
      <c r="CO29" s="79">
        <f>VLOOKUP($A29,'B-EmEC'!$A:$DD,MATCH(CO$2,'B-EmEC'!$A$1:$DD$1,0),FALSE)</f>
        <v>30.978605817398499</v>
      </c>
      <c r="CP29" s="79">
        <f>VLOOKUP($A29,'B-EmEC'!$A:$DD,MATCH(CP$2,'B-EmEC'!$A$1:$DD$1,0),FALSE)</f>
        <v>0</v>
      </c>
    </row>
    <row r="30" spans="1:94" x14ac:dyDescent="0.2">
      <c r="A30" t="s">
        <v>98</v>
      </c>
      <c r="B30" s="1" t="str">
        <f>IF(VLOOKUP($A30,'B-Ligands'!$A:$G,3,FALSE)="","",VLOOKUP($A30,'B-Ligands'!$A:$G,3,FALSE))</f>
        <v/>
      </c>
      <c r="C30" t="str">
        <f>IF(VLOOKUP($A30,'B-Ligands'!$A:$G,4,FALSE)="","",VLOOKUP($A30,'B-Ligands'!$A:$G,4,FALSE))</f>
        <v>pH (proton)</v>
      </c>
      <c r="D30" t="str">
        <f>IF(VLOOKUP($A30,'B-Ligands'!$A:$G,5,FALSE)="","",VLOOKUP($A30,'B-Ligands'!$A:$G,5,FALSE))</f>
        <v>Guide To Pharmacology</v>
      </c>
      <c r="E30">
        <f>IF(VLOOKUP($A30,'B-Ligands'!$A:$G,6,FALSE)="","",VLOOKUP($A30,'B-Ligands'!$A:$G,6,FALSE))</f>
        <v>2346</v>
      </c>
      <c r="F30" t="str">
        <f>IF(VLOOKUP($A30,'B-Ligands'!$A:$G,7,FALSE)="","",VLOOKUP($A30,'B-Ligands'!$A:$G,7,FALSE))</f>
        <v>Physiological</v>
      </c>
      <c r="G30" s="28">
        <f t="shared" si="0"/>
        <v>6.3450066721834757</v>
      </c>
      <c r="H30" s="32">
        <f t="shared" si="1"/>
        <v>7.3468576569834321</v>
      </c>
      <c r="I30" s="32">
        <f t="shared" si="2"/>
        <v>7.4010000000000007</v>
      </c>
      <c r="J30" s="32">
        <f t="shared" si="3"/>
        <v>7.4214553379066892</v>
      </c>
      <c r="K30" s="32">
        <f t="shared" si="4"/>
        <v>4.8766498295207894</v>
      </c>
      <c r="L30" s="28">
        <f t="shared" si="5"/>
        <v>6.508</v>
      </c>
      <c r="M30" s="32">
        <f t="shared" si="6"/>
        <v>7.41</v>
      </c>
      <c r="N30" s="32">
        <f t="shared" si="7"/>
        <v>7.4009999999999998</v>
      </c>
      <c r="O30" s="32">
        <f t="shared" si="8"/>
        <v>8.24</v>
      </c>
      <c r="P30" s="32">
        <f t="shared" si="9"/>
        <v>6.2510000000000003</v>
      </c>
      <c r="Q30" s="29">
        <f t="shared" si="10"/>
        <v>68.707899571341102</v>
      </c>
      <c r="R30" s="31">
        <f t="shared" si="11"/>
        <v>86.46844660194175</v>
      </c>
      <c r="S30" s="31">
        <f t="shared" si="12"/>
        <v>100</v>
      </c>
      <c r="T30" s="31">
        <f t="shared" si="13"/>
        <v>51.934426229508198</v>
      </c>
      <c r="U30" s="31">
        <f t="shared" si="14"/>
        <v>7.1767994409503846</v>
      </c>
      <c r="V30" s="28">
        <f t="shared" si="15"/>
        <v>4.7045624685675129</v>
      </c>
      <c r="W30" s="32">
        <f t="shared" si="16"/>
        <v>73.657436251449298</v>
      </c>
      <c r="X30" s="32">
        <f t="shared" si="17"/>
        <v>100.69561330058443</v>
      </c>
      <c r="Y30" s="32">
        <f t="shared" si="18"/>
        <v>15.025365107474054</v>
      </c>
      <c r="Z30" s="32">
        <f t="shared" si="19"/>
        <v>9.7596853490443163</v>
      </c>
      <c r="AA30" s="80" cm="1">
        <f t="array" ref="AA30">_xlfn.IFS(AR30=0,0,AR30&gt;0,(LOG(0.01*BI30/10^-AR30)))</f>
        <v>6.3450066721834757</v>
      </c>
      <c r="AB30" s="79" t="e" cm="1">
        <f t="array" ref="AB30">_xlfn.IFS(AS30=0,0,AS30&gt;0,(LOG(0.01*BJ30/10^-AS30)))</f>
        <v>#N/A</v>
      </c>
      <c r="AC30" s="79" cm="1">
        <f t="array" ref="AC30">_xlfn.IFS(AT30=0,0,AT30&gt;0,(LOG(0.01*BK30/10^-AT30)))</f>
        <v>6.3627212836239773</v>
      </c>
      <c r="AD30" s="79" cm="1">
        <f t="array" ref="AD30">_xlfn.IFS(AU30=0,0,AU30&gt;0,(LOG(0.01*BL30/10^-AU30)))</f>
        <v>6.4547146070991088</v>
      </c>
      <c r="AE30" s="79" t="e" cm="1">
        <f t="array" ref="AE30">_xlfn.IFS(AV30=0,0,AV30&gt;0,(LOG(0.01*BM30/10^-AV30)))</f>
        <v>#N/A</v>
      </c>
      <c r="AF30" s="79" cm="1">
        <f t="array" ref="AF30">_xlfn.IFS(AW30=0,0,AW30&gt;0,(LOG(0.01*BN30/10^-AW30)))</f>
        <v>7.0736020252787357</v>
      </c>
      <c r="AG30" s="79" cm="1">
        <f t="array" ref="AG30">_xlfn.IFS(AX30=0,0,AX30&gt;0,(LOG(0.01*BO30/10^-AX30)))</f>
        <v>7.3468576569834321</v>
      </c>
      <c r="AH30" s="79" cm="1">
        <f t="array" ref="AH30">_xlfn.IFS(AY30=0,0,AY30&gt;0,(LOG(0.01*BP30/10^-AY30)))</f>
        <v>0</v>
      </c>
      <c r="AI30" s="79" cm="1">
        <f t="array" ref="AI30">_xlfn.IFS(AZ30=0,0,AZ30&gt;0,(LOG(0.01*BQ30/10^-AZ30)))</f>
        <v>7.4010000000000007</v>
      </c>
      <c r="AJ30" s="79" cm="1">
        <f t="array" ref="AJ30">_xlfn.IFS(BA30=0,0,BA30&gt;0,(LOG(0.01*BR30/10^-BA30)))</f>
        <v>7.346000000000001</v>
      </c>
      <c r="AK30" s="79" cm="1">
        <f t="array" ref="AK30">_xlfn.IFS(BB30=0,0,BB30&gt;0,(LOG(0.01*BS30/10^-BB30)))</f>
        <v>7.1730996925771588</v>
      </c>
      <c r="AL30" s="79" cm="1">
        <f t="array" ref="AL30">_xlfn.IFS(BC30=0,0,BC30&gt;0,(LOG(0.01*BT30/10^-BC30)))</f>
        <v>6.114559766505054</v>
      </c>
      <c r="AM30" s="79" cm="1">
        <f t="array" ref="AM30">_xlfn.IFS(BD30=0,0,BD30&gt;0,(LOG(0.01*BU30/10^-BD30)))</f>
        <v>7.4214553379066892</v>
      </c>
      <c r="AN30" s="79" cm="1">
        <f t="array" ref="AN30">_xlfn.IFS(BE30=0,0,BE30&gt;0,(LOG(0.01*BV30/10^-BE30)))</f>
        <v>7.2077774704394386</v>
      </c>
      <c r="AO30" s="79" cm="1">
        <f t="array" ref="AO30">_xlfn.IFS(BF30=0,0,BF30&gt;0,(LOG(0.01*BW30/10^-BF30)))</f>
        <v>4.6587704651098845</v>
      </c>
      <c r="AP30" s="79" cm="1">
        <f t="array" ref="AP30">_xlfn.IFS(BG30=0,0,BG30&gt;0,(LOG(0.01*BX30/10^-BG30)))</f>
        <v>4.8549308098375024</v>
      </c>
      <c r="AQ30" s="79" cm="1">
        <f t="array" ref="AQ30">_xlfn.IFS(BH30=0,0,BH30&gt;0,(LOG(0.01*BY30/10^-BH30)))</f>
        <v>4.8766498295207894</v>
      </c>
      <c r="AR30" s="80">
        <f>VLOOKUP($A30,'B-EmEC'!$A:$DD,MATCH(AR$2,'B-EmEC'!$A$1:$DD$1,0),FALSE)</f>
        <v>6.508</v>
      </c>
      <c r="AS30" s="79" t="e">
        <f>VLOOKUP($A30,'B-EmEC'!$A:$DD,MATCH(AS$2,'B-EmEC'!$A$1:$DD$1,0),FALSE)</f>
        <v>#N/A</v>
      </c>
      <c r="AT30" s="79">
        <f>VLOOKUP($A30,'B-EmEC'!$A:$DD,MATCH(AT$2,'B-EmEC'!$A$1:$DD$1,0),FALSE)</f>
        <v>6.5629999999999997</v>
      </c>
      <c r="AU30" s="79">
        <f>VLOOKUP($A30,'B-EmEC'!$A:$DD,MATCH(AU$2,'B-EmEC'!$A$1:$DD$1,0),FALSE)</f>
        <v>6.633</v>
      </c>
      <c r="AV30" s="79" t="e">
        <f>VLOOKUP($A30,'B-EmEC'!$A:$DD,MATCH(AV$2,'B-EmEC'!$A$1:$DD$1,0),FALSE)</f>
        <v>#N/A</v>
      </c>
      <c r="AW30" s="79">
        <f>VLOOKUP($A30,'B-EmEC'!$A:$DD,MATCH(AW$2,'B-EmEC'!$A$1:$DD$1,0),FALSE)</f>
        <v>7.173</v>
      </c>
      <c r="AX30" s="79">
        <f>VLOOKUP($A30,'B-EmEC'!$A:$DD,MATCH(AX$2,'B-EmEC'!$A$1:$DD$1,0),FALSE)</f>
        <v>7.41</v>
      </c>
      <c r="AY30" s="79">
        <f>VLOOKUP($A30,'B-EmEC'!$A:$DD,MATCH(AY$2,'B-EmEC'!$A$1:$DD$1,0),FALSE)</f>
        <v>0</v>
      </c>
      <c r="AZ30" s="79">
        <f>VLOOKUP($A30,'B-EmEC'!$A:$DD,MATCH(AZ$2,'B-EmEC'!$A$1:$DD$1,0),FALSE)</f>
        <v>7.4009999999999998</v>
      </c>
      <c r="BA30" s="79">
        <f>VLOOKUP($A30,'B-EmEC'!$A:$DD,MATCH(BA$2,'B-EmEC'!$A$1:$DD$1,0),FALSE)</f>
        <v>7.3460000000000001</v>
      </c>
      <c r="BB30" s="79">
        <f>VLOOKUP($A30,'B-EmEC'!$A:$DD,MATCH(BB$2,'B-EmEC'!$A$1:$DD$1,0),FALSE)</f>
        <v>7.1989999999999998</v>
      </c>
      <c r="BC30" s="79">
        <f>VLOOKUP($A30,'B-EmEC'!$A:$DD,MATCH(BC$2,'B-EmEC'!$A$1:$DD$1,0),FALSE)</f>
        <v>6.4930000000000003</v>
      </c>
      <c r="BD30" s="79">
        <f>VLOOKUP($A30,'B-EmEC'!$A:$DD,MATCH(BD$2,'B-EmEC'!$A$1:$DD$1,0),FALSE)</f>
        <v>7.7060000000000004</v>
      </c>
      <c r="BE30" s="79">
        <f>VLOOKUP($A30,'B-EmEC'!$A:$DD,MATCH(BE$2,'B-EmEC'!$A$1:$DD$1,0),FALSE)</f>
        <v>8.24</v>
      </c>
      <c r="BF30" s="79">
        <f>VLOOKUP($A30,'B-EmEC'!$A:$DD,MATCH(BF$2,'B-EmEC'!$A$1:$DD$1,0),FALSE)</f>
        <v>6.2510000000000003</v>
      </c>
      <c r="BG30" s="79">
        <f>VLOOKUP($A30,'B-EmEC'!$A:$DD,MATCH(BG$2,'B-EmEC'!$A$1:$DD$1,0),FALSE)</f>
        <v>5.9989999999999997</v>
      </c>
      <c r="BH30" s="79">
        <f>VLOOKUP($A30,'B-EmEC'!$A:$DD,MATCH(BH$2,'B-EmEC'!$A$1:$DD$1,0),FALSE)</f>
        <v>6.069</v>
      </c>
      <c r="BI30" s="78">
        <f>VLOOKUP($A30,'B-EmEC'!$A:$DD,MATCH(BI$2,'B-EmEC'!$A$1:$DD$1,0),FALSE)</f>
        <v>68.707899571341102</v>
      </c>
      <c r="BJ30" s="77" t="e">
        <f>VLOOKUP($A30,'B-EmEC'!$A:$DD,MATCH(BJ$2,'B-EmEC'!$A$1:$DD$1,0),FALSE)</f>
        <v>#N/A</v>
      </c>
      <c r="BK30" s="77">
        <f>VLOOKUP($A30,'B-EmEC'!$A:$DD,MATCH(BK$2,'B-EmEC'!$A$1:$DD$1,0),FALSE)</f>
        <v>63.055254604550377</v>
      </c>
      <c r="BL30" s="77">
        <f>VLOOKUP($A30,'B-EmEC'!$A:$DD,MATCH(BL$2,'B-EmEC'!$A$1:$DD$1,0),FALSE)</f>
        <v>66.330704060765413</v>
      </c>
      <c r="BM30" s="77" t="e">
        <f>VLOOKUP($A30,'B-EmEC'!$A:$DD,MATCH(BM$2,'B-EmEC'!$A$1:$DD$1,0),FALSE)</f>
        <v>#N/A</v>
      </c>
      <c r="BN30" s="77">
        <f>VLOOKUP($A30,'B-EmEC'!$A:$DD,MATCH(BN$2,'B-EmEC'!$A$1:$DD$1,0),FALSE)</f>
        <v>79.543010752688161</v>
      </c>
      <c r="BO30" s="77">
        <f>VLOOKUP($A30,'B-EmEC'!$A:$DD,MATCH(BO$2,'B-EmEC'!$A$1:$DD$1,0),FALSE)</f>
        <v>86.46844660194175</v>
      </c>
      <c r="BP30" s="77">
        <f>VLOOKUP($A30,'B-EmEC'!$A:$DD,MATCH(BP$2,'B-EmEC'!$A$1:$DD$1,0),FALSE)</f>
        <v>0</v>
      </c>
      <c r="BQ30" s="77">
        <f>VLOOKUP($A30,'B-EmEC'!$A:$DD,MATCH(BQ$2,'B-EmEC'!$A$1:$DD$1,0),FALSE)</f>
        <v>100</v>
      </c>
      <c r="BR30" s="77">
        <f>VLOOKUP($A30,'B-EmEC'!$A:$DD,MATCH(BR$2,'B-EmEC'!$A$1:$DD$1,0),FALSE)</f>
        <v>100</v>
      </c>
      <c r="BS30" s="77">
        <f>VLOOKUP($A30,'B-EmEC'!$A:$DD,MATCH(BS$2,'B-EmEC'!$A$1:$DD$1,0),FALSE)</f>
        <v>94.210583270208843</v>
      </c>
      <c r="BT30" s="77">
        <f>VLOOKUP($A30,'B-EmEC'!$A:$DD,MATCH(BT$2,'B-EmEC'!$A$1:$DD$1,0),FALSE)</f>
        <v>41.836925960637302</v>
      </c>
      <c r="BU30" s="77">
        <f>VLOOKUP($A30,'B-EmEC'!$A:$DD,MATCH(BU$2,'B-EmEC'!$A$1:$DD$1,0),FALSE)</f>
        <v>51.934426229508198</v>
      </c>
      <c r="BV30" s="77">
        <f>VLOOKUP($A30,'B-EmEC'!$A:$DD,MATCH(BV$2,'B-EmEC'!$A$1:$DD$1,0),FALSE)</f>
        <v>9.2849051260266187</v>
      </c>
      <c r="BW30" s="77">
        <f>VLOOKUP($A30,'B-EmEC'!$A:$DD,MATCH(BW$2,'B-EmEC'!$A$1:$DD$1,0),FALSE)</f>
        <v>2.5572339711312524</v>
      </c>
      <c r="BX30" s="77">
        <f>VLOOKUP($A30,'B-EmEC'!$A:$DD,MATCH(BX$2,'B-EmEC'!$A$1:$DD$1,0),FALSE)</f>
        <v>7.1767994409503846</v>
      </c>
      <c r="BY30" s="77">
        <f>VLOOKUP($A30,'B-EmEC'!$A:$DD,MATCH(BY$2,'B-EmEC'!$A$1:$DD$1,0),FALSE)</f>
        <v>6.4216972878390211</v>
      </c>
      <c r="BZ30" s="80">
        <f>VLOOKUP($A30,'B-EmEC'!$A:$DD,MATCH(BZ$2,'B-EmEC'!$A$1:$DD$1,0),FALSE)</f>
        <v>4.7045624685675129</v>
      </c>
      <c r="CA30" s="79" t="e">
        <f>VLOOKUP($A30,'B-EmEC'!$A:$DD,MATCH(CA$2,'B-EmEC'!$A$1:$DD$1,0),FALSE)</f>
        <v>#N/A</v>
      </c>
      <c r="CB30" s="79">
        <f>VLOOKUP($A30,'B-EmEC'!$A:$DD,MATCH(CB$2,'B-EmEC'!$A$1:$DD$1,0),FALSE)</f>
        <v>32.952820391280852</v>
      </c>
      <c r="CC30" s="79">
        <f>VLOOKUP($A30,'B-EmEC'!$A:$DD,MATCH(CC$2,'B-EmEC'!$A$1:$DD$1,0),FALSE)</f>
        <v>23.327607427653628</v>
      </c>
      <c r="CD30" s="79" t="e">
        <f>VLOOKUP($A30,'B-EmEC'!$A:$DD,MATCH(CD$2,'B-EmEC'!$A$1:$DD$1,0),FALSE)</f>
        <v>#N/A</v>
      </c>
      <c r="CE30" s="79">
        <f>VLOOKUP($A30,'B-EmEC'!$A:$DD,MATCH(CE$2,'B-EmEC'!$A$1:$DD$1,0),FALSE)</f>
        <v>73.657436251449298</v>
      </c>
      <c r="CF30" s="79">
        <f>VLOOKUP($A30,'B-EmEC'!$A:$DD,MATCH(CF$2,'B-EmEC'!$A$1:$DD$1,0),FALSE)</f>
        <v>65.286926011810408</v>
      </c>
      <c r="CG30" s="79">
        <f>VLOOKUP($A30,'B-EmEC'!$A:$DD,MATCH(CG$2,'B-EmEC'!$A$1:$DD$1,0),FALSE)</f>
        <v>0</v>
      </c>
      <c r="CH30" s="79">
        <f>VLOOKUP($A30,'B-EmEC'!$A:$DD,MATCH(CH$2,'B-EmEC'!$A$1:$DD$1,0),FALSE)</f>
        <v>60.423831501478645</v>
      </c>
      <c r="CI30" s="79">
        <f>VLOOKUP($A30,'B-EmEC'!$A:$DD,MATCH(CI$2,'B-EmEC'!$A$1:$DD$1,0),FALSE)</f>
        <v>76.990779626595526</v>
      </c>
      <c r="CJ30" s="79">
        <f>VLOOKUP($A30,'B-EmEC'!$A:$DD,MATCH(CJ$2,'B-EmEC'!$A$1:$DD$1,0),FALSE)</f>
        <v>100.69561330058443</v>
      </c>
      <c r="CK30" s="79">
        <f>VLOOKUP($A30,'B-EmEC'!$A:$DD,MATCH(CK$2,'B-EmEC'!$A$1:$DD$1,0),FALSE)</f>
        <v>45.919165369072608</v>
      </c>
      <c r="CL30" s="79">
        <f>VLOOKUP($A30,'B-EmEC'!$A:$DD,MATCH(CL$2,'B-EmEC'!$A$1:$DD$1,0),FALSE)</f>
        <v>10.727756239626411</v>
      </c>
      <c r="CM30" s="79">
        <f>VLOOKUP($A30,'B-EmEC'!$A:$DD,MATCH(CM$2,'B-EmEC'!$A$1:$DD$1,0),FALSE)</f>
        <v>15.025365107474054</v>
      </c>
      <c r="CN30" s="79">
        <f>VLOOKUP($A30,'B-EmEC'!$A:$DD,MATCH(CN$2,'B-EmEC'!$A$1:$DD$1,0),FALSE)</f>
        <v>4.9564956667122022</v>
      </c>
      <c r="CO30" s="79">
        <f>VLOOKUP($A30,'B-EmEC'!$A:$DD,MATCH(CO$2,'B-EmEC'!$A$1:$DD$1,0),FALSE)</f>
        <v>6.7172460504875451</v>
      </c>
      <c r="CP30" s="79">
        <f>VLOOKUP($A30,'B-EmEC'!$A:$DD,MATCH(CP$2,'B-EmEC'!$A$1:$DD$1,0),FALSE)</f>
        <v>9.7596853490443163</v>
      </c>
    </row>
    <row r="31" spans="1:94" x14ac:dyDescent="0.2">
      <c r="A31" t="s">
        <v>14</v>
      </c>
      <c r="B31" s="1" t="str">
        <f>IF(VLOOKUP($A31,'B-Ligands'!$A:$G,3,FALSE)="","",VLOOKUP($A31,'B-Ligands'!$A:$G,3,FALSE))</f>
        <v/>
      </c>
      <c r="C31" t="str">
        <f>IF(VLOOKUP($A31,'B-Ligands'!$A:$G,4,FALSE)="","",VLOOKUP($A31,'B-Ligands'!$A:$G,4,FALSE))</f>
        <v>Serotonin</v>
      </c>
      <c r="D31" t="str">
        <f>IF(VLOOKUP($A31,'B-Ligands'!$A:$G,5,FALSE)="","",VLOOKUP($A31,'B-Ligands'!$A:$G,5,FALSE))</f>
        <v>Guide To Pharmacology</v>
      </c>
      <c r="E31">
        <f>IF(VLOOKUP($A31,'B-Ligands'!$A:$G,6,FALSE)="","",VLOOKUP($A31,'B-Ligands'!$A:$G,6,FALSE))</f>
        <v>5</v>
      </c>
      <c r="F31" t="str">
        <f>IF(VLOOKUP($A31,'B-Ligands'!$A:$G,7,FALSE)="","",VLOOKUP($A31,'B-Ligands'!$A:$G,7,FALSE))</f>
        <v>Physiological</v>
      </c>
      <c r="G31" s="28">
        <f t="shared" si="0"/>
        <v>0</v>
      </c>
      <c r="H31" s="32">
        <f t="shared" si="1"/>
        <v>8.5402777445740341</v>
      </c>
      <c r="I31" s="32">
        <f t="shared" si="2"/>
        <v>6.7140318908471324</v>
      </c>
      <c r="J31" s="32">
        <f t="shared" si="3"/>
        <v>0</v>
      </c>
      <c r="K31" s="32">
        <f t="shared" si="4"/>
        <v>5.538278701248772</v>
      </c>
      <c r="L31" s="28">
        <f t="shared" si="5"/>
        <v>0</v>
      </c>
      <c r="M31" s="32">
        <f t="shared" si="6"/>
        <v>8.7110000000000003</v>
      </c>
      <c r="N31" s="32">
        <f t="shared" si="7"/>
        <v>6.835</v>
      </c>
      <c r="O31" s="32">
        <f t="shared" si="8"/>
        <v>0</v>
      </c>
      <c r="P31" s="32">
        <f t="shared" si="9"/>
        <v>6.6379999999999999</v>
      </c>
      <c r="Q31" s="29">
        <f t="shared" si="10"/>
        <v>0</v>
      </c>
      <c r="R31" s="31">
        <f t="shared" si="11"/>
        <v>68.320693391115924</v>
      </c>
      <c r="S31" s="31">
        <f t="shared" si="12"/>
        <v>75.688847235238981</v>
      </c>
      <c r="T31" s="31">
        <f t="shared" si="13"/>
        <v>0</v>
      </c>
      <c r="U31" s="31">
        <f t="shared" si="14"/>
        <v>7.9483814523184604</v>
      </c>
      <c r="V31" s="28">
        <f t="shared" si="15"/>
        <v>0</v>
      </c>
      <c r="W31" s="32">
        <f t="shared" si="16"/>
        <v>54.534443214254516</v>
      </c>
      <c r="X31" s="32">
        <f t="shared" si="17"/>
        <v>36.066710336021146</v>
      </c>
      <c r="Y31" s="32">
        <f t="shared" si="18"/>
        <v>0</v>
      </c>
      <c r="Z31" s="32">
        <f t="shared" si="19"/>
        <v>6.5511870275082025</v>
      </c>
      <c r="AA31" s="80" cm="1">
        <f t="array" ref="AA31">_xlfn.IFS(AR31=0,0,AR31&gt;0,(LOG(0.01*BI31/10^-AR31)))</f>
        <v>0</v>
      </c>
      <c r="AB31" s="79" t="e" cm="1">
        <f t="array" ref="AB31">_xlfn.IFS(AS31=0,0,AS31&gt;0,(LOG(0.01*BJ31/10^-AS31)))</f>
        <v>#N/A</v>
      </c>
      <c r="AC31" s="79" cm="1">
        <f t="array" ref="AC31">_xlfn.IFS(AT31=0,0,AT31&gt;0,(LOG(0.01*BK31/10^-AT31)))</f>
        <v>7.6195522653859751</v>
      </c>
      <c r="AD31" s="79" cm="1">
        <f t="array" ref="AD31">_xlfn.IFS(AU31=0,0,AU31&gt;0,(LOG(0.01*BL31/10^-AU31)))</f>
        <v>7.1655459479009327</v>
      </c>
      <c r="AE31" s="79" t="e" cm="1">
        <f t="array" ref="AE31">_xlfn.IFS(AV31=0,0,AV31&gt;0,(LOG(0.01*BM31/10^-AV31)))</f>
        <v>#N/A</v>
      </c>
      <c r="AF31" s="79" cm="1">
        <f t="array" ref="AF31">_xlfn.IFS(AW31=0,0,AW31&gt;0,(LOG(0.01*BN31/10^-AW31)))</f>
        <v>8.3829011749582207</v>
      </c>
      <c r="AG31" s="79" cm="1">
        <f t="array" ref="AG31">_xlfn.IFS(AX31=0,0,AX31&gt;0,(LOG(0.01*BO31/10^-AX31)))</f>
        <v>8.5402777445740341</v>
      </c>
      <c r="AH31" s="79" cm="1">
        <f t="array" ref="AH31">_xlfn.IFS(AY31=0,0,AY31&gt;0,(LOG(0.01*BP31/10^-AY31)))</f>
        <v>8.3386378105491215</v>
      </c>
      <c r="AI31" s="79" cm="1">
        <f t="array" ref="AI31">_xlfn.IFS(AZ31=0,0,AZ31&gt;0,(LOG(0.01*BQ31/10^-AZ31)))</f>
        <v>0</v>
      </c>
      <c r="AJ31" s="79" cm="1">
        <f t="array" ref="AJ31">_xlfn.IFS(BA31=0,0,BA31&gt;0,(LOG(0.01*BR31/10^-BA31)))</f>
        <v>0</v>
      </c>
      <c r="AK31" s="79" cm="1">
        <f t="array" ref="AK31">_xlfn.IFS(BB31=0,0,BB31&gt;0,(LOG(0.01*BS31/10^-BB31)))</f>
        <v>5.4198360882769876</v>
      </c>
      <c r="AL31" s="79" cm="1">
        <f t="array" ref="AL31">_xlfn.IFS(BC31=0,0,BC31&gt;0,(LOG(0.01*BT31/10^-BC31)))</f>
        <v>6.7140318908471324</v>
      </c>
      <c r="AM31" s="79" cm="1">
        <f t="array" ref="AM31">_xlfn.IFS(BD31=0,0,BD31&gt;0,(LOG(0.01*BU31/10^-BD31)))</f>
        <v>0</v>
      </c>
      <c r="AN31" s="79" cm="1">
        <f t="array" ref="AN31">_xlfn.IFS(BE31=0,0,BE31&gt;0,(LOG(0.01*BV31/10^-BE31)))</f>
        <v>0</v>
      </c>
      <c r="AO31" s="79" cm="1">
        <f t="array" ref="AO31">_xlfn.IFS(BF31=0,0,BF31&gt;0,(LOG(0.01*BW31/10^-BF31)))</f>
        <v>5.082927306743696</v>
      </c>
      <c r="AP31" s="79" cm="1">
        <f t="array" ref="AP31">_xlfn.IFS(BG31=0,0,BG31&gt;0,(LOG(0.01*BX31/10^-BG31)))</f>
        <v>5.2955034661424394</v>
      </c>
      <c r="AQ31" s="79" cm="1">
        <f t="array" ref="AQ31">_xlfn.IFS(BH31=0,0,BH31&gt;0,(LOG(0.01*BY31/10^-BH31)))</f>
        <v>5.538278701248772</v>
      </c>
      <c r="AR31" s="80">
        <f>VLOOKUP($A31,'B-EmEC'!$A:$DD,MATCH(AR$2,'B-EmEC'!$A$1:$DD$1,0),FALSE)</f>
        <v>0</v>
      </c>
      <c r="AS31" s="79" t="e">
        <f>VLOOKUP($A31,'B-EmEC'!$A:$DD,MATCH(AS$2,'B-EmEC'!$A$1:$DD$1,0),FALSE)</f>
        <v>#N/A</v>
      </c>
      <c r="AT31" s="79">
        <f>VLOOKUP($A31,'B-EmEC'!$A:$DD,MATCH(AT$2,'B-EmEC'!$A$1:$DD$1,0),FALSE)</f>
        <v>7.7850000000000001</v>
      </c>
      <c r="AU31" s="79">
        <f>VLOOKUP($A31,'B-EmEC'!$A:$DD,MATCH(AU$2,'B-EmEC'!$A$1:$DD$1,0),FALSE)</f>
        <v>7.4219999999999997</v>
      </c>
      <c r="AV31" s="79" t="e">
        <f>VLOOKUP($A31,'B-EmEC'!$A:$DD,MATCH(AV$2,'B-EmEC'!$A$1:$DD$1,0),FALSE)</f>
        <v>#N/A</v>
      </c>
      <c r="AW31" s="79">
        <f>VLOOKUP($A31,'B-EmEC'!$A:$DD,MATCH(AW$2,'B-EmEC'!$A$1:$DD$1,0),FALSE)</f>
        <v>8.6129999999999995</v>
      </c>
      <c r="AX31" s="79">
        <f>VLOOKUP($A31,'B-EmEC'!$A:$DD,MATCH(AX$2,'B-EmEC'!$A$1:$DD$1,0),FALSE)</f>
        <v>8.7110000000000003</v>
      </c>
      <c r="AY31" s="79">
        <f>VLOOKUP($A31,'B-EmEC'!$A:$DD,MATCH(AY$2,'B-EmEC'!$A$1:$DD$1,0),FALSE)</f>
        <v>8.5920000000000005</v>
      </c>
      <c r="AZ31" s="79">
        <f>VLOOKUP($A31,'B-EmEC'!$A:$DD,MATCH(AZ$2,'B-EmEC'!$A$1:$DD$1,0),FALSE)</f>
        <v>0</v>
      </c>
      <c r="BA31" s="79">
        <f>VLOOKUP($A31,'B-EmEC'!$A:$DD,MATCH(BA$2,'B-EmEC'!$A$1:$DD$1,0),FALSE)</f>
        <v>0</v>
      </c>
      <c r="BB31" s="79">
        <f>VLOOKUP($A31,'B-EmEC'!$A:$DD,MATCH(BB$2,'B-EmEC'!$A$1:$DD$1,0),FALSE)</f>
        <v>6.2149999999999999</v>
      </c>
      <c r="BC31" s="79">
        <f>VLOOKUP($A31,'B-EmEC'!$A:$DD,MATCH(BC$2,'B-EmEC'!$A$1:$DD$1,0),FALSE)</f>
        <v>6.835</v>
      </c>
      <c r="BD31" s="79">
        <f>VLOOKUP($A31,'B-EmEC'!$A:$DD,MATCH(BD$2,'B-EmEC'!$A$1:$DD$1,0),FALSE)</f>
        <v>0</v>
      </c>
      <c r="BE31" s="79">
        <f>VLOOKUP($A31,'B-EmEC'!$A:$DD,MATCH(BE$2,'B-EmEC'!$A$1:$DD$1,0),FALSE)</f>
        <v>0</v>
      </c>
      <c r="BF31" s="79">
        <f>VLOOKUP($A31,'B-EmEC'!$A:$DD,MATCH(BF$2,'B-EmEC'!$A$1:$DD$1,0),FALSE)</f>
        <v>6.5789999999999997</v>
      </c>
      <c r="BG31" s="79">
        <f>VLOOKUP($A31,'B-EmEC'!$A:$DD,MATCH(BG$2,'B-EmEC'!$A$1:$DD$1,0),FALSE)</f>
        <v>6.4770000000000003</v>
      </c>
      <c r="BH31" s="79">
        <f>VLOOKUP($A31,'B-EmEC'!$A:$DD,MATCH(BH$2,'B-EmEC'!$A$1:$DD$1,0),FALSE)</f>
        <v>6.6379999999999999</v>
      </c>
      <c r="BI31" s="78">
        <f>VLOOKUP($A31,'B-EmEC'!$A:$DD,MATCH(BI$2,'B-EmEC'!$A$1:$DD$1,0),FALSE)</f>
        <v>0</v>
      </c>
      <c r="BJ31" s="77" t="e">
        <f>VLOOKUP($A31,'B-EmEC'!$A:$DD,MATCH(BJ$2,'B-EmEC'!$A$1:$DD$1,0),FALSE)</f>
        <v>#N/A</v>
      </c>
      <c r="BK31" s="77">
        <f>VLOOKUP($A31,'B-EmEC'!$A:$DD,MATCH(BK$2,'B-EmEC'!$A$1:$DD$1,0),FALSE)</f>
        <v>68.320693391115924</v>
      </c>
      <c r="BL31" s="77">
        <f>VLOOKUP($A31,'B-EmEC'!$A:$DD,MATCH(BL$2,'B-EmEC'!$A$1:$DD$1,0),FALSE)</f>
        <v>55.404615834063684</v>
      </c>
      <c r="BM31" s="77" t="e">
        <f>VLOOKUP($A31,'B-EmEC'!$A:$DD,MATCH(BM$2,'B-EmEC'!$A$1:$DD$1,0),FALSE)</f>
        <v>#N/A</v>
      </c>
      <c r="BN31" s="77">
        <f>VLOOKUP($A31,'B-EmEC'!$A:$DD,MATCH(BN$2,'B-EmEC'!$A$1:$DD$1,0),FALSE)</f>
        <v>58.87096774193548</v>
      </c>
      <c r="BO31" s="77">
        <f>VLOOKUP($A31,'B-EmEC'!$A:$DD,MATCH(BO$2,'B-EmEC'!$A$1:$DD$1,0),FALSE)</f>
        <v>67.495954692556637</v>
      </c>
      <c r="BP31" s="77">
        <f>VLOOKUP($A31,'B-EmEC'!$A:$DD,MATCH(BP$2,'B-EmEC'!$A$1:$DD$1,0),FALSE)</f>
        <v>55.800464037122971</v>
      </c>
      <c r="BQ31" s="77">
        <f>VLOOKUP($A31,'B-EmEC'!$A:$DD,MATCH(BQ$2,'B-EmEC'!$A$1:$DD$1,0),FALSE)</f>
        <v>0</v>
      </c>
      <c r="BR31" s="77">
        <f>VLOOKUP($A31,'B-EmEC'!$A:$DD,MATCH(BR$2,'B-EmEC'!$A$1:$DD$1,0),FALSE)</f>
        <v>0</v>
      </c>
      <c r="BS31" s="77">
        <f>VLOOKUP($A31,'B-EmEC'!$A:$DD,MATCH(BS$2,'B-EmEC'!$A$1:$DD$1,0),FALSE)</f>
        <v>16.026404068823719</v>
      </c>
      <c r="BT31" s="77">
        <f>VLOOKUP($A31,'B-EmEC'!$A:$DD,MATCH(BT$2,'B-EmEC'!$A$1:$DD$1,0),FALSE)</f>
        <v>75.688847235238981</v>
      </c>
      <c r="BU31" s="77">
        <f>VLOOKUP($A31,'B-EmEC'!$A:$DD,MATCH(BU$2,'B-EmEC'!$A$1:$DD$1,0),FALSE)</f>
        <v>0</v>
      </c>
      <c r="BV31" s="77">
        <f>VLOOKUP($A31,'B-EmEC'!$A:$DD,MATCH(BV$2,'B-EmEC'!$A$1:$DD$1,0),FALSE)</f>
        <v>0</v>
      </c>
      <c r="BW31" s="77">
        <f>VLOOKUP($A31,'B-EmEC'!$A:$DD,MATCH(BW$2,'B-EmEC'!$A$1:$DD$1,0),FALSE)</f>
        <v>3.1910036925142666</v>
      </c>
      <c r="BX31" s="77">
        <f>VLOOKUP($A31,'B-EmEC'!$A:$DD,MATCH(BX$2,'B-EmEC'!$A$1:$DD$1,0),FALSE)</f>
        <v>6.584206848357792</v>
      </c>
      <c r="BY31" s="77">
        <f>VLOOKUP($A31,'B-EmEC'!$A:$DD,MATCH(BY$2,'B-EmEC'!$A$1:$DD$1,0),FALSE)</f>
        <v>7.9483814523184604</v>
      </c>
      <c r="BZ31" s="80">
        <f>VLOOKUP($A31,'B-EmEC'!$A:$DD,MATCH(BZ$2,'B-EmEC'!$A$1:$DD$1,0),FALSE)</f>
        <v>0</v>
      </c>
      <c r="CA31" s="79" t="e">
        <f>VLOOKUP($A31,'B-EmEC'!$A:$DD,MATCH(CA$2,'B-EmEC'!$A$1:$DD$1,0),FALSE)</f>
        <v>#N/A</v>
      </c>
      <c r="CB31" s="79">
        <f>VLOOKUP($A31,'B-EmEC'!$A:$DD,MATCH(CB$2,'B-EmEC'!$A$1:$DD$1,0),FALSE)</f>
        <v>23.633095350148857</v>
      </c>
      <c r="CC31" s="79">
        <f>VLOOKUP($A31,'B-EmEC'!$A:$DD,MATCH(CC$2,'B-EmEC'!$A$1:$DD$1,0),FALSE)</f>
        <v>31.275554867188088</v>
      </c>
      <c r="CD31" s="79" t="e">
        <f>VLOOKUP($A31,'B-EmEC'!$A:$DD,MATCH(CD$2,'B-EmEC'!$A$1:$DD$1,0),FALSE)</f>
        <v>#N/A</v>
      </c>
      <c r="CE31" s="79">
        <f>VLOOKUP($A31,'B-EmEC'!$A:$DD,MATCH(CE$2,'B-EmEC'!$A$1:$DD$1,0),FALSE)</f>
        <v>54.534443214254516</v>
      </c>
      <c r="CF31" s="79">
        <f>VLOOKUP($A31,'B-EmEC'!$A:$DD,MATCH(CF$2,'B-EmEC'!$A$1:$DD$1,0),FALSE)</f>
        <v>18.063565464414882</v>
      </c>
      <c r="CG31" s="79">
        <f>VLOOKUP($A31,'B-EmEC'!$A:$DD,MATCH(CG$2,'B-EmEC'!$A$1:$DD$1,0),FALSE)</f>
        <v>6.3751428604768856</v>
      </c>
      <c r="CH31" s="79">
        <f>VLOOKUP($A31,'B-EmEC'!$A:$DD,MATCH(CH$2,'B-EmEC'!$A$1:$DD$1,0),FALSE)</f>
        <v>0</v>
      </c>
      <c r="CI31" s="79">
        <f>VLOOKUP($A31,'B-EmEC'!$A:$DD,MATCH(CI$2,'B-EmEC'!$A$1:$DD$1,0),FALSE)</f>
        <v>0</v>
      </c>
      <c r="CJ31" s="79">
        <f>VLOOKUP($A31,'B-EmEC'!$A:$DD,MATCH(CJ$2,'B-EmEC'!$A$1:$DD$1,0),FALSE)</f>
        <v>17.417917447884264</v>
      </c>
      <c r="CK31" s="79">
        <f>VLOOKUP($A31,'B-EmEC'!$A:$DD,MATCH(CK$2,'B-EmEC'!$A$1:$DD$1,0),FALSE)</f>
        <v>36.066710336021146</v>
      </c>
      <c r="CL31" s="79">
        <f>VLOOKUP($A31,'B-EmEC'!$A:$DD,MATCH(CL$2,'B-EmEC'!$A$1:$DD$1,0),FALSE)</f>
        <v>0</v>
      </c>
      <c r="CM31" s="79">
        <f>VLOOKUP($A31,'B-EmEC'!$A:$DD,MATCH(CM$2,'B-EmEC'!$A$1:$DD$1,0),FALSE)</f>
        <v>0</v>
      </c>
      <c r="CN31" s="79">
        <f>VLOOKUP($A31,'B-EmEC'!$A:$DD,MATCH(CN$2,'B-EmEC'!$A$1:$DD$1,0),FALSE)</f>
        <v>6.5511870275082025</v>
      </c>
      <c r="CO31" s="79">
        <f>VLOOKUP($A31,'B-EmEC'!$A:$DD,MATCH(CO$2,'B-EmEC'!$A$1:$DD$1,0),FALSE)</f>
        <v>2.1251247901506485</v>
      </c>
      <c r="CP31" s="79">
        <f>VLOOKUP($A31,'B-EmEC'!$A:$DD,MATCH(CP$2,'B-EmEC'!$A$1:$DD$1,0),FALSE)</f>
        <v>3.5154824629063937</v>
      </c>
    </row>
    <row r="32" spans="1:94" x14ac:dyDescent="0.2">
      <c r="A32" t="s">
        <v>16</v>
      </c>
      <c r="B32" s="1" t="str">
        <f>IF(VLOOKUP($A32,'B-Ligands'!$A:$G,3,FALSE)="","",VLOOKUP($A32,'B-Ligands'!$A:$G,3,FALSE))</f>
        <v/>
      </c>
      <c r="C32" t="str">
        <f>IF(VLOOKUP($A32,'B-Ligands'!$A:$G,4,FALSE)="","",VLOOKUP($A32,'B-Ligands'!$A:$G,4,FALSE))</f>
        <v>Serotonin</v>
      </c>
      <c r="D32" t="str">
        <f>IF(VLOOKUP($A32,'B-Ligands'!$A:$G,5,FALSE)="","",VLOOKUP($A32,'B-Ligands'!$A:$G,5,FALSE))</f>
        <v>Guide To Pharmacology</v>
      </c>
      <c r="E32">
        <f>IF(VLOOKUP($A32,'B-Ligands'!$A:$G,6,FALSE)="","",VLOOKUP($A32,'B-Ligands'!$A:$G,6,FALSE))</f>
        <v>5</v>
      </c>
      <c r="F32" t="str">
        <f>IF(VLOOKUP($A32,'B-Ligands'!$A:$G,7,FALSE)="","",VLOOKUP($A32,'B-Ligands'!$A:$G,7,FALSE))</f>
        <v>Physiological</v>
      </c>
      <c r="G32" s="28">
        <f t="shared" si="0"/>
        <v>0</v>
      </c>
      <c r="H32" s="32">
        <f t="shared" si="1"/>
        <v>8.9931795908505574</v>
      </c>
      <c r="I32" s="32">
        <f t="shared" si="2"/>
        <v>6.2323847103202166</v>
      </c>
      <c r="J32" s="32">
        <f t="shared" si="3"/>
        <v>0</v>
      </c>
      <c r="K32" s="32">
        <f t="shared" si="4"/>
        <v>6.0877013114489156</v>
      </c>
      <c r="L32" s="28">
        <f t="shared" si="5"/>
        <v>0</v>
      </c>
      <c r="M32" s="32">
        <f t="shared" si="6"/>
        <v>9.5969999999999995</v>
      </c>
      <c r="N32" s="32">
        <f t="shared" si="7"/>
        <v>7.1529999999999996</v>
      </c>
      <c r="O32" s="32">
        <f t="shared" si="8"/>
        <v>0</v>
      </c>
      <c r="P32" s="32">
        <f t="shared" si="9"/>
        <v>7.6849999999999996</v>
      </c>
      <c r="Q32" s="29">
        <f t="shared" si="10"/>
        <v>0</v>
      </c>
      <c r="R32" s="31">
        <f t="shared" si="11"/>
        <v>38.051044083526676</v>
      </c>
      <c r="S32" s="31">
        <f t="shared" si="12"/>
        <v>12.005623242736645</v>
      </c>
      <c r="T32" s="31">
        <f t="shared" si="13"/>
        <v>0</v>
      </c>
      <c r="U32" s="31">
        <f t="shared" si="14"/>
        <v>2.5275590551181102</v>
      </c>
      <c r="V32" s="28">
        <f t="shared" si="15"/>
        <v>0</v>
      </c>
      <c r="W32" s="32">
        <f t="shared" si="16"/>
        <v>19.624927654624067</v>
      </c>
      <c r="X32" s="32">
        <f t="shared" si="17"/>
        <v>9.1331106327278846</v>
      </c>
      <c r="Y32" s="32">
        <f t="shared" si="18"/>
        <v>0</v>
      </c>
      <c r="Z32" s="32">
        <f t="shared" si="19"/>
        <v>2.1323777361109824</v>
      </c>
      <c r="AA32" s="80" cm="1">
        <f t="array" ref="AA32">_xlfn.IFS(AR32=0,0,AR32&gt;0,(LOG(0.01*BI32/10^-AR32)))</f>
        <v>0</v>
      </c>
      <c r="AB32" s="79" t="e" cm="1">
        <f t="array" ref="AB32">_xlfn.IFS(AS32=0,0,AS32&gt;0,(LOG(0.01*BJ32/10^-AS32)))</f>
        <v>#N/A</v>
      </c>
      <c r="AC32" s="79" cm="1">
        <f t="array" ref="AC32">_xlfn.IFS(AT32=0,0,AT32&gt;0,(LOG(0.01*BK32/10^-AT32)))</f>
        <v>8.6399966563652004</v>
      </c>
      <c r="AD32" s="79" cm="1">
        <f t="array" ref="AD32">_xlfn.IFS(AU32=0,0,AU32&gt;0,(LOG(0.01*BL32/10^-AU32)))</f>
        <v>8.7057674691462879</v>
      </c>
      <c r="AE32" s="79" t="e" cm="1">
        <f t="array" ref="AE32">_xlfn.IFS(AV32=0,0,AV32&gt;0,(LOG(0.01*BM32/10^-AV32)))</f>
        <v>#N/A</v>
      </c>
      <c r="AF32" s="79" cm="1">
        <f t="array" ref="AF32">_xlfn.IFS(AW32=0,0,AW32&gt;0,(LOG(0.01*BN32/10^-AW32)))</f>
        <v>8.9432768851443125</v>
      </c>
      <c r="AG32" s="79" cm="1">
        <f t="array" ref="AG32">_xlfn.IFS(AX32=0,0,AX32&gt;0,(LOG(0.01*BO32/10^-AX32)))</f>
        <v>8.9931795908505574</v>
      </c>
      <c r="AH32" s="79" cm="1">
        <f t="array" ref="AH32">_xlfn.IFS(AY32=0,0,AY32&gt;0,(LOG(0.01*BP32/10^-AY32)))</f>
        <v>8.5123665778869668</v>
      </c>
      <c r="AI32" s="79" cm="1">
        <f t="array" ref="AI32">_xlfn.IFS(AZ32=0,0,AZ32&gt;0,(LOG(0.01*BQ32/10^-AZ32)))</f>
        <v>0</v>
      </c>
      <c r="AJ32" s="79" cm="1">
        <f t="array" ref="AJ32">_xlfn.IFS(BA32=0,0,BA32&gt;0,(LOG(0.01*BR32/10^-BA32)))</f>
        <v>0</v>
      </c>
      <c r="AK32" s="79" cm="1">
        <f t="array" ref="AK32">_xlfn.IFS(BB32=0,0,BB32&gt;0,(LOG(0.01*BS32/10^-BB32)))</f>
        <v>0</v>
      </c>
      <c r="AL32" s="79" cm="1">
        <f t="array" ref="AL32">_xlfn.IFS(BC32=0,0,BC32&gt;0,(LOG(0.01*BT32/10^-BC32)))</f>
        <v>6.2323847103202166</v>
      </c>
      <c r="AM32" s="79" cm="1">
        <f t="array" ref="AM32">_xlfn.IFS(BD32=0,0,BD32&gt;0,(LOG(0.01*BU32/10^-BD32)))</f>
        <v>0</v>
      </c>
      <c r="AN32" s="79" cm="1">
        <f t="array" ref="AN32">_xlfn.IFS(BE32=0,0,BE32&gt;0,(LOG(0.01*BV32/10^-BE32)))</f>
        <v>0</v>
      </c>
      <c r="AO32" s="79" cm="1">
        <f t="array" ref="AO32">_xlfn.IFS(BF32=0,0,BF32&gt;0,(LOG(0.01*BW32/10^-BF32)))</f>
        <v>5.6864339119800142</v>
      </c>
      <c r="AP32" s="79" cm="1">
        <f t="array" ref="AP32">_xlfn.IFS(BG32=0,0,BG32&gt;0,(LOG(0.01*BX32/10^-BG32)))</f>
        <v>5.7096525113984784</v>
      </c>
      <c r="AQ32" s="79" cm="1">
        <f t="array" ref="AQ32">_xlfn.IFS(BH32=0,0,BH32&gt;0,(LOG(0.01*BY32/10^-BH32)))</f>
        <v>6.0877013114489156</v>
      </c>
      <c r="AR32" s="80">
        <f>VLOOKUP($A32,'B-EmEC'!$A:$DD,MATCH(AR$2,'B-EmEC'!$A$1:$DD$1,0),FALSE)</f>
        <v>0</v>
      </c>
      <c r="AS32" s="79" t="e">
        <f>VLOOKUP($A32,'B-EmEC'!$A:$DD,MATCH(AS$2,'B-EmEC'!$A$1:$DD$1,0),FALSE)</f>
        <v>#N/A</v>
      </c>
      <c r="AT32" s="79">
        <f>VLOOKUP($A32,'B-EmEC'!$A:$DD,MATCH(AT$2,'B-EmEC'!$A$1:$DD$1,0),FALSE)</f>
        <v>9.3559999999999999</v>
      </c>
      <c r="AU32" s="79">
        <f>VLOOKUP($A32,'B-EmEC'!$A:$DD,MATCH(AU$2,'B-EmEC'!$A$1:$DD$1,0),FALSE)</f>
        <v>9.3360000000000003</v>
      </c>
      <c r="AV32" s="79" t="e">
        <f>VLOOKUP($A32,'B-EmEC'!$A:$DD,MATCH(AV$2,'B-EmEC'!$A$1:$DD$1,0),FALSE)</f>
        <v>#N/A</v>
      </c>
      <c r="AW32" s="79">
        <f>VLOOKUP($A32,'B-EmEC'!$A:$DD,MATCH(AW$2,'B-EmEC'!$A$1:$DD$1,0),FALSE)</f>
        <v>9.5749999999999993</v>
      </c>
      <c r="AX32" s="79">
        <f>VLOOKUP($A32,'B-EmEC'!$A:$DD,MATCH(AX$2,'B-EmEC'!$A$1:$DD$1,0),FALSE)</f>
        <v>9.5969999999999995</v>
      </c>
      <c r="AY32" s="79">
        <f>VLOOKUP($A32,'B-EmEC'!$A:$DD,MATCH(AY$2,'B-EmEC'!$A$1:$DD$1,0),FALSE)</f>
        <v>8.9320000000000004</v>
      </c>
      <c r="AZ32" s="79">
        <f>VLOOKUP($A32,'B-EmEC'!$A:$DD,MATCH(AZ$2,'B-EmEC'!$A$1:$DD$1,0),FALSE)</f>
        <v>0</v>
      </c>
      <c r="BA32" s="79">
        <f>VLOOKUP($A32,'B-EmEC'!$A:$DD,MATCH(BA$2,'B-EmEC'!$A$1:$DD$1,0),FALSE)</f>
        <v>0</v>
      </c>
      <c r="BB32" s="79">
        <f>VLOOKUP($A32,'B-EmEC'!$A:$DD,MATCH(BB$2,'B-EmEC'!$A$1:$DD$1,0),FALSE)</f>
        <v>0</v>
      </c>
      <c r="BC32" s="79">
        <f>VLOOKUP($A32,'B-EmEC'!$A:$DD,MATCH(BC$2,'B-EmEC'!$A$1:$DD$1,0),FALSE)</f>
        <v>7.1529999999999996</v>
      </c>
      <c r="BD32" s="79">
        <f>VLOOKUP($A32,'B-EmEC'!$A:$DD,MATCH(BD$2,'B-EmEC'!$A$1:$DD$1,0),FALSE)</f>
        <v>0</v>
      </c>
      <c r="BE32" s="79">
        <f>VLOOKUP($A32,'B-EmEC'!$A:$DD,MATCH(BE$2,'B-EmEC'!$A$1:$DD$1,0),FALSE)</f>
        <v>0</v>
      </c>
      <c r="BF32" s="79">
        <f>VLOOKUP($A32,'B-EmEC'!$A:$DD,MATCH(BF$2,'B-EmEC'!$A$1:$DD$1,0),FALSE)</f>
        <v>7.6</v>
      </c>
      <c r="BG32" s="79">
        <f>VLOOKUP($A32,'B-EmEC'!$A:$DD,MATCH(BG$2,'B-EmEC'!$A$1:$DD$1,0),FALSE)</f>
        <v>7.4619999999999997</v>
      </c>
      <c r="BH32" s="79">
        <f>VLOOKUP($A32,'B-EmEC'!$A:$DD,MATCH(BH$2,'B-EmEC'!$A$1:$DD$1,0),FALSE)</f>
        <v>7.6849999999999996</v>
      </c>
      <c r="BI32" s="78">
        <f>VLOOKUP($A32,'B-EmEC'!$A:$DD,MATCH(BI$2,'B-EmEC'!$A$1:$DD$1,0),FALSE)</f>
        <v>0</v>
      </c>
      <c r="BJ32" s="77" t="e">
        <f>VLOOKUP($A32,'B-EmEC'!$A:$DD,MATCH(BJ$2,'B-EmEC'!$A$1:$DD$1,0),FALSE)</f>
        <v>#N/A</v>
      </c>
      <c r="BK32" s="77">
        <f>VLOOKUP($A32,'B-EmEC'!$A:$DD,MATCH(BK$2,'B-EmEC'!$A$1:$DD$1,0),FALSE)</f>
        <v>19.23076923076923</v>
      </c>
      <c r="BL32" s="77">
        <f>VLOOKUP($A32,'B-EmEC'!$A:$DD,MATCH(BL$2,'B-EmEC'!$A$1:$DD$1,0),FALSE)</f>
        <v>23.42973999415717</v>
      </c>
      <c r="BM32" s="77" t="e">
        <f>VLOOKUP($A32,'B-EmEC'!$A:$DD,MATCH(BM$2,'B-EmEC'!$A$1:$DD$1,0),FALSE)</f>
        <v>#N/A</v>
      </c>
      <c r="BN32" s="77">
        <f>VLOOKUP($A32,'B-EmEC'!$A:$DD,MATCH(BN$2,'B-EmEC'!$A$1:$DD$1,0),FALSE)</f>
        <v>23.349462365591396</v>
      </c>
      <c r="BO32" s="77">
        <f>VLOOKUP($A32,'B-EmEC'!$A:$DD,MATCH(BO$2,'B-EmEC'!$A$1:$DD$1,0),FALSE)</f>
        <v>24.898867313915858</v>
      </c>
      <c r="BP32" s="77">
        <f>VLOOKUP($A32,'B-EmEC'!$A:$DD,MATCH(BP$2,'B-EmEC'!$A$1:$DD$1,0),FALSE)</f>
        <v>38.051044083526676</v>
      </c>
      <c r="BQ32" s="77">
        <f>VLOOKUP($A32,'B-EmEC'!$A:$DD,MATCH(BQ$2,'B-EmEC'!$A$1:$DD$1,0),FALSE)</f>
        <v>0</v>
      </c>
      <c r="BR32" s="77">
        <f>VLOOKUP($A32,'B-EmEC'!$A:$DD,MATCH(BR$2,'B-EmEC'!$A$1:$DD$1,0),FALSE)</f>
        <v>0</v>
      </c>
      <c r="BS32" s="77">
        <f>VLOOKUP($A32,'B-EmEC'!$A:$DD,MATCH(BS$2,'B-EmEC'!$A$1:$DD$1,0),FALSE)</f>
        <v>0</v>
      </c>
      <c r="BT32" s="77">
        <f>VLOOKUP($A32,'B-EmEC'!$A:$DD,MATCH(BT$2,'B-EmEC'!$A$1:$DD$1,0),FALSE)</f>
        <v>12.005623242736645</v>
      </c>
      <c r="BU32" s="77">
        <f>VLOOKUP($A32,'B-EmEC'!$A:$DD,MATCH(BU$2,'B-EmEC'!$A$1:$DD$1,0),FALSE)</f>
        <v>0</v>
      </c>
      <c r="BV32" s="77">
        <f>VLOOKUP($A32,'B-EmEC'!$A:$DD,MATCH(BV$2,'B-EmEC'!$A$1:$DD$1,0),FALSE)</f>
        <v>0</v>
      </c>
      <c r="BW32" s="77">
        <f>VLOOKUP($A32,'B-EmEC'!$A:$DD,MATCH(BW$2,'B-EmEC'!$A$1:$DD$1,0),FALSE)</f>
        <v>1.2202081235313864</v>
      </c>
      <c r="BX32" s="77">
        <f>VLOOKUP($A32,'B-EmEC'!$A:$DD,MATCH(BX$2,'B-EmEC'!$A$1:$DD$1,0),FALSE)</f>
        <v>1.7686932215234101</v>
      </c>
      <c r="BY32" s="77">
        <f>VLOOKUP($A32,'B-EmEC'!$A:$DD,MATCH(BY$2,'B-EmEC'!$A$1:$DD$1,0),FALSE)</f>
        <v>2.5275590551181102</v>
      </c>
      <c r="BZ32" s="80">
        <f>VLOOKUP($A32,'B-EmEC'!$A:$DD,MATCH(BZ$2,'B-EmEC'!$A$1:$DD$1,0),FALSE)</f>
        <v>0</v>
      </c>
      <c r="CA32" s="79" t="e">
        <f>VLOOKUP($A32,'B-EmEC'!$A:$DD,MATCH(CA$2,'B-EmEC'!$A$1:$DD$1,0),FALSE)</f>
        <v>#N/A</v>
      </c>
      <c r="CB32" s="79">
        <f>VLOOKUP($A32,'B-EmEC'!$A:$DD,MATCH(CB$2,'B-EmEC'!$A$1:$DD$1,0),FALSE)</f>
        <v>6.1902145652887377</v>
      </c>
      <c r="CC32" s="79">
        <f>VLOOKUP($A32,'B-EmEC'!$A:$DD,MATCH(CC$2,'B-EmEC'!$A$1:$DD$1,0),FALSE)</f>
        <v>6.6394473602207373</v>
      </c>
      <c r="CD32" s="79" t="e">
        <f>VLOOKUP($A32,'B-EmEC'!$A:$DD,MATCH(CD$2,'B-EmEC'!$A$1:$DD$1,0),FALSE)</f>
        <v>#N/A</v>
      </c>
      <c r="CE32" s="79">
        <f>VLOOKUP($A32,'B-EmEC'!$A:$DD,MATCH(CE$2,'B-EmEC'!$A$1:$DD$1,0),FALSE)</f>
        <v>3.1495751746921381</v>
      </c>
      <c r="CF32" s="79">
        <f>VLOOKUP($A32,'B-EmEC'!$A:$DD,MATCH(CF$2,'B-EmEC'!$A$1:$DD$1,0),FALSE)</f>
        <v>5.3154022362992697</v>
      </c>
      <c r="CG32" s="79">
        <f>VLOOKUP($A32,'B-EmEC'!$A:$DD,MATCH(CG$2,'B-EmEC'!$A$1:$DD$1,0),FALSE)</f>
        <v>19.624927654624067</v>
      </c>
      <c r="CH32" s="79">
        <f>VLOOKUP($A32,'B-EmEC'!$A:$DD,MATCH(CH$2,'B-EmEC'!$A$1:$DD$1,0),FALSE)</f>
        <v>0</v>
      </c>
      <c r="CI32" s="79">
        <f>VLOOKUP($A32,'B-EmEC'!$A:$DD,MATCH(CI$2,'B-EmEC'!$A$1:$DD$1,0),FALSE)</f>
        <v>0</v>
      </c>
      <c r="CJ32" s="79">
        <f>VLOOKUP($A32,'B-EmEC'!$A:$DD,MATCH(CJ$2,'B-EmEC'!$A$1:$DD$1,0),FALSE)</f>
        <v>0</v>
      </c>
      <c r="CK32" s="79">
        <f>VLOOKUP($A32,'B-EmEC'!$A:$DD,MATCH(CK$2,'B-EmEC'!$A$1:$DD$1,0),FALSE)</f>
        <v>9.1331106327278846</v>
      </c>
      <c r="CL32" s="79">
        <f>VLOOKUP($A32,'B-EmEC'!$A:$DD,MATCH(CL$2,'B-EmEC'!$A$1:$DD$1,0),FALSE)</f>
        <v>0</v>
      </c>
      <c r="CM32" s="79">
        <f>VLOOKUP($A32,'B-EmEC'!$A:$DD,MATCH(CM$2,'B-EmEC'!$A$1:$DD$1,0),FALSE)</f>
        <v>0</v>
      </c>
      <c r="CN32" s="79">
        <f>VLOOKUP($A32,'B-EmEC'!$A:$DD,MATCH(CN$2,'B-EmEC'!$A$1:$DD$1,0),FALSE)</f>
        <v>2.1220795101608272</v>
      </c>
      <c r="CO32" s="79">
        <f>VLOOKUP($A32,'B-EmEC'!$A:$DD,MATCH(CO$2,'B-EmEC'!$A$1:$DD$1,0),FALSE)</f>
        <v>2.067700662292403</v>
      </c>
      <c r="CP32" s="79">
        <f>VLOOKUP($A32,'B-EmEC'!$A:$DD,MATCH(CP$2,'B-EmEC'!$A$1:$DD$1,0),FALSE)</f>
        <v>2.1323777361109824</v>
      </c>
    </row>
    <row r="33" spans="1:94" x14ac:dyDescent="0.2">
      <c r="A33" t="s">
        <v>17</v>
      </c>
      <c r="B33" s="1" t="str">
        <f>IF(VLOOKUP($A33,'B-Ligands'!$A:$G,3,FALSE)="","",VLOOKUP($A33,'B-Ligands'!$A:$G,3,FALSE))</f>
        <v/>
      </c>
      <c r="C33" t="str">
        <f>IF(VLOOKUP($A33,'B-Ligands'!$A:$G,4,FALSE)="","",VLOOKUP($A33,'B-Ligands'!$A:$G,4,FALSE))</f>
        <v>Serotonin</v>
      </c>
      <c r="D33" t="str">
        <f>IF(VLOOKUP($A33,'B-Ligands'!$A:$G,5,FALSE)="","",VLOOKUP($A33,'B-Ligands'!$A:$G,5,FALSE))</f>
        <v>Guide To Pharmacology</v>
      </c>
      <c r="E33">
        <f>IF(VLOOKUP($A33,'B-Ligands'!$A:$G,6,FALSE)="","",VLOOKUP($A33,'B-Ligands'!$A:$G,6,FALSE))</f>
        <v>5</v>
      </c>
      <c r="F33" t="str">
        <f>IF(VLOOKUP($A33,'B-Ligands'!$A:$G,7,FALSE)="","",VLOOKUP($A33,'B-Ligands'!$A:$G,7,FALSE))</f>
        <v>Physiological</v>
      </c>
      <c r="G33" s="28">
        <f t="shared" si="0"/>
        <v>0</v>
      </c>
      <c r="H33" s="32">
        <f t="shared" si="1"/>
        <v>8.7315909849539164</v>
      </c>
      <c r="I33" s="32">
        <f t="shared" si="2"/>
        <v>0</v>
      </c>
      <c r="J33" s="32">
        <f t="shared" si="3"/>
        <v>0</v>
      </c>
      <c r="K33" s="32">
        <f t="shared" si="4"/>
        <v>0</v>
      </c>
      <c r="L33" s="28">
        <f t="shared" si="5"/>
        <v>0</v>
      </c>
      <c r="M33" s="32">
        <f t="shared" si="6"/>
        <v>9.6140000000000008</v>
      </c>
      <c r="N33" s="32">
        <f t="shared" si="7"/>
        <v>0</v>
      </c>
      <c r="O33" s="32">
        <f t="shared" si="8"/>
        <v>0</v>
      </c>
      <c r="P33" s="32">
        <f t="shared" si="9"/>
        <v>0</v>
      </c>
      <c r="Q33" s="29">
        <f t="shared" si="10"/>
        <v>0</v>
      </c>
      <c r="R33" s="31">
        <f t="shared" si="11"/>
        <v>39.008120649651971</v>
      </c>
      <c r="S33" s="31">
        <f t="shared" si="12"/>
        <v>0</v>
      </c>
      <c r="T33" s="31">
        <f t="shared" si="13"/>
        <v>0</v>
      </c>
      <c r="U33" s="31">
        <f t="shared" si="14"/>
        <v>0</v>
      </c>
      <c r="V33" s="28">
        <f t="shared" si="15"/>
        <v>0</v>
      </c>
      <c r="W33" s="32">
        <f t="shared" si="16"/>
        <v>11.91915036433819</v>
      </c>
      <c r="X33" s="32">
        <f t="shared" si="17"/>
        <v>0</v>
      </c>
      <c r="Y33" s="32">
        <f t="shared" si="18"/>
        <v>0</v>
      </c>
      <c r="Z33" s="32">
        <f t="shared" si="19"/>
        <v>0</v>
      </c>
      <c r="AA33" s="80" cm="1">
        <f t="array" ref="AA33">_xlfn.IFS(AR33=0,0,AR33&gt;0,(LOG(0.01*BI33/10^-AR33)))</f>
        <v>0</v>
      </c>
      <c r="AB33" s="79" t="e" cm="1">
        <f t="array" ref="AB33">_xlfn.IFS(AS33=0,0,AS33&gt;0,(LOG(0.01*BJ33/10^-AS33)))</f>
        <v>#N/A</v>
      </c>
      <c r="AC33" s="79" cm="1">
        <f t="array" ref="AC33">_xlfn.IFS(AT33=0,0,AT33&gt;0,(LOG(0.01*BK33/10^-AT33)))</f>
        <v>8.6095543898758624</v>
      </c>
      <c r="AD33" s="79" cm="1">
        <f t="array" ref="AD33">_xlfn.IFS(AU33=0,0,AU33&gt;0,(LOG(0.01*BL33/10^-AU33)))</f>
        <v>8.7315909849539164</v>
      </c>
      <c r="AE33" s="79" t="e" cm="1">
        <f t="array" ref="AE33">_xlfn.IFS(AV33=0,0,AV33&gt;0,(LOG(0.01*BM33/10^-AV33)))</f>
        <v>#N/A</v>
      </c>
      <c r="AF33" s="79" cm="1">
        <f t="array" ref="AF33">_xlfn.IFS(AW33=0,0,AW33&gt;0,(LOG(0.01*BN33/10^-AW33)))</f>
        <v>8.5047387451137144</v>
      </c>
      <c r="AG33" s="79" cm="1">
        <f t="array" ref="AG33">_xlfn.IFS(AX33=0,0,AX33&gt;0,(LOG(0.01*BO33/10^-AX33)))</f>
        <v>8.361143854554582</v>
      </c>
      <c r="AH33" s="79" cm="1">
        <f t="array" ref="AH33">_xlfn.IFS(AY33=0,0,AY33&gt;0,(LOG(0.01*BP33/10^-AY33)))</f>
        <v>4.139155027185752</v>
      </c>
      <c r="AI33" s="79" cm="1">
        <f t="array" ref="AI33">_xlfn.IFS(AZ33=0,0,AZ33&gt;0,(LOG(0.01*BQ33/10^-AZ33)))</f>
        <v>0</v>
      </c>
      <c r="AJ33" s="79" cm="1">
        <f t="array" ref="AJ33">_xlfn.IFS(BA33=0,0,BA33&gt;0,(LOG(0.01*BR33/10^-BA33)))</f>
        <v>0</v>
      </c>
      <c r="AK33" s="79" cm="1">
        <f t="array" ref="AK33">_xlfn.IFS(BB33=0,0,BB33&gt;0,(LOG(0.01*BS33/10^-BB33)))</f>
        <v>0</v>
      </c>
      <c r="AL33" s="79" cm="1">
        <f t="array" ref="AL33">_xlfn.IFS(BC33=0,0,BC33&gt;0,(LOG(0.01*BT33/10^-BC33)))</f>
        <v>0</v>
      </c>
      <c r="AM33" s="79" cm="1">
        <f t="array" ref="AM33">_xlfn.IFS(BD33=0,0,BD33&gt;0,(LOG(0.01*BU33/10^-BD33)))</f>
        <v>0</v>
      </c>
      <c r="AN33" s="79" cm="1">
        <f t="array" ref="AN33">_xlfn.IFS(BE33=0,0,BE33&gt;0,(LOG(0.01*BV33/10^-BE33)))</f>
        <v>0</v>
      </c>
      <c r="AO33" s="79" cm="1">
        <f t="array" ref="AO33">_xlfn.IFS(BF33=0,0,BF33&gt;0,(LOG(0.01*BW33/10^-BF33)))</f>
        <v>0</v>
      </c>
      <c r="AP33" s="79" cm="1">
        <f t="array" ref="AP33">_xlfn.IFS(BG33=0,0,BG33&gt;0,(LOG(0.01*BX33/10^-BG33)))</f>
        <v>0</v>
      </c>
      <c r="AQ33" s="79" cm="1">
        <f t="array" ref="AQ33">_xlfn.IFS(BH33=0,0,BH33&gt;0,(LOG(0.01*BY33/10^-BH33)))</f>
        <v>0</v>
      </c>
      <c r="AR33" s="80">
        <f>VLOOKUP($A33,'B-EmEC'!$A:$DD,MATCH(AR$2,'B-EmEC'!$A$1:$DD$1,0),FALSE)</f>
        <v>0</v>
      </c>
      <c r="AS33" s="79" t="e">
        <f>VLOOKUP($A33,'B-EmEC'!$A:$DD,MATCH(AS$2,'B-EmEC'!$A$1:$DD$1,0),FALSE)</f>
        <v>#N/A</v>
      </c>
      <c r="AT33" s="79">
        <f>VLOOKUP($A33,'B-EmEC'!$A:$DD,MATCH(AT$2,'B-EmEC'!$A$1:$DD$1,0),FALSE)</f>
        <v>9.6140000000000008</v>
      </c>
      <c r="AU33" s="79">
        <f>VLOOKUP($A33,'B-EmEC'!$A:$DD,MATCH(AU$2,'B-EmEC'!$A$1:$DD$1,0),FALSE)</f>
        <v>9.5299999999999994</v>
      </c>
      <c r="AV33" s="79" t="e">
        <f>VLOOKUP($A33,'B-EmEC'!$A:$DD,MATCH(AV$2,'B-EmEC'!$A$1:$DD$1,0),FALSE)</f>
        <v>#N/A</v>
      </c>
      <c r="AW33" s="79">
        <f>VLOOKUP($A33,'B-EmEC'!$A:$DD,MATCH(AW$2,'B-EmEC'!$A$1:$DD$1,0),FALSE)</f>
        <v>9.2100000000000009</v>
      </c>
      <c r="AX33" s="79">
        <f>VLOOKUP($A33,'B-EmEC'!$A:$DD,MATCH(AX$2,'B-EmEC'!$A$1:$DD$1,0),FALSE)</f>
        <v>9.11</v>
      </c>
      <c r="AY33" s="79">
        <f>VLOOKUP($A33,'B-EmEC'!$A:$DD,MATCH(AY$2,'B-EmEC'!$A$1:$DD$1,0),FALSE)</f>
        <v>4.548</v>
      </c>
      <c r="AZ33" s="79">
        <f>VLOOKUP($A33,'B-EmEC'!$A:$DD,MATCH(AZ$2,'B-EmEC'!$A$1:$DD$1,0),FALSE)</f>
        <v>0</v>
      </c>
      <c r="BA33" s="79">
        <f>VLOOKUP($A33,'B-EmEC'!$A:$DD,MATCH(BA$2,'B-EmEC'!$A$1:$DD$1,0),FALSE)</f>
        <v>0</v>
      </c>
      <c r="BB33" s="79">
        <f>VLOOKUP($A33,'B-EmEC'!$A:$DD,MATCH(BB$2,'B-EmEC'!$A$1:$DD$1,0),FALSE)</f>
        <v>0</v>
      </c>
      <c r="BC33" s="79">
        <f>VLOOKUP($A33,'B-EmEC'!$A:$DD,MATCH(BC$2,'B-EmEC'!$A$1:$DD$1,0),FALSE)</f>
        <v>0</v>
      </c>
      <c r="BD33" s="79">
        <f>VLOOKUP($A33,'B-EmEC'!$A:$DD,MATCH(BD$2,'B-EmEC'!$A$1:$DD$1,0),FALSE)</f>
        <v>0</v>
      </c>
      <c r="BE33" s="79">
        <f>VLOOKUP($A33,'B-EmEC'!$A:$DD,MATCH(BE$2,'B-EmEC'!$A$1:$DD$1,0),FALSE)</f>
        <v>0</v>
      </c>
      <c r="BF33" s="79">
        <f>VLOOKUP($A33,'B-EmEC'!$A:$DD,MATCH(BF$2,'B-EmEC'!$A$1:$DD$1,0),FALSE)</f>
        <v>0</v>
      </c>
      <c r="BG33" s="79">
        <f>VLOOKUP($A33,'B-EmEC'!$A:$DD,MATCH(BG$2,'B-EmEC'!$A$1:$DD$1,0),FALSE)</f>
        <v>0</v>
      </c>
      <c r="BH33" s="79">
        <f>VLOOKUP($A33,'B-EmEC'!$A:$DD,MATCH(BH$2,'B-EmEC'!$A$1:$DD$1,0),FALSE)</f>
        <v>0</v>
      </c>
      <c r="BI33" s="78">
        <f>VLOOKUP($A33,'B-EmEC'!$A:$DD,MATCH(BI$2,'B-EmEC'!$A$1:$DD$1,0),FALSE)</f>
        <v>0</v>
      </c>
      <c r="BJ33" s="77" t="e">
        <f>VLOOKUP($A33,'B-EmEC'!$A:$DD,MATCH(BJ$2,'B-EmEC'!$A$1:$DD$1,0),FALSE)</f>
        <v>#N/A</v>
      </c>
      <c r="BK33" s="77">
        <f>VLOOKUP($A33,'B-EmEC'!$A:$DD,MATCH(BK$2,'B-EmEC'!$A$1:$DD$1,0),FALSE)</f>
        <v>9.8981581798483216</v>
      </c>
      <c r="BL33" s="77">
        <f>VLOOKUP($A33,'B-EmEC'!$A:$DD,MATCH(BL$2,'B-EmEC'!$A$1:$DD$1,0),FALSE)</f>
        <v>15.907099035933392</v>
      </c>
      <c r="BM33" s="77" t="e">
        <f>VLOOKUP($A33,'B-EmEC'!$A:$DD,MATCH(BM$2,'B-EmEC'!$A$1:$DD$1,0),FALSE)</f>
        <v>#N/A</v>
      </c>
      <c r="BN33" s="77">
        <f>VLOOKUP($A33,'B-EmEC'!$A:$DD,MATCH(BN$2,'B-EmEC'!$A$1:$DD$1,0),FALSE)</f>
        <v>19.712365591397848</v>
      </c>
      <c r="BO33" s="77">
        <f>VLOOKUP($A33,'B-EmEC'!$A:$DD,MATCH(BO$2,'B-EmEC'!$A$1:$DD$1,0),FALSE)</f>
        <v>17.829692556634306</v>
      </c>
      <c r="BP33" s="77">
        <f>VLOOKUP($A33,'B-EmEC'!$A:$DD,MATCH(BP$2,'B-EmEC'!$A$1:$DD$1,0),FALSE)</f>
        <v>39.008120649651971</v>
      </c>
      <c r="BQ33" s="77">
        <f>VLOOKUP($A33,'B-EmEC'!$A:$DD,MATCH(BQ$2,'B-EmEC'!$A$1:$DD$1,0),FALSE)</f>
        <v>0</v>
      </c>
      <c r="BR33" s="77">
        <f>VLOOKUP($A33,'B-EmEC'!$A:$DD,MATCH(BR$2,'B-EmEC'!$A$1:$DD$1,0),FALSE)</f>
        <v>0</v>
      </c>
      <c r="BS33" s="77">
        <f>VLOOKUP($A33,'B-EmEC'!$A:$DD,MATCH(BS$2,'B-EmEC'!$A$1:$DD$1,0),FALSE)</f>
        <v>0</v>
      </c>
      <c r="BT33" s="77">
        <f>VLOOKUP($A33,'B-EmEC'!$A:$DD,MATCH(BT$2,'B-EmEC'!$A$1:$DD$1,0),FALSE)</f>
        <v>0</v>
      </c>
      <c r="BU33" s="77">
        <f>VLOOKUP($A33,'B-EmEC'!$A:$DD,MATCH(BU$2,'B-EmEC'!$A$1:$DD$1,0),FALSE)</f>
        <v>0</v>
      </c>
      <c r="BV33" s="77">
        <f>VLOOKUP($A33,'B-EmEC'!$A:$DD,MATCH(BV$2,'B-EmEC'!$A$1:$DD$1,0),FALSE)</f>
        <v>0</v>
      </c>
      <c r="BW33" s="77">
        <f>VLOOKUP($A33,'B-EmEC'!$A:$DD,MATCH(BW$2,'B-EmEC'!$A$1:$DD$1,0),FALSE)</f>
        <v>0</v>
      </c>
      <c r="BX33" s="77">
        <f>VLOOKUP($A33,'B-EmEC'!$A:$DD,MATCH(BX$2,'B-EmEC'!$A$1:$DD$1,0),FALSE)</f>
        <v>0</v>
      </c>
      <c r="BY33" s="77">
        <f>VLOOKUP($A33,'B-EmEC'!$A:$DD,MATCH(BY$2,'B-EmEC'!$A$1:$DD$1,0),FALSE)</f>
        <v>0</v>
      </c>
      <c r="BZ33" s="80">
        <f>VLOOKUP($A33,'B-EmEC'!$A:$DD,MATCH(BZ$2,'B-EmEC'!$A$1:$DD$1,0),FALSE)</f>
        <v>0</v>
      </c>
      <c r="CA33" s="79" t="e">
        <f>VLOOKUP($A33,'B-EmEC'!$A:$DD,MATCH(CA$2,'B-EmEC'!$A$1:$DD$1,0),FALSE)</f>
        <v>#N/A</v>
      </c>
      <c r="CB33" s="79">
        <f>VLOOKUP($A33,'B-EmEC'!$A:$DD,MATCH(CB$2,'B-EmEC'!$A$1:$DD$1,0),FALSE)</f>
        <v>2.4071602486342849</v>
      </c>
      <c r="CC33" s="79">
        <f>VLOOKUP($A33,'B-EmEC'!$A:$DD,MATCH(CC$2,'B-EmEC'!$A$1:$DD$1,0),FALSE)</f>
        <v>11.91915036433819</v>
      </c>
      <c r="CD33" s="79" t="e">
        <f>VLOOKUP($A33,'B-EmEC'!$A:$DD,MATCH(CD$2,'B-EmEC'!$A$1:$DD$1,0),FALSE)</f>
        <v>#N/A</v>
      </c>
      <c r="CE33" s="79">
        <f>VLOOKUP($A33,'B-EmEC'!$A:$DD,MATCH(CE$2,'B-EmEC'!$A$1:$DD$1,0),FALSE)</f>
        <v>3.593648419514138</v>
      </c>
      <c r="CF33" s="79">
        <f>VLOOKUP($A33,'B-EmEC'!$A:$DD,MATCH(CF$2,'B-EmEC'!$A$1:$DD$1,0),FALSE)</f>
        <v>5.073825623009709</v>
      </c>
      <c r="CG33" s="79">
        <f>VLOOKUP($A33,'B-EmEC'!$A:$DD,MATCH(CG$2,'B-EmEC'!$A$1:$DD$1,0),FALSE)</f>
        <v>3.7712406070134197</v>
      </c>
      <c r="CH33" s="79">
        <f>VLOOKUP($A33,'B-EmEC'!$A:$DD,MATCH(CH$2,'B-EmEC'!$A$1:$DD$1,0),FALSE)</f>
        <v>0</v>
      </c>
      <c r="CI33" s="79">
        <f>VLOOKUP($A33,'B-EmEC'!$A:$DD,MATCH(CI$2,'B-EmEC'!$A$1:$DD$1,0),FALSE)</f>
        <v>0</v>
      </c>
      <c r="CJ33" s="79">
        <f>VLOOKUP($A33,'B-EmEC'!$A:$DD,MATCH(CJ$2,'B-EmEC'!$A$1:$DD$1,0),FALSE)</f>
        <v>0</v>
      </c>
      <c r="CK33" s="79">
        <f>VLOOKUP($A33,'B-EmEC'!$A:$DD,MATCH(CK$2,'B-EmEC'!$A$1:$DD$1,0),FALSE)</f>
        <v>0</v>
      </c>
      <c r="CL33" s="79">
        <f>VLOOKUP($A33,'B-EmEC'!$A:$DD,MATCH(CL$2,'B-EmEC'!$A$1:$DD$1,0),FALSE)</f>
        <v>0</v>
      </c>
      <c r="CM33" s="79">
        <f>VLOOKUP($A33,'B-EmEC'!$A:$DD,MATCH(CM$2,'B-EmEC'!$A$1:$DD$1,0),FALSE)</f>
        <v>0</v>
      </c>
      <c r="CN33" s="79">
        <f>VLOOKUP($A33,'B-EmEC'!$A:$DD,MATCH(CN$2,'B-EmEC'!$A$1:$DD$1,0),FALSE)</f>
        <v>0</v>
      </c>
      <c r="CO33" s="79">
        <f>VLOOKUP($A33,'B-EmEC'!$A:$DD,MATCH(CO$2,'B-EmEC'!$A$1:$DD$1,0),FALSE)</f>
        <v>0</v>
      </c>
      <c r="CP33" s="79">
        <f>VLOOKUP($A33,'B-EmEC'!$A:$DD,MATCH(CP$2,'B-EmEC'!$A$1:$DD$1,0),FALSE)</f>
        <v>0</v>
      </c>
    </row>
    <row r="34" spans="1:94" x14ac:dyDescent="0.2">
      <c r="A34" t="s">
        <v>20</v>
      </c>
      <c r="B34" s="1" t="str">
        <f>IF(VLOOKUP($A34,'B-Ligands'!$A:$G,3,FALSE)="","",VLOOKUP($A34,'B-Ligands'!$A:$G,3,FALSE))</f>
        <v/>
      </c>
      <c r="C34" t="str">
        <f>IF(VLOOKUP($A34,'B-Ligands'!$A:$G,4,FALSE)="","",VLOOKUP($A34,'B-Ligands'!$A:$G,4,FALSE))</f>
        <v>Serotonin</v>
      </c>
      <c r="D34" t="str">
        <f>IF(VLOOKUP($A34,'B-Ligands'!$A:$G,5,FALSE)="","",VLOOKUP($A34,'B-Ligands'!$A:$G,5,FALSE))</f>
        <v>Guide To Pharmacology</v>
      </c>
      <c r="E34">
        <f>IF(VLOOKUP($A34,'B-Ligands'!$A:$G,6,FALSE)="","",VLOOKUP($A34,'B-Ligands'!$A:$G,6,FALSE))</f>
        <v>5</v>
      </c>
      <c r="F34" t="str">
        <f>IF(VLOOKUP($A34,'B-Ligands'!$A:$G,7,FALSE)="","",VLOOKUP($A34,'B-Ligands'!$A:$G,7,FALSE))</f>
        <v>Physiological</v>
      </c>
      <c r="G34" s="28">
        <f t="shared" si="0"/>
        <v>0</v>
      </c>
      <c r="H34" s="32">
        <f t="shared" si="1"/>
        <v>7.0891219826229159</v>
      </c>
      <c r="I34" s="32">
        <f t="shared" si="2"/>
        <v>8.6794204394831063</v>
      </c>
      <c r="J34" s="32">
        <f t="shared" si="3"/>
        <v>0</v>
      </c>
      <c r="K34" s="32">
        <f t="shared" si="4"/>
        <v>6.5602381733228796</v>
      </c>
      <c r="L34" s="28">
        <f t="shared" si="5"/>
        <v>0</v>
      </c>
      <c r="M34" s="32">
        <f t="shared" si="6"/>
        <v>7.4480000000000004</v>
      </c>
      <c r="N34" s="32">
        <f t="shared" si="7"/>
        <v>9.4949999999999992</v>
      </c>
      <c r="O34" s="32">
        <f t="shared" si="8"/>
        <v>0</v>
      </c>
      <c r="P34" s="32">
        <f t="shared" si="9"/>
        <v>7.0279999999999996</v>
      </c>
      <c r="Q34" s="29">
        <f t="shared" si="10"/>
        <v>0</v>
      </c>
      <c r="R34" s="31">
        <f t="shared" si="11"/>
        <v>43.764501160092806</v>
      </c>
      <c r="S34" s="31">
        <f t="shared" si="12"/>
        <v>72.680412371134025</v>
      </c>
      <c r="T34" s="31">
        <f t="shared" si="13"/>
        <v>0</v>
      </c>
      <c r="U34" s="31">
        <f t="shared" si="14"/>
        <v>34.059492563429572</v>
      </c>
      <c r="V34" s="28">
        <f t="shared" si="15"/>
        <v>0</v>
      </c>
      <c r="W34" s="32">
        <f t="shared" si="16"/>
        <v>4.8769530849667424</v>
      </c>
      <c r="X34" s="32">
        <f t="shared" si="17"/>
        <v>87.726843966835261</v>
      </c>
      <c r="Y34" s="32">
        <f t="shared" si="18"/>
        <v>0</v>
      </c>
      <c r="Z34" s="32">
        <f t="shared" si="19"/>
        <v>128.4698603048457</v>
      </c>
      <c r="AA34" s="80" cm="1">
        <f t="array" ref="AA34">_xlfn.IFS(AR34=0,0,AR34&gt;0,(LOG(0.01*BI34/10^-AR34)))</f>
        <v>0</v>
      </c>
      <c r="AB34" s="79" t="e" cm="1">
        <f t="array" ref="AB34">_xlfn.IFS(AS34=0,0,AS34&gt;0,(LOG(0.01*BJ34/10^-AS34)))</f>
        <v>#N/A</v>
      </c>
      <c r="AC34" s="79" cm="1">
        <f t="array" ref="AC34">_xlfn.IFS(AT34=0,0,AT34&gt;0,(LOG(0.01*BK34/10^-AT34)))</f>
        <v>5.8547127796335205</v>
      </c>
      <c r="AD34" s="79" cm="1">
        <f t="array" ref="AD34">_xlfn.IFS(AU34=0,0,AU34&gt;0,(LOG(0.01*BL34/10^-AU34)))</f>
        <v>5.584243649323124</v>
      </c>
      <c r="AE34" s="79" t="e" cm="1">
        <f t="array" ref="AE34">_xlfn.IFS(AV34=0,0,AV34&gt;0,(LOG(0.01*BM34/10^-AV34)))</f>
        <v>#N/A</v>
      </c>
      <c r="AF34" s="79" cm="1">
        <f t="array" ref="AF34">_xlfn.IFS(AW34=0,0,AW34&gt;0,(LOG(0.01*BN34/10^-AW34)))</f>
        <v>5.7594247416900188</v>
      </c>
      <c r="AG34" s="79" cm="1">
        <f t="array" ref="AG34">_xlfn.IFS(AX34=0,0,AX34&gt;0,(LOG(0.01*BO34/10^-AX34)))</f>
        <v>5.9923665560093919</v>
      </c>
      <c r="AH34" s="79" cm="1">
        <f t="array" ref="AH34">_xlfn.IFS(AY34=0,0,AY34&gt;0,(LOG(0.01*BP34/10^-AY34)))</f>
        <v>7.0891219826229159</v>
      </c>
      <c r="AI34" s="79" cm="1">
        <f t="array" ref="AI34">_xlfn.IFS(AZ34=0,0,AZ34&gt;0,(LOG(0.01*BQ34/10^-AZ34)))</f>
        <v>8.5731172461358724</v>
      </c>
      <c r="AJ34" s="79" cm="1">
        <f t="array" ref="AJ34">_xlfn.IFS(BA34=0,0,BA34&gt;0,(LOG(0.01*BR34/10^-BA34)))</f>
        <v>8.6131626107295194</v>
      </c>
      <c r="AK34" s="79" cm="1">
        <f t="array" ref="AK34">_xlfn.IFS(BB34=0,0,BB34&gt;0,(LOG(0.01*BS34/10^-BB34)))</f>
        <v>8.6794204394831063</v>
      </c>
      <c r="AL34" s="79" cm="1">
        <f t="array" ref="AL34">_xlfn.IFS(BC34=0,0,BC34&gt;0,(LOG(0.01*BT34/10^-BC34)))</f>
        <v>7.9844173827251534</v>
      </c>
      <c r="AM34" s="79" cm="1">
        <f t="array" ref="AM34">_xlfn.IFS(BD34=0,0,BD34&gt;0,(LOG(0.01*BU34/10^-BD34)))</f>
        <v>0</v>
      </c>
      <c r="AN34" s="79" cm="1">
        <f t="array" ref="AN34">_xlfn.IFS(BE34=0,0,BE34&gt;0,(LOG(0.01*BV34/10^-BE34)))</f>
        <v>0</v>
      </c>
      <c r="AO34" s="79" cm="1">
        <f t="array" ref="AO34">_xlfn.IFS(BF34=0,0,BF34&gt;0,(LOG(0.01*BW34/10^-BF34)))</f>
        <v>5.9493430890720784</v>
      </c>
      <c r="AP34" s="79" cm="1">
        <f t="array" ref="AP34">_xlfn.IFS(BG34=0,0,BG34&gt;0,(LOG(0.01*BX34/10^-BG34)))</f>
        <v>6.3402420856476223</v>
      </c>
      <c r="AQ34" s="79" cm="1">
        <f t="array" ref="AQ34">_xlfn.IFS(BH34=0,0,BH34&gt;0,(LOG(0.01*BY34/10^-BH34)))</f>
        <v>6.5602381733228796</v>
      </c>
      <c r="AR34" s="80">
        <f>VLOOKUP($A34,'B-EmEC'!$A:$DD,MATCH(AR$2,'B-EmEC'!$A$1:$DD$1,0),FALSE)</f>
        <v>0</v>
      </c>
      <c r="AS34" s="79" t="e">
        <f>VLOOKUP($A34,'B-EmEC'!$A:$DD,MATCH(AS$2,'B-EmEC'!$A$1:$DD$1,0),FALSE)</f>
        <v>#N/A</v>
      </c>
      <c r="AT34" s="79">
        <f>VLOOKUP($A34,'B-EmEC'!$A:$DD,MATCH(AT$2,'B-EmEC'!$A$1:$DD$1,0),FALSE)</f>
        <v>6.9</v>
      </c>
      <c r="AU34" s="79">
        <f>VLOOKUP($A34,'B-EmEC'!$A:$DD,MATCH(AU$2,'B-EmEC'!$A$1:$DD$1,0),FALSE)</f>
        <v>6.9050000000000002</v>
      </c>
      <c r="AV34" s="79" t="e">
        <f>VLOOKUP($A34,'B-EmEC'!$A:$DD,MATCH(AV$2,'B-EmEC'!$A$1:$DD$1,0),FALSE)</f>
        <v>#N/A</v>
      </c>
      <c r="AW34" s="79">
        <f>VLOOKUP($A34,'B-EmEC'!$A:$DD,MATCH(AW$2,'B-EmEC'!$A$1:$DD$1,0),FALSE)</f>
        <v>6.7990000000000004</v>
      </c>
      <c r="AX34" s="79">
        <f>VLOOKUP($A34,'B-EmEC'!$A:$DD,MATCH(AX$2,'B-EmEC'!$A$1:$DD$1,0),FALSE)</f>
        <v>6.9210000000000003</v>
      </c>
      <c r="AY34" s="79">
        <f>VLOOKUP($A34,'B-EmEC'!$A:$DD,MATCH(AY$2,'B-EmEC'!$A$1:$DD$1,0),FALSE)</f>
        <v>7.4480000000000004</v>
      </c>
      <c r="AZ34" s="79">
        <f>VLOOKUP($A34,'B-EmEC'!$A:$DD,MATCH(AZ$2,'B-EmEC'!$A$1:$DD$1,0),FALSE)</f>
        <v>9.282</v>
      </c>
      <c r="BA34" s="79">
        <f>VLOOKUP($A34,'B-EmEC'!$A:$DD,MATCH(BA$2,'B-EmEC'!$A$1:$DD$1,0),FALSE)</f>
        <v>9.4949999999999992</v>
      </c>
      <c r="BB34" s="79">
        <f>VLOOKUP($A34,'B-EmEC'!$A:$DD,MATCH(BB$2,'B-EmEC'!$A$1:$DD$1,0),FALSE)</f>
        <v>9.2279999999999998</v>
      </c>
      <c r="BC34" s="79">
        <f>VLOOKUP($A34,'B-EmEC'!$A:$DD,MATCH(BC$2,'B-EmEC'!$A$1:$DD$1,0),FALSE)</f>
        <v>8.1229999999999993</v>
      </c>
      <c r="BD34" s="79">
        <f>VLOOKUP($A34,'B-EmEC'!$A:$DD,MATCH(BD$2,'B-EmEC'!$A$1:$DD$1,0),FALSE)</f>
        <v>0</v>
      </c>
      <c r="BE34" s="79">
        <f>VLOOKUP($A34,'B-EmEC'!$A:$DD,MATCH(BE$2,'B-EmEC'!$A$1:$DD$1,0),FALSE)</f>
        <v>0</v>
      </c>
      <c r="BF34" s="79">
        <f>VLOOKUP($A34,'B-EmEC'!$A:$DD,MATCH(BF$2,'B-EmEC'!$A$1:$DD$1,0),FALSE)</f>
        <v>6.7089999999999996</v>
      </c>
      <c r="BG34" s="79">
        <f>VLOOKUP($A34,'B-EmEC'!$A:$DD,MATCH(BG$2,'B-EmEC'!$A$1:$DD$1,0),FALSE)</f>
        <v>6.9630000000000001</v>
      </c>
      <c r="BH34" s="79">
        <f>VLOOKUP($A34,'B-EmEC'!$A:$DD,MATCH(BH$2,'B-EmEC'!$A$1:$DD$1,0),FALSE)</f>
        <v>7.0279999999999996</v>
      </c>
      <c r="BI34" s="78">
        <f>VLOOKUP($A34,'B-EmEC'!$A:$DD,MATCH(BI$2,'B-EmEC'!$A$1:$DD$1,0),FALSE)</f>
        <v>0</v>
      </c>
      <c r="BJ34" s="77" t="e">
        <f>VLOOKUP($A34,'B-EmEC'!$A:$DD,MATCH(BJ$2,'B-EmEC'!$A$1:$DD$1,0),FALSE)</f>
        <v>#N/A</v>
      </c>
      <c r="BK34" s="77">
        <f>VLOOKUP($A34,'B-EmEC'!$A:$DD,MATCH(BK$2,'B-EmEC'!$A$1:$DD$1,0),FALSE)</f>
        <v>9.0097508125677148</v>
      </c>
      <c r="BL34" s="77">
        <f>VLOOKUP($A34,'B-EmEC'!$A:$DD,MATCH(BL$2,'B-EmEC'!$A$1:$DD$1,0),FALSE)</f>
        <v>4.7779725387087346</v>
      </c>
      <c r="BM34" s="77" t="e">
        <f>VLOOKUP($A34,'B-EmEC'!$A:$DD,MATCH(BM$2,'B-EmEC'!$A$1:$DD$1,0),FALSE)</f>
        <v>#N/A</v>
      </c>
      <c r="BN34" s="77">
        <f>VLOOKUP($A34,'B-EmEC'!$A:$DD,MATCH(BN$2,'B-EmEC'!$A$1:$DD$1,0),FALSE)</f>
        <v>9.129032258064516</v>
      </c>
      <c r="BO34" s="77">
        <f>VLOOKUP($A34,'B-EmEC'!$A:$DD,MATCH(BO$2,'B-EmEC'!$A$1:$DD$1,0),FALSE)</f>
        <v>11.786003236245955</v>
      </c>
      <c r="BP34" s="77">
        <f>VLOOKUP($A34,'B-EmEC'!$A:$DD,MATCH(BP$2,'B-EmEC'!$A$1:$DD$1,0),FALSE)</f>
        <v>43.764501160092806</v>
      </c>
      <c r="BQ34" s="77">
        <f>VLOOKUP($A34,'B-EmEC'!$A:$DD,MATCH(BQ$2,'B-EmEC'!$A$1:$DD$1,0),FALSE)</f>
        <v>19.548671384697556</v>
      </c>
      <c r="BR34" s="77">
        <f>VLOOKUP($A34,'B-EmEC'!$A:$DD,MATCH(BR$2,'B-EmEC'!$A$1:$DD$1,0),FALSE)</f>
        <v>13.126913115140098</v>
      </c>
      <c r="BS34" s="77">
        <f>VLOOKUP($A34,'B-EmEC'!$A:$DD,MATCH(BS$2,'B-EmEC'!$A$1:$DD$1,0),FALSE)</f>
        <v>28.276160588680877</v>
      </c>
      <c r="BT34" s="77">
        <f>VLOOKUP($A34,'B-EmEC'!$A:$DD,MATCH(BT$2,'B-EmEC'!$A$1:$DD$1,0),FALSE)</f>
        <v>72.680412371134025</v>
      </c>
      <c r="BU34" s="77">
        <f>VLOOKUP($A34,'B-EmEC'!$A:$DD,MATCH(BU$2,'B-EmEC'!$A$1:$DD$1,0),FALSE)</f>
        <v>0</v>
      </c>
      <c r="BV34" s="77">
        <f>VLOOKUP($A34,'B-EmEC'!$A:$DD,MATCH(BV$2,'B-EmEC'!$A$1:$DD$1,0),FALSE)</f>
        <v>0</v>
      </c>
      <c r="BW34" s="77">
        <f>VLOOKUP($A34,'B-EmEC'!$A:$DD,MATCH(BW$2,'B-EmEC'!$A$1:$DD$1,0),FALSE)</f>
        <v>17.391742195367573</v>
      </c>
      <c r="BX34" s="77">
        <f>VLOOKUP($A34,'B-EmEC'!$A:$DD,MATCH(BX$2,'B-EmEC'!$A$1:$DD$1,0),FALSE)</f>
        <v>23.836477987421382</v>
      </c>
      <c r="BY34" s="77">
        <f>VLOOKUP($A34,'B-EmEC'!$A:$DD,MATCH(BY$2,'B-EmEC'!$A$1:$DD$1,0),FALSE)</f>
        <v>34.059492563429572</v>
      </c>
      <c r="BZ34" s="80">
        <f>VLOOKUP($A34,'B-EmEC'!$A:$DD,MATCH(BZ$2,'B-EmEC'!$A$1:$DD$1,0),FALSE)</f>
        <v>0</v>
      </c>
      <c r="CA34" s="79" t="e">
        <f>VLOOKUP($A34,'B-EmEC'!$A:$DD,MATCH(CA$2,'B-EmEC'!$A$1:$DD$1,0),FALSE)</f>
        <v>#N/A</v>
      </c>
      <c r="CB34" s="79">
        <f>VLOOKUP($A34,'B-EmEC'!$A:$DD,MATCH(CB$2,'B-EmEC'!$A$1:$DD$1,0),FALSE)</f>
        <v>2.54101746774157</v>
      </c>
      <c r="CC34" s="79">
        <f>VLOOKUP($A34,'B-EmEC'!$A:$DD,MATCH(CC$2,'B-EmEC'!$A$1:$DD$1,0),FALSE)</f>
        <v>1.4355035595011338</v>
      </c>
      <c r="CD34" s="79" t="e">
        <f>VLOOKUP($A34,'B-EmEC'!$A:$DD,MATCH(CD$2,'B-EmEC'!$A$1:$DD$1,0),FALSE)</f>
        <v>#N/A</v>
      </c>
      <c r="CE34" s="79">
        <f>VLOOKUP($A34,'B-EmEC'!$A:$DD,MATCH(CE$2,'B-EmEC'!$A$1:$DD$1,0),FALSE)</f>
        <v>1.4380374567401122</v>
      </c>
      <c r="CF34" s="79">
        <f>VLOOKUP($A34,'B-EmEC'!$A:$DD,MATCH(CF$2,'B-EmEC'!$A$1:$DD$1,0),FALSE)</f>
        <v>4.8769530849667424</v>
      </c>
      <c r="CG34" s="79">
        <f>VLOOKUP($A34,'B-EmEC'!$A:$DD,MATCH(CG$2,'B-EmEC'!$A$1:$DD$1,0),FALSE)</f>
        <v>2.1828654561473351</v>
      </c>
      <c r="CH34" s="79">
        <f>VLOOKUP($A34,'B-EmEC'!$A:$DD,MATCH(CH$2,'B-EmEC'!$A$1:$DD$1,0),FALSE)</f>
        <v>9.4464081129474735</v>
      </c>
      <c r="CI34" s="79">
        <f>VLOOKUP($A34,'B-EmEC'!$A:$DD,MATCH(CI$2,'B-EmEC'!$A$1:$DD$1,0),FALSE)</f>
        <v>11.170366661848568</v>
      </c>
      <c r="CJ34" s="79">
        <f>VLOOKUP($A34,'B-EmEC'!$A:$DD,MATCH(CJ$2,'B-EmEC'!$A$1:$DD$1,0),FALSE)</f>
        <v>21.956031546554289</v>
      </c>
      <c r="CK34" s="79">
        <f>VLOOKUP($A34,'B-EmEC'!$A:$DD,MATCH(CK$2,'B-EmEC'!$A$1:$DD$1,0),FALSE)</f>
        <v>87.726843966835261</v>
      </c>
      <c r="CL34" s="79">
        <f>VLOOKUP($A34,'B-EmEC'!$A:$DD,MATCH(CL$2,'B-EmEC'!$A$1:$DD$1,0),FALSE)</f>
        <v>0</v>
      </c>
      <c r="CM34" s="79">
        <f>VLOOKUP($A34,'B-EmEC'!$A:$DD,MATCH(CM$2,'B-EmEC'!$A$1:$DD$1,0),FALSE)</f>
        <v>0</v>
      </c>
      <c r="CN34" s="79">
        <f>VLOOKUP($A34,'B-EmEC'!$A:$DD,MATCH(CN$2,'B-EmEC'!$A$1:$DD$1,0),FALSE)</f>
        <v>16.878930531340444</v>
      </c>
      <c r="CO34" s="79">
        <f>VLOOKUP($A34,'B-EmEC'!$A:$DD,MATCH(CO$2,'B-EmEC'!$A$1:$DD$1,0),FALSE)</f>
        <v>24.840957058517908</v>
      </c>
      <c r="CP34" s="79">
        <f>VLOOKUP($A34,'B-EmEC'!$A:$DD,MATCH(CP$2,'B-EmEC'!$A$1:$DD$1,0),FALSE)</f>
        <v>128.4698603048457</v>
      </c>
    </row>
    <row r="35" spans="1:94" x14ac:dyDescent="0.2">
      <c r="A35" t="s">
        <v>21</v>
      </c>
      <c r="B35" s="1" t="str">
        <f>IF(VLOOKUP($A35,'B-Ligands'!$A:$G,3,FALSE)="","",VLOOKUP($A35,'B-Ligands'!$A:$G,3,FALSE))</f>
        <v/>
      </c>
      <c r="C35" t="str">
        <f>IF(VLOOKUP($A35,'B-Ligands'!$A:$G,4,FALSE)="","",VLOOKUP($A35,'B-Ligands'!$A:$G,4,FALSE))</f>
        <v>Serotonin</v>
      </c>
      <c r="D35" t="str">
        <f>IF(VLOOKUP($A35,'B-Ligands'!$A:$G,5,FALSE)="","",VLOOKUP($A35,'B-Ligands'!$A:$G,5,FALSE))</f>
        <v>Guide To Pharmacology</v>
      </c>
      <c r="E35">
        <f>IF(VLOOKUP($A35,'B-Ligands'!$A:$G,6,FALSE)="","",VLOOKUP($A35,'B-Ligands'!$A:$G,6,FALSE))</f>
        <v>5</v>
      </c>
      <c r="F35" t="str">
        <f>IF(VLOOKUP($A35,'B-Ligands'!$A:$G,7,FALSE)="","",VLOOKUP($A35,'B-Ligands'!$A:$G,7,FALSE))</f>
        <v>Physiological</v>
      </c>
      <c r="G35" s="28">
        <f t="shared" si="0"/>
        <v>0</v>
      </c>
      <c r="H35" s="32">
        <f t="shared" si="1"/>
        <v>8.1366612591874041</v>
      </c>
      <c r="I35" s="32">
        <f t="shared" si="2"/>
        <v>7.938572539908578</v>
      </c>
      <c r="J35" s="32">
        <f t="shared" si="3"/>
        <v>0</v>
      </c>
      <c r="K35" s="32">
        <f t="shared" si="4"/>
        <v>7.2019722403575148</v>
      </c>
      <c r="L35" s="28">
        <f t="shared" si="5"/>
        <v>0</v>
      </c>
      <c r="M35" s="32">
        <f t="shared" si="6"/>
        <v>8.77</v>
      </c>
      <c r="N35" s="32">
        <f t="shared" si="7"/>
        <v>8.5470000000000006</v>
      </c>
      <c r="O35" s="32">
        <f t="shared" si="8"/>
        <v>0</v>
      </c>
      <c r="P35" s="32">
        <f t="shared" si="9"/>
        <v>8.1679999999999993</v>
      </c>
      <c r="Q35" s="29">
        <f t="shared" si="10"/>
        <v>0</v>
      </c>
      <c r="R35" s="31">
        <f t="shared" si="11"/>
        <v>23.262761020881666</v>
      </c>
      <c r="S35" s="31">
        <f t="shared" si="12"/>
        <v>25.754788442809218</v>
      </c>
      <c r="T35" s="31">
        <f t="shared" si="13"/>
        <v>0</v>
      </c>
      <c r="U35" s="31">
        <f t="shared" si="14"/>
        <v>10.813648293963254</v>
      </c>
      <c r="V35" s="28">
        <f t="shared" si="15"/>
        <v>0</v>
      </c>
      <c r="W35" s="32">
        <f t="shared" si="16"/>
        <v>6.7816883657137437</v>
      </c>
      <c r="X35" s="32">
        <f t="shared" si="17"/>
        <v>11.99439497740476</v>
      </c>
      <c r="Y35" s="32">
        <f t="shared" si="18"/>
        <v>0</v>
      </c>
      <c r="Z35" s="32">
        <f t="shared" si="19"/>
        <v>17.125062625657772</v>
      </c>
      <c r="AA35" s="80" cm="1">
        <f t="array" ref="AA35">_xlfn.IFS(AR35=0,0,AR35&gt;0,(LOG(0.01*BI35/10^-AR35)))</f>
        <v>0</v>
      </c>
      <c r="AB35" s="79" t="e" cm="1">
        <f t="array" ref="AB35">_xlfn.IFS(AS35=0,0,AS35&gt;0,(LOG(0.01*BJ35/10^-AS35)))</f>
        <v>#N/A</v>
      </c>
      <c r="AC35" s="79" cm="1">
        <f t="array" ref="AC35">_xlfn.IFS(AT35=0,0,AT35&gt;0,(LOG(0.01*BK35/10^-AT35)))</f>
        <v>0</v>
      </c>
      <c r="AD35" s="79" cm="1">
        <f t="array" ref="AD35">_xlfn.IFS(AU35=0,0,AU35&gt;0,(LOG(0.01*BL35/10^-AU35)))</f>
        <v>0</v>
      </c>
      <c r="AE35" s="79" t="e" cm="1">
        <f t="array" ref="AE35">_xlfn.IFS(AV35=0,0,AV35&gt;0,(LOG(0.01*BM35/10^-AV35)))</f>
        <v>#N/A</v>
      </c>
      <c r="AF35" s="79" cm="1">
        <f t="array" ref="AF35">_xlfn.IFS(AW35=0,0,AW35&gt;0,(LOG(0.01*BN35/10^-AW35)))</f>
        <v>0</v>
      </c>
      <c r="AG35" s="79" cm="1">
        <f t="array" ref="AG35">_xlfn.IFS(AX35=0,0,AX35&gt;0,(LOG(0.01*BO35/10^-AX35)))</f>
        <v>6.9065660554614592</v>
      </c>
      <c r="AH35" s="79" cm="1">
        <f t="array" ref="AH35">_xlfn.IFS(AY35=0,0,AY35&gt;0,(LOG(0.01*BP35/10^-AY35)))</f>
        <v>8.1366612591874041</v>
      </c>
      <c r="AI35" s="79" cm="1">
        <f t="array" ref="AI35">_xlfn.IFS(AZ35=0,0,AZ35&gt;0,(LOG(0.01*BQ35/10^-AZ35)))</f>
        <v>7.938572539908578</v>
      </c>
      <c r="AJ35" s="79" cm="1">
        <f t="array" ref="AJ35">_xlfn.IFS(BA35=0,0,BA35&gt;0,(LOG(0.01*BR35/10^-BA35)))</f>
        <v>7.8508676800935895</v>
      </c>
      <c r="AK35" s="79" cm="1">
        <f t="array" ref="AK35">_xlfn.IFS(BB35=0,0,BB35&gt;0,(LOG(0.01*BS35/10^-BB35)))</f>
        <v>7.600857986812291</v>
      </c>
      <c r="AL35" s="79" cm="1">
        <f t="array" ref="AL35">_xlfn.IFS(BC35=0,0,BC35&gt;0,(LOG(0.01*BT35/10^-BC35)))</f>
        <v>6.9899797237185837</v>
      </c>
      <c r="AM35" s="79" cm="1">
        <f t="array" ref="AM35">_xlfn.IFS(BD35=0,0,BD35&gt;0,(LOG(0.01*BU35/10^-BD35)))</f>
        <v>0</v>
      </c>
      <c r="AN35" s="79" cm="1">
        <f t="array" ref="AN35">_xlfn.IFS(BE35=0,0,BE35&gt;0,(LOG(0.01*BV35/10^-BE35)))</f>
        <v>0</v>
      </c>
      <c r="AO35" s="79" cm="1">
        <f t="array" ref="AO35">_xlfn.IFS(BF35=0,0,BF35&gt;0,(LOG(0.01*BW35/10^-BF35)))</f>
        <v>6.5694467802976444</v>
      </c>
      <c r="AP35" s="79" cm="1">
        <f t="array" ref="AP35">_xlfn.IFS(BG35=0,0,BG35&gt;0,(LOG(0.01*BX35/10^-BG35)))</f>
        <v>5.9495224123390775</v>
      </c>
      <c r="AQ35" s="79" cm="1">
        <f t="array" ref="AQ35">_xlfn.IFS(BH35=0,0,BH35&gt;0,(LOG(0.01*BY35/10^-BH35)))</f>
        <v>7.2019722403575148</v>
      </c>
      <c r="AR35" s="80">
        <f>VLOOKUP($A35,'B-EmEC'!$A:$DD,MATCH(AR$2,'B-EmEC'!$A$1:$DD$1,0),FALSE)</f>
        <v>0</v>
      </c>
      <c r="AS35" s="79" t="e">
        <f>VLOOKUP($A35,'B-EmEC'!$A:$DD,MATCH(AS$2,'B-EmEC'!$A$1:$DD$1,0),FALSE)</f>
        <v>#N/A</v>
      </c>
      <c r="AT35" s="79">
        <f>VLOOKUP($A35,'B-EmEC'!$A:$DD,MATCH(AT$2,'B-EmEC'!$A$1:$DD$1,0),FALSE)</f>
        <v>0</v>
      </c>
      <c r="AU35" s="79">
        <f>VLOOKUP($A35,'B-EmEC'!$A:$DD,MATCH(AU$2,'B-EmEC'!$A$1:$DD$1,0),FALSE)</f>
        <v>0</v>
      </c>
      <c r="AV35" s="79" t="e">
        <f>VLOOKUP($A35,'B-EmEC'!$A:$DD,MATCH(AV$2,'B-EmEC'!$A$1:$DD$1,0),FALSE)</f>
        <v>#N/A</v>
      </c>
      <c r="AW35" s="79">
        <f>VLOOKUP($A35,'B-EmEC'!$A:$DD,MATCH(AW$2,'B-EmEC'!$A$1:$DD$1,0),FALSE)</f>
        <v>0</v>
      </c>
      <c r="AX35" s="79">
        <f>VLOOKUP($A35,'B-EmEC'!$A:$DD,MATCH(AX$2,'B-EmEC'!$A$1:$DD$1,0),FALSE)</f>
        <v>7.7789999999999999</v>
      </c>
      <c r="AY35" s="79">
        <f>VLOOKUP($A35,'B-EmEC'!$A:$DD,MATCH(AY$2,'B-EmEC'!$A$1:$DD$1,0),FALSE)</f>
        <v>8.77</v>
      </c>
      <c r="AZ35" s="79">
        <f>VLOOKUP($A35,'B-EmEC'!$A:$DD,MATCH(AZ$2,'B-EmEC'!$A$1:$DD$1,0),FALSE)</f>
        <v>8.5470000000000006</v>
      </c>
      <c r="BA35" s="79">
        <f>VLOOKUP($A35,'B-EmEC'!$A:$DD,MATCH(BA$2,'B-EmEC'!$A$1:$DD$1,0),FALSE)</f>
        <v>8.4770000000000003</v>
      </c>
      <c r="BB35" s="79">
        <f>VLOOKUP($A35,'B-EmEC'!$A:$DD,MATCH(BB$2,'B-EmEC'!$A$1:$DD$1,0),FALSE)</f>
        <v>8.19</v>
      </c>
      <c r="BC35" s="79">
        <f>VLOOKUP($A35,'B-EmEC'!$A:$DD,MATCH(BC$2,'B-EmEC'!$A$1:$DD$1,0),FALSE)</f>
        <v>7.9349999999999996</v>
      </c>
      <c r="BD35" s="79">
        <f>VLOOKUP($A35,'B-EmEC'!$A:$DD,MATCH(BD$2,'B-EmEC'!$A$1:$DD$1,0),FALSE)</f>
        <v>0</v>
      </c>
      <c r="BE35" s="79">
        <f>VLOOKUP($A35,'B-EmEC'!$A:$DD,MATCH(BE$2,'B-EmEC'!$A$1:$DD$1,0),FALSE)</f>
        <v>0</v>
      </c>
      <c r="BF35" s="79">
        <f>VLOOKUP($A35,'B-EmEC'!$A:$DD,MATCH(BF$2,'B-EmEC'!$A$1:$DD$1,0),FALSE)</f>
        <v>7.8090000000000002</v>
      </c>
      <c r="BG35" s="79">
        <f>VLOOKUP($A35,'B-EmEC'!$A:$DD,MATCH(BG$2,'B-EmEC'!$A$1:$DD$1,0),FALSE)</f>
        <v>7.391</v>
      </c>
      <c r="BH35" s="79">
        <f>VLOOKUP($A35,'B-EmEC'!$A:$DD,MATCH(BH$2,'B-EmEC'!$A$1:$DD$1,0),FALSE)</f>
        <v>8.1679999999999993</v>
      </c>
      <c r="BI35" s="78">
        <f>VLOOKUP($A35,'B-EmEC'!$A:$DD,MATCH(BI$2,'B-EmEC'!$A$1:$DD$1,0),FALSE)</f>
        <v>0</v>
      </c>
      <c r="BJ35" s="77" t="e">
        <f>VLOOKUP($A35,'B-EmEC'!$A:$DD,MATCH(BJ$2,'B-EmEC'!$A$1:$DD$1,0),FALSE)</f>
        <v>#N/A</v>
      </c>
      <c r="BK35" s="77">
        <f>VLOOKUP($A35,'B-EmEC'!$A:$DD,MATCH(BK$2,'B-EmEC'!$A$1:$DD$1,0),FALSE)</f>
        <v>0</v>
      </c>
      <c r="BL35" s="77">
        <f>VLOOKUP($A35,'B-EmEC'!$A:$DD,MATCH(BL$2,'B-EmEC'!$A$1:$DD$1,0),FALSE)</f>
        <v>0</v>
      </c>
      <c r="BM35" s="77" t="e">
        <f>VLOOKUP($A35,'B-EmEC'!$A:$DD,MATCH(BM$2,'B-EmEC'!$A$1:$DD$1,0),FALSE)</f>
        <v>#N/A</v>
      </c>
      <c r="BN35" s="77">
        <f>VLOOKUP($A35,'B-EmEC'!$A:$DD,MATCH(BN$2,'B-EmEC'!$A$1:$DD$1,0),FALSE)</f>
        <v>0</v>
      </c>
      <c r="BO35" s="77">
        <f>VLOOKUP($A35,'B-EmEC'!$A:$DD,MATCH(BO$2,'B-EmEC'!$A$1:$DD$1,0),FALSE)</f>
        <v>13.414239482200646</v>
      </c>
      <c r="BP35" s="77">
        <f>VLOOKUP($A35,'B-EmEC'!$A:$DD,MATCH(BP$2,'B-EmEC'!$A$1:$DD$1,0),FALSE)</f>
        <v>23.262761020881666</v>
      </c>
      <c r="BQ35" s="77">
        <f>VLOOKUP($A35,'B-EmEC'!$A:$DD,MATCH(BQ$2,'B-EmEC'!$A$1:$DD$1,0),FALSE)</f>
        <v>24.63613299505942</v>
      </c>
      <c r="BR35" s="77">
        <f>VLOOKUP($A35,'B-EmEC'!$A:$DD,MATCH(BR$2,'B-EmEC'!$A$1:$DD$1,0),FALSE)</f>
        <v>23.651989639745704</v>
      </c>
      <c r="BS35" s="77">
        <f>VLOOKUP($A35,'B-EmEC'!$A:$DD,MATCH(BS$2,'B-EmEC'!$A$1:$DD$1,0),FALSE)</f>
        <v>25.754788442809218</v>
      </c>
      <c r="BT35" s="77">
        <f>VLOOKUP($A35,'B-EmEC'!$A:$DD,MATCH(BT$2,'B-EmEC'!$A$1:$DD$1,0),FALSE)</f>
        <v>11.349578256794752</v>
      </c>
      <c r="BU35" s="77">
        <f>VLOOKUP($A35,'B-EmEC'!$A:$DD,MATCH(BU$2,'B-EmEC'!$A$1:$DD$1,0),FALSE)</f>
        <v>0</v>
      </c>
      <c r="BV35" s="77">
        <f>VLOOKUP($A35,'B-EmEC'!$A:$DD,MATCH(BV$2,'B-EmEC'!$A$1:$DD$1,0),FALSE)</f>
        <v>0</v>
      </c>
      <c r="BW35" s="77">
        <f>VLOOKUP($A35,'B-EmEC'!$A:$DD,MATCH(BW$2,'B-EmEC'!$A$1:$DD$1,0),FALSE)</f>
        <v>5.760322255790534</v>
      </c>
      <c r="BX35" s="77">
        <f>VLOOKUP($A35,'B-EmEC'!$A:$DD,MATCH(BX$2,'B-EmEC'!$A$1:$DD$1,0),FALSE)</f>
        <v>3.6184486373165616</v>
      </c>
      <c r="BY35" s="77">
        <f>VLOOKUP($A35,'B-EmEC'!$A:$DD,MATCH(BY$2,'B-EmEC'!$A$1:$DD$1,0),FALSE)</f>
        <v>10.813648293963254</v>
      </c>
      <c r="BZ35" s="80">
        <f>VLOOKUP($A35,'B-EmEC'!$A:$DD,MATCH(BZ$2,'B-EmEC'!$A$1:$DD$1,0),FALSE)</f>
        <v>0</v>
      </c>
      <c r="CA35" s="79" t="e">
        <f>VLOOKUP($A35,'B-EmEC'!$A:$DD,MATCH(CA$2,'B-EmEC'!$A$1:$DD$1,0),FALSE)</f>
        <v>#N/A</v>
      </c>
      <c r="CB35" s="79">
        <f>VLOOKUP($A35,'B-EmEC'!$A:$DD,MATCH(CB$2,'B-EmEC'!$A$1:$DD$1,0),FALSE)</f>
        <v>0</v>
      </c>
      <c r="CC35" s="79">
        <f>VLOOKUP($A35,'B-EmEC'!$A:$DD,MATCH(CC$2,'B-EmEC'!$A$1:$DD$1,0),FALSE)</f>
        <v>0</v>
      </c>
      <c r="CD35" s="79" t="e">
        <f>VLOOKUP($A35,'B-EmEC'!$A:$DD,MATCH(CD$2,'B-EmEC'!$A$1:$DD$1,0),FALSE)</f>
        <v>#N/A</v>
      </c>
      <c r="CE35" s="79">
        <f>VLOOKUP($A35,'B-EmEC'!$A:$DD,MATCH(CE$2,'B-EmEC'!$A$1:$DD$1,0),FALSE)</f>
        <v>0</v>
      </c>
      <c r="CF35" s="79">
        <f>VLOOKUP($A35,'B-EmEC'!$A:$DD,MATCH(CF$2,'B-EmEC'!$A$1:$DD$1,0),FALSE)</f>
        <v>6.470667911547979</v>
      </c>
      <c r="CG35" s="79">
        <f>VLOOKUP($A35,'B-EmEC'!$A:$DD,MATCH(CG$2,'B-EmEC'!$A$1:$DD$1,0),FALSE)</f>
        <v>6.7816883657137437</v>
      </c>
      <c r="CH35" s="79">
        <f>VLOOKUP($A35,'B-EmEC'!$A:$DD,MATCH(CH$2,'B-EmEC'!$A$1:$DD$1,0),FALSE)</f>
        <v>7.0879146185343886</v>
      </c>
      <c r="CI35" s="79">
        <f>VLOOKUP($A35,'B-EmEC'!$A:$DD,MATCH(CI$2,'B-EmEC'!$A$1:$DD$1,0),FALSE)</f>
        <v>11.99439497740476</v>
      </c>
      <c r="CJ35" s="79">
        <f>VLOOKUP($A35,'B-EmEC'!$A:$DD,MATCH(CJ$2,'B-EmEC'!$A$1:$DD$1,0),FALSE)</f>
        <v>11.462206737105133</v>
      </c>
      <c r="CK35" s="79">
        <f>VLOOKUP($A35,'B-EmEC'!$A:$DD,MATCH(CK$2,'B-EmEC'!$A$1:$DD$1,0),FALSE)</f>
        <v>6.4736824550118373</v>
      </c>
      <c r="CL35" s="79">
        <f>VLOOKUP($A35,'B-EmEC'!$A:$DD,MATCH(CL$2,'B-EmEC'!$A$1:$DD$1,0),FALSE)</f>
        <v>0</v>
      </c>
      <c r="CM35" s="79">
        <f>VLOOKUP($A35,'B-EmEC'!$A:$DD,MATCH(CM$2,'B-EmEC'!$A$1:$DD$1,0),FALSE)</f>
        <v>0</v>
      </c>
      <c r="CN35" s="79">
        <f>VLOOKUP($A35,'B-EmEC'!$A:$DD,MATCH(CN$2,'B-EmEC'!$A$1:$DD$1,0),FALSE)</f>
        <v>5.4459200696856929</v>
      </c>
      <c r="CO35" s="79">
        <f>VLOOKUP($A35,'B-EmEC'!$A:$DD,MATCH(CO$2,'B-EmEC'!$A$1:$DD$1,0),FALSE)</f>
        <v>2.8865872643233468</v>
      </c>
      <c r="CP35" s="79">
        <f>VLOOKUP($A35,'B-EmEC'!$A:$DD,MATCH(CP$2,'B-EmEC'!$A$1:$DD$1,0),FALSE)</f>
        <v>17.125062625657772</v>
      </c>
    </row>
    <row r="36" spans="1:94" x14ac:dyDescent="0.2">
      <c r="A36" t="s">
        <v>22</v>
      </c>
      <c r="B36" s="1" t="str">
        <f>IF(VLOOKUP($A36,'B-Ligands'!$A:$G,3,FALSE)="","",VLOOKUP($A36,'B-Ligands'!$A:$G,3,FALSE))</f>
        <v/>
      </c>
      <c r="C36" t="str">
        <f>IF(VLOOKUP($A36,'B-Ligands'!$A:$G,4,FALSE)="","",VLOOKUP($A36,'B-Ligands'!$A:$G,4,FALSE))</f>
        <v>Serotonin</v>
      </c>
      <c r="D36" t="str">
        <f>IF(VLOOKUP($A36,'B-Ligands'!$A:$G,5,FALSE)="","",VLOOKUP($A36,'B-Ligands'!$A:$G,5,FALSE))</f>
        <v>Guide To Pharmacology</v>
      </c>
      <c r="E36">
        <f>IF(VLOOKUP($A36,'B-Ligands'!$A:$G,6,FALSE)="","",VLOOKUP($A36,'B-Ligands'!$A:$G,6,FALSE))</f>
        <v>5</v>
      </c>
      <c r="F36" t="str">
        <f>IF(VLOOKUP($A36,'B-Ligands'!$A:$G,7,FALSE)="","",VLOOKUP($A36,'B-Ligands'!$A:$G,7,FALSE))</f>
        <v>Physiological</v>
      </c>
      <c r="G36" s="28">
        <f t="shared" si="0"/>
        <v>0</v>
      </c>
      <c r="H36" s="32">
        <f t="shared" si="1"/>
        <v>9.113730481064664</v>
      </c>
      <c r="I36" s="32">
        <f t="shared" si="2"/>
        <v>8.4182180803228306</v>
      </c>
      <c r="J36" s="32">
        <f t="shared" si="3"/>
        <v>8.0673879473259937</v>
      </c>
      <c r="K36" s="32">
        <f t="shared" si="4"/>
        <v>7.945112890932136</v>
      </c>
      <c r="L36" s="28">
        <f t="shared" si="5"/>
        <v>0</v>
      </c>
      <c r="M36" s="32">
        <f t="shared" si="6"/>
        <v>9.2759999999999998</v>
      </c>
      <c r="N36" s="32">
        <f t="shared" si="7"/>
        <v>8.625</v>
      </c>
      <c r="O36" s="32">
        <f t="shared" si="8"/>
        <v>8.1460000000000008</v>
      </c>
      <c r="P36" s="32">
        <f t="shared" si="9"/>
        <v>8.4559999999999995</v>
      </c>
      <c r="Q36" s="29">
        <f t="shared" si="10"/>
        <v>0</v>
      </c>
      <c r="R36" s="31">
        <f t="shared" si="11"/>
        <v>98.685275080906152</v>
      </c>
      <c r="S36" s="31">
        <f t="shared" si="12"/>
        <v>62.118088097469538</v>
      </c>
      <c r="T36" s="31">
        <f t="shared" si="13"/>
        <v>83.442622950819668</v>
      </c>
      <c r="U36" s="31">
        <f t="shared" si="14"/>
        <v>52.500839207787848</v>
      </c>
      <c r="V36" s="28">
        <f t="shared" si="15"/>
        <v>0</v>
      </c>
      <c r="W36" s="32">
        <f t="shared" si="16"/>
        <v>64.711812251544956</v>
      </c>
      <c r="X36" s="32">
        <f t="shared" si="17"/>
        <v>50.02344252917721</v>
      </c>
      <c r="Y36" s="32">
        <f t="shared" si="18"/>
        <v>37.034256091919481</v>
      </c>
      <c r="Z36" s="32">
        <f t="shared" si="19"/>
        <v>69.843324609128729</v>
      </c>
      <c r="AA36" s="80" cm="1">
        <f t="array" ref="AA36">_xlfn.IFS(AR36=0,0,AR36&gt;0,(LOG(0.01*BI36/10^-AR36)))</f>
        <v>0</v>
      </c>
      <c r="AB36" s="79" t="e" cm="1">
        <f t="array" ref="AB36">_xlfn.IFS(AS36=0,0,AS36&gt;0,(LOG(0.01*BJ36/10^-AS36)))</f>
        <v>#N/A</v>
      </c>
      <c r="AC36" s="79" cm="1">
        <f t="array" ref="AC36">_xlfn.IFS(AT36=0,0,AT36&gt;0,(LOG(0.01*BK36/10^-AT36)))</f>
        <v>6.8840243520585584</v>
      </c>
      <c r="AD36" s="79" cm="1">
        <f t="array" ref="AD36">_xlfn.IFS(AU36=0,0,AU36&gt;0,(LOG(0.01*BL36/10^-AU36)))</f>
        <v>6.8487004673826188</v>
      </c>
      <c r="AE36" s="79" t="e" cm="1">
        <f t="array" ref="AE36">_xlfn.IFS(AV36=0,0,AV36&gt;0,(LOG(0.01*BM36/10^-AV36)))</f>
        <v>#N/A</v>
      </c>
      <c r="AF36" s="79" cm="1">
        <f t="array" ref="AF36">_xlfn.IFS(AW36=0,0,AW36&gt;0,(LOG(0.01*BN36/10^-AW36)))</f>
        <v>7.1543334826343363</v>
      </c>
      <c r="AG36" s="79" cm="1">
        <f t="array" ref="AG36">_xlfn.IFS(AX36=0,0,AX36&gt;0,(LOG(0.01*BO36/10^-AX36)))</f>
        <v>7.5392523560315077</v>
      </c>
      <c r="AH36" s="79" cm="1">
        <f t="array" ref="AH36">_xlfn.IFS(AY36=0,0,AY36&gt;0,(LOG(0.01*BP36/10^-AY36)))</f>
        <v>9.113730481064664</v>
      </c>
      <c r="AI36" s="79" cm="1">
        <f t="array" ref="AI36">_xlfn.IFS(AZ36=0,0,AZ36&gt;0,(LOG(0.01*BQ36/10^-AZ36)))</f>
        <v>0</v>
      </c>
      <c r="AJ36" s="79" cm="1">
        <f t="array" ref="AJ36">_xlfn.IFS(BA36=0,0,BA36&gt;0,(LOG(0.01*BR36/10^-BA36)))</f>
        <v>0</v>
      </c>
      <c r="AK36" s="79" cm="1">
        <f t="array" ref="AK36">_xlfn.IFS(BB36=0,0,BB36&gt;0,(LOG(0.01*BS36/10^-BB36)))</f>
        <v>0</v>
      </c>
      <c r="AL36" s="79" cm="1">
        <f t="array" ref="AL36">_xlfn.IFS(BC36=0,0,BC36&gt;0,(LOG(0.01*BT36/10^-BC36)))</f>
        <v>8.4182180803228306</v>
      </c>
      <c r="AM36" s="79" cm="1">
        <f t="array" ref="AM36">_xlfn.IFS(BD36=0,0,BD36&gt;0,(LOG(0.01*BU36/10^-BD36)))</f>
        <v>8.0673879473259937</v>
      </c>
      <c r="AN36" s="79" cm="1">
        <f t="array" ref="AN36">_xlfn.IFS(BE36=0,0,BE36&gt;0,(LOG(0.01*BV36/10^-BE36)))</f>
        <v>7.2949945259632223</v>
      </c>
      <c r="AO36" s="79" cm="1">
        <f t="array" ref="AO36">_xlfn.IFS(BF36=0,0,BF36&gt;0,(LOG(0.01*BW36/10^-BF36)))</f>
        <v>7.7151662455087866</v>
      </c>
      <c r="AP36" s="79" cm="1">
        <f t="array" ref="AP36">_xlfn.IFS(BG36=0,0,BG36&gt;0,(LOG(0.01*BX36/10^-BG36)))</f>
        <v>7.6985454957904693</v>
      </c>
      <c r="AQ36" s="79" cm="1">
        <f t="array" ref="AQ36">_xlfn.IFS(BH36=0,0,BH36&gt;0,(LOG(0.01*BY36/10^-BH36)))</f>
        <v>7.945112890932136</v>
      </c>
      <c r="AR36" s="80">
        <f>VLOOKUP($A36,'B-EmEC'!$A:$DD,MATCH(AR$2,'B-EmEC'!$A$1:$DD$1,0),FALSE)</f>
        <v>0</v>
      </c>
      <c r="AS36" s="79" t="e">
        <f>VLOOKUP($A36,'B-EmEC'!$A:$DD,MATCH(AS$2,'B-EmEC'!$A$1:$DD$1,0),FALSE)</f>
        <v>#N/A</v>
      </c>
      <c r="AT36" s="79">
        <f>VLOOKUP($A36,'B-EmEC'!$A:$DD,MATCH(AT$2,'B-EmEC'!$A$1:$DD$1,0),FALSE)</f>
        <v>7.2450000000000001</v>
      </c>
      <c r="AU36" s="79">
        <f>VLOOKUP($A36,'B-EmEC'!$A:$DD,MATCH(AU$2,'B-EmEC'!$A$1:$DD$1,0),FALSE)</f>
        <v>7.27</v>
      </c>
      <c r="AV36" s="79" t="e">
        <f>VLOOKUP($A36,'B-EmEC'!$A:$DD,MATCH(AV$2,'B-EmEC'!$A$1:$DD$1,0),FALSE)</f>
        <v>#N/A</v>
      </c>
      <c r="AW36" s="79">
        <f>VLOOKUP($A36,'B-EmEC'!$A:$DD,MATCH(AW$2,'B-EmEC'!$A$1:$DD$1,0),FALSE)</f>
        <v>7.37</v>
      </c>
      <c r="AX36" s="79">
        <f>VLOOKUP($A36,'B-EmEC'!$A:$DD,MATCH(AX$2,'B-EmEC'!$A$1:$DD$1,0),FALSE)</f>
        <v>7.5449999999999999</v>
      </c>
      <c r="AY36" s="79">
        <f>VLOOKUP($A36,'B-EmEC'!$A:$DD,MATCH(AY$2,'B-EmEC'!$A$1:$DD$1,0),FALSE)</f>
        <v>9.2759999999999998</v>
      </c>
      <c r="AZ36" s="79">
        <f>VLOOKUP($A36,'B-EmEC'!$A:$DD,MATCH(AZ$2,'B-EmEC'!$A$1:$DD$1,0),FALSE)</f>
        <v>0</v>
      </c>
      <c r="BA36" s="79">
        <f>VLOOKUP($A36,'B-EmEC'!$A:$DD,MATCH(BA$2,'B-EmEC'!$A$1:$DD$1,0),FALSE)</f>
        <v>0</v>
      </c>
      <c r="BB36" s="79">
        <f>VLOOKUP($A36,'B-EmEC'!$A:$DD,MATCH(BB$2,'B-EmEC'!$A$1:$DD$1,0),FALSE)</f>
        <v>0</v>
      </c>
      <c r="BC36" s="79">
        <f>VLOOKUP($A36,'B-EmEC'!$A:$DD,MATCH(BC$2,'B-EmEC'!$A$1:$DD$1,0),FALSE)</f>
        <v>8.625</v>
      </c>
      <c r="BD36" s="79">
        <f>VLOOKUP($A36,'B-EmEC'!$A:$DD,MATCH(BD$2,'B-EmEC'!$A$1:$DD$1,0),FALSE)</f>
        <v>8.1460000000000008</v>
      </c>
      <c r="BE36" s="79">
        <f>VLOOKUP($A36,'B-EmEC'!$A:$DD,MATCH(BE$2,'B-EmEC'!$A$1:$DD$1,0),FALSE)</f>
        <v>7.6429999999999998</v>
      </c>
      <c r="BF36" s="79">
        <f>VLOOKUP($A36,'B-EmEC'!$A:$DD,MATCH(BF$2,'B-EmEC'!$A$1:$DD$1,0),FALSE)</f>
        <v>7.9950000000000001</v>
      </c>
      <c r="BG36" s="79">
        <f>VLOOKUP($A36,'B-EmEC'!$A:$DD,MATCH(BG$2,'B-EmEC'!$A$1:$DD$1,0),FALSE)</f>
        <v>8.1449999999999996</v>
      </c>
      <c r="BH36" s="79">
        <f>VLOOKUP($A36,'B-EmEC'!$A:$DD,MATCH(BH$2,'B-EmEC'!$A$1:$DD$1,0),FALSE)</f>
        <v>8.4559999999999995</v>
      </c>
      <c r="BI36" s="78">
        <f>VLOOKUP($A36,'B-EmEC'!$A:$DD,MATCH(BI$2,'B-EmEC'!$A$1:$DD$1,0),FALSE)</f>
        <v>0</v>
      </c>
      <c r="BJ36" s="77" t="e">
        <f>VLOOKUP($A36,'B-EmEC'!$A:$DD,MATCH(BJ$2,'B-EmEC'!$A$1:$DD$1,0),FALSE)</f>
        <v>#N/A</v>
      </c>
      <c r="BK36" s="77">
        <f>VLOOKUP($A36,'B-EmEC'!$A:$DD,MATCH(BK$2,'B-EmEC'!$A$1:$DD$1,0),FALSE)</f>
        <v>43.553629469122427</v>
      </c>
      <c r="BL36" s="77">
        <f>VLOOKUP($A36,'B-EmEC'!$A:$DD,MATCH(BL$2,'B-EmEC'!$A$1:$DD$1,0),FALSE)</f>
        <v>37.905346187554777</v>
      </c>
      <c r="BM36" s="77" t="e">
        <f>VLOOKUP($A36,'B-EmEC'!$A:$DD,MATCH(BM$2,'B-EmEC'!$A$1:$DD$1,0),FALSE)</f>
        <v>#N/A</v>
      </c>
      <c r="BN36" s="77">
        <f>VLOOKUP($A36,'B-EmEC'!$A:$DD,MATCH(BN$2,'B-EmEC'!$A$1:$DD$1,0),FALSE)</f>
        <v>60.86021505376344</v>
      </c>
      <c r="BO36" s="77">
        <f>VLOOKUP($A36,'B-EmEC'!$A:$DD,MATCH(BO$2,'B-EmEC'!$A$1:$DD$1,0),FALSE)</f>
        <v>98.685275080906152</v>
      </c>
      <c r="BP36" s="77">
        <f>VLOOKUP($A36,'B-EmEC'!$A:$DD,MATCH(BP$2,'B-EmEC'!$A$1:$DD$1,0),FALSE)</f>
        <v>68.822505800464029</v>
      </c>
      <c r="BQ36" s="77">
        <f>VLOOKUP($A36,'B-EmEC'!$A:$DD,MATCH(BQ$2,'B-EmEC'!$A$1:$DD$1,0),FALSE)</f>
        <v>0</v>
      </c>
      <c r="BR36" s="77">
        <f>VLOOKUP($A36,'B-EmEC'!$A:$DD,MATCH(BR$2,'B-EmEC'!$A$1:$DD$1,0),FALSE)</f>
        <v>0</v>
      </c>
      <c r="BS36" s="77">
        <f>VLOOKUP($A36,'B-EmEC'!$A:$DD,MATCH(BS$2,'B-EmEC'!$A$1:$DD$1,0),FALSE)</f>
        <v>0</v>
      </c>
      <c r="BT36" s="77">
        <f>VLOOKUP($A36,'B-EmEC'!$A:$DD,MATCH(BT$2,'B-EmEC'!$A$1:$DD$1,0),FALSE)</f>
        <v>62.118088097469538</v>
      </c>
      <c r="BU36" s="77">
        <f>VLOOKUP($A36,'B-EmEC'!$A:$DD,MATCH(BU$2,'B-EmEC'!$A$1:$DD$1,0),FALSE)</f>
        <v>83.442622950819668</v>
      </c>
      <c r="BV36" s="77">
        <f>VLOOKUP($A36,'B-EmEC'!$A:$DD,MATCH(BV$2,'B-EmEC'!$A$1:$DD$1,0),FALSE)</f>
        <v>44.873973378646269</v>
      </c>
      <c r="BW36" s="77">
        <f>VLOOKUP($A36,'B-EmEC'!$A:$DD,MATCH(BW$2,'B-EmEC'!$A$1:$DD$1,0),FALSE)</f>
        <v>52.500839207787848</v>
      </c>
      <c r="BX36" s="77">
        <f>VLOOKUP($A36,'B-EmEC'!$A:$DD,MATCH(BX$2,'B-EmEC'!$A$1:$DD$1,0),FALSE)</f>
        <v>35.772187281621243</v>
      </c>
      <c r="BY36" s="77">
        <f>VLOOKUP($A36,'B-EmEC'!$A:$DD,MATCH(BY$2,'B-EmEC'!$A$1:$DD$1,0),FALSE)</f>
        <v>30.83989501312336</v>
      </c>
      <c r="BZ36" s="80">
        <f>VLOOKUP($A36,'B-EmEC'!$A:$DD,MATCH(BZ$2,'B-EmEC'!$A$1:$DD$1,0),FALSE)</f>
        <v>0</v>
      </c>
      <c r="CA36" s="79" t="e">
        <f>VLOOKUP($A36,'B-EmEC'!$A:$DD,MATCH(CA$2,'B-EmEC'!$A$1:$DD$1,0),FALSE)</f>
        <v>#N/A</v>
      </c>
      <c r="CB36" s="79">
        <f>VLOOKUP($A36,'B-EmEC'!$A:$DD,MATCH(CB$2,'B-EmEC'!$A$1:$DD$1,0),FALSE)</f>
        <v>64.711812251544956</v>
      </c>
      <c r="CC36" s="79">
        <f>VLOOKUP($A36,'B-EmEC'!$A:$DD,MATCH(CC$2,'B-EmEC'!$A$1:$DD$1,0),FALSE)</f>
        <v>24.502224061322739</v>
      </c>
      <c r="CD36" s="79" t="e">
        <f>VLOOKUP($A36,'B-EmEC'!$A:$DD,MATCH(CD$2,'B-EmEC'!$A$1:$DD$1,0),FALSE)</f>
        <v>#N/A</v>
      </c>
      <c r="CE36" s="79">
        <f>VLOOKUP($A36,'B-EmEC'!$A:$DD,MATCH(CE$2,'B-EmEC'!$A$1:$DD$1,0),FALSE)</f>
        <v>19.42185980319196</v>
      </c>
      <c r="CF36" s="79">
        <f>VLOOKUP($A36,'B-EmEC'!$A:$DD,MATCH(CF$2,'B-EmEC'!$A$1:$DD$1,0),FALSE)</f>
        <v>42.959295502713857</v>
      </c>
      <c r="CG36" s="79">
        <f>VLOOKUP($A36,'B-EmEC'!$A:$DD,MATCH(CG$2,'B-EmEC'!$A$1:$DD$1,0),FALSE)</f>
        <v>30.233612782674058</v>
      </c>
      <c r="CH36" s="79">
        <f>VLOOKUP($A36,'B-EmEC'!$A:$DD,MATCH(CH$2,'B-EmEC'!$A$1:$DD$1,0),FALSE)</f>
        <v>0</v>
      </c>
      <c r="CI36" s="79">
        <f>VLOOKUP($A36,'B-EmEC'!$A:$DD,MATCH(CI$2,'B-EmEC'!$A$1:$DD$1,0),FALSE)</f>
        <v>0</v>
      </c>
      <c r="CJ36" s="79">
        <f>VLOOKUP($A36,'B-EmEC'!$A:$DD,MATCH(CJ$2,'B-EmEC'!$A$1:$DD$1,0),FALSE)</f>
        <v>0</v>
      </c>
      <c r="CK36" s="79">
        <f>VLOOKUP($A36,'B-EmEC'!$A:$DD,MATCH(CK$2,'B-EmEC'!$A$1:$DD$1,0),FALSE)</f>
        <v>50.02344252917721</v>
      </c>
      <c r="CL36" s="79">
        <f>VLOOKUP($A36,'B-EmEC'!$A:$DD,MATCH(CL$2,'B-EmEC'!$A$1:$DD$1,0),FALSE)</f>
        <v>5.760899024891617</v>
      </c>
      <c r="CM36" s="79">
        <f>VLOOKUP($A36,'B-EmEC'!$A:$DD,MATCH(CM$2,'B-EmEC'!$A$1:$DD$1,0),FALSE)</f>
        <v>37.034256091919481</v>
      </c>
      <c r="CN36" s="79">
        <f>VLOOKUP($A36,'B-EmEC'!$A:$DD,MATCH(CN$2,'B-EmEC'!$A$1:$DD$1,0),FALSE)</f>
        <v>69.843324609128729</v>
      </c>
      <c r="CO36" s="79">
        <f>VLOOKUP($A36,'B-EmEC'!$A:$DD,MATCH(CO$2,'B-EmEC'!$A$1:$DD$1,0),FALSE)</f>
        <v>28.643467260871262</v>
      </c>
      <c r="CP36" s="79">
        <f>VLOOKUP($A36,'B-EmEC'!$A:$DD,MATCH(CP$2,'B-EmEC'!$A$1:$DD$1,0),FALSE)</f>
        <v>23.84895520914263</v>
      </c>
    </row>
    <row r="37" spans="1:94" x14ac:dyDescent="0.2">
      <c r="A37" t="s">
        <v>154</v>
      </c>
      <c r="B37" s="1" t="str">
        <f>IF(VLOOKUP($A37,'B-Ligands'!$A:$G,3,FALSE)="","",VLOOKUP($A37,'B-Ligands'!$A:$G,3,FALSE))</f>
        <v/>
      </c>
      <c r="C37" t="str">
        <f>IF(VLOOKUP($A37,'B-Ligands'!$A:$G,4,FALSE)="","",VLOOKUP($A37,'B-Ligands'!$A:$G,4,FALSE))</f>
        <v>Sphingosine 1-phosphate</v>
      </c>
      <c r="D37" t="str">
        <f>IF(VLOOKUP($A37,'B-Ligands'!$A:$G,5,FALSE)="","",VLOOKUP($A37,'B-Ligands'!$A:$G,5,FALSE))</f>
        <v>Guide To Pharmacology</v>
      </c>
      <c r="E37">
        <f>IF(VLOOKUP($A37,'B-Ligands'!$A:$G,6,FALSE)="","",VLOOKUP($A37,'B-Ligands'!$A:$G,6,FALSE))</f>
        <v>911</v>
      </c>
      <c r="F37" t="str">
        <f>IF(VLOOKUP($A37,'B-Ligands'!$A:$G,7,FALSE)="","",VLOOKUP($A37,'B-Ligands'!$A:$G,7,FALSE))</f>
        <v>Physiological</v>
      </c>
      <c r="G37" s="28">
        <f t="shared" si="0"/>
        <v>0</v>
      </c>
      <c r="H37" s="32">
        <f t="shared" si="1"/>
        <v>7.3053840739358717</v>
      </c>
      <c r="I37" s="32">
        <f t="shared" si="2"/>
        <v>5.7539826447262534</v>
      </c>
      <c r="J37" s="32">
        <f t="shared" si="3"/>
        <v>7.0593335745632722</v>
      </c>
      <c r="K37" s="32">
        <f t="shared" si="4"/>
        <v>6.8458569324001797</v>
      </c>
      <c r="L37" s="28">
        <f t="shared" si="5"/>
        <v>0</v>
      </c>
      <c r="M37" s="32">
        <f t="shared" si="6"/>
        <v>8.1639999999999997</v>
      </c>
      <c r="N37" s="32">
        <f t="shared" si="7"/>
        <v>6.2080000000000002</v>
      </c>
      <c r="O37" s="32">
        <f t="shared" si="8"/>
        <v>7.1820000000000004</v>
      </c>
      <c r="P37" s="32">
        <f t="shared" si="9"/>
        <v>7.4589999999999996</v>
      </c>
      <c r="Q37" s="29">
        <f t="shared" si="10"/>
        <v>0</v>
      </c>
      <c r="R37" s="31">
        <f t="shared" si="11"/>
        <v>18.400537634408604</v>
      </c>
      <c r="S37" s="31">
        <f t="shared" si="12"/>
        <v>35.154639175257735</v>
      </c>
      <c r="T37" s="31">
        <f t="shared" si="13"/>
        <v>75.393442622950815</v>
      </c>
      <c r="U37" s="31">
        <f t="shared" si="14"/>
        <v>24.370078740157481</v>
      </c>
      <c r="V37" s="28">
        <f t="shared" si="15"/>
        <v>0</v>
      </c>
      <c r="W37" s="32">
        <f t="shared" si="16"/>
        <v>14.762445047526843</v>
      </c>
      <c r="X37" s="32">
        <f t="shared" si="17"/>
        <v>98.9444680906944</v>
      </c>
      <c r="Y37" s="32">
        <f t="shared" si="18"/>
        <v>27.529788772187963</v>
      </c>
      <c r="Z37" s="32">
        <f t="shared" si="19"/>
        <v>179.49155965193185</v>
      </c>
      <c r="AA37" s="80" cm="1">
        <f t="array" ref="AA37">_xlfn.IFS(AR37=0,0,AR37&gt;0,(LOG(0.01*BI37/10^-AR37)))</f>
        <v>0</v>
      </c>
      <c r="AB37" s="79" t="e" cm="1">
        <f t="array" ref="AB37">_xlfn.IFS(AS37=0,0,AS37&gt;0,(LOG(0.01*BJ37/10^-AS37)))</f>
        <v>#N/A</v>
      </c>
      <c r="AC37" s="79" cm="1">
        <f t="array" ref="AC37">_xlfn.IFS(AT37=0,0,AT37&gt;0,(LOG(0.01*BK37/10^-AT37)))</f>
        <v>7.3053840739358717</v>
      </c>
      <c r="AD37" s="79" cm="1">
        <f t="array" ref="AD37">_xlfn.IFS(AU37=0,0,AU37&gt;0,(LOG(0.01*BL37/10^-AU37)))</f>
        <v>7.1127371607866277</v>
      </c>
      <c r="AE37" s="79" t="e" cm="1">
        <f t="array" ref="AE37">_xlfn.IFS(AV37=0,0,AV37&gt;0,(LOG(0.01*BM37/10^-AV37)))</f>
        <v>#N/A</v>
      </c>
      <c r="AF37" s="79" cm="1">
        <f t="array" ref="AF37">_xlfn.IFS(AW37=0,0,AW37&gt;0,(LOG(0.01*BN37/10^-AW37)))</f>
        <v>7.0128305125881125</v>
      </c>
      <c r="AG37" s="79" cm="1">
        <f t="array" ref="AG37">_xlfn.IFS(AX37=0,0,AX37&gt;0,(LOG(0.01*BO37/10^-AX37)))</f>
        <v>7.2425365877684111</v>
      </c>
      <c r="AH37" s="79" cm="1">
        <f t="array" ref="AH37">_xlfn.IFS(AY37=0,0,AY37&gt;0,(LOG(0.01*BP37/10^-AY37)))</f>
        <v>0</v>
      </c>
      <c r="AI37" s="79" cm="1">
        <f t="array" ref="AI37">_xlfn.IFS(AZ37=0,0,AZ37&gt;0,(LOG(0.01*BQ37/10^-AZ37)))</f>
        <v>0</v>
      </c>
      <c r="AJ37" s="79" cm="1">
        <f t="array" ref="AJ37">_xlfn.IFS(BA37=0,0,BA37&gt;0,(LOG(0.01*BR37/10^-BA37)))</f>
        <v>0</v>
      </c>
      <c r="AK37" s="79" cm="1">
        <f t="array" ref="AK37">_xlfn.IFS(BB37=0,0,BB37&gt;0,(LOG(0.01*BS37/10^-BB37)))</f>
        <v>0</v>
      </c>
      <c r="AL37" s="79" cm="1">
        <f t="array" ref="AL37">_xlfn.IFS(BC37=0,0,BC37&gt;0,(LOG(0.01*BT37/10^-BC37)))</f>
        <v>5.7539826447262534</v>
      </c>
      <c r="AM37" s="79" cm="1">
        <f t="array" ref="AM37">_xlfn.IFS(BD37=0,0,BD37&gt;0,(LOG(0.01*BU37/10^-BD37)))</f>
        <v>7.0593335745632722</v>
      </c>
      <c r="AN37" s="79" cm="1">
        <f t="array" ref="AN37">_xlfn.IFS(BE37=0,0,BE37&gt;0,(LOG(0.01*BV37/10^-BE37)))</f>
        <v>6.255606388604984</v>
      </c>
      <c r="AO37" s="79" cm="1">
        <f t="array" ref="AO37">_xlfn.IFS(BF37=0,0,BF37&gt;0,(LOG(0.01*BW37/10^-BF37)))</f>
        <v>6.4734478758250704</v>
      </c>
      <c r="AP37" s="79" cm="1">
        <f t="array" ref="AP37">_xlfn.IFS(BG37=0,0,BG37&gt;0,(LOG(0.01*BX37/10^-BG37)))</f>
        <v>6.034150826591941</v>
      </c>
      <c r="AQ37" s="79" cm="1">
        <f t="array" ref="AQ37">_xlfn.IFS(BH37=0,0,BH37&gt;0,(LOG(0.01*BY37/10^-BH37)))</f>
        <v>6.8458569324001797</v>
      </c>
      <c r="AR37" s="80">
        <f>VLOOKUP($A37,'B-EmEC'!$A:$DD,MATCH(AR$2,'B-EmEC'!$A$1:$DD$1,0),FALSE)</f>
        <v>0</v>
      </c>
      <c r="AS37" s="79" t="e">
        <f>VLOOKUP($A37,'B-EmEC'!$A:$DD,MATCH(AS$2,'B-EmEC'!$A$1:$DD$1,0),FALSE)</f>
        <v>#N/A</v>
      </c>
      <c r="AT37" s="79">
        <f>VLOOKUP($A37,'B-EmEC'!$A:$DD,MATCH(AT$2,'B-EmEC'!$A$1:$DD$1,0),FALSE)</f>
        <v>8.1509999999999998</v>
      </c>
      <c r="AU37" s="79">
        <f>VLOOKUP($A37,'B-EmEC'!$A:$DD,MATCH(AU$2,'B-EmEC'!$A$1:$DD$1,0),FALSE)</f>
        <v>7.9489999999999998</v>
      </c>
      <c r="AV37" s="79" t="e">
        <f>VLOOKUP($A37,'B-EmEC'!$A:$DD,MATCH(AV$2,'B-EmEC'!$A$1:$DD$1,0),FALSE)</f>
        <v>#N/A</v>
      </c>
      <c r="AW37" s="79">
        <f>VLOOKUP($A37,'B-EmEC'!$A:$DD,MATCH(AW$2,'B-EmEC'!$A$1:$DD$1,0),FALSE)</f>
        <v>7.7480000000000002</v>
      </c>
      <c r="AX37" s="79">
        <f>VLOOKUP($A37,'B-EmEC'!$A:$DD,MATCH(AX$2,'B-EmEC'!$A$1:$DD$1,0),FALSE)</f>
        <v>8.1639999999999997</v>
      </c>
      <c r="AY37" s="79">
        <f>VLOOKUP($A37,'B-EmEC'!$A:$DD,MATCH(AY$2,'B-EmEC'!$A$1:$DD$1,0),FALSE)</f>
        <v>0</v>
      </c>
      <c r="AZ37" s="79">
        <f>VLOOKUP($A37,'B-EmEC'!$A:$DD,MATCH(AZ$2,'B-EmEC'!$A$1:$DD$1,0),FALSE)</f>
        <v>0</v>
      </c>
      <c r="BA37" s="79">
        <f>VLOOKUP($A37,'B-EmEC'!$A:$DD,MATCH(BA$2,'B-EmEC'!$A$1:$DD$1,0),FALSE)</f>
        <v>0</v>
      </c>
      <c r="BB37" s="79">
        <f>VLOOKUP($A37,'B-EmEC'!$A:$DD,MATCH(BB$2,'B-EmEC'!$A$1:$DD$1,0),FALSE)</f>
        <v>0</v>
      </c>
      <c r="BC37" s="79">
        <f>VLOOKUP($A37,'B-EmEC'!$A:$DD,MATCH(BC$2,'B-EmEC'!$A$1:$DD$1,0),FALSE)</f>
        <v>6.2080000000000002</v>
      </c>
      <c r="BD37" s="79">
        <f>VLOOKUP($A37,'B-EmEC'!$A:$DD,MATCH(BD$2,'B-EmEC'!$A$1:$DD$1,0),FALSE)</f>
        <v>7.1820000000000004</v>
      </c>
      <c r="BE37" s="79">
        <f>VLOOKUP($A37,'B-EmEC'!$A:$DD,MATCH(BE$2,'B-EmEC'!$A$1:$DD$1,0),FALSE)</f>
        <v>6.8609999999999998</v>
      </c>
      <c r="BF37" s="79">
        <f>VLOOKUP($A37,'B-EmEC'!$A:$DD,MATCH(BF$2,'B-EmEC'!$A$1:$DD$1,0),FALSE)</f>
        <v>7.2690000000000001</v>
      </c>
      <c r="BG37" s="79">
        <f>VLOOKUP($A37,'B-EmEC'!$A:$DD,MATCH(BG$2,'B-EmEC'!$A$1:$DD$1,0),FALSE)</f>
        <v>6.8330000000000002</v>
      </c>
      <c r="BH37" s="79">
        <f>VLOOKUP($A37,'B-EmEC'!$A:$DD,MATCH(BH$2,'B-EmEC'!$A$1:$DD$1,0),FALSE)</f>
        <v>7.4589999999999996</v>
      </c>
      <c r="BI37" s="78">
        <f>VLOOKUP($A37,'B-EmEC'!$A:$DD,MATCH(BI$2,'B-EmEC'!$A$1:$DD$1,0),FALSE)</f>
        <v>0</v>
      </c>
      <c r="BJ37" s="77" t="e">
        <f>VLOOKUP($A37,'B-EmEC'!$A:$DD,MATCH(BJ$2,'B-EmEC'!$A$1:$DD$1,0),FALSE)</f>
        <v>#N/A</v>
      </c>
      <c r="BK37" s="77">
        <f>VLOOKUP($A37,'B-EmEC'!$A:$DD,MATCH(BK$2,'B-EmEC'!$A$1:$DD$1,0),FALSE)</f>
        <v>14.268689057421449</v>
      </c>
      <c r="BL37" s="77">
        <f>VLOOKUP($A37,'B-EmEC'!$A:$DD,MATCH(BL$2,'B-EmEC'!$A$1:$DD$1,0),FALSE)</f>
        <v>14.579316389132339</v>
      </c>
      <c r="BM37" s="77" t="e">
        <f>VLOOKUP($A37,'B-EmEC'!$A:$DD,MATCH(BM$2,'B-EmEC'!$A$1:$DD$1,0),FALSE)</f>
        <v>#N/A</v>
      </c>
      <c r="BN37" s="77">
        <f>VLOOKUP($A37,'B-EmEC'!$A:$DD,MATCH(BN$2,'B-EmEC'!$A$1:$DD$1,0),FALSE)</f>
        <v>18.400537634408604</v>
      </c>
      <c r="BO37" s="77">
        <f>VLOOKUP($A37,'B-EmEC'!$A:$DD,MATCH(BO$2,'B-EmEC'!$A$1:$DD$1,0),FALSE)</f>
        <v>11.982200647249192</v>
      </c>
      <c r="BP37" s="77">
        <f>VLOOKUP($A37,'B-EmEC'!$A:$DD,MATCH(BP$2,'B-EmEC'!$A$1:$DD$1,0),FALSE)</f>
        <v>0</v>
      </c>
      <c r="BQ37" s="77">
        <f>VLOOKUP($A37,'B-EmEC'!$A:$DD,MATCH(BQ$2,'B-EmEC'!$A$1:$DD$1,0),FALSE)</f>
        <v>0</v>
      </c>
      <c r="BR37" s="77">
        <f>VLOOKUP($A37,'B-EmEC'!$A:$DD,MATCH(BR$2,'B-EmEC'!$A$1:$DD$1,0),FALSE)</f>
        <v>0</v>
      </c>
      <c r="BS37" s="77">
        <f>VLOOKUP($A37,'B-EmEC'!$A:$DD,MATCH(BS$2,'B-EmEC'!$A$1:$DD$1,0),FALSE)</f>
        <v>0</v>
      </c>
      <c r="BT37" s="77">
        <f>VLOOKUP($A37,'B-EmEC'!$A:$DD,MATCH(BT$2,'B-EmEC'!$A$1:$DD$1,0),FALSE)</f>
        <v>35.154639175257735</v>
      </c>
      <c r="BU37" s="77">
        <f>VLOOKUP($A37,'B-EmEC'!$A:$DD,MATCH(BU$2,'B-EmEC'!$A$1:$DD$1,0),FALSE)</f>
        <v>75.393442622950815</v>
      </c>
      <c r="BV37" s="77">
        <f>VLOOKUP($A37,'B-EmEC'!$A:$DD,MATCH(BV$2,'B-EmEC'!$A$1:$DD$1,0),FALSE)</f>
        <v>24.808836023789294</v>
      </c>
      <c r="BW37" s="77">
        <f>VLOOKUP($A37,'B-EmEC'!$A:$DD,MATCH(BW$2,'B-EmEC'!$A$1:$DD$1,0),FALSE)</f>
        <v>16.012084592145015</v>
      </c>
      <c r="BX37" s="77">
        <f>VLOOKUP($A37,'B-EmEC'!$A:$DD,MATCH(BX$2,'B-EmEC'!$A$1:$DD$1,0),FALSE)</f>
        <v>15.890985324947589</v>
      </c>
      <c r="BY37" s="77">
        <f>VLOOKUP($A37,'B-EmEC'!$A:$DD,MATCH(BY$2,'B-EmEC'!$A$1:$DD$1,0),FALSE)</f>
        <v>24.370078740157481</v>
      </c>
      <c r="BZ37" s="80">
        <f>VLOOKUP($A37,'B-EmEC'!$A:$DD,MATCH(BZ$2,'B-EmEC'!$A$1:$DD$1,0),FALSE)</f>
        <v>0</v>
      </c>
      <c r="CA37" s="79" t="e">
        <f>VLOOKUP($A37,'B-EmEC'!$A:$DD,MATCH(CA$2,'B-EmEC'!$A$1:$DD$1,0),FALSE)</f>
        <v>#N/A</v>
      </c>
      <c r="CB37" s="79">
        <f>VLOOKUP($A37,'B-EmEC'!$A:$DD,MATCH(CB$2,'B-EmEC'!$A$1:$DD$1,0),FALSE)</f>
        <v>11.324742417030752</v>
      </c>
      <c r="CC37" s="79">
        <f>VLOOKUP($A37,'B-EmEC'!$A:$DD,MATCH(CC$2,'B-EmEC'!$A$1:$DD$1,0),FALSE)</f>
        <v>10.662828658039425</v>
      </c>
      <c r="CD37" s="79" t="e">
        <f>VLOOKUP($A37,'B-EmEC'!$A:$DD,MATCH(CD$2,'B-EmEC'!$A$1:$DD$1,0),FALSE)</f>
        <v>#N/A</v>
      </c>
      <c r="CE37" s="79">
        <f>VLOOKUP($A37,'B-EmEC'!$A:$DD,MATCH(CE$2,'B-EmEC'!$A$1:$DD$1,0),FALSE)</f>
        <v>14.762445047526843</v>
      </c>
      <c r="CF37" s="79">
        <f>VLOOKUP($A37,'B-EmEC'!$A:$DD,MATCH(CF$2,'B-EmEC'!$A$1:$DD$1,0),FALSE)</f>
        <v>8.6755417212960424</v>
      </c>
      <c r="CG37" s="79">
        <f>VLOOKUP($A37,'B-EmEC'!$A:$DD,MATCH(CG$2,'B-EmEC'!$A$1:$DD$1,0),FALSE)</f>
        <v>0</v>
      </c>
      <c r="CH37" s="79">
        <f>VLOOKUP($A37,'B-EmEC'!$A:$DD,MATCH(CH$2,'B-EmEC'!$A$1:$DD$1,0),FALSE)</f>
        <v>0</v>
      </c>
      <c r="CI37" s="79">
        <f>VLOOKUP($A37,'B-EmEC'!$A:$DD,MATCH(CI$2,'B-EmEC'!$A$1:$DD$1,0),FALSE)</f>
        <v>0</v>
      </c>
      <c r="CJ37" s="79">
        <f>VLOOKUP($A37,'B-EmEC'!$A:$DD,MATCH(CJ$2,'B-EmEC'!$A$1:$DD$1,0),FALSE)</f>
        <v>0</v>
      </c>
      <c r="CK37" s="79">
        <f>VLOOKUP($A37,'B-EmEC'!$A:$DD,MATCH(CK$2,'B-EmEC'!$A$1:$DD$1,0),FALSE)</f>
        <v>98.9444680906944</v>
      </c>
      <c r="CL37" s="79">
        <f>VLOOKUP($A37,'B-EmEC'!$A:$DD,MATCH(CL$2,'B-EmEC'!$A$1:$DD$1,0),FALSE)</f>
        <v>24.367476099856621</v>
      </c>
      <c r="CM37" s="79">
        <f>VLOOKUP($A37,'B-EmEC'!$A:$DD,MATCH(CM$2,'B-EmEC'!$A$1:$DD$1,0),FALSE)</f>
        <v>27.529788772187963</v>
      </c>
      <c r="CN37" s="79">
        <f>VLOOKUP($A37,'B-EmEC'!$A:$DD,MATCH(CN$2,'B-EmEC'!$A$1:$DD$1,0),FALSE)</f>
        <v>179.49155965193185</v>
      </c>
      <c r="CO37" s="79">
        <f>VLOOKUP($A37,'B-EmEC'!$A:$DD,MATCH(CO$2,'B-EmEC'!$A$1:$DD$1,0),FALSE)</f>
        <v>76.952410691443063</v>
      </c>
      <c r="CP37" s="79">
        <f>VLOOKUP($A37,'B-EmEC'!$A:$DD,MATCH(CP$2,'B-EmEC'!$A$1:$DD$1,0),FALSE)</f>
        <v>55.926443085336132</v>
      </c>
    </row>
    <row r="38" spans="1:94" x14ac:dyDescent="0.2">
      <c r="A38" t="s">
        <v>105</v>
      </c>
      <c r="B38" s="1" t="str">
        <f>IF(VLOOKUP($A38,'B-Ligands'!$A:$G,3,FALSE)="","",VLOOKUP($A38,'B-Ligands'!$A:$G,3,FALSE))</f>
        <v/>
      </c>
      <c r="C38" t="str">
        <f>IF(VLOOKUP($A38,'B-Ligands'!$A:$G,4,FALSE)="","",VLOOKUP($A38,'B-Ligands'!$A:$G,4,FALSE))</f>
        <v>Urocortin II</v>
      </c>
      <c r="D38" t="str">
        <f>IF(VLOOKUP($A38,'B-Ligands'!$A:$G,5,FALSE)="","",VLOOKUP($A38,'B-Ligands'!$A:$G,5,FALSE))</f>
        <v>Guide To Pharmacology</v>
      </c>
      <c r="E38">
        <f>IF(VLOOKUP($A38,'B-Ligands'!$A:$G,6,FALSE)="","",VLOOKUP($A38,'B-Ligands'!$A:$G,6,FALSE))</f>
        <v>921</v>
      </c>
      <c r="F38" t="str">
        <f>IF(VLOOKUP($A38,'B-Ligands'!$A:$G,7,FALSE)="","",VLOOKUP($A38,'B-Ligands'!$A:$G,7,FALSE))</f>
        <v>Physiological</v>
      </c>
      <c r="G38" s="28">
        <f t="shared" si="0"/>
        <v>10.293260005660677</v>
      </c>
      <c r="H38" s="32">
        <f t="shared" si="1"/>
        <v>8.0922162596727034</v>
      </c>
      <c r="I38" s="32">
        <f t="shared" si="2"/>
        <v>8.6022933759990021</v>
      </c>
      <c r="J38" s="32">
        <f t="shared" si="3"/>
        <v>0</v>
      </c>
      <c r="K38" s="32">
        <f t="shared" si="4"/>
        <v>7.9634909671743586</v>
      </c>
      <c r="L38" s="28">
        <f t="shared" si="5"/>
        <v>10.35</v>
      </c>
      <c r="M38" s="32">
        <f t="shared" si="6"/>
        <v>8.3670000000000009</v>
      </c>
      <c r="N38" s="32">
        <f t="shared" si="7"/>
        <v>8.77</v>
      </c>
      <c r="O38" s="32">
        <f t="shared" si="8"/>
        <v>0</v>
      </c>
      <c r="P38" s="32">
        <f t="shared" si="9"/>
        <v>8.1630000000000003</v>
      </c>
      <c r="Q38" s="29">
        <f t="shared" si="10"/>
        <v>87.752602571953474</v>
      </c>
      <c r="R38" s="31">
        <f t="shared" si="11"/>
        <v>53.114886731391593</v>
      </c>
      <c r="S38" s="31">
        <f t="shared" si="12"/>
        <v>67.966260543580134</v>
      </c>
      <c r="T38" s="31">
        <f t="shared" si="13"/>
        <v>0</v>
      </c>
      <c r="U38" s="31">
        <f t="shared" si="14"/>
        <v>76.38015373864431</v>
      </c>
      <c r="V38" s="28">
        <f t="shared" si="15"/>
        <v>5.0543199074517045</v>
      </c>
      <c r="W38" s="32">
        <f t="shared" si="16"/>
        <v>126.55798327910206</v>
      </c>
      <c r="X38" s="32">
        <f t="shared" si="17"/>
        <v>83.714288890292949</v>
      </c>
      <c r="Y38" s="32">
        <f t="shared" si="18"/>
        <v>0</v>
      </c>
      <c r="Z38" s="32">
        <f t="shared" si="19"/>
        <v>220.63822149590715</v>
      </c>
      <c r="AA38" s="80" cm="1">
        <f t="array" ref="AA38">_xlfn.IFS(AR38=0,0,AR38&gt;0,(LOG(0.01*BI38/10^-AR38)))</f>
        <v>10.293260005660677</v>
      </c>
      <c r="AB38" s="79" t="e" cm="1">
        <f t="array" ref="AB38">_xlfn.IFS(AS38=0,0,AS38&gt;0,(LOG(0.01*BJ38/10^-AS38)))</f>
        <v>#N/A</v>
      </c>
      <c r="AC38" s="79" cm="1">
        <f t="array" ref="AC38">_xlfn.IFS(AT38=0,0,AT38&gt;0,(LOG(0.01*BK38/10^-AT38)))</f>
        <v>7.8764170372167834</v>
      </c>
      <c r="AD38" s="79" cm="1">
        <f t="array" ref="AD38">_xlfn.IFS(AU38=0,0,AU38&gt;0,(LOG(0.01*BL38/10^-AU38)))</f>
        <v>7.758641096977354</v>
      </c>
      <c r="AE38" s="79" t="e" cm="1">
        <f t="array" ref="AE38">_xlfn.IFS(AV38=0,0,AV38&gt;0,(LOG(0.01*BM38/10^-AV38)))</f>
        <v>#N/A</v>
      </c>
      <c r="AF38" s="79" cm="1">
        <f t="array" ref="AF38">_xlfn.IFS(AW38=0,0,AW38&gt;0,(LOG(0.01*BN38/10^-AW38)))</f>
        <v>7.9575809573254821</v>
      </c>
      <c r="AG38" s="79" cm="1">
        <f t="array" ref="AG38">_xlfn.IFS(AX38=0,0,AX38&gt;0,(LOG(0.01*BO38/10^-AX38)))</f>
        <v>8.0922162596727034</v>
      </c>
      <c r="AH38" s="79" cm="1">
        <f t="array" ref="AH38">_xlfn.IFS(AY38=0,0,AY38&gt;0,(LOG(0.01*BP38/10^-AY38)))</f>
        <v>7.5238622989533352</v>
      </c>
      <c r="AI38" s="79" cm="1">
        <f t="array" ref="AI38">_xlfn.IFS(AZ38=0,0,AZ38&gt;0,(LOG(0.01*BQ38/10^-AZ38)))</f>
        <v>0</v>
      </c>
      <c r="AJ38" s="79" cm="1">
        <f t="array" ref="AJ38">_xlfn.IFS(BA38=0,0,BA38&gt;0,(LOG(0.01*BR38/10^-BA38)))</f>
        <v>0</v>
      </c>
      <c r="AK38" s="79" cm="1">
        <f t="array" ref="AK38">_xlfn.IFS(BB38=0,0,BB38&gt;0,(LOG(0.01*BS38/10^-BB38)))</f>
        <v>5.8909709219550814</v>
      </c>
      <c r="AL38" s="79" cm="1">
        <f t="array" ref="AL38">_xlfn.IFS(BC38=0,0,BC38&gt;0,(LOG(0.01*BT38/10^-BC38)))</f>
        <v>8.6022933759990021</v>
      </c>
      <c r="AM38" s="79" cm="1">
        <f t="array" ref="AM38">_xlfn.IFS(BD38=0,0,BD38&gt;0,(LOG(0.01*BU38/10^-BD38)))</f>
        <v>0</v>
      </c>
      <c r="AN38" s="79" cm="1">
        <f t="array" ref="AN38">_xlfn.IFS(BE38=0,0,BE38&gt;0,(LOG(0.01*BV38/10^-BE38)))</f>
        <v>0</v>
      </c>
      <c r="AO38" s="79" cm="1">
        <f t="array" ref="AO38">_xlfn.IFS(BF38=0,0,BF38&gt;0,(LOG(0.01*BW38/10^-BF38)))</f>
        <v>7.7546057276320051</v>
      </c>
      <c r="AP38" s="79" cm="1">
        <f t="array" ref="AP38">_xlfn.IFS(BG38=0,0,BG38&gt;0,(LOG(0.01*BX38/10^-BG38)))</f>
        <v>7.863980528189928</v>
      </c>
      <c r="AQ38" s="79" cm="1">
        <f t="array" ref="AQ38">_xlfn.IFS(BH38=0,0,BH38&gt;0,(LOG(0.01*BY38/10^-BH38)))</f>
        <v>7.9634909671743586</v>
      </c>
      <c r="AR38" s="80">
        <f>VLOOKUP($A38,'B-EmEC'!$A:$DD,MATCH(AR$2,'B-EmEC'!$A$1:$DD$1,0),FALSE)</f>
        <v>10.35</v>
      </c>
      <c r="AS38" s="79" t="e">
        <f>VLOOKUP($A38,'B-EmEC'!$A:$DD,MATCH(AS$2,'B-EmEC'!$A$1:$DD$1,0),FALSE)</f>
        <v>#N/A</v>
      </c>
      <c r="AT38" s="79">
        <f>VLOOKUP($A38,'B-EmEC'!$A:$DD,MATCH(AT$2,'B-EmEC'!$A$1:$DD$1,0),FALSE)</f>
        <v>8.1959999999999997</v>
      </c>
      <c r="AU38" s="79">
        <f>VLOOKUP($A38,'B-EmEC'!$A:$DD,MATCH(AU$2,'B-EmEC'!$A$1:$DD$1,0),FALSE)</f>
        <v>8.2799999999999994</v>
      </c>
      <c r="AV38" s="79" t="e">
        <f>VLOOKUP($A38,'B-EmEC'!$A:$DD,MATCH(AV$2,'B-EmEC'!$A$1:$DD$1,0),FALSE)</f>
        <v>#N/A</v>
      </c>
      <c r="AW38" s="79">
        <f>VLOOKUP($A38,'B-EmEC'!$A:$DD,MATCH(AW$2,'B-EmEC'!$A$1:$DD$1,0),FALSE)</f>
        <v>8.327</v>
      </c>
      <c r="AX38" s="79">
        <f>VLOOKUP($A38,'B-EmEC'!$A:$DD,MATCH(AX$2,'B-EmEC'!$A$1:$DD$1,0),FALSE)</f>
        <v>8.3670000000000009</v>
      </c>
      <c r="AY38" s="79">
        <f>VLOOKUP($A38,'B-EmEC'!$A:$DD,MATCH(AY$2,'B-EmEC'!$A$1:$DD$1,0),FALSE)</f>
        <v>8.1989999999999998</v>
      </c>
      <c r="AZ38" s="79">
        <f>VLOOKUP($A38,'B-EmEC'!$A:$DD,MATCH(AZ$2,'B-EmEC'!$A$1:$DD$1,0),FALSE)</f>
        <v>0</v>
      </c>
      <c r="BA38" s="79">
        <f>VLOOKUP($A38,'B-EmEC'!$A:$DD,MATCH(BA$2,'B-EmEC'!$A$1:$DD$1,0),FALSE)</f>
        <v>0</v>
      </c>
      <c r="BB38" s="79">
        <f>VLOOKUP($A38,'B-EmEC'!$A:$DD,MATCH(BB$2,'B-EmEC'!$A$1:$DD$1,0),FALSE)</f>
        <v>7.7270000000000003</v>
      </c>
      <c r="BC38" s="79">
        <f>VLOOKUP($A38,'B-EmEC'!$A:$DD,MATCH(BC$2,'B-EmEC'!$A$1:$DD$1,0),FALSE)</f>
        <v>8.77</v>
      </c>
      <c r="BD38" s="79">
        <f>VLOOKUP($A38,'B-EmEC'!$A:$DD,MATCH(BD$2,'B-EmEC'!$A$1:$DD$1,0),FALSE)</f>
        <v>0</v>
      </c>
      <c r="BE38" s="79">
        <f>VLOOKUP($A38,'B-EmEC'!$A:$DD,MATCH(BE$2,'B-EmEC'!$A$1:$DD$1,0),FALSE)</f>
        <v>0</v>
      </c>
      <c r="BF38" s="79">
        <f>VLOOKUP($A38,'B-EmEC'!$A:$DD,MATCH(BF$2,'B-EmEC'!$A$1:$DD$1,0),FALSE)</f>
        <v>8.077</v>
      </c>
      <c r="BG38" s="79">
        <f>VLOOKUP($A38,'B-EmEC'!$A:$DD,MATCH(BG$2,'B-EmEC'!$A$1:$DD$1,0),FALSE)</f>
        <v>7.9809999999999999</v>
      </c>
      <c r="BH38" s="79">
        <f>VLOOKUP($A38,'B-EmEC'!$A:$DD,MATCH(BH$2,'B-EmEC'!$A$1:$DD$1,0),FALSE)</f>
        <v>8.1630000000000003</v>
      </c>
      <c r="BI38" s="78">
        <f>VLOOKUP($A38,'B-EmEC'!$A:$DD,MATCH(BI$2,'B-EmEC'!$A$1:$DD$1,0),FALSE)</f>
        <v>87.752602571953474</v>
      </c>
      <c r="BJ38" s="77" t="e">
        <f>VLOOKUP($A38,'B-EmEC'!$A:$DD,MATCH(BJ$2,'B-EmEC'!$A$1:$DD$1,0),FALSE)</f>
        <v>#N/A</v>
      </c>
      <c r="BK38" s="77">
        <f>VLOOKUP($A38,'B-EmEC'!$A:$DD,MATCH(BK$2,'B-EmEC'!$A$1:$DD$1,0),FALSE)</f>
        <v>47.908992416034671</v>
      </c>
      <c r="BL38" s="77">
        <f>VLOOKUP($A38,'B-EmEC'!$A:$DD,MATCH(BL$2,'B-EmEC'!$A$1:$DD$1,0),FALSE)</f>
        <v>30.105170902716914</v>
      </c>
      <c r="BM38" s="77" t="e">
        <f>VLOOKUP($A38,'B-EmEC'!$A:$DD,MATCH(BM$2,'B-EmEC'!$A$1:$DD$1,0),FALSE)</f>
        <v>#N/A</v>
      </c>
      <c r="BN38" s="77">
        <f>VLOOKUP($A38,'B-EmEC'!$A:$DD,MATCH(BN$2,'B-EmEC'!$A$1:$DD$1,0),FALSE)</f>
        <v>42.715053763440864</v>
      </c>
      <c r="BO38" s="77">
        <f>VLOOKUP($A38,'B-EmEC'!$A:$DD,MATCH(BO$2,'B-EmEC'!$A$1:$DD$1,0),FALSE)</f>
        <v>53.114886731391593</v>
      </c>
      <c r="BP38" s="77">
        <f>VLOOKUP($A38,'B-EmEC'!$A:$DD,MATCH(BP$2,'B-EmEC'!$A$1:$DD$1,0),FALSE)</f>
        <v>21.128190255220414</v>
      </c>
      <c r="BQ38" s="77">
        <f>VLOOKUP($A38,'B-EmEC'!$A:$DD,MATCH(BQ$2,'B-EmEC'!$A$1:$DD$1,0),FALSE)</f>
        <v>0</v>
      </c>
      <c r="BR38" s="77">
        <f>VLOOKUP($A38,'B-EmEC'!$A:$DD,MATCH(BR$2,'B-EmEC'!$A$1:$DD$1,0),FALSE)</f>
        <v>0</v>
      </c>
      <c r="BS38" s="77">
        <f>VLOOKUP($A38,'B-EmEC'!$A:$DD,MATCH(BS$2,'B-EmEC'!$A$1:$DD$1,0),FALSE)</f>
        <v>1.4587165891137321</v>
      </c>
      <c r="BT38" s="77">
        <f>VLOOKUP($A38,'B-EmEC'!$A:$DD,MATCH(BT$2,'B-EmEC'!$A$1:$DD$1,0),FALSE)</f>
        <v>67.966260543580134</v>
      </c>
      <c r="BU38" s="77">
        <f>VLOOKUP($A38,'B-EmEC'!$A:$DD,MATCH(BU$2,'B-EmEC'!$A$1:$DD$1,0),FALSE)</f>
        <v>0</v>
      </c>
      <c r="BV38" s="77">
        <f>VLOOKUP($A38,'B-EmEC'!$A:$DD,MATCH(BV$2,'B-EmEC'!$A$1:$DD$1,0),FALSE)</f>
        <v>0</v>
      </c>
      <c r="BW38" s="77">
        <f>VLOOKUP($A38,'B-EmEC'!$A:$DD,MATCH(BW$2,'B-EmEC'!$A$1:$DD$1,0),FALSE)</f>
        <v>47.599865726753947</v>
      </c>
      <c r="BX38" s="77">
        <f>VLOOKUP($A38,'B-EmEC'!$A:$DD,MATCH(BX$2,'B-EmEC'!$A$1:$DD$1,0),FALSE)</f>
        <v>76.38015373864431</v>
      </c>
      <c r="BY38" s="77">
        <f>VLOOKUP($A38,'B-EmEC'!$A:$DD,MATCH(BY$2,'B-EmEC'!$A$1:$DD$1,0),FALSE)</f>
        <v>63.167104111985999</v>
      </c>
      <c r="BZ38" s="80">
        <f>VLOOKUP($A38,'B-EmEC'!$A:$DD,MATCH(BZ$2,'B-EmEC'!$A$1:$DD$1,0),FALSE)</f>
        <v>5.0543199074517045</v>
      </c>
      <c r="CA38" s="79" t="e">
        <f>VLOOKUP($A38,'B-EmEC'!$A:$DD,MATCH(CA$2,'B-EmEC'!$A$1:$DD$1,0),FALSE)</f>
        <v>#N/A</v>
      </c>
      <c r="CB38" s="79">
        <f>VLOOKUP($A38,'B-EmEC'!$A:$DD,MATCH(CB$2,'B-EmEC'!$A$1:$DD$1,0),FALSE)</f>
        <v>126.55798327910206</v>
      </c>
      <c r="CC38" s="79">
        <f>VLOOKUP($A38,'B-EmEC'!$A:$DD,MATCH(CC$2,'B-EmEC'!$A$1:$DD$1,0),FALSE)</f>
        <v>16.04175271239545</v>
      </c>
      <c r="CD38" s="79" t="e">
        <f>VLOOKUP($A38,'B-EmEC'!$A:$DD,MATCH(CD$2,'B-EmEC'!$A$1:$DD$1,0),FALSE)</f>
        <v>#N/A</v>
      </c>
      <c r="CE38" s="79">
        <f>VLOOKUP($A38,'B-EmEC'!$A:$DD,MATCH(CE$2,'B-EmEC'!$A$1:$DD$1,0),FALSE)</f>
        <v>10.975465131022956</v>
      </c>
      <c r="CF38" s="79">
        <f>VLOOKUP($A38,'B-EmEC'!$A:$DD,MATCH(CF$2,'B-EmEC'!$A$1:$DD$1,0),FALSE)</f>
        <v>29.50280831648119</v>
      </c>
      <c r="CG38" s="79">
        <f>VLOOKUP($A38,'B-EmEC'!$A:$DD,MATCH(CG$2,'B-EmEC'!$A$1:$DD$1,0),FALSE)</f>
        <v>17.669939232092268</v>
      </c>
      <c r="CH38" s="79">
        <f>VLOOKUP($A38,'B-EmEC'!$A:$DD,MATCH(CH$2,'B-EmEC'!$A$1:$DD$1,0),FALSE)</f>
        <v>0</v>
      </c>
      <c r="CI38" s="79">
        <f>VLOOKUP($A38,'B-EmEC'!$A:$DD,MATCH(CI$2,'B-EmEC'!$A$1:$DD$1,0),FALSE)</f>
        <v>0</v>
      </c>
      <c r="CJ38" s="79">
        <f>VLOOKUP($A38,'B-EmEC'!$A:$DD,MATCH(CJ$2,'B-EmEC'!$A$1:$DD$1,0),FALSE)</f>
        <v>1.5347113989710361</v>
      </c>
      <c r="CK38" s="79">
        <f>VLOOKUP($A38,'B-EmEC'!$A:$DD,MATCH(CK$2,'B-EmEC'!$A$1:$DD$1,0),FALSE)</f>
        <v>83.714288890292949</v>
      </c>
      <c r="CL38" s="79">
        <f>VLOOKUP($A38,'B-EmEC'!$A:$DD,MATCH(CL$2,'B-EmEC'!$A$1:$DD$1,0),FALSE)</f>
        <v>0</v>
      </c>
      <c r="CM38" s="79">
        <f>VLOOKUP($A38,'B-EmEC'!$A:$DD,MATCH(CM$2,'B-EmEC'!$A$1:$DD$1,0),FALSE)</f>
        <v>0</v>
      </c>
      <c r="CN38" s="79">
        <f>VLOOKUP($A38,'B-EmEC'!$A:$DD,MATCH(CN$2,'B-EmEC'!$A$1:$DD$1,0),FALSE)</f>
        <v>72.108609781249498</v>
      </c>
      <c r="CO38" s="79">
        <f>VLOOKUP($A38,'B-EmEC'!$A:$DD,MATCH(CO$2,'B-EmEC'!$A$1:$DD$1,0),FALSE)</f>
        <v>127.67774599545537</v>
      </c>
      <c r="CP38" s="79">
        <f>VLOOKUP($A38,'B-EmEC'!$A:$DD,MATCH(CP$2,'B-EmEC'!$A$1:$DD$1,0),FALSE)</f>
        <v>220.63822149590715</v>
      </c>
    </row>
    <row r="39" spans="1:94" x14ac:dyDescent="0.2">
      <c r="A39" t="s">
        <v>141</v>
      </c>
      <c r="B39" s="1" t="str">
        <f>IF(VLOOKUP($A39,'B-Ligands'!$A:$G,3,FALSE)="","",VLOOKUP($A39,'B-Ligands'!$A:$G,3,FALSE))</f>
        <v>3-HOA</v>
      </c>
      <c r="C39" t="str">
        <f>IF(VLOOKUP($A39,'B-Ligands'!$A:$G,4,FALSE)="","",VLOOKUP($A39,'B-Ligands'!$A:$G,4,FALSE))</f>
        <v>3-hydroxy octanoic acid</v>
      </c>
      <c r="D39" t="str">
        <f>IF(VLOOKUP($A39,'B-Ligands'!$A:$G,5,FALSE)="","",VLOOKUP($A39,'B-Ligands'!$A:$G,5,FALSE))</f>
        <v>Guide To Pharmacology</v>
      </c>
      <c r="E39">
        <f>IF(VLOOKUP($A39,'B-Ligands'!$A:$G,6,FALSE)="","",VLOOKUP($A39,'B-Ligands'!$A:$G,6,FALSE))</f>
        <v>2933</v>
      </c>
      <c r="F39" t="str">
        <f>IF(VLOOKUP($A39,'B-Ligands'!$A:$G,7,FALSE)="","",VLOOKUP($A39,'B-Ligands'!$A:$G,7,FALSE))</f>
        <v>Physiological</v>
      </c>
      <c r="G39" s="28">
        <f t="shared" si="0"/>
        <v>0</v>
      </c>
      <c r="H39" s="32">
        <f t="shared" si="1"/>
        <v>5.2871602300839671</v>
      </c>
      <c r="I39" s="32">
        <f t="shared" si="2"/>
        <v>0</v>
      </c>
      <c r="J39" s="32">
        <f t="shared" si="3"/>
        <v>3.2189436915744083</v>
      </c>
      <c r="K39" s="32">
        <f t="shared" si="4"/>
        <v>2.8025419035125076</v>
      </c>
      <c r="L39" s="28">
        <f t="shared" si="5"/>
        <v>0</v>
      </c>
      <c r="M39" s="32">
        <f t="shared" si="6"/>
        <v>5.7140000000000004</v>
      </c>
      <c r="N39" s="32">
        <f t="shared" si="7"/>
        <v>0</v>
      </c>
      <c r="O39" s="32">
        <f t="shared" si="8"/>
        <v>4.077</v>
      </c>
      <c r="P39" s="32">
        <f t="shared" si="9"/>
        <v>3.524</v>
      </c>
      <c r="Q39" s="29">
        <f t="shared" si="10"/>
        <v>0</v>
      </c>
      <c r="R39" s="31">
        <f t="shared" si="11"/>
        <v>64.138349514563117</v>
      </c>
      <c r="S39" s="31">
        <f t="shared" si="12"/>
        <v>0</v>
      </c>
      <c r="T39" s="31">
        <f t="shared" si="13"/>
        <v>13.865760407816481</v>
      </c>
      <c r="U39" s="31">
        <f t="shared" si="14"/>
        <v>21.3079615048119</v>
      </c>
      <c r="V39" s="28">
        <f t="shared" si="15"/>
        <v>0</v>
      </c>
      <c r="W39" s="32">
        <f t="shared" si="16"/>
        <v>30.606698265026161</v>
      </c>
      <c r="X39" s="32">
        <f t="shared" si="17"/>
        <v>0</v>
      </c>
      <c r="Y39" s="32">
        <f t="shared" si="18"/>
        <v>64.180295320500221</v>
      </c>
      <c r="Z39" s="32">
        <f t="shared" si="19"/>
        <v>41.487780068508769</v>
      </c>
      <c r="AA39" s="80" cm="1">
        <f t="array" ref="AA39">_xlfn.IFS(AR39=0,0,AR39&gt;0,(LOG(0.01*BI39/10^-AR39)))</f>
        <v>0</v>
      </c>
      <c r="AB39" s="79" t="e" cm="1">
        <f t="array" ref="AB39">_xlfn.IFS(AS39=0,0,AS39&gt;0,(LOG(0.01*BJ39/10^-AS39)))</f>
        <v>#N/A</v>
      </c>
      <c r="AC39" s="79" cm="1">
        <f t="array" ref="AC39">_xlfn.IFS(AT39=0,0,AT39&gt;0,(LOG(0.01*BK39/10^-AT39)))</f>
        <v>5.2871602300839671</v>
      </c>
      <c r="AD39" s="79" cm="1">
        <f t="array" ref="AD39">_xlfn.IFS(AU39=0,0,AU39&gt;0,(LOG(0.01*BL39/10^-AU39)))</f>
        <v>5.1580018934851628</v>
      </c>
      <c r="AE39" s="79" t="e" cm="1">
        <f t="array" ref="AE39">_xlfn.IFS(AV39=0,0,AV39&gt;0,(LOG(0.01*BM39/10^-AV39)))</f>
        <v>#N/A</v>
      </c>
      <c r="AF39" s="79" cm="1">
        <f t="array" ref="AF39">_xlfn.IFS(AW39=0,0,AW39&gt;0,(LOG(0.01*BN39/10^-AW39)))</f>
        <v>5.2052266466698622</v>
      </c>
      <c r="AG39" s="79" cm="1">
        <f t="array" ref="AG39">_xlfn.IFS(AX39=0,0,AX39&gt;0,(LOG(0.01*BO39/10^-AX39)))</f>
        <v>5.25511777994633</v>
      </c>
      <c r="AH39" s="79" cm="1">
        <f t="array" ref="AH39">_xlfn.IFS(AY39=0,0,AY39&gt;0,(LOG(0.01*BP39/10^-AY39)))</f>
        <v>4.9591201706526267</v>
      </c>
      <c r="AI39" s="79" cm="1">
        <f t="array" ref="AI39">_xlfn.IFS(AZ39=0,0,AZ39&gt;0,(LOG(0.01*BQ39/10^-AZ39)))</f>
        <v>0</v>
      </c>
      <c r="AJ39" s="79" cm="1">
        <f t="array" ref="AJ39">_xlfn.IFS(BA39=0,0,BA39&gt;0,(LOG(0.01*BR39/10^-BA39)))</f>
        <v>0</v>
      </c>
      <c r="AK39" s="79" cm="1">
        <f t="array" ref="AK39">_xlfn.IFS(BB39=0,0,BB39&gt;0,(LOG(0.01*BS39/10^-BB39)))</f>
        <v>0</v>
      </c>
      <c r="AL39" s="79" cm="1">
        <f t="array" ref="AL39">_xlfn.IFS(BC39=0,0,BC39&gt;0,(LOG(0.01*BT39/10^-BC39)))</f>
        <v>0</v>
      </c>
      <c r="AM39" s="79" cm="1">
        <f t="array" ref="AM39">_xlfn.IFS(BD39=0,0,BD39&gt;0,(LOG(0.01*BU39/10^-BD39)))</f>
        <v>0</v>
      </c>
      <c r="AN39" s="79" cm="1">
        <f t="array" ref="AN39">_xlfn.IFS(BE39=0,0,BE39&gt;0,(LOG(0.01*BV39/10^-BE39)))</f>
        <v>3.2189436915744083</v>
      </c>
      <c r="AO39" s="79" cm="1">
        <f t="array" ref="AO39">_xlfn.IFS(BF39=0,0,BF39&gt;0,(LOG(0.01*BW39/10^-BF39)))</f>
        <v>2.7999719134055105</v>
      </c>
      <c r="AP39" s="79" cm="1">
        <f t="array" ref="AP39">_xlfn.IFS(BG39=0,0,BG39&gt;0,(LOG(0.01*BX39/10^-BG39)))</f>
        <v>2.4298128453274175</v>
      </c>
      <c r="AQ39" s="79" cm="1">
        <f t="array" ref="AQ39">_xlfn.IFS(BH39=0,0,BH39&gt;0,(LOG(0.01*BY39/10^-BH39)))</f>
        <v>2.8025419035125076</v>
      </c>
      <c r="AR39" s="80">
        <f>VLOOKUP($A39,'B-EmEC'!$A:$DD,MATCH(AR$2,'B-EmEC'!$A$1:$DD$1,0),FALSE)</f>
        <v>0</v>
      </c>
      <c r="AS39" s="79" t="e">
        <f>VLOOKUP($A39,'B-EmEC'!$A:$DD,MATCH(AS$2,'B-EmEC'!$A$1:$DD$1,0),FALSE)</f>
        <v>#N/A</v>
      </c>
      <c r="AT39" s="79">
        <f>VLOOKUP($A39,'B-EmEC'!$A:$DD,MATCH(AT$2,'B-EmEC'!$A$1:$DD$1,0),FALSE)</f>
        <v>5.6340000000000003</v>
      </c>
      <c r="AU39" s="79">
        <f>VLOOKUP($A39,'B-EmEC'!$A:$DD,MATCH(AU$2,'B-EmEC'!$A$1:$DD$1,0),FALSE)</f>
        <v>5.7140000000000004</v>
      </c>
      <c r="AV39" s="79" t="e">
        <f>VLOOKUP($A39,'B-EmEC'!$A:$DD,MATCH(AV$2,'B-EmEC'!$A$1:$DD$1,0),FALSE)</f>
        <v>#N/A</v>
      </c>
      <c r="AW39" s="79">
        <f>VLOOKUP($A39,'B-EmEC'!$A:$DD,MATCH(AW$2,'B-EmEC'!$A$1:$DD$1,0),FALSE)</f>
        <v>5.5030000000000001</v>
      </c>
      <c r="AX39" s="79">
        <f>VLOOKUP($A39,'B-EmEC'!$A:$DD,MATCH(AX$2,'B-EmEC'!$A$1:$DD$1,0),FALSE)</f>
        <v>5.4480000000000004</v>
      </c>
      <c r="AY39" s="79">
        <f>VLOOKUP($A39,'B-EmEC'!$A:$DD,MATCH(AY$2,'B-EmEC'!$A$1:$DD$1,0),FALSE)</f>
        <v>5.2469999999999999</v>
      </c>
      <c r="AZ39" s="79">
        <f>VLOOKUP($A39,'B-EmEC'!$A:$DD,MATCH(AZ$2,'B-EmEC'!$A$1:$DD$1,0),FALSE)</f>
        <v>0</v>
      </c>
      <c r="BA39" s="79">
        <f>VLOOKUP($A39,'B-EmEC'!$A:$DD,MATCH(BA$2,'B-EmEC'!$A$1:$DD$1,0),FALSE)</f>
        <v>0</v>
      </c>
      <c r="BB39" s="79">
        <f>VLOOKUP($A39,'B-EmEC'!$A:$DD,MATCH(BB$2,'B-EmEC'!$A$1:$DD$1,0),FALSE)</f>
        <v>0</v>
      </c>
      <c r="BC39" s="79">
        <f>VLOOKUP($A39,'B-EmEC'!$A:$DD,MATCH(BC$2,'B-EmEC'!$A$1:$DD$1,0),FALSE)</f>
        <v>0</v>
      </c>
      <c r="BD39" s="79">
        <f>VLOOKUP($A39,'B-EmEC'!$A:$DD,MATCH(BD$2,'B-EmEC'!$A$1:$DD$1,0),FALSE)</f>
        <v>0</v>
      </c>
      <c r="BE39" s="79">
        <f>VLOOKUP($A39,'B-EmEC'!$A:$DD,MATCH(BE$2,'B-EmEC'!$A$1:$DD$1,0),FALSE)</f>
        <v>4.077</v>
      </c>
      <c r="BF39" s="79">
        <f>VLOOKUP($A39,'B-EmEC'!$A:$DD,MATCH(BF$2,'B-EmEC'!$A$1:$DD$1,0),FALSE)</f>
        <v>3.492</v>
      </c>
      <c r="BG39" s="79">
        <f>VLOOKUP($A39,'B-EmEC'!$A:$DD,MATCH(BG$2,'B-EmEC'!$A$1:$DD$1,0),FALSE)</f>
        <v>3.524</v>
      </c>
      <c r="BH39" s="79">
        <f>VLOOKUP($A39,'B-EmEC'!$A:$DD,MATCH(BH$2,'B-EmEC'!$A$1:$DD$1,0),FALSE)</f>
        <v>3.4740000000000002</v>
      </c>
      <c r="BI39" s="78">
        <f>VLOOKUP($A39,'B-EmEC'!$A:$DD,MATCH(BI$2,'B-EmEC'!$A$1:$DD$1,0),FALSE)</f>
        <v>0</v>
      </c>
      <c r="BJ39" s="77" t="e">
        <f>VLOOKUP($A39,'B-EmEC'!$A:$DD,MATCH(BJ$2,'B-EmEC'!$A$1:$DD$1,0),FALSE)</f>
        <v>#N/A</v>
      </c>
      <c r="BK39" s="77">
        <f>VLOOKUP($A39,'B-EmEC'!$A:$DD,MATCH(BK$2,'B-EmEC'!$A$1:$DD$1,0),FALSE)</f>
        <v>44.994582881906823</v>
      </c>
      <c r="BL39" s="77">
        <f>VLOOKUP($A39,'B-EmEC'!$A:$DD,MATCH(BL$2,'B-EmEC'!$A$1:$DD$1,0),FALSE)</f>
        <v>27.797253870873501</v>
      </c>
      <c r="BM39" s="77" t="e">
        <f>VLOOKUP($A39,'B-EmEC'!$A:$DD,MATCH(BM$2,'B-EmEC'!$A$1:$DD$1,0),FALSE)</f>
        <v>#N/A</v>
      </c>
      <c r="BN39" s="77">
        <f>VLOOKUP($A39,'B-EmEC'!$A:$DD,MATCH(BN$2,'B-EmEC'!$A$1:$DD$1,0),FALSE)</f>
        <v>50.376344086021504</v>
      </c>
      <c r="BO39" s="77">
        <f>VLOOKUP($A39,'B-EmEC'!$A:$DD,MATCH(BO$2,'B-EmEC'!$A$1:$DD$1,0),FALSE)</f>
        <v>64.138349514563117</v>
      </c>
      <c r="BP39" s="77">
        <f>VLOOKUP($A39,'B-EmEC'!$A:$DD,MATCH(BP$2,'B-EmEC'!$A$1:$DD$1,0),FALSE)</f>
        <v>51.537122969837583</v>
      </c>
      <c r="BQ39" s="77">
        <f>VLOOKUP($A39,'B-EmEC'!$A:$DD,MATCH(BQ$2,'B-EmEC'!$A$1:$DD$1,0),FALSE)</f>
        <v>0</v>
      </c>
      <c r="BR39" s="77">
        <f>VLOOKUP($A39,'B-EmEC'!$A:$DD,MATCH(BR$2,'B-EmEC'!$A$1:$DD$1,0),FALSE)</f>
        <v>0</v>
      </c>
      <c r="BS39" s="77">
        <f>VLOOKUP($A39,'B-EmEC'!$A:$DD,MATCH(BS$2,'B-EmEC'!$A$1:$DD$1,0),FALSE)</f>
        <v>0</v>
      </c>
      <c r="BT39" s="77">
        <f>VLOOKUP($A39,'B-EmEC'!$A:$DD,MATCH(BT$2,'B-EmEC'!$A$1:$DD$1,0),FALSE)</f>
        <v>0</v>
      </c>
      <c r="BU39" s="77">
        <f>VLOOKUP($A39,'B-EmEC'!$A:$DD,MATCH(BU$2,'B-EmEC'!$A$1:$DD$1,0),FALSE)</f>
        <v>0</v>
      </c>
      <c r="BV39" s="77">
        <f>VLOOKUP($A39,'B-EmEC'!$A:$DD,MATCH(BV$2,'B-EmEC'!$A$1:$DD$1,0),FALSE)</f>
        <v>13.865760407816481</v>
      </c>
      <c r="BW39" s="77">
        <f>VLOOKUP($A39,'B-EmEC'!$A:$DD,MATCH(BW$2,'B-EmEC'!$A$1:$DD$1,0),FALSE)</f>
        <v>20.322255790533735</v>
      </c>
      <c r="BX39" s="77">
        <f>VLOOKUP($A39,'B-EmEC'!$A:$DD,MATCH(BX$2,'B-EmEC'!$A$1:$DD$1,0),FALSE)</f>
        <v>8.050314465408805</v>
      </c>
      <c r="BY39" s="77">
        <f>VLOOKUP($A39,'B-EmEC'!$A:$DD,MATCH(BY$2,'B-EmEC'!$A$1:$DD$1,0),FALSE)</f>
        <v>21.3079615048119</v>
      </c>
      <c r="BZ39" s="80">
        <f>VLOOKUP($A39,'B-EmEC'!$A:$DD,MATCH(BZ$2,'B-EmEC'!$A$1:$DD$1,0),FALSE)</f>
        <v>0</v>
      </c>
      <c r="CA39" s="79" t="e">
        <f>VLOOKUP($A39,'B-EmEC'!$A:$DD,MATCH(CA$2,'B-EmEC'!$A$1:$DD$1,0),FALSE)</f>
        <v>#N/A</v>
      </c>
      <c r="CB39" s="79">
        <f>VLOOKUP($A39,'B-EmEC'!$A:$DD,MATCH(CB$2,'B-EmEC'!$A$1:$DD$1,0),FALSE)</f>
        <v>22.713792784865792</v>
      </c>
      <c r="CC39" s="79">
        <f>VLOOKUP($A39,'B-EmEC'!$A:$DD,MATCH(CC$2,'B-EmEC'!$A$1:$DD$1,0),FALSE)</f>
        <v>9.3205132135188755</v>
      </c>
      <c r="CD39" s="79" t="e">
        <f>VLOOKUP($A39,'B-EmEC'!$A:$DD,MATCH(CD$2,'B-EmEC'!$A$1:$DD$1,0),FALSE)</f>
        <v>#N/A</v>
      </c>
      <c r="CE39" s="79">
        <f>VLOOKUP($A39,'B-EmEC'!$A:$DD,MATCH(CE$2,'B-EmEC'!$A$1:$DD$1,0),FALSE)</f>
        <v>11.010431606981358</v>
      </c>
      <c r="CF39" s="79">
        <f>VLOOKUP($A39,'B-EmEC'!$A:$DD,MATCH(CF$2,'B-EmEC'!$A$1:$DD$1,0),FALSE)</f>
        <v>30.606698265026161</v>
      </c>
      <c r="CG39" s="79">
        <f>VLOOKUP($A39,'B-EmEC'!$A:$DD,MATCH(CG$2,'B-EmEC'!$A$1:$DD$1,0),FALSE)</f>
        <v>9.6824496538659446</v>
      </c>
      <c r="CH39" s="79">
        <f>VLOOKUP($A39,'B-EmEC'!$A:$DD,MATCH(CH$2,'B-EmEC'!$A$1:$DD$1,0),FALSE)</f>
        <v>0</v>
      </c>
      <c r="CI39" s="79">
        <f>VLOOKUP($A39,'B-EmEC'!$A:$DD,MATCH(CI$2,'B-EmEC'!$A$1:$DD$1,0),FALSE)</f>
        <v>0</v>
      </c>
      <c r="CJ39" s="79">
        <f>VLOOKUP($A39,'B-EmEC'!$A:$DD,MATCH(CJ$2,'B-EmEC'!$A$1:$DD$1,0),FALSE)</f>
        <v>0</v>
      </c>
      <c r="CK39" s="79">
        <f>VLOOKUP($A39,'B-EmEC'!$A:$DD,MATCH(CK$2,'B-EmEC'!$A$1:$DD$1,0),FALSE)</f>
        <v>0</v>
      </c>
      <c r="CL39" s="79">
        <f>VLOOKUP($A39,'B-EmEC'!$A:$DD,MATCH(CL$2,'B-EmEC'!$A$1:$DD$1,0),FALSE)</f>
        <v>0</v>
      </c>
      <c r="CM39" s="79">
        <f>VLOOKUP($A39,'B-EmEC'!$A:$DD,MATCH(CM$2,'B-EmEC'!$A$1:$DD$1,0),FALSE)</f>
        <v>64.180295320500221</v>
      </c>
      <c r="CN39" s="79">
        <f>VLOOKUP($A39,'B-EmEC'!$A:$DD,MATCH(CN$2,'B-EmEC'!$A$1:$DD$1,0),FALSE)</f>
        <v>28.130640770622779</v>
      </c>
      <c r="CO39" s="79">
        <f>VLOOKUP($A39,'B-EmEC'!$A:$DD,MATCH(CO$2,'B-EmEC'!$A$1:$DD$1,0),FALSE)</f>
        <v>5.5507089420365014</v>
      </c>
      <c r="CP39" s="79">
        <f>VLOOKUP($A39,'B-EmEC'!$A:$DD,MATCH(CP$2,'B-EmEC'!$A$1:$DD$1,0),FALSE)</f>
        <v>41.487780068508769</v>
      </c>
    </row>
    <row r="40" spans="1:94" x14ac:dyDescent="0.2">
      <c r="A40" t="s">
        <v>228</v>
      </c>
      <c r="B40" s="1" t="str">
        <f>IF(VLOOKUP($A40,'B-Ligands'!$A:$G,3,FALSE)="","",VLOOKUP($A40,'B-Ligands'!$A:$G,3,FALSE))</f>
        <v>AVP</v>
      </c>
      <c r="C40" t="str">
        <f>IF(VLOOKUP($A40,'B-Ligands'!$A:$G,4,FALSE)="","",VLOOKUP($A40,'B-Ligands'!$A:$G,4,FALSE))</f>
        <v>Vasopressin</v>
      </c>
      <c r="D40" t="str">
        <f>IF(VLOOKUP($A40,'B-Ligands'!$A:$G,5,FALSE)="","",VLOOKUP($A40,'B-Ligands'!$A:$G,5,FALSE))</f>
        <v>Guide To Pharmacology</v>
      </c>
      <c r="E40">
        <f>IF(VLOOKUP($A40,'B-Ligands'!$A:$G,6,FALSE)="","",VLOOKUP($A40,'B-Ligands'!$A:$G,6,FALSE))</f>
        <v>2168</v>
      </c>
      <c r="F40" t="str">
        <f>IF(VLOOKUP($A40,'B-Ligands'!$A:$G,7,FALSE)="","",VLOOKUP($A40,'B-Ligands'!$A:$G,7,FALSE))</f>
        <v>Physiological</v>
      </c>
      <c r="G40" s="28">
        <f t="shared" si="0"/>
        <v>0</v>
      </c>
      <c r="H40" s="32">
        <f t="shared" si="1"/>
        <v>7.4268222846943939</v>
      </c>
      <c r="I40" s="32">
        <f t="shared" si="2"/>
        <v>8.8093755046776643</v>
      </c>
      <c r="J40" s="32">
        <f t="shared" si="3"/>
        <v>0</v>
      </c>
      <c r="K40" s="32">
        <f t="shared" si="4"/>
        <v>7.5180608372007915</v>
      </c>
      <c r="L40" s="28">
        <f t="shared" si="5"/>
        <v>0</v>
      </c>
      <c r="M40" s="32">
        <f t="shared" si="6"/>
        <v>8.1310000000000002</v>
      </c>
      <c r="N40" s="32">
        <f t="shared" si="7"/>
        <v>8.8260000000000005</v>
      </c>
      <c r="O40" s="32">
        <f t="shared" si="8"/>
        <v>0</v>
      </c>
      <c r="P40" s="32">
        <f t="shared" si="9"/>
        <v>7.8410000000000002</v>
      </c>
      <c r="Q40" s="29">
        <f t="shared" si="10"/>
        <v>0</v>
      </c>
      <c r="R40" s="31">
        <f t="shared" si="11"/>
        <v>26.966357308584687</v>
      </c>
      <c r="S40" s="31">
        <f t="shared" si="12"/>
        <v>96.244407817282791</v>
      </c>
      <c r="T40" s="31">
        <f t="shared" si="13"/>
        <v>0</v>
      </c>
      <c r="U40" s="31">
        <f t="shared" si="14"/>
        <v>47.540181691125085</v>
      </c>
      <c r="V40" s="28">
        <f t="shared" si="15"/>
        <v>0</v>
      </c>
      <c r="W40" s="32">
        <f t="shared" si="16"/>
        <v>88.728723471205285</v>
      </c>
      <c r="X40" s="32">
        <f t="shared" si="17"/>
        <v>198.52915796062646</v>
      </c>
      <c r="Y40" s="32">
        <f t="shared" si="18"/>
        <v>0</v>
      </c>
      <c r="Z40" s="32">
        <f t="shared" si="19"/>
        <v>177.44342972502082</v>
      </c>
      <c r="AA40" s="80" cm="1">
        <f t="array" ref="AA40">_xlfn.IFS(AR40=0,0,AR40&gt;0,(LOG(0.01*BI40/10^-AR40)))</f>
        <v>0</v>
      </c>
      <c r="AB40" s="79" t="e" cm="1">
        <f t="array" ref="AB40">_xlfn.IFS(AS40=0,0,AS40&gt;0,(LOG(0.01*BJ40/10^-AS40)))</f>
        <v>#N/A</v>
      </c>
      <c r="AC40" s="79" cm="1">
        <f t="array" ref="AC40">_xlfn.IFS(AT40=0,0,AT40&gt;0,(LOG(0.01*BK40/10^-AT40)))</f>
        <v>6.8304922596538393</v>
      </c>
      <c r="AD40" s="79" cm="1">
        <f t="array" ref="AD40">_xlfn.IFS(AU40=0,0,AU40&gt;0,(LOG(0.01*BL40/10^-AU40)))</f>
        <v>6.8369335854897901</v>
      </c>
      <c r="AE40" s="79" t="e" cm="1">
        <f t="array" ref="AE40">_xlfn.IFS(AV40=0,0,AV40&gt;0,(LOG(0.01*BM40/10^-AV40)))</f>
        <v>#N/A</v>
      </c>
      <c r="AF40" s="79" cm="1">
        <f t="array" ref="AF40">_xlfn.IFS(AW40=0,0,AW40&gt;0,(LOG(0.01*BN40/10^-AW40)))</f>
        <v>7.3168649326670607</v>
      </c>
      <c r="AG40" s="79" cm="1">
        <f t="array" ref="AG40">_xlfn.IFS(AX40=0,0,AX40&gt;0,(LOG(0.01*BO40/10^-AX40)))</f>
        <v>7.0785842209372891</v>
      </c>
      <c r="AH40" s="79" cm="1">
        <f t="array" ref="AH40">_xlfn.IFS(AY40=0,0,AY40&gt;0,(LOG(0.01*BP40/10^-AY40)))</f>
        <v>7.4268222846943939</v>
      </c>
      <c r="AI40" s="79" cm="1">
        <f t="array" ref="AI40">_xlfn.IFS(AZ40=0,0,AZ40&gt;0,(LOG(0.01*BQ40/10^-AZ40)))</f>
        <v>8.6938747805729388</v>
      </c>
      <c r="AJ40" s="79" cm="1">
        <f t="array" ref="AJ40">_xlfn.IFS(BA40=0,0,BA40&gt;0,(LOG(0.01*BR40/10^-BA40)))</f>
        <v>8.8093755046776643</v>
      </c>
      <c r="AK40" s="79" cm="1">
        <f t="array" ref="AK40">_xlfn.IFS(BB40=0,0,BB40&gt;0,(LOG(0.01*BS40/10^-BB40)))</f>
        <v>8.1412999457846951</v>
      </c>
      <c r="AL40" s="79" cm="1">
        <f t="array" ref="AL40">_xlfn.IFS(BC40=0,0,BC40&gt;0,(LOG(0.01*BT40/10^-BC40)))</f>
        <v>7.9119182139679021</v>
      </c>
      <c r="AM40" s="79" cm="1">
        <f t="array" ref="AM40">_xlfn.IFS(BD40=0,0,BD40&gt;0,(LOG(0.01*BU40/10^-BD40)))</f>
        <v>0</v>
      </c>
      <c r="AN40" s="79" cm="1">
        <f t="array" ref="AN40">_xlfn.IFS(BE40=0,0,BE40&gt;0,(LOG(0.01*BV40/10^-BE40)))</f>
        <v>0</v>
      </c>
      <c r="AO40" s="79" cm="1">
        <f t="array" ref="AO40">_xlfn.IFS(BF40=0,0,BF40&gt;0,(LOG(0.01*BW40/10^-BF40)))</f>
        <v>7.2183682978214616</v>
      </c>
      <c r="AP40" s="79" cm="1">
        <f t="array" ref="AP40">_xlfn.IFS(BG40=0,0,BG40&gt;0,(LOG(0.01*BX40/10^-BG40)))</f>
        <v>7.5180608372007915</v>
      </c>
      <c r="AQ40" s="79" cm="1">
        <f t="array" ref="AQ40">_xlfn.IFS(BH40=0,0,BH40&gt;0,(LOG(0.01*BY40/10^-BH40)))</f>
        <v>7.4355960166304573</v>
      </c>
      <c r="AR40" s="80">
        <f>VLOOKUP($A40,'B-EmEC'!$A:$DD,MATCH(AR$2,'B-EmEC'!$A$1:$DD$1,0),FALSE)</f>
        <v>0</v>
      </c>
      <c r="AS40" s="79" t="e">
        <f>VLOOKUP($A40,'B-EmEC'!$A:$DD,MATCH(AS$2,'B-EmEC'!$A$1:$DD$1,0),FALSE)</f>
        <v>#N/A</v>
      </c>
      <c r="AT40" s="79">
        <f>VLOOKUP($A40,'B-EmEC'!$A:$DD,MATCH(AT$2,'B-EmEC'!$A$1:$DD$1,0),FALSE)</f>
        <v>7.8049999999999997</v>
      </c>
      <c r="AU40" s="79">
        <f>VLOOKUP($A40,'B-EmEC'!$A:$DD,MATCH(AU$2,'B-EmEC'!$A$1:$DD$1,0),FALSE)</f>
        <v>7.907</v>
      </c>
      <c r="AV40" s="79" t="e">
        <f>VLOOKUP($A40,'B-EmEC'!$A:$DD,MATCH(AV$2,'B-EmEC'!$A$1:$DD$1,0),FALSE)</f>
        <v>#N/A</v>
      </c>
      <c r="AW40" s="79">
        <f>VLOOKUP($A40,'B-EmEC'!$A:$DD,MATCH(AW$2,'B-EmEC'!$A$1:$DD$1,0),FALSE)</f>
        <v>8.1310000000000002</v>
      </c>
      <c r="AX40" s="79">
        <f>VLOOKUP($A40,'B-EmEC'!$A:$DD,MATCH(AX$2,'B-EmEC'!$A$1:$DD$1,0),FALSE)</f>
        <v>8.0530000000000008</v>
      </c>
      <c r="AY40" s="79">
        <f>VLOOKUP($A40,'B-EmEC'!$A:$DD,MATCH(AY$2,'B-EmEC'!$A$1:$DD$1,0),FALSE)</f>
        <v>7.9960000000000004</v>
      </c>
      <c r="AZ40" s="79">
        <f>VLOOKUP($A40,'B-EmEC'!$A:$DD,MATCH(AZ$2,'B-EmEC'!$A$1:$DD$1,0),FALSE)</f>
        <v>8.7789999999999999</v>
      </c>
      <c r="BA40" s="79">
        <f>VLOOKUP($A40,'B-EmEC'!$A:$DD,MATCH(BA$2,'B-EmEC'!$A$1:$DD$1,0),FALSE)</f>
        <v>8.8260000000000005</v>
      </c>
      <c r="BB40" s="79">
        <f>VLOOKUP($A40,'B-EmEC'!$A:$DD,MATCH(BB$2,'B-EmEC'!$A$1:$DD$1,0),FALSE)</f>
        <v>8.1869999999999994</v>
      </c>
      <c r="BC40" s="79">
        <f>VLOOKUP($A40,'B-EmEC'!$A:$DD,MATCH(BC$2,'B-EmEC'!$A$1:$DD$1,0),FALSE)</f>
        <v>8.01</v>
      </c>
      <c r="BD40" s="79">
        <f>VLOOKUP($A40,'B-EmEC'!$A:$DD,MATCH(BD$2,'B-EmEC'!$A$1:$DD$1,0),FALSE)</f>
        <v>0</v>
      </c>
      <c r="BE40" s="79">
        <f>VLOOKUP($A40,'B-EmEC'!$A:$DD,MATCH(BE$2,'B-EmEC'!$A$1:$DD$1,0),FALSE)</f>
        <v>0</v>
      </c>
      <c r="BF40" s="79">
        <f>VLOOKUP($A40,'B-EmEC'!$A:$DD,MATCH(BF$2,'B-EmEC'!$A$1:$DD$1,0),FALSE)</f>
        <v>7.7430000000000003</v>
      </c>
      <c r="BG40" s="79">
        <f>VLOOKUP($A40,'B-EmEC'!$A:$DD,MATCH(BG$2,'B-EmEC'!$A$1:$DD$1,0),FALSE)</f>
        <v>7.8410000000000002</v>
      </c>
      <c r="BH40" s="79">
        <f>VLOOKUP($A40,'B-EmEC'!$A:$DD,MATCH(BH$2,'B-EmEC'!$A$1:$DD$1,0),FALSE)</f>
        <v>7.8239999999999998</v>
      </c>
      <c r="BI40" s="78">
        <f>VLOOKUP($A40,'B-EmEC'!$A:$DD,MATCH(BI$2,'B-EmEC'!$A$1:$DD$1,0),FALSE)</f>
        <v>0</v>
      </c>
      <c r="BJ40" s="77" t="e">
        <f>VLOOKUP($A40,'B-EmEC'!$A:$DD,MATCH(BJ$2,'B-EmEC'!$A$1:$DD$1,0),FALSE)</f>
        <v>#N/A</v>
      </c>
      <c r="BK40" s="77">
        <f>VLOOKUP($A40,'B-EmEC'!$A:$DD,MATCH(BK$2,'B-EmEC'!$A$1:$DD$1,0),FALSE)</f>
        <v>10.604550379198267</v>
      </c>
      <c r="BL40" s="77">
        <f>VLOOKUP($A40,'B-EmEC'!$A:$DD,MATCH(BL$2,'B-EmEC'!$A$1:$DD$1,0),FALSE)</f>
        <v>8.5100788781770369</v>
      </c>
      <c r="BM40" s="77" t="e">
        <f>VLOOKUP($A40,'B-EmEC'!$A:$DD,MATCH(BM$2,'B-EmEC'!$A$1:$DD$1,0),FALSE)</f>
        <v>#N/A</v>
      </c>
      <c r="BN40" s="77">
        <f>VLOOKUP($A40,'B-EmEC'!$A:$DD,MATCH(BN$2,'B-EmEC'!$A$1:$DD$1,0),FALSE)</f>
        <v>15.341397849462366</v>
      </c>
      <c r="BO40" s="77">
        <f>VLOOKUP($A40,'B-EmEC'!$A:$DD,MATCH(BO$2,'B-EmEC'!$A$1:$DD$1,0),FALSE)</f>
        <v>10.606796116504855</v>
      </c>
      <c r="BP40" s="77">
        <f>VLOOKUP($A40,'B-EmEC'!$A:$DD,MATCH(BP$2,'B-EmEC'!$A$1:$DD$1,0),FALSE)</f>
        <v>26.966357308584687</v>
      </c>
      <c r="BQ40" s="77">
        <f>VLOOKUP($A40,'B-EmEC'!$A:$DD,MATCH(BQ$2,'B-EmEC'!$A$1:$DD$1,0),FALSE)</f>
        <v>82.200560822539728</v>
      </c>
      <c r="BR40" s="77">
        <f>VLOOKUP($A40,'B-EmEC'!$A:$DD,MATCH(BR$2,'B-EmEC'!$A$1:$DD$1,0),FALSE)</f>
        <v>96.244407817282791</v>
      </c>
      <c r="BS40" s="77">
        <f>VLOOKUP($A40,'B-EmEC'!$A:$DD,MATCH(BS$2,'B-EmEC'!$A$1:$DD$1,0),FALSE)</f>
        <v>90.011903473650037</v>
      </c>
      <c r="BT40" s="77">
        <f>VLOOKUP($A40,'B-EmEC'!$A:$DD,MATCH(BT$2,'B-EmEC'!$A$1:$DD$1,0),FALSE)</f>
        <v>79.784442361761947</v>
      </c>
      <c r="BU40" s="77">
        <f>VLOOKUP($A40,'B-EmEC'!$A:$DD,MATCH(BU$2,'B-EmEC'!$A$1:$DD$1,0),FALSE)</f>
        <v>0</v>
      </c>
      <c r="BV40" s="77">
        <f>VLOOKUP($A40,'B-EmEC'!$A:$DD,MATCH(BV$2,'B-EmEC'!$A$1:$DD$1,0),FALSE)</f>
        <v>0</v>
      </c>
      <c r="BW40" s="77">
        <f>VLOOKUP($A40,'B-EmEC'!$A:$DD,MATCH(BW$2,'B-EmEC'!$A$1:$DD$1,0),FALSE)</f>
        <v>29.879154078549849</v>
      </c>
      <c r="BX40" s="77">
        <f>VLOOKUP($A40,'B-EmEC'!$A:$DD,MATCH(BX$2,'B-EmEC'!$A$1:$DD$1,0),FALSE)</f>
        <v>47.540181691125085</v>
      </c>
      <c r="BY40" s="77">
        <f>VLOOKUP($A40,'B-EmEC'!$A:$DD,MATCH(BY$2,'B-EmEC'!$A$1:$DD$1,0),FALSE)</f>
        <v>40.888013998250216</v>
      </c>
      <c r="BZ40" s="80">
        <f>VLOOKUP($A40,'B-EmEC'!$A:$DD,MATCH(BZ$2,'B-EmEC'!$A$1:$DD$1,0),FALSE)</f>
        <v>0</v>
      </c>
      <c r="CA40" s="79" t="e">
        <f>VLOOKUP($A40,'B-EmEC'!$A:$DD,MATCH(CA$2,'B-EmEC'!$A$1:$DD$1,0),FALSE)</f>
        <v>#N/A</v>
      </c>
      <c r="CB40" s="79">
        <f>VLOOKUP($A40,'B-EmEC'!$A:$DD,MATCH(CB$2,'B-EmEC'!$A$1:$DD$1,0),FALSE)</f>
        <v>33.419321098540337</v>
      </c>
      <c r="CC40" s="79">
        <f>VLOOKUP($A40,'B-EmEC'!$A:$DD,MATCH(CC$2,'B-EmEC'!$A$1:$DD$1,0),FALSE)</f>
        <v>7.1541857241813345</v>
      </c>
      <c r="CD40" s="79" t="e">
        <f>VLOOKUP($A40,'B-EmEC'!$A:$DD,MATCH(CD$2,'B-EmEC'!$A$1:$DD$1,0),FALSE)</f>
        <v>#N/A</v>
      </c>
      <c r="CE40" s="79">
        <f>VLOOKUP($A40,'B-EmEC'!$A:$DD,MATCH(CE$2,'B-EmEC'!$A$1:$DD$1,0),FALSE)</f>
        <v>9.4319292490902633</v>
      </c>
      <c r="CF40" s="79">
        <f>VLOOKUP($A40,'B-EmEC'!$A:$DD,MATCH(CF$2,'B-EmEC'!$A$1:$DD$1,0),FALSE)</f>
        <v>13.32634329115248</v>
      </c>
      <c r="CG40" s="79">
        <f>VLOOKUP($A40,'B-EmEC'!$A:$DD,MATCH(CG$2,'B-EmEC'!$A$1:$DD$1,0),FALSE)</f>
        <v>88.728723471205285</v>
      </c>
      <c r="CH40" s="79">
        <f>VLOOKUP($A40,'B-EmEC'!$A:$DD,MATCH(CH$2,'B-EmEC'!$A$1:$DD$1,0),FALSE)</f>
        <v>71.991247361763712</v>
      </c>
      <c r="CI40" s="79">
        <f>VLOOKUP($A40,'B-EmEC'!$A:$DD,MATCH(CI$2,'B-EmEC'!$A$1:$DD$1,0),FALSE)</f>
        <v>198.52915796062646</v>
      </c>
      <c r="CJ40" s="79">
        <f>VLOOKUP($A40,'B-EmEC'!$A:$DD,MATCH(CJ$2,'B-EmEC'!$A$1:$DD$1,0),FALSE)</f>
        <v>136.16913427546316</v>
      </c>
      <c r="CK40" s="79">
        <f>VLOOKUP($A40,'B-EmEC'!$A:$DD,MATCH(CK$2,'B-EmEC'!$A$1:$DD$1,0),FALSE)</f>
        <v>150.02540340689364</v>
      </c>
      <c r="CL40" s="79">
        <f>VLOOKUP($A40,'B-EmEC'!$A:$DD,MATCH(CL$2,'B-EmEC'!$A$1:$DD$1,0),FALSE)</f>
        <v>0</v>
      </c>
      <c r="CM40" s="79">
        <f>VLOOKUP($A40,'B-EmEC'!$A:$DD,MATCH(CM$2,'B-EmEC'!$A$1:$DD$1,0),FALSE)</f>
        <v>0</v>
      </c>
      <c r="CN40" s="79">
        <f>VLOOKUP($A40,'B-EmEC'!$A:$DD,MATCH(CN$2,'B-EmEC'!$A$1:$DD$1,0),FALSE)</f>
        <v>97.939667599879073</v>
      </c>
      <c r="CO40" s="79">
        <f>VLOOKUP($A40,'B-EmEC'!$A:$DD,MATCH(CO$2,'B-EmEC'!$A$1:$DD$1,0),FALSE)</f>
        <v>177.44342972502082</v>
      </c>
      <c r="CP40" s="79">
        <f>VLOOKUP($A40,'B-EmEC'!$A:$DD,MATCH(CP$2,'B-EmEC'!$A$1:$DD$1,0),FALSE)</f>
        <v>164.60371737150453</v>
      </c>
    </row>
    <row r="41" spans="1:94" x14ac:dyDescent="0.2">
      <c r="A41" t="s">
        <v>230</v>
      </c>
      <c r="B41" s="1" t="str">
        <f>IF(VLOOKUP($A41,'B-Ligands'!$A:$G,3,FALSE)="","",VLOOKUP($A41,'B-Ligands'!$A:$G,3,FALSE))</f>
        <v>AVP</v>
      </c>
      <c r="C41" t="str">
        <f>IF(VLOOKUP($A41,'B-Ligands'!$A:$G,4,FALSE)="","",VLOOKUP($A41,'B-Ligands'!$A:$G,4,FALSE))</f>
        <v>Vasopressin</v>
      </c>
      <c r="D41" t="str">
        <f>IF(VLOOKUP($A41,'B-Ligands'!$A:$G,5,FALSE)="","",VLOOKUP($A41,'B-Ligands'!$A:$G,5,FALSE))</f>
        <v>Guide To Pharmacology</v>
      </c>
      <c r="E41">
        <f>IF(VLOOKUP($A41,'B-Ligands'!$A:$G,6,FALSE)="","",VLOOKUP($A41,'B-Ligands'!$A:$G,6,FALSE))</f>
        <v>2168</v>
      </c>
      <c r="F41" t="str">
        <f>IF(VLOOKUP($A41,'B-Ligands'!$A:$G,7,FALSE)="","",VLOOKUP($A41,'B-Ligands'!$A:$G,7,FALSE))</f>
        <v>Physiological</v>
      </c>
      <c r="G41" s="28">
        <f t="shared" si="0"/>
        <v>10.05619460417088</v>
      </c>
      <c r="H41" s="32">
        <f t="shared" si="1"/>
        <v>6.0711599928083615</v>
      </c>
      <c r="I41" s="32">
        <f t="shared" si="2"/>
        <v>8.8849705466389661</v>
      </c>
      <c r="J41" s="32">
        <f t="shared" si="3"/>
        <v>7.767167827192142</v>
      </c>
      <c r="K41" s="32">
        <f t="shared" si="4"/>
        <v>7.2576726698675094</v>
      </c>
      <c r="L41" s="28">
        <f t="shared" si="5"/>
        <v>10.24</v>
      </c>
      <c r="M41" s="32">
        <f t="shared" si="6"/>
        <v>7.5449999999999999</v>
      </c>
      <c r="N41" s="32">
        <f t="shared" si="7"/>
        <v>9.0280000000000005</v>
      </c>
      <c r="O41" s="32">
        <f t="shared" si="8"/>
        <v>8.4090000000000007</v>
      </c>
      <c r="P41" s="32">
        <f t="shared" si="9"/>
        <v>7.8460000000000001</v>
      </c>
      <c r="Q41" s="29">
        <f t="shared" si="10"/>
        <v>65.492957746478879</v>
      </c>
      <c r="R41" s="31">
        <f t="shared" si="11"/>
        <v>3.3586132177681471</v>
      </c>
      <c r="S41" s="31">
        <f t="shared" si="12"/>
        <v>71.940018744142449</v>
      </c>
      <c r="T41" s="31">
        <f t="shared" si="13"/>
        <v>22.812234494477483</v>
      </c>
      <c r="U41" s="31">
        <f t="shared" si="14"/>
        <v>49.280223619846261</v>
      </c>
      <c r="V41" s="28">
        <f t="shared" si="15"/>
        <v>7.6661404835837867</v>
      </c>
      <c r="W41" s="32">
        <f t="shared" si="16"/>
        <v>1.8170913851416248</v>
      </c>
      <c r="X41" s="32">
        <f t="shared" si="17"/>
        <v>79.808052074000472</v>
      </c>
      <c r="Y41" s="32">
        <f t="shared" si="18"/>
        <v>19.353013177297147</v>
      </c>
      <c r="Z41" s="32">
        <f t="shared" si="19"/>
        <v>81.490589427532143</v>
      </c>
      <c r="AA41" s="80" cm="1">
        <f t="array" ref="AA41">_xlfn.IFS(AR41=0,0,AR41&gt;0,(LOG(0.01*BI41/10^-AR41)))</f>
        <v>10.05619460417088</v>
      </c>
      <c r="AB41" s="79" t="e" cm="1">
        <f t="array" ref="AB41">_xlfn.IFS(AS41=0,0,AS41&gt;0,(LOG(0.01*BJ41/10^-AS41)))</f>
        <v>#N/A</v>
      </c>
      <c r="AC41" s="79" cm="1">
        <f t="array" ref="AC41">_xlfn.IFS(AT41=0,0,AT41&gt;0,(LOG(0.01*BK41/10^-AT41)))</f>
        <v>6.0711599928083615</v>
      </c>
      <c r="AD41" s="79" cm="1">
        <f t="array" ref="AD41">_xlfn.IFS(AU41=0,0,AU41&gt;0,(LOG(0.01*BL41/10^-AU41)))</f>
        <v>5.2535931008621235</v>
      </c>
      <c r="AE41" s="79" t="e" cm="1">
        <f t="array" ref="AE41">_xlfn.IFS(AV41=0,0,AV41&gt;0,(LOG(0.01*BM41/10^-AV41)))</f>
        <v>#N/A</v>
      </c>
      <c r="AF41" s="79" cm="1">
        <f t="array" ref="AF41">_xlfn.IFS(AW41=0,0,AW41&gt;0,(LOG(0.01*BN41/10^-AW41)))</f>
        <v>5.9414570601181032</v>
      </c>
      <c r="AG41" s="79" cm="1">
        <f t="array" ref="AG41">_xlfn.IFS(AX41=0,0,AX41&gt;0,(LOG(0.01*BO41/10^-AX41)))</f>
        <v>0</v>
      </c>
      <c r="AH41" s="79" cm="1">
        <f t="array" ref="AH41">_xlfn.IFS(AY41=0,0,AY41&gt;0,(LOG(0.01*BP41/10^-AY41)))</f>
        <v>0</v>
      </c>
      <c r="AI41" s="79" cm="1">
        <f t="array" ref="AI41">_xlfn.IFS(AZ41=0,0,AZ41&gt;0,(LOG(0.01*BQ41/10^-AZ41)))</f>
        <v>7.083002626449785</v>
      </c>
      <c r="AJ41" s="79" cm="1">
        <f t="array" ref="AJ41">_xlfn.IFS(BA41=0,0,BA41&gt;0,(LOG(0.01*BR41/10^-BA41)))</f>
        <v>7.1662020474358519</v>
      </c>
      <c r="AK41" s="79" cm="1">
        <f t="array" ref="AK41">_xlfn.IFS(BB41=0,0,BB41&gt;0,(LOG(0.01*BS41/10^-BB41)))</f>
        <v>6.5948046552886233</v>
      </c>
      <c r="AL41" s="79" cm="1">
        <f t="array" ref="AL41">_xlfn.IFS(BC41=0,0,BC41&gt;0,(LOG(0.01*BT41/10^-BC41)))</f>
        <v>8.8849705466389661</v>
      </c>
      <c r="AM41" s="79" cm="1">
        <f t="array" ref="AM41">_xlfn.IFS(BD41=0,0,BD41&gt;0,(LOG(0.01*BU41/10^-BD41)))</f>
        <v>0</v>
      </c>
      <c r="AN41" s="79" cm="1">
        <f t="array" ref="AN41">_xlfn.IFS(BE41=0,0,BE41&gt;0,(LOG(0.01*BV41/10^-BE41)))</f>
        <v>7.767167827192142</v>
      </c>
      <c r="AO41" s="79" cm="1">
        <f t="array" ref="AO41">_xlfn.IFS(BF41=0,0,BF41&gt;0,(LOG(0.01*BW41/10^-BF41)))</f>
        <v>6.6770731342198024</v>
      </c>
      <c r="AP41" s="79" cm="1">
        <f t="array" ref="AP41">_xlfn.IFS(BG41=0,0,BG41&gt;0,(LOG(0.01*BX41/10^-BG41)))</f>
        <v>7.2576726698675094</v>
      </c>
      <c r="AQ41" s="79" cm="1">
        <f t="array" ref="AQ41">_xlfn.IFS(BH41=0,0,BH41&gt;0,(LOG(0.01*BY41/10^-BH41)))</f>
        <v>7.0109302194981096</v>
      </c>
      <c r="AR41" s="80">
        <f>VLOOKUP($A41,'B-EmEC'!$A:$DD,MATCH(AR$2,'B-EmEC'!$A$1:$DD$1,0),FALSE)</f>
        <v>10.24</v>
      </c>
      <c r="AS41" s="79" t="e">
        <f>VLOOKUP($A41,'B-EmEC'!$A:$DD,MATCH(AS$2,'B-EmEC'!$A$1:$DD$1,0),FALSE)</f>
        <v>#N/A</v>
      </c>
      <c r="AT41" s="79">
        <f>VLOOKUP($A41,'B-EmEC'!$A:$DD,MATCH(AT$2,'B-EmEC'!$A$1:$DD$1,0),FALSE)</f>
        <v>7.5449999999999999</v>
      </c>
      <c r="AU41" s="79">
        <f>VLOOKUP($A41,'B-EmEC'!$A:$DD,MATCH(AU$2,'B-EmEC'!$A$1:$DD$1,0),FALSE)</f>
        <v>6.7880000000000003</v>
      </c>
      <c r="AV41" s="79" t="e">
        <f>VLOOKUP($A41,'B-EmEC'!$A:$DD,MATCH(AV$2,'B-EmEC'!$A$1:$DD$1,0),FALSE)</f>
        <v>#N/A</v>
      </c>
      <c r="AW41" s="79">
        <f>VLOOKUP($A41,'B-EmEC'!$A:$DD,MATCH(AW$2,'B-EmEC'!$A$1:$DD$1,0),FALSE)</f>
        <v>7.5119999999999996</v>
      </c>
      <c r="AX41" s="79">
        <f>VLOOKUP($A41,'B-EmEC'!$A:$DD,MATCH(AX$2,'B-EmEC'!$A$1:$DD$1,0),FALSE)</f>
        <v>0</v>
      </c>
      <c r="AY41" s="79">
        <f>VLOOKUP($A41,'B-EmEC'!$A:$DD,MATCH(AY$2,'B-EmEC'!$A$1:$DD$1,0),FALSE)</f>
        <v>0</v>
      </c>
      <c r="AZ41" s="79">
        <f>VLOOKUP($A41,'B-EmEC'!$A:$DD,MATCH(AZ$2,'B-EmEC'!$A$1:$DD$1,0),FALSE)</f>
        <v>7.87</v>
      </c>
      <c r="BA41" s="79">
        <f>VLOOKUP($A41,'B-EmEC'!$A:$DD,MATCH(BA$2,'B-EmEC'!$A$1:$DD$1,0),FALSE)</f>
        <v>7.7759999999999998</v>
      </c>
      <c r="BB41" s="79">
        <f>VLOOKUP($A41,'B-EmEC'!$A:$DD,MATCH(BB$2,'B-EmEC'!$A$1:$DD$1,0),FALSE)</f>
        <v>7.694</v>
      </c>
      <c r="BC41" s="79">
        <f>VLOOKUP($A41,'B-EmEC'!$A:$DD,MATCH(BC$2,'B-EmEC'!$A$1:$DD$1,0),FALSE)</f>
        <v>9.0280000000000005</v>
      </c>
      <c r="BD41" s="79">
        <f>VLOOKUP($A41,'B-EmEC'!$A:$DD,MATCH(BD$2,'B-EmEC'!$A$1:$DD$1,0),FALSE)</f>
        <v>0</v>
      </c>
      <c r="BE41" s="79">
        <f>VLOOKUP($A41,'B-EmEC'!$A:$DD,MATCH(BE$2,'B-EmEC'!$A$1:$DD$1,0),FALSE)</f>
        <v>8.4090000000000007</v>
      </c>
      <c r="BF41" s="79">
        <f>VLOOKUP($A41,'B-EmEC'!$A:$DD,MATCH(BF$2,'B-EmEC'!$A$1:$DD$1,0),FALSE)</f>
        <v>7.6029999999999998</v>
      </c>
      <c r="BG41" s="79">
        <f>VLOOKUP($A41,'B-EmEC'!$A:$DD,MATCH(BG$2,'B-EmEC'!$A$1:$DD$1,0),FALSE)</f>
        <v>7.5650000000000004</v>
      </c>
      <c r="BH41" s="79">
        <f>VLOOKUP($A41,'B-EmEC'!$A:$DD,MATCH(BH$2,'B-EmEC'!$A$1:$DD$1,0),FALSE)</f>
        <v>7.8460000000000001</v>
      </c>
      <c r="BI41" s="78">
        <f>VLOOKUP($A41,'B-EmEC'!$A:$DD,MATCH(BI$2,'B-EmEC'!$A$1:$DD$1,0),FALSE)</f>
        <v>65.492957746478879</v>
      </c>
      <c r="BJ41" s="77" t="e">
        <f>VLOOKUP($A41,'B-EmEC'!$A:$DD,MATCH(BJ$2,'B-EmEC'!$A$1:$DD$1,0),FALSE)</f>
        <v>#N/A</v>
      </c>
      <c r="BK41" s="77">
        <f>VLOOKUP($A41,'B-EmEC'!$A:$DD,MATCH(BK$2,'B-EmEC'!$A$1:$DD$1,0),FALSE)</f>
        <v>3.3586132177681471</v>
      </c>
      <c r="BL41" s="77">
        <f>VLOOKUP($A41,'B-EmEC'!$A:$DD,MATCH(BL$2,'B-EmEC'!$A$1:$DD$1,0),FALSE)</f>
        <v>2.9214139643587496</v>
      </c>
      <c r="BM41" s="77" t="e">
        <f>VLOOKUP($A41,'B-EmEC'!$A:$DD,MATCH(BM$2,'B-EmEC'!$A$1:$DD$1,0),FALSE)</f>
        <v>#N/A</v>
      </c>
      <c r="BN41" s="77">
        <f>VLOOKUP($A41,'B-EmEC'!$A:$DD,MATCH(BN$2,'B-EmEC'!$A$1:$DD$1,0),FALSE)</f>
        <v>2.6881720430107525</v>
      </c>
      <c r="BO41" s="77">
        <f>VLOOKUP($A41,'B-EmEC'!$A:$DD,MATCH(BO$2,'B-EmEC'!$A$1:$DD$1,0),FALSE)</f>
        <v>0</v>
      </c>
      <c r="BP41" s="77">
        <f>VLOOKUP($A41,'B-EmEC'!$A:$DD,MATCH(BP$2,'B-EmEC'!$A$1:$DD$1,0),FALSE)</f>
        <v>0</v>
      </c>
      <c r="BQ41" s="77">
        <f>VLOOKUP($A41,'B-EmEC'!$A:$DD,MATCH(BQ$2,'B-EmEC'!$A$1:$DD$1,0),FALSE)</f>
        <v>16.33061824008546</v>
      </c>
      <c r="BR41" s="77">
        <f>VLOOKUP($A41,'B-EmEC'!$A:$DD,MATCH(BR$2,'B-EmEC'!$A$1:$DD$1,0),FALSE)</f>
        <v>24.558511890746409</v>
      </c>
      <c r="BS41" s="77">
        <f>VLOOKUP($A41,'B-EmEC'!$A:$DD,MATCH(BS$2,'B-EmEC'!$A$1:$DD$1,0),FALSE)</f>
        <v>7.9580132020344125</v>
      </c>
      <c r="BT41" s="77">
        <f>VLOOKUP($A41,'B-EmEC'!$A:$DD,MATCH(BT$2,'B-EmEC'!$A$1:$DD$1,0),FALSE)</f>
        <v>71.940018744142449</v>
      </c>
      <c r="BU41" s="77">
        <f>VLOOKUP($A41,'B-EmEC'!$A:$DD,MATCH(BU$2,'B-EmEC'!$A$1:$DD$1,0),FALSE)</f>
        <v>0</v>
      </c>
      <c r="BV41" s="77">
        <f>VLOOKUP($A41,'B-EmEC'!$A:$DD,MATCH(BV$2,'B-EmEC'!$A$1:$DD$1,0),FALSE)</f>
        <v>22.812234494477483</v>
      </c>
      <c r="BW41" s="77">
        <f>VLOOKUP($A41,'B-EmEC'!$A:$DD,MATCH(BW$2,'B-EmEC'!$A$1:$DD$1,0),FALSE)</f>
        <v>11.859684457871769</v>
      </c>
      <c r="BX41" s="77">
        <f>VLOOKUP($A41,'B-EmEC'!$A:$DD,MATCH(BX$2,'B-EmEC'!$A$1:$DD$1,0),FALSE)</f>
        <v>49.280223619846261</v>
      </c>
      <c r="BY41" s="77">
        <f>VLOOKUP($A41,'B-EmEC'!$A:$DD,MATCH(BY$2,'B-EmEC'!$A$1:$DD$1,0),FALSE)</f>
        <v>14.619422572178477</v>
      </c>
      <c r="BZ41" s="80">
        <f>VLOOKUP($A41,'B-EmEC'!$A:$DD,MATCH(BZ$2,'B-EmEC'!$A$1:$DD$1,0),FALSE)</f>
        <v>7.6661404835837867</v>
      </c>
      <c r="CA41" s="79" t="e">
        <f>VLOOKUP($A41,'B-EmEC'!$A:$DD,MATCH(CA$2,'B-EmEC'!$A$1:$DD$1,0),FALSE)</f>
        <v>#N/A</v>
      </c>
      <c r="CB41" s="79">
        <f>VLOOKUP($A41,'B-EmEC'!$A:$DD,MATCH(CB$2,'B-EmEC'!$A$1:$DD$1,0),FALSE)</f>
        <v>1.7851866217684693</v>
      </c>
      <c r="CC41" s="79">
        <f>VLOOKUP($A41,'B-EmEC'!$A:$DD,MATCH(CC$2,'B-EmEC'!$A$1:$DD$1,0),FALSE)</f>
        <v>1.8170913851416248</v>
      </c>
      <c r="CD41" s="79" t="e">
        <f>VLOOKUP($A41,'B-EmEC'!$A:$DD,MATCH(CD$2,'B-EmEC'!$A$1:$DD$1,0),FALSE)</f>
        <v>#N/A</v>
      </c>
      <c r="CE41" s="79">
        <f>VLOOKUP($A41,'B-EmEC'!$A:$DD,MATCH(CE$2,'B-EmEC'!$A$1:$DD$1,0),FALSE)</f>
        <v>1.2901363347309258</v>
      </c>
      <c r="CF41" s="79">
        <f>VLOOKUP($A41,'B-EmEC'!$A:$DD,MATCH(CF$2,'B-EmEC'!$A$1:$DD$1,0),FALSE)</f>
        <v>0</v>
      </c>
      <c r="CG41" s="79">
        <f>VLOOKUP($A41,'B-EmEC'!$A:$DD,MATCH(CG$2,'B-EmEC'!$A$1:$DD$1,0),FALSE)</f>
        <v>0</v>
      </c>
      <c r="CH41" s="79">
        <f>VLOOKUP($A41,'B-EmEC'!$A:$DD,MATCH(CH$2,'B-EmEC'!$A$1:$DD$1,0),FALSE)</f>
        <v>47.617716231571492</v>
      </c>
      <c r="CI41" s="79">
        <f>VLOOKUP($A41,'B-EmEC'!$A:$DD,MATCH(CI$2,'B-EmEC'!$A$1:$DD$1,0),FALSE)</f>
        <v>55.67046013850139</v>
      </c>
      <c r="CJ41" s="79">
        <f>VLOOKUP($A41,'B-EmEC'!$A:$DD,MATCH(CJ$2,'B-EmEC'!$A$1:$DD$1,0),FALSE)</f>
        <v>9.7288456429861796</v>
      </c>
      <c r="CK41" s="79">
        <f>VLOOKUP($A41,'B-EmEC'!$A:$DD,MATCH(CK$2,'B-EmEC'!$A$1:$DD$1,0),FALSE)</f>
        <v>79.808052074000472</v>
      </c>
      <c r="CL41" s="79">
        <f>VLOOKUP($A41,'B-EmEC'!$A:$DD,MATCH(CL$2,'B-EmEC'!$A$1:$DD$1,0),FALSE)</f>
        <v>0</v>
      </c>
      <c r="CM41" s="79">
        <f>VLOOKUP($A41,'B-EmEC'!$A:$DD,MATCH(CM$2,'B-EmEC'!$A$1:$DD$1,0),FALSE)</f>
        <v>19.353013177297147</v>
      </c>
      <c r="CN41" s="79">
        <f>VLOOKUP($A41,'B-EmEC'!$A:$DD,MATCH(CN$2,'B-EmEC'!$A$1:$DD$1,0),FALSE)</f>
        <v>63.03614711601152</v>
      </c>
      <c r="CO41" s="79">
        <f>VLOOKUP($A41,'B-EmEC'!$A:$DD,MATCH(CO$2,'B-EmEC'!$A$1:$DD$1,0),FALSE)</f>
        <v>42.513599421302935</v>
      </c>
      <c r="CP41" s="79">
        <f>VLOOKUP($A41,'B-EmEC'!$A:$DD,MATCH(CP$2,'B-EmEC'!$A$1:$DD$1,0),FALSE)</f>
        <v>81.490589427532143</v>
      </c>
    </row>
    <row r="42" spans="1:94" x14ac:dyDescent="0.2">
      <c r="A42" t="s">
        <v>103</v>
      </c>
      <c r="B42" s="1" t="str">
        <f>IF(VLOOKUP($A42,'B-Ligands'!$A:$G,3,FALSE)="","",VLOOKUP($A42,'B-Ligands'!$A:$G,3,FALSE))</f>
        <v>C5a</v>
      </c>
      <c r="C42" t="str">
        <f>IF(VLOOKUP($A42,'B-Ligands'!$A:$G,4,FALSE)="","",VLOOKUP($A42,'B-Ligands'!$A:$G,4,FALSE))</f>
        <v>C5a anaphylatoxin</v>
      </c>
      <c r="D42" t="str">
        <f>IF(VLOOKUP($A42,'B-Ligands'!$A:$G,5,FALSE)="","",VLOOKUP($A42,'B-Ligands'!$A:$G,5,FALSE))</f>
        <v>Guide To Pharmacology</v>
      </c>
      <c r="E42">
        <f>IF(VLOOKUP($A42,'B-Ligands'!$A:$G,6,FALSE)="","",VLOOKUP($A42,'B-Ligands'!$A:$G,6,FALSE))</f>
        <v>573</v>
      </c>
      <c r="F42" t="str">
        <f>IF(VLOOKUP($A42,'B-Ligands'!$A:$G,7,FALSE)="","",VLOOKUP($A42,'B-Ligands'!$A:$G,7,FALSE))</f>
        <v>Physiological</v>
      </c>
      <c r="G42" s="28">
        <f t="shared" si="0"/>
        <v>0</v>
      </c>
      <c r="H42" s="32">
        <f t="shared" si="1"/>
        <v>9.3486070875339404</v>
      </c>
      <c r="I42" s="32">
        <f t="shared" si="2"/>
        <v>9.2605932689678632</v>
      </c>
      <c r="J42" s="32">
        <f t="shared" si="3"/>
        <v>0</v>
      </c>
      <c r="K42" s="32">
        <f t="shared" si="4"/>
        <v>7.7700000000000005</v>
      </c>
      <c r="L42" s="28">
        <f t="shared" si="5"/>
        <v>0</v>
      </c>
      <c r="M42" s="32">
        <f t="shared" si="6"/>
        <v>9.5210000000000008</v>
      </c>
      <c r="N42" s="32">
        <f t="shared" si="7"/>
        <v>9.4410000000000007</v>
      </c>
      <c r="O42" s="32">
        <f t="shared" si="8"/>
        <v>0</v>
      </c>
      <c r="P42" s="32">
        <f t="shared" si="9"/>
        <v>7.77</v>
      </c>
      <c r="Q42" s="29">
        <f t="shared" si="10"/>
        <v>0</v>
      </c>
      <c r="R42" s="31">
        <f t="shared" si="11"/>
        <v>81.332611050920903</v>
      </c>
      <c r="S42" s="31">
        <f t="shared" si="12"/>
        <v>66.007497656982196</v>
      </c>
      <c r="T42" s="31">
        <f t="shared" si="13"/>
        <v>0</v>
      </c>
      <c r="U42" s="31">
        <f t="shared" si="14"/>
        <v>100</v>
      </c>
      <c r="V42" s="28">
        <f t="shared" si="15"/>
        <v>0</v>
      </c>
      <c r="W42" s="32">
        <f t="shared" si="16"/>
        <v>35.383383107611216</v>
      </c>
      <c r="X42" s="32">
        <f t="shared" si="17"/>
        <v>112.86106802322766</v>
      </c>
      <c r="Y42" s="32">
        <f t="shared" si="18"/>
        <v>0</v>
      </c>
      <c r="Z42" s="32">
        <f t="shared" si="19"/>
        <v>248.45511511959091</v>
      </c>
      <c r="AA42" s="80" cm="1">
        <f t="array" ref="AA42">_xlfn.IFS(AR42=0,0,AR42&gt;0,(LOG(0.01*BI42/10^-AR42)))</f>
        <v>0</v>
      </c>
      <c r="AB42" s="79" t="e" cm="1">
        <f t="array" ref="AB42">_xlfn.IFS(AS42=0,0,AS42&gt;0,(LOG(0.01*BJ42/10^-AS42)))</f>
        <v>#N/A</v>
      </c>
      <c r="AC42" s="79" cm="1">
        <f t="array" ref="AC42">_xlfn.IFS(AT42=0,0,AT42&gt;0,(LOG(0.01*BK42/10^-AT42)))</f>
        <v>9.0752647148404737</v>
      </c>
      <c r="AD42" s="79" cm="1">
        <f t="array" ref="AD42">_xlfn.IFS(AU42=0,0,AU42&gt;0,(LOG(0.01*BL42/10^-AU42)))</f>
        <v>9.2969677429097359</v>
      </c>
      <c r="AE42" s="79" t="e" cm="1">
        <f t="array" ref="AE42">_xlfn.IFS(AV42=0,0,AV42&gt;0,(LOG(0.01*BM42/10^-AV42)))</f>
        <v>#N/A</v>
      </c>
      <c r="AF42" s="79" cm="1">
        <f t="array" ref="AF42">_xlfn.IFS(AW42=0,0,AW42&gt;0,(LOG(0.01*BN42/10^-AW42)))</f>
        <v>8.8974870557820847</v>
      </c>
      <c r="AG42" s="79" cm="1">
        <f t="array" ref="AG42">_xlfn.IFS(AX42=0,0,AX42&gt;0,(LOG(0.01*BO42/10^-AX42)))</f>
        <v>9.3486070875339404</v>
      </c>
      <c r="AH42" s="79" cm="1">
        <f t="array" ref="AH42">_xlfn.IFS(AY42=0,0,AY42&gt;0,(LOG(0.01*BP42/10^-AY42)))</f>
        <v>8.5692196830989342</v>
      </c>
      <c r="AI42" s="79" cm="1">
        <f t="array" ref="AI42">_xlfn.IFS(AZ42=0,0,AZ42&gt;0,(LOG(0.01*BQ42/10^-AZ42)))</f>
        <v>0</v>
      </c>
      <c r="AJ42" s="79" cm="1">
        <f t="array" ref="AJ42">_xlfn.IFS(BA42=0,0,BA42&gt;0,(LOG(0.01*BR42/10^-BA42)))</f>
        <v>0</v>
      </c>
      <c r="AK42" s="79" cm="1">
        <f t="array" ref="AK42">_xlfn.IFS(BB42=0,0,BB42&gt;0,(LOG(0.01*BS42/10^-BB42)))</f>
        <v>0</v>
      </c>
      <c r="AL42" s="79" cm="1">
        <f t="array" ref="AL42">_xlfn.IFS(BC42=0,0,BC42&gt;0,(LOG(0.01*BT42/10^-BC42)))</f>
        <v>9.2605932689678632</v>
      </c>
      <c r="AM42" s="79" cm="1">
        <f t="array" ref="AM42">_xlfn.IFS(BD42=0,0,BD42&gt;0,(LOG(0.01*BU42/10^-BD42)))</f>
        <v>0</v>
      </c>
      <c r="AN42" s="79" cm="1">
        <f t="array" ref="AN42">_xlfn.IFS(BE42=0,0,BE42&gt;0,(LOG(0.01*BV42/10^-BE42)))</f>
        <v>0</v>
      </c>
      <c r="AO42" s="79" cm="1">
        <f t="array" ref="AO42">_xlfn.IFS(BF42=0,0,BF42&gt;0,(LOG(0.01*BW42/10^-BF42)))</f>
        <v>7.7700000000000005</v>
      </c>
      <c r="AP42" s="79" cm="1">
        <f t="array" ref="AP42">_xlfn.IFS(BG42=0,0,BG42&gt;0,(LOG(0.01*BX42/10^-BG42)))</f>
        <v>7.6096366216444418</v>
      </c>
      <c r="AQ42" s="79" cm="1">
        <f t="array" ref="AQ42">_xlfn.IFS(BH42=0,0,BH42&gt;0,(LOG(0.01*BY42/10^-BH42)))</f>
        <v>7.6660000000000013</v>
      </c>
      <c r="AR42" s="80">
        <f>VLOOKUP($A42,'B-EmEC'!$A:$DD,MATCH(AR$2,'B-EmEC'!$A$1:$DD$1,0),FALSE)</f>
        <v>0</v>
      </c>
      <c r="AS42" s="79" t="e">
        <f>VLOOKUP($A42,'B-EmEC'!$A:$DD,MATCH(AS$2,'B-EmEC'!$A$1:$DD$1,0),FALSE)</f>
        <v>#N/A</v>
      </c>
      <c r="AT42" s="79">
        <f>VLOOKUP($A42,'B-EmEC'!$A:$DD,MATCH(AT$2,'B-EmEC'!$A$1:$DD$1,0),FALSE)</f>
        <v>9.1649999999999991</v>
      </c>
      <c r="AU42" s="79">
        <f>VLOOKUP($A42,'B-EmEC'!$A:$DD,MATCH(AU$2,'B-EmEC'!$A$1:$DD$1,0),FALSE)</f>
        <v>9.5210000000000008</v>
      </c>
      <c r="AV42" s="79" t="e">
        <f>VLOOKUP($A42,'B-EmEC'!$A:$DD,MATCH(AV$2,'B-EmEC'!$A$1:$DD$1,0),FALSE)</f>
        <v>#N/A</v>
      </c>
      <c r="AW42" s="79">
        <f>VLOOKUP($A42,'B-EmEC'!$A:$DD,MATCH(AW$2,'B-EmEC'!$A$1:$DD$1,0),FALSE)</f>
        <v>9.1669999999999998</v>
      </c>
      <c r="AX42" s="79">
        <f>VLOOKUP($A42,'B-EmEC'!$A:$DD,MATCH(AX$2,'B-EmEC'!$A$1:$DD$1,0),FALSE)</f>
        <v>9.4390000000000001</v>
      </c>
      <c r="AY42" s="79">
        <f>VLOOKUP($A42,'B-EmEC'!$A:$DD,MATCH(AY$2,'B-EmEC'!$A$1:$DD$1,0),FALSE)</f>
        <v>8.8109999999999999</v>
      </c>
      <c r="AZ42" s="79">
        <f>VLOOKUP($A42,'B-EmEC'!$A:$DD,MATCH(AZ$2,'B-EmEC'!$A$1:$DD$1,0),FALSE)</f>
        <v>0</v>
      </c>
      <c r="BA42" s="79">
        <f>VLOOKUP($A42,'B-EmEC'!$A:$DD,MATCH(BA$2,'B-EmEC'!$A$1:$DD$1,0),FALSE)</f>
        <v>0</v>
      </c>
      <c r="BB42" s="79">
        <f>VLOOKUP($A42,'B-EmEC'!$A:$DD,MATCH(BB$2,'B-EmEC'!$A$1:$DD$1,0),FALSE)</f>
        <v>0</v>
      </c>
      <c r="BC42" s="79">
        <f>VLOOKUP($A42,'B-EmEC'!$A:$DD,MATCH(BC$2,'B-EmEC'!$A$1:$DD$1,0),FALSE)</f>
        <v>9.4410000000000007</v>
      </c>
      <c r="BD42" s="79">
        <f>VLOOKUP($A42,'B-EmEC'!$A:$DD,MATCH(BD$2,'B-EmEC'!$A$1:$DD$1,0),FALSE)</f>
        <v>0</v>
      </c>
      <c r="BE42" s="79">
        <f>VLOOKUP($A42,'B-EmEC'!$A:$DD,MATCH(BE$2,'B-EmEC'!$A$1:$DD$1,0),FALSE)</f>
        <v>0</v>
      </c>
      <c r="BF42" s="79">
        <f>VLOOKUP($A42,'B-EmEC'!$A:$DD,MATCH(BF$2,'B-EmEC'!$A$1:$DD$1,0),FALSE)</f>
        <v>7.77</v>
      </c>
      <c r="BG42" s="79">
        <f>VLOOKUP($A42,'B-EmEC'!$A:$DD,MATCH(BG$2,'B-EmEC'!$A$1:$DD$1,0),FALSE)</f>
        <v>7.6890000000000001</v>
      </c>
      <c r="BH42" s="79">
        <f>VLOOKUP($A42,'B-EmEC'!$A:$DD,MATCH(BH$2,'B-EmEC'!$A$1:$DD$1,0),FALSE)</f>
        <v>7.6660000000000004</v>
      </c>
      <c r="BI42" s="78">
        <f>VLOOKUP($A42,'B-EmEC'!$A:$DD,MATCH(BI$2,'B-EmEC'!$A$1:$DD$1,0),FALSE)</f>
        <v>0</v>
      </c>
      <c r="BJ42" s="77" t="e">
        <f>VLOOKUP($A42,'B-EmEC'!$A:$DD,MATCH(BJ$2,'B-EmEC'!$A$1:$DD$1,0),FALSE)</f>
        <v>#N/A</v>
      </c>
      <c r="BK42" s="77">
        <f>VLOOKUP($A42,'B-EmEC'!$A:$DD,MATCH(BK$2,'B-EmEC'!$A$1:$DD$1,0),FALSE)</f>
        <v>81.332611050920903</v>
      </c>
      <c r="BL42" s="77">
        <f>VLOOKUP($A42,'B-EmEC'!$A:$DD,MATCH(BL$2,'B-EmEC'!$A$1:$DD$1,0),FALSE)</f>
        <v>59.699094361671044</v>
      </c>
      <c r="BM42" s="77" t="e">
        <f>VLOOKUP($A42,'B-EmEC'!$A:$DD,MATCH(BM$2,'B-EmEC'!$A$1:$DD$1,0),FALSE)</f>
        <v>#N/A</v>
      </c>
      <c r="BN42" s="77">
        <f>VLOOKUP($A42,'B-EmEC'!$A:$DD,MATCH(BN$2,'B-EmEC'!$A$1:$DD$1,0),FALSE)</f>
        <v>53.763440860215056</v>
      </c>
      <c r="BO42" s="77">
        <f>VLOOKUP($A42,'B-EmEC'!$A:$DD,MATCH(BO$2,'B-EmEC'!$A$1:$DD$1,0),FALSE)</f>
        <v>81.209546925566343</v>
      </c>
      <c r="BP42" s="77">
        <f>VLOOKUP($A42,'B-EmEC'!$A:$DD,MATCH(BP$2,'B-EmEC'!$A$1:$DD$1,0),FALSE)</f>
        <v>57.308584686774942</v>
      </c>
      <c r="BQ42" s="77">
        <f>VLOOKUP($A42,'B-EmEC'!$A:$DD,MATCH(BQ$2,'B-EmEC'!$A$1:$DD$1,0),FALSE)</f>
        <v>0</v>
      </c>
      <c r="BR42" s="77">
        <f>VLOOKUP($A42,'B-EmEC'!$A:$DD,MATCH(BR$2,'B-EmEC'!$A$1:$DD$1,0),FALSE)</f>
        <v>0</v>
      </c>
      <c r="BS42" s="77">
        <f>VLOOKUP($A42,'B-EmEC'!$A:$DD,MATCH(BS$2,'B-EmEC'!$A$1:$DD$1,0),FALSE)</f>
        <v>0</v>
      </c>
      <c r="BT42" s="77">
        <f>VLOOKUP($A42,'B-EmEC'!$A:$DD,MATCH(BT$2,'B-EmEC'!$A$1:$DD$1,0),FALSE)</f>
        <v>66.007497656982196</v>
      </c>
      <c r="BU42" s="77">
        <f>VLOOKUP($A42,'B-EmEC'!$A:$DD,MATCH(BU$2,'B-EmEC'!$A$1:$DD$1,0),FALSE)</f>
        <v>0</v>
      </c>
      <c r="BV42" s="77">
        <f>VLOOKUP($A42,'B-EmEC'!$A:$DD,MATCH(BV$2,'B-EmEC'!$A$1:$DD$1,0),FALSE)</f>
        <v>0</v>
      </c>
      <c r="BW42" s="77">
        <f>VLOOKUP($A42,'B-EmEC'!$A:$DD,MATCH(BW$2,'B-EmEC'!$A$1:$DD$1,0),FALSE)</f>
        <v>100</v>
      </c>
      <c r="BX42" s="77">
        <f>VLOOKUP($A42,'B-EmEC'!$A:$DD,MATCH(BX$2,'B-EmEC'!$A$1:$DD$1,0),FALSE)</f>
        <v>83.298392732354998</v>
      </c>
      <c r="BY42" s="77">
        <f>VLOOKUP($A42,'B-EmEC'!$A:$DD,MATCH(BY$2,'B-EmEC'!$A$1:$DD$1,0),FALSE)</f>
        <v>100</v>
      </c>
      <c r="BZ42" s="80">
        <f>VLOOKUP($A42,'B-EmEC'!$A:$DD,MATCH(BZ$2,'B-EmEC'!$A$1:$DD$1,0),FALSE)</f>
        <v>0</v>
      </c>
      <c r="CA42" s="79" t="e">
        <f>VLOOKUP($A42,'B-EmEC'!$A:$DD,MATCH(CA$2,'B-EmEC'!$A$1:$DD$1,0),FALSE)</f>
        <v>#N/A</v>
      </c>
      <c r="CB42" s="79">
        <f>VLOOKUP($A42,'B-EmEC'!$A:$DD,MATCH(CB$2,'B-EmEC'!$A$1:$DD$1,0),FALSE)</f>
        <v>35.383383107611216</v>
      </c>
      <c r="CC42" s="79">
        <f>VLOOKUP($A42,'B-EmEC'!$A:$DD,MATCH(CC$2,'B-EmEC'!$A$1:$DD$1,0),FALSE)</f>
        <v>24.313207788211749</v>
      </c>
      <c r="CD42" s="79" t="e">
        <f>VLOOKUP($A42,'B-EmEC'!$A:$DD,MATCH(CD$2,'B-EmEC'!$A$1:$DD$1,0),FALSE)</f>
        <v>#N/A</v>
      </c>
      <c r="CE42" s="79">
        <f>VLOOKUP($A42,'B-EmEC'!$A:$DD,MATCH(CE$2,'B-EmEC'!$A$1:$DD$1,0),FALSE)</f>
        <v>13.124623118365376</v>
      </c>
      <c r="CF42" s="79">
        <f>VLOOKUP($A42,'B-EmEC'!$A:$DD,MATCH(CF$2,'B-EmEC'!$A$1:$DD$1,0),FALSE)</f>
        <v>22.008090445327703</v>
      </c>
      <c r="CG42" s="79">
        <f>VLOOKUP($A42,'B-EmEC'!$A:$DD,MATCH(CG$2,'B-EmEC'!$A$1:$DD$1,0),FALSE)</f>
        <v>12.669805484282728</v>
      </c>
      <c r="CH42" s="79">
        <f>VLOOKUP($A42,'B-EmEC'!$A:$DD,MATCH(CH$2,'B-EmEC'!$A$1:$DD$1,0),FALSE)</f>
        <v>0</v>
      </c>
      <c r="CI42" s="79">
        <f>VLOOKUP($A42,'B-EmEC'!$A:$DD,MATCH(CI$2,'B-EmEC'!$A$1:$DD$1,0),FALSE)</f>
        <v>0</v>
      </c>
      <c r="CJ42" s="79">
        <f>VLOOKUP($A42,'B-EmEC'!$A:$DD,MATCH(CJ$2,'B-EmEC'!$A$1:$DD$1,0),FALSE)</f>
        <v>0</v>
      </c>
      <c r="CK42" s="79">
        <f>VLOOKUP($A42,'B-EmEC'!$A:$DD,MATCH(CK$2,'B-EmEC'!$A$1:$DD$1,0),FALSE)</f>
        <v>112.86106802322766</v>
      </c>
      <c r="CL42" s="79">
        <f>VLOOKUP($A42,'B-EmEC'!$A:$DD,MATCH(CL$2,'B-EmEC'!$A$1:$DD$1,0),FALSE)</f>
        <v>0</v>
      </c>
      <c r="CM42" s="79">
        <f>VLOOKUP($A42,'B-EmEC'!$A:$DD,MATCH(CM$2,'B-EmEC'!$A$1:$DD$1,0),FALSE)</f>
        <v>0</v>
      </c>
      <c r="CN42" s="79">
        <f>VLOOKUP($A42,'B-EmEC'!$A:$DD,MATCH(CN$2,'B-EmEC'!$A$1:$DD$1,0),FALSE)</f>
        <v>119.87885606736297</v>
      </c>
      <c r="CO42" s="79">
        <f>VLOOKUP($A42,'B-EmEC'!$A:$DD,MATCH(CO$2,'B-EmEC'!$A$1:$DD$1,0),FALSE)</f>
        <v>72.180885492598151</v>
      </c>
      <c r="CP42" s="79">
        <f>VLOOKUP($A42,'B-EmEC'!$A:$DD,MATCH(CP$2,'B-EmEC'!$A$1:$DD$1,0),FALSE)</f>
        <v>248.45511511959091</v>
      </c>
    </row>
    <row r="43" spans="1:94" x14ac:dyDescent="0.2">
      <c r="A43" t="s">
        <v>80</v>
      </c>
      <c r="B43" s="1" t="str">
        <f>IF(VLOOKUP($A43,'B-Ligands'!$A:$G,3,FALSE)="","",VLOOKUP($A43,'B-Ligands'!$A:$G,3,FALSE))</f>
        <v>CCK-8</v>
      </c>
      <c r="C43" t="str">
        <f>IF(VLOOKUP($A43,'B-Ligands'!$A:$G,4,FALSE)="","",VLOOKUP($A43,'B-Ligands'!$A:$G,4,FALSE))</f>
        <v>Cholecystokinin 8</v>
      </c>
      <c r="D43" t="str">
        <f>IF(VLOOKUP($A43,'B-Ligands'!$A:$G,5,FALSE)="","",VLOOKUP($A43,'B-Ligands'!$A:$G,5,FALSE))</f>
        <v>Guide To Pharmacology</v>
      </c>
      <c r="E43">
        <f>IF(VLOOKUP($A43,'B-Ligands'!$A:$G,6,FALSE)="","",VLOOKUP($A43,'B-Ligands'!$A:$G,6,FALSE))</f>
        <v>864</v>
      </c>
      <c r="F43" t="str">
        <f>IF(VLOOKUP($A43,'B-Ligands'!$A:$G,7,FALSE)="","",VLOOKUP($A43,'B-Ligands'!$A:$G,7,FALSE))</f>
        <v>Physiological</v>
      </c>
      <c r="G43" s="28">
        <f t="shared" si="0"/>
        <v>8.0784279030355908</v>
      </c>
      <c r="H43" s="32">
        <f t="shared" si="1"/>
        <v>8.9302635186255195</v>
      </c>
      <c r="I43" s="32">
        <f t="shared" si="2"/>
        <v>9.7385166614316443</v>
      </c>
      <c r="J43" s="32">
        <f t="shared" si="3"/>
        <v>10.507598855431956</v>
      </c>
      <c r="K43" s="32">
        <f t="shared" si="4"/>
        <v>8.5437673618855108</v>
      </c>
      <c r="L43" s="28">
        <f t="shared" si="5"/>
        <v>8.4770000000000003</v>
      </c>
      <c r="M43" s="32">
        <f t="shared" si="6"/>
        <v>9.1289999999999996</v>
      </c>
      <c r="N43" s="32">
        <f t="shared" si="7"/>
        <v>9.9250000000000007</v>
      </c>
      <c r="O43" s="32">
        <f t="shared" si="8"/>
        <v>10.62</v>
      </c>
      <c r="P43" s="32">
        <f t="shared" si="9"/>
        <v>8.7210000000000001</v>
      </c>
      <c r="Q43" s="29">
        <f t="shared" si="10"/>
        <v>39.941824862216784</v>
      </c>
      <c r="R43" s="31">
        <f t="shared" si="11"/>
        <v>63.27956989247312</v>
      </c>
      <c r="S43" s="31">
        <f t="shared" si="12"/>
        <v>79.512652296157455</v>
      </c>
      <c r="T43" s="31">
        <f t="shared" si="13"/>
        <v>100</v>
      </c>
      <c r="U43" s="31">
        <f t="shared" si="14"/>
        <v>66.491688538932635</v>
      </c>
      <c r="V43" s="28">
        <f t="shared" si="15"/>
        <v>4.2635208216423095</v>
      </c>
      <c r="W43" s="32">
        <f t="shared" si="16"/>
        <v>98.208422289052237</v>
      </c>
      <c r="X43" s="32">
        <f t="shared" si="17"/>
        <v>250.27192779743407</v>
      </c>
      <c r="Y43" s="32">
        <f t="shared" si="18"/>
        <v>44.375534993822463</v>
      </c>
      <c r="Z43" s="32">
        <f t="shared" si="19"/>
        <v>421.61857885970727</v>
      </c>
      <c r="AA43" s="80" cm="1">
        <f t="array" ref="AA43">_xlfn.IFS(AR43=0,0,AR43&gt;0,(LOG(0.01*BI43/10^-AR43)))</f>
        <v>8.0784279030355908</v>
      </c>
      <c r="AB43" s="79" t="e" cm="1">
        <f t="array" ref="AB43">_xlfn.IFS(AS43=0,0,AS43&gt;0,(LOG(0.01*BJ43/10^-AS43)))</f>
        <v>#N/A</v>
      </c>
      <c r="AC43" s="79" cm="1">
        <f t="array" ref="AC43">_xlfn.IFS(AT43=0,0,AT43&gt;0,(LOG(0.01*BK43/10^-AT43)))</f>
        <v>8.4305020161191084</v>
      </c>
      <c r="AD43" s="79" cm="1">
        <f t="array" ref="AD43">_xlfn.IFS(AU43=0,0,AU43&gt;0,(LOG(0.01*BL43/10^-AU43)))</f>
        <v>8.3621328612545351</v>
      </c>
      <c r="AE43" s="79" t="e" cm="1">
        <f t="array" ref="AE43">_xlfn.IFS(AV43=0,0,AV43&gt;0,(LOG(0.01*BM43/10^-AV43)))</f>
        <v>#N/A</v>
      </c>
      <c r="AF43" s="79" cm="1">
        <f t="array" ref="AF43">_xlfn.IFS(AW43=0,0,AW43&gt;0,(LOG(0.01*BN43/10^-AW43)))</f>
        <v>8.9302635186255195</v>
      </c>
      <c r="AG43" s="79" cm="1">
        <f t="array" ref="AG43">_xlfn.IFS(AX43=0,0,AX43&gt;0,(LOG(0.01*BO43/10^-AX43)))</f>
        <v>8.7250366186290922</v>
      </c>
      <c r="AH43" s="79" cm="1">
        <f t="array" ref="AH43">_xlfn.IFS(AY43=0,0,AY43&gt;0,(LOG(0.01*BP43/10^-AY43)))</f>
        <v>8.2217748300109559</v>
      </c>
      <c r="AI43" s="79" cm="1">
        <f t="array" ref="AI43">_xlfn.IFS(AZ43=0,0,AZ43&gt;0,(LOG(0.01*BQ43/10^-AZ43)))</f>
        <v>9.5145873907028289</v>
      </c>
      <c r="AJ43" s="79" cm="1">
        <f t="array" ref="AJ43">_xlfn.IFS(BA43=0,0,BA43&gt;0,(LOG(0.01*BR43/10^-BA43)))</f>
        <v>9.695589043780048</v>
      </c>
      <c r="AK43" s="79" cm="1">
        <f t="array" ref="AK43">_xlfn.IFS(BB43=0,0,BB43&gt;0,(LOG(0.01*BS43/10^-BB43)))</f>
        <v>9.7385166614316443</v>
      </c>
      <c r="AL43" s="79" cm="1">
        <f t="array" ref="AL43">_xlfn.IFS(BC43=0,0,BC43&gt;0,(LOG(0.01*BT43/10^-BC43)))</f>
        <v>8.8114362404200541</v>
      </c>
      <c r="AM43" s="79" cm="1">
        <f t="array" ref="AM43">_xlfn.IFS(BD43=0,0,BD43&gt;0,(LOG(0.01*BU43/10^-BD43)))</f>
        <v>10.507598855431956</v>
      </c>
      <c r="AN43" s="79" cm="1">
        <f t="array" ref="AN43">_xlfn.IFS(BE43=0,0,BE43&gt;0,(LOG(0.01*BV43/10^-BE43)))</f>
        <v>9.1880000000000006</v>
      </c>
      <c r="AO43" s="79" cm="1">
        <f t="array" ref="AO43">_xlfn.IFS(BF43=0,0,BF43&gt;0,(LOG(0.01*BW43/10^-BF43)))</f>
        <v>7.9929162295084906</v>
      </c>
      <c r="AP43" s="79" cm="1">
        <f t="array" ref="AP43">_xlfn.IFS(BG43=0,0,BG43&gt;0,(LOG(0.01*BX43/10^-BG43)))</f>
        <v>7.6782321837802749</v>
      </c>
      <c r="AQ43" s="79" cm="1">
        <f t="array" ref="AQ43">_xlfn.IFS(BH43=0,0,BH43&gt;0,(LOG(0.01*BY43/10^-BH43)))</f>
        <v>8.5437673618855108</v>
      </c>
      <c r="AR43" s="80">
        <f>VLOOKUP($A43,'B-EmEC'!$A:$DD,MATCH(AR$2,'B-EmEC'!$A$1:$DD$1,0),FALSE)</f>
        <v>8.4770000000000003</v>
      </c>
      <c r="AS43" s="79" t="e">
        <f>VLOOKUP($A43,'B-EmEC'!$A:$DD,MATCH(AS$2,'B-EmEC'!$A$1:$DD$1,0),FALSE)</f>
        <v>#N/A</v>
      </c>
      <c r="AT43" s="79">
        <f>VLOOKUP($A43,'B-EmEC'!$A:$DD,MATCH(AT$2,'B-EmEC'!$A$1:$DD$1,0),FALSE)</f>
        <v>8.6950000000000003</v>
      </c>
      <c r="AU43" s="79">
        <f>VLOOKUP($A43,'B-EmEC'!$A:$DD,MATCH(AU$2,'B-EmEC'!$A$1:$DD$1,0),FALSE)</f>
        <v>8.8520000000000003</v>
      </c>
      <c r="AV43" s="79" t="e">
        <f>VLOOKUP($A43,'B-EmEC'!$A:$DD,MATCH(AV$2,'B-EmEC'!$A$1:$DD$1,0),FALSE)</f>
        <v>#N/A</v>
      </c>
      <c r="AW43" s="79">
        <f>VLOOKUP($A43,'B-EmEC'!$A:$DD,MATCH(AW$2,'B-EmEC'!$A$1:$DD$1,0),FALSE)</f>
        <v>9.1289999999999996</v>
      </c>
      <c r="AX43" s="79">
        <f>VLOOKUP($A43,'B-EmEC'!$A:$DD,MATCH(AX$2,'B-EmEC'!$A$1:$DD$1,0),FALSE)</f>
        <v>9.0380000000000003</v>
      </c>
      <c r="AY43" s="79">
        <f>VLOOKUP($A43,'B-EmEC'!$A:$DD,MATCH(AY$2,'B-EmEC'!$A$1:$DD$1,0),FALSE)</f>
        <v>8.5329999999999995</v>
      </c>
      <c r="AZ43" s="79">
        <f>VLOOKUP($A43,'B-EmEC'!$A:$DD,MATCH(AZ$2,'B-EmEC'!$A$1:$DD$1,0),FALSE)</f>
        <v>9.7289999999999992</v>
      </c>
      <c r="BA43" s="79">
        <f>VLOOKUP($A43,'B-EmEC'!$A:$DD,MATCH(BA$2,'B-EmEC'!$A$1:$DD$1,0),FALSE)</f>
        <v>9.8859999999999992</v>
      </c>
      <c r="BB43" s="79">
        <f>VLOOKUP($A43,'B-EmEC'!$A:$DD,MATCH(BB$2,'B-EmEC'!$A$1:$DD$1,0),FALSE)</f>
        <v>9.9250000000000007</v>
      </c>
      <c r="BC43" s="79">
        <f>VLOOKUP($A43,'B-EmEC'!$A:$DD,MATCH(BC$2,'B-EmEC'!$A$1:$DD$1,0),FALSE)</f>
        <v>8.9109999999999996</v>
      </c>
      <c r="BD43" s="79">
        <f>VLOOKUP($A43,'B-EmEC'!$A:$DD,MATCH(BD$2,'B-EmEC'!$A$1:$DD$1,0),FALSE)</f>
        <v>10.62</v>
      </c>
      <c r="BE43" s="79">
        <f>VLOOKUP($A43,'B-EmEC'!$A:$DD,MATCH(BE$2,'B-EmEC'!$A$1:$DD$1,0),FALSE)</f>
        <v>9.1880000000000006</v>
      </c>
      <c r="BF43" s="79">
        <f>VLOOKUP($A43,'B-EmEC'!$A:$DD,MATCH(BF$2,'B-EmEC'!$A$1:$DD$1,0),FALSE)</f>
        <v>8.3290000000000006</v>
      </c>
      <c r="BG43" s="79">
        <f>VLOOKUP($A43,'B-EmEC'!$A:$DD,MATCH(BG$2,'B-EmEC'!$A$1:$DD$1,0),FALSE)</f>
        <v>7.9189999999999996</v>
      </c>
      <c r="BH43" s="79">
        <f>VLOOKUP($A43,'B-EmEC'!$A:$DD,MATCH(BH$2,'B-EmEC'!$A$1:$DD$1,0),FALSE)</f>
        <v>8.7210000000000001</v>
      </c>
      <c r="BI43" s="78">
        <f>VLOOKUP($A43,'B-EmEC'!$A:$DD,MATCH(BI$2,'B-EmEC'!$A$1:$DD$1,0),FALSE)</f>
        <v>39.941824862216784</v>
      </c>
      <c r="BJ43" s="77" t="e">
        <f>VLOOKUP($A43,'B-EmEC'!$A:$DD,MATCH(BJ$2,'B-EmEC'!$A$1:$DD$1,0),FALSE)</f>
        <v>#N/A</v>
      </c>
      <c r="BK43" s="77">
        <f>VLOOKUP($A43,'B-EmEC'!$A:$DD,MATCH(BK$2,'B-EmEC'!$A$1:$DD$1,0),FALSE)</f>
        <v>54.387865655471288</v>
      </c>
      <c r="BL43" s="77">
        <f>VLOOKUP($A43,'B-EmEC'!$A:$DD,MATCH(BL$2,'B-EmEC'!$A$1:$DD$1,0),FALSE)</f>
        <v>32.369266725094946</v>
      </c>
      <c r="BM43" s="77" t="e">
        <f>VLOOKUP($A43,'B-EmEC'!$A:$DD,MATCH(BM$2,'B-EmEC'!$A$1:$DD$1,0),FALSE)</f>
        <v>#N/A</v>
      </c>
      <c r="BN43" s="77">
        <f>VLOOKUP($A43,'B-EmEC'!$A:$DD,MATCH(BN$2,'B-EmEC'!$A$1:$DD$1,0),FALSE)</f>
        <v>63.27956989247312</v>
      </c>
      <c r="BO43" s="77">
        <f>VLOOKUP($A43,'B-EmEC'!$A:$DD,MATCH(BO$2,'B-EmEC'!$A$1:$DD$1,0),FALSE)</f>
        <v>48.644822006472495</v>
      </c>
      <c r="BP43" s="77">
        <f>VLOOKUP($A43,'B-EmEC'!$A:$DD,MATCH(BP$2,'B-EmEC'!$A$1:$DD$1,0),FALSE)</f>
        <v>48.839907192575403</v>
      </c>
      <c r="BQ43" s="77">
        <f>VLOOKUP($A43,'B-EmEC'!$A:$DD,MATCH(BQ$2,'B-EmEC'!$A$1:$DD$1,0),FALSE)</f>
        <v>61.036186406729875</v>
      </c>
      <c r="BR43" s="77">
        <f>VLOOKUP($A43,'B-EmEC'!$A:$DD,MATCH(BR$2,'B-EmEC'!$A$1:$DD$1,0),FALSE)</f>
        <v>64.5043560160113</v>
      </c>
      <c r="BS43" s="77">
        <f>VLOOKUP($A43,'B-EmEC'!$A:$DD,MATCH(BS$2,'B-EmEC'!$A$1:$DD$1,0),FALSE)</f>
        <v>65.090358186343465</v>
      </c>
      <c r="BT43" s="77">
        <f>VLOOKUP($A43,'B-EmEC'!$A:$DD,MATCH(BT$2,'B-EmEC'!$A$1:$DD$1,0),FALSE)</f>
        <v>79.512652296157455</v>
      </c>
      <c r="BU43" s="77">
        <f>VLOOKUP($A43,'B-EmEC'!$A:$DD,MATCH(BU$2,'B-EmEC'!$A$1:$DD$1,0),FALSE)</f>
        <v>77.196721311475414</v>
      </c>
      <c r="BV43" s="77">
        <f>VLOOKUP($A43,'B-EmEC'!$A:$DD,MATCH(BV$2,'B-EmEC'!$A$1:$DD$1,0),FALSE)</f>
        <v>100</v>
      </c>
      <c r="BW43" s="77">
        <f>VLOOKUP($A43,'B-EmEC'!$A:$DD,MATCH(BW$2,'B-EmEC'!$A$1:$DD$1,0),FALSE)</f>
        <v>46.12286002014099</v>
      </c>
      <c r="BX43" s="77">
        <f>VLOOKUP($A43,'B-EmEC'!$A:$DD,MATCH(BX$2,'B-EmEC'!$A$1:$DD$1,0),FALSE)</f>
        <v>57.442348008385743</v>
      </c>
      <c r="BY43" s="77">
        <f>VLOOKUP($A43,'B-EmEC'!$A:$DD,MATCH(BY$2,'B-EmEC'!$A$1:$DD$1,0),FALSE)</f>
        <v>66.491688538932635</v>
      </c>
      <c r="BZ43" s="80">
        <f>VLOOKUP($A43,'B-EmEC'!$A:$DD,MATCH(BZ$2,'B-EmEC'!$A$1:$DD$1,0),FALSE)</f>
        <v>4.2635208216423095</v>
      </c>
      <c r="CA43" s="79" t="e">
        <f>VLOOKUP($A43,'B-EmEC'!$A:$DD,MATCH(CA$2,'B-EmEC'!$A$1:$DD$1,0),FALSE)</f>
        <v>#N/A</v>
      </c>
      <c r="CB43" s="79">
        <f>VLOOKUP($A43,'B-EmEC'!$A:$DD,MATCH(CB$2,'B-EmEC'!$A$1:$DD$1,0),FALSE)</f>
        <v>47.52878268106501</v>
      </c>
      <c r="CC43" s="79">
        <f>VLOOKUP($A43,'B-EmEC'!$A:$DD,MATCH(CC$2,'B-EmEC'!$A$1:$DD$1,0),FALSE)</f>
        <v>98.208422289052237</v>
      </c>
      <c r="CD43" s="79" t="e">
        <f>VLOOKUP($A43,'B-EmEC'!$A:$DD,MATCH(CD$2,'B-EmEC'!$A$1:$DD$1,0),FALSE)</f>
        <v>#N/A</v>
      </c>
      <c r="CE43" s="79">
        <f>VLOOKUP($A43,'B-EmEC'!$A:$DD,MATCH(CE$2,'B-EmEC'!$A$1:$DD$1,0),FALSE)</f>
        <v>9.523728339010086</v>
      </c>
      <c r="CF43" s="79">
        <f>VLOOKUP($A43,'B-EmEC'!$A:$DD,MATCH(CF$2,'B-EmEC'!$A$1:$DD$1,0),FALSE)</f>
        <v>13.743118355639361</v>
      </c>
      <c r="CG43" s="79">
        <f>VLOOKUP($A43,'B-EmEC'!$A:$DD,MATCH(CG$2,'B-EmEC'!$A$1:$DD$1,0),FALSE)</f>
        <v>72.523220749983594</v>
      </c>
      <c r="CH43" s="79">
        <f>VLOOKUP($A43,'B-EmEC'!$A:$DD,MATCH(CH$2,'B-EmEC'!$A$1:$DD$1,0),FALSE)</f>
        <v>162.49957650084477</v>
      </c>
      <c r="CI43" s="79">
        <f>VLOOKUP($A43,'B-EmEC'!$A:$DD,MATCH(CI$2,'B-EmEC'!$A$1:$DD$1,0),FALSE)</f>
        <v>204.96276664190077</v>
      </c>
      <c r="CJ43" s="79">
        <f>VLOOKUP($A43,'B-EmEC'!$A:$DD,MATCH(CJ$2,'B-EmEC'!$A$1:$DD$1,0),FALSE)</f>
        <v>128.6006485110095</v>
      </c>
      <c r="CK43" s="79">
        <f>VLOOKUP($A43,'B-EmEC'!$A:$DD,MATCH(CK$2,'B-EmEC'!$A$1:$DD$1,0),FALSE)</f>
        <v>250.27192779743407</v>
      </c>
      <c r="CL43" s="79">
        <f>VLOOKUP($A43,'B-EmEC'!$A:$DD,MATCH(CL$2,'B-EmEC'!$A$1:$DD$1,0),FALSE)</f>
        <v>6.8346212416618624</v>
      </c>
      <c r="CM43" s="79">
        <f>VLOOKUP($A43,'B-EmEC'!$A:$DD,MATCH(CM$2,'B-EmEC'!$A$1:$DD$1,0),FALSE)</f>
        <v>44.375534993822463</v>
      </c>
      <c r="CN43" s="79">
        <f>VLOOKUP($A43,'B-EmEC'!$A:$DD,MATCH(CN$2,'B-EmEC'!$A$1:$DD$1,0),FALSE)</f>
        <v>72.096333937137871</v>
      </c>
      <c r="CO43" s="79">
        <f>VLOOKUP($A43,'B-EmEC'!$A:$DD,MATCH(CO$2,'B-EmEC'!$A$1:$DD$1,0),FALSE)</f>
        <v>421.61857885970727</v>
      </c>
      <c r="CP43" s="79">
        <f>VLOOKUP($A43,'B-EmEC'!$A:$DD,MATCH(CP$2,'B-EmEC'!$A$1:$DD$1,0),FALSE)</f>
        <v>150.50367828017278</v>
      </c>
    </row>
    <row r="44" spans="1:94" x14ac:dyDescent="0.2">
      <c r="A44" t="s">
        <v>68</v>
      </c>
      <c r="B44" s="1" t="str">
        <f>IF(VLOOKUP($A44,'B-Ligands'!$A:$G,3,FALSE)="","",VLOOKUP($A44,'B-Ligands'!$A:$G,3,FALSE))</f>
        <v>CCL2</v>
      </c>
      <c r="C44" t="str">
        <f>IF(VLOOKUP($A44,'B-Ligands'!$A:$G,4,FALSE)="","",VLOOKUP($A44,'B-Ligands'!$A:$G,4,FALSE))</f>
        <v>Liver and activation-regulated chemokine (LARC)</v>
      </c>
      <c r="D44" t="str">
        <f>IF(VLOOKUP($A44,'B-Ligands'!$A:$G,5,FALSE)="","",VLOOKUP($A44,'B-Ligands'!$A:$G,5,FALSE))</f>
        <v>Guide To Pharmacology</v>
      </c>
      <c r="E44">
        <f>IF(VLOOKUP($A44,'B-Ligands'!$A:$G,6,FALSE)="","",VLOOKUP($A44,'B-Ligands'!$A:$G,6,FALSE))</f>
        <v>771</v>
      </c>
      <c r="F44" t="str">
        <f>IF(VLOOKUP($A44,'B-Ligands'!$A:$G,7,FALSE)="","",VLOOKUP($A44,'B-Ligands'!$A:$G,7,FALSE))</f>
        <v>Physiological</v>
      </c>
      <c r="G44" s="28">
        <f t="shared" si="0"/>
        <v>0</v>
      </c>
      <c r="H44" s="32">
        <f t="shared" si="1"/>
        <v>8.6118943649420299</v>
      </c>
      <c r="I44" s="32">
        <f t="shared" si="2"/>
        <v>8.151188436359968</v>
      </c>
      <c r="J44" s="32">
        <f t="shared" si="3"/>
        <v>9.3415915105732648</v>
      </c>
      <c r="K44" s="32">
        <f t="shared" si="4"/>
        <v>6.458254702625136</v>
      </c>
      <c r="L44" s="28">
        <f t="shared" si="5"/>
        <v>0</v>
      </c>
      <c r="M44" s="32">
        <f t="shared" si="6"/>
        <v>9.0459999999999994</v>
      </c>
      <c r="N44" s="32">
        <f t="shared" si="7"/>
        <v>9.0150000000000006</v>
      </c>
      <c r="O44" s="32">
        <f t="shared" si="8"/>
        <v>9.9019999999999992</v>
      </c>
      <c r="P44" s="32">
        <f t="shared" si="9"/>
        <v>7.8040000000000003</v>
      </c>
      <c r="Q44" s="29">
        <f t="shared" si="10"/>
        <v>0</v>
      </c>
      <c r="R44" s="31">
        <f t="shared" si="11"/>
        <v>46.435536294691225</v>
      </c>
      <c r="S44" s="31">
        <f t="shared" si="12"/>
        <v>13.683223992502343</v>
      </c>
      <c r="T44" s="31">
        <f t="shared" si="13"/>
        <v>27.516393442622952</v>
      </c>
      <c r="U44" s="31">
        <f t="shared" si="14"/>
        <v>8.7751531058617669</v>
      </c>
      <c r="V44" s="28">
        <f t="shared" si="15"/>
        <v>0</v>
      </c>
      <c r="W44" s="32">
        <f t="shared" si="16"/>
        <v>35.845582573913845</v>
      </c>
      <c r="X44" s="32">
        <f t="shared" si="17"/>
        <v>12.680610768445639</v>
      </c>
      <c r="Y44" s="32">
        <f t="shared" si="18"/>
        <v>8.4058998963929774</v>
      </c>
      <c r="Z44" s="32">
        <f t="shared" si="19"/>
        <v>11.375049215940946</v>
      </c>
      <c r="AA44" s="80" cm="1">
        <f t="array" ref="AA44">_xlfn.IFS(AR44=0,0,AR44&gt;0,(LOG(0.01*BI44/10^-AR44)))</f>
        <v>0</v>
      </c>
      <c r="AB44" s="79" t="e" cm="1">
        <f t="array" ref="AB44">_xlfn.IFS(AS44=0,0,AS44&gt;0,(LOG(0.01*BJ44/10^-AS44)))</f>
        <v>#N/A</v>
      </c>
      <c r="AC44" s="79" cm="1">
        <f t="array" ref="AC44">_xlfn.IFS(AT44=0,0,AT44&gt;0,(LOG(0.01*BK44/10^-AT44)))</f>
        <v>7.3428504656798985</v>
      </c>
      <c r="AD44" s="79" cm="1">
        <f t="array" ref="AD44">_xlfn.IFS(AU44=0,0,AU44&gt;0,(LOG(0.01*BL44/10^-AU44)))</f>
        <v>8.192893120515091</v>
      </c>
      <c r="AE44" s="79" t="e" cm="1">
        <f t="array" ref="AE44">_xlfn.IFS(AV44=0,0,AV44&gt;0,(LOG(0.01*BM44/10^-AV44)))</f>
        <v>#N/A</v>
      </c>
      <c r="AF44" s="79" cm="1">
        <f t="array" ref="AF44">_xlfn.IFS(AW44=0,0,AW44&gt;0,(LOG(0.01*BN44/10^-AW44)))</f>
        <v>7.5308975467580153</v>
      </c>
      <c r="AG44" s="79" cm="1">
        <f t="array" ref="AG44">_xlfn.IFS(AX44=0,0,AX44&gt;0,(LOG(0.01*BO44/10^-AX44)))</f>
        <v>8.1104858040950898</v>
      </c>
      <c r="AH44" s="79" cm="1">
        <f t="array" ref="AH44">_xlfn.IFS(AY44=0,0,AY44&gt;0,(LOG(0.01*BP44/10^-AY44)))</f>
        <v>8.6118943649420299</v>
      </c>
      <c r="AI44" s="79" cm="1">
        <f t="array" ref="AI44">_xlfn.IFS(AZ44=0,0,AZ44&gt;0,(LOG(0.01*BQ44/10^-AZ44)))</f>
        <v>0</v>
      </c>
      <c r="AJ44" s="79" cm="1">
        <f t="array" ref="AJ44">_xlfn.IFS(BA44=0,0,BA44&gt;0,(LOG(0.01*BR44/10^-BA44)))</f>
        <v>0</v>
      </c>
      <c r="AK44" s="79" cm="1">
        <f t="array" ref="AK44">_xlfn.IFS(BB44=0,0,BB44&gt;0,(LOG(0.01*BS44/10^-BB44)))</f>
        <v>0</v>
      </c>
      <c r="AL44" s="79" cm="1">
        <f t="array" ref="AL44">_xlfn.IFS(BC44=0,0,BC44&gt;0,(LOG(0.01*BT44/10^-BC44)))</f>
        <v>8.151188436359968</v>
      </c>
      <c r="AM44" s="79" cm="1">
        <f t="array" ref="AM44">_xlfn.IFS(BD44=0,0,BD44&gt;0,(LOG(0.01*BU44/10^-BD44)))</f>
        <v>9.3415915105732648</v>
      </c>
      <c r="AN44" s="79" cm="1">
        <f t="array" ref="AN44">_xlfn.IFS(BE44=0,0,BE44&gt;0,(LOG(0.01*BV44/10^-BE44)))</f>
        <v>0</v>
      </c>
      <c r="AO44" s="79" cm="1">
        <f t="array" ref="AO44">_xlfn.IFS(BF44=0,0,BF44&gt;0,(LOG(0.01*BW44/10^-BF44)))</f>
        <v>6.2792012683444183</v>
      </c>
      <c r="AP44" s="79" cm="1">
        <f t="array" ref="AP44">_xlfn.IFS(BG44=0,0,BG44&gt;0,(LOG(0.01*BX44/10^-BG44)))</f>
        <v>6.3736184326001863</v>
      </c>
      <c r="AQ44" s="79" cm="1">
        <f t="array" ref="AQ44">_xlfn.IFS(BH44=0,0,BH44&gt;0,(LOG(0.01*BY44/10^-BH44)))</f>
        <v>6.458254702625136</v>
      </c>
      <c r="AR44" s="80">
        <f>VLOOKUP($A44,'B-EmEC'!$A:$DD,MATCH(AR$2,'B-EmEC'!$A$1:$DD$1,0),FALSE)</f>
        <v>0</v>
      </c>
      <c r="AS44" s="79" t="e">
        <f>VLOOKUP($A44,'B-EmEC'!$A:$DD,MATCH(AS$2,'B-EmEC'!$A$1:$DD$1,0),FALSE)</f>
        <v>#N/A</v>
      </c>
      <c r="AT44" s="79">
        <f>VLOOKUP($A44,'B-EmEC'!$A:$DD,MATCH(AT$2,'B-EmEC'!$A$1:$DD$1,0),FALSE)</f>
        <v>7.6760000000000002</v>
      </c>
      <c r="AU44" s="79">
        <f>VLOOKUP($A44,'B-EmEC'!$A:$DD,MATCH(AU$2,'B-EmEC'!$A$1:$DD$1,0),FALSE)</f>
        <v>8.6809999999999992</v>
      </c>
      <c r="AV44" s="79" t="e">
        <f>VLOOKUP($A44,'B-EmEC'!$A:$DD,MATCH(AV$2,'B-EmEC'!$A$1:$DD$1,0),FALSE)</f>
        <v>#N/A</v>
      </c>
      <c r="AW44" s="79">
        <f>VLOOKUP($A44,'B-EmEC'!$A:$DD,MATCH(AW$2,'B-EmEC'!$A$1:$DD$1,0),FALSE)</f>
        <v>8.33</v>
      </c>
      <c r="AX44" s="79">
        <f>VLOOKUP($A44,'B-EmEC'!$A:$DD,MATCH(AX$2,'B-EmEC'!$A$1:$DD$1,0),FALSE)</f>
        <v>8.6649999999999991</v>
      </c>
      <c r="AY44" s="79">
        <f>VLOOKUP($A44,'B-EmEC'!$A:$DD,MATCH(AY$2,'B-EmEC'!$A$1:$DD$1,0),FALSE)</f>
        <v>9.0459999999999994</v>
      </c>
      <c r="AZ44" s="79">
        <f>VLOOKUP($A44,'B-EmEC'!$A:$DD,MATCH(AZ$2,'B-EmEC'!$A$1:$DD$1,0),FALSE)</f>
        <v>0</v>
      </c>
      <c r="BA44" s="79">
        <f>VLOOKUP($A44,'B-EmEC'!$A:$DD,MATCH(BA$2,'B-EmEC'!$A$1:$DD$1,0),FALSE)</f>
        <v>0</v>
      </c>
      <c r="BB44" s="79">
        <f>VLOOKUP($A44,'B-EmEC'!$A:$DD,MATCH(BB$2,'B-EmEC'!$A$1:$DD$1,0),FALSE)</f>
        <v>0</v>
      </c>
      <c r="BC44" s="79">
        <f>VLOOKUP($A44,'B-EmEC'!$A:$DD,MATCH(BC$2,'B-EmEC'!$A$1:$DD$1,0),FALSE)</f>
        <v>9.0150000000000006</v>
      </c>
      <c r="BD44" s="79">
        <f>VLOOKUP($A44,'B-EmEC'!$A:$DD,MATCH(BD$2,'B-EmEC'!$A$1:$DD$1,0),FALSE)</f>
        <v>9.9019999999999992</v>
      </c>
      <c r="BE44" s="79">
        <f>VLOOKUP($A44,'B-EmEC'!$A:$DD,MATCH(BE$2,'B-EmEC'!$A$1:$DD$1,0),FALSE)</f>
        <v>0</v>
      </c>
      <c r="BF44" s="79">
        <f>VLOOKUP($A44,'B-EmEC'!$A:$DD,MATCH(BF$2,'B-EmEC'!$A$1:$DD$1,0),FALSE)</f>
        <v>7.5720000000000001</v>
      </c>
      <c r="BG44" s="79">
        <f>VLOOKUP($A44,'B-EmEC'!$A:$DD,MATCH(BG$2,'B-EmEC'!$A$1:$DD$1,0),FALSE)</f>
        <v>7.8040000000000003</v>
      </c>
      <c r="BH44" s="79">
        <f>VLOOKUP($A44,'B-EmEC'!$A:$DD,MATCH(BH$2,'B-EmEC'!$A$1:$DD$1,0),FALSE)</f>
        <v>7.5149999999999997</v>
      </c>
      <c r="BI44" s="78">
        <f>VLOOKUP($A44,'B-EmEC'!$A:$DD,MATCH(BI$2,'B-EmEC'!$A$1:$DD$1,0),FALSE)</f>
        <v>0</v>
      </c>
      <c r="BJ44" s="77" t="e">
        <f>VLOOKUP($A44,'B-EmEC'!$A:$DD,MATCH(BJ$2,'B-EmEC'!$A$1:$DD$1,0),FALSE)</f>
        <v>#N/A</v>
      </c>
      <c r="BK44" s="77">
        <f>VLOOKUP($A44,'B-EmEC'!$A:$DD,MATCH(BK$2,'B-EmEC'!$A$1:$DD$1,0),FALSE)</f>
        <v>46.435536294691225</v>
      </c>
      <c r="BL44" s="77">
        <f>VLOOKUP($A44,'B-EmEC'!$A:$DD,MATCH(BL$2,'B-EmEC'!$A$1:$DD$1,0),FALSE)</f>
        <v>32.500730353491086</v>
      </c>
      <c r="BM44" s="77" t="e">
        <f>VLOOKUP($A44,'B-EmEC'!$A:$DD,MATCH(BM$2,'B-EmEC'!$A$1:$DD$1,0),FALSE)</f>
        <v>#N/A</v>
      </c>
      <c r="BN44" s="77">
        <f>VLOOKUP($A44,'B-EmEC'!$A:$DD,MATCH(BN$2,'B-EmEC'!$A$1:$DD$1,0),FALSE)</f>
        <v>15.881720430107526</v>
      </c>
      <c r="BO44" s="77">
        <f>VLOOKUP($A44,'B-EmEC'!$A:$DD,MATCH(BO$2,'B-EmEC'!$A$1:$DD$1,0),FALSE)</f>
        <v>27.892394822006473</v>
      </c>
      <c r="BP44" s="77">
        <f>VLOOKUP($A44,'B-EmEC'!$A:$DD,MATCH(BP$2,'B-EmEC'!$A$1:$DD$1,0),FALSE)</f>
        <v>36.803944315545245</v>
      </c>
      <c r="BQ44" s="77">
        <f>VLOOKUP($A44,'B-EmEC'!$A:$DD,MATCH(BQ$2,'B-EmEC'!$A$1:$DD$1,0),FALSE)</f>
        <v>0</v>
      </c>
      <c r="BR44" s="77">
        <f>VLOOKUP($A44,'B-EmEC'!$A:$DD,MATCH(BR$2,'B-EmEC'!$A$1:$DD$1,0),FALSE)</f>
        <v>0</v>
      </c>
      <c r="BS44" s="77">
        <f>VLOOKUP($A44,'B-EmEC'!$A:$DD,MATCH(BS$2,'B-EmEC'!$A$1:$DD$1,0),FALSE)</f>
        <v>0</v>
      </c>
      <c r="BT44" s="77">
        <f>VLOOKUP($A44,'B-EmEC'!$A:$DD,MATCH(BT$2,'B-EmEC'!$A$1:$DD$1,0),FALSE)</f>
        <v>13.683223992502343</v>
      </c>
      <c r="BU44" s="77">
        <f>VLOOKUP($A44,'B-EmEC'!$A:$DD,MATCH(BU$2,'B-EmEC'!$A$1:$DD$1,0),FALSE)</f>
        <v>27.516393442622952</v>
      </c>
      <c r="BV44" s="77">
        <f>VLOOKUP($A44,'B-EmEC'!$A:$DD,MATCH(BV$2,'B-EmEC'!$A$1:$DD$1,0),FALSE)</f>
        <v>0</v>
      </c>
      <c r="BW44" s="77">
        <f>VLOOKUP($A44,'B-EmEC'!$A:$DD,MATCH(BW$2,'B-EmEC'!$A$1:$DD$1,0),FALSE)</f>
        <v>5.0956696878147039</v>
      </c>
      <c r="BX44" s="77">
        <f>VLOOKUP($A44,'B-EmEC'!$A:$DD,MATCH(BX$2,'B-EmEC'!$A$1:$DD$1,0),FALSE)</f>
        <v>3.7120894479385047</v>
      </c>
      <c r="BY44" s="77">
        <f>VLOOKUP($A44,'B-EmEC'!$A:$DD,MATCH(BY$2,'B-EmEC'!$A$1:$DD$1,0),FALSE)</f>
        <v>8.7751531058617669</v>
      </c>
      <c r="BZ44" s="80">
        <f>VLOOKUP($A44,'B-EmEC'!$A:$DD,MATCH(BZ$2,'B-EmEC'!$A$1:$DD$1,0),FALSE)</f>
        <v>0</v>
      </c>
      <c r="CA44" s="79" t="e">
        <f>VLOOKUP($A44,'B-EmEC'!$A:$DD,MATCH(CA$2,'B-EmEC'!$A$1:$DD$1,0),FALSE)</f>
        <v>#N/A</v>
      </c>
      <c r="CB44" s="79">
        <f>VLOOKUP($A44,'B-EmEC'!$A:$DD,MATCH(CB$2,'B-EmEC'!$A$1:$DD$1,0),FALSE)</f>
        <v>13.164164057221376</v>
      </c>
      <c r="CC44" s="79">
        <f>VLOOKUP($A44,'B-EmEC'!$A:$DD,MATCH(CC$2,'B-EmEC'!$A$1:$DD$1,0),FALSE)</f>
        <v>17.214422558192428</v>
      </c>
      <c r="CD44" s="79" t="e">
        <f>VLOOKUP($A44,'B-EmEC'!$A:$DD,MATCH(CD$2,'B-EmEC'!$A$1:$DD$1,0),FALSE)</f>
        <v>#N/A</v>
      </c>
      <c r="CE44" s="79">
        <f>VLOOKUP($A44,'B-EmEC'!$A:$DD,MATCH(CE$2,'B-EmEC'!$A$1:$DD$1,0),FALSE)</f>
        <v>2.5596644050638098</v>
      </c>
      <c r="CF44" s="79">
        <f>VLOOKUP($A44,'B-EmEC'!$A:$DD,MATCH(CF$2,'B-EmEC'!$A$1:$DD$1,0),FALSE)</f>
        <v>35.845582573913845</v>
      </c>
      <c r="CG44" s="79">
        <f>VLOOKUP($A44,'B-EmEC'!$A:$DD,MATCH(CG$2,'B-EmEC'!$A$1:$DD$1,0),FALSE)</f>
        <v>9.2110445676828121</v>
      </c>
      <c r="CH44" s="79">
        <f>VLOOKUP($A44,'B-EmEC'!$A:$DD,MATCH(CH$2,'B-EmEC'!$A$1:$DD$1,0),FALSE)</f>
        <v>0</v>
      </c>
      <c r="CI44" s="79">
        <f>VLOOKUP($A44,'B-EmEC'!$A:$DD,MATCH(CI$2,'B-EmEC'!$A$1:$DD$1,0),FALSE)</f>
        <v>0</v>
      </c>
      <c r="CJ44" s="79">
        <f>VLOOKUP($A44,'B-EmEC'!$A:$DD,MATCH(CJ$2,'B-EmEC'!$A$1:$DD$1,0),FALSE)</f>
        <v>0</v>
      </c>
      <c r="CK44" s="79">
        <f>VLOOKUP($A44,'B-EmEC'!$A:$DD,MATCH(CK$2,'B-EmEC'!$A$1:$DD$1,0),FALSE)</f>
        <v>12.680610768445639</v>
      </c>
      <c r="CL44" s="79">
        <f>VLOOKUP($A44,'B-EmEC'!$A:$DD,MATCH(CL$2,'B-EmEC'!$A$1:$DD$1,0),FALSE)</f>
        <v>8.4058998963929774</v>
      </c>
      <c r="CM44" s="79">
        <f>VLOOKUP($A44,'B-EmEC'!$A:$DD,MATCH(CM$2,'B-EmEC'!$A$1:$DD$1,0),FALSE)</f>
        <v>0</v>
      </c>
      <c r="CN44" s="79">
        <f>VLOOKUP($A44,'B-EmEC'!$A:$DD,MATCH(CN$2,'B-EmEC'!$A$1:$DD$1,0),FALSE)</f>
        <v>6.0936530541611234</v>
      </c>
      <c r="CO44" s="79">
        <f>VLOOKUP($A44,'B-EmEC'!$A:$DD,MATCH(CO$2,'B-EmEC'!$A$1:$DD$1,0),FALSE)</f>
        <v>10.922522989474984</v>
      </c>
      <c r="CP44" s="79">
        <f>VLOOKUP($A44,'B-EmEC'!$A:$DD,MATCH(CP$2,'B-EmEC'!$A$1:$DD$1,0),FALSE)</f>
        <v>11.375049215940946</v>
      </c>
    </row>
    <row r="45" spans="1:94" x14ac:dyDescent="0.2">
      <c r="A45" t="s">
        <v>67</v>
      </c>
      <c r="B45" s="1" t="str">
        <f>IF(VLOOKUP($A45,'B-Ligands'!$A:$G,3,FALSE)="","",VLOOKUP($A45,'B-Ligands'!$A:$G,3,FALSE))</f>
        <v>CCL3</v>
      </c>
      <c r="C45" t="str">
        <f>IF(VLOOKUP($A45,'B-Ligands'!$A:$G,4,FALSE)="","",VLOOKUP($A45,'B-Ligands'!$A:$G,4,FALSE))</f>
        <v>macrophage inflammatory protein-1α (MIP-1α)</v>
      </c>
      <c r="D45" t="str">
        <f>IF(VLOOKUP($A45,'B-Ligands'!$A:$G,5,FALSE)="","",VLOOKUP($A45,'B-Ligands'!$A:$G,5,FALSE))</f>
        <v>Guide To Pharmacology</v>
      </c>
      <c r="E45">
        <f>IF(VLOOKUP($A45,'B-Ligands'!$A:$G,6,FALSE)="","",VLOOKUP($A45,'B-Ligands'!$A:$G,6,FALSE))</f>
        <v>756</v>
      </c>
      <c r="F45" t="str">
        <f>IF(VLOOKUP($A45,'B-Ligands'!$A:$G,7,FALSE)="","",VLOOKUP($A45,'B-Ligands'!$A:$G,7,FALSE))</f>
        <v>Physiological</v>
      </c>
      <c r="G45" s="28">
        <f t="shared" si="0"/>
        <v>0</v>
      </c>
      <c r="H45" s="32">
        <f t="shared" si="1"/>
        <v>9.5282625681001534</v>
      </c>
      <c r="I45" s="32">
        <f t="shared" si="2"/>
        <v>6.3811497807829909</v>
      </c>
      <c r="J45" s="32">
        <f t="shared" si="3"/>
        <v>0</v>
      </c>
      <c r="K45" s="32">
        <f t="shared" si="4"/>
        <v>7.9698057812468628</v>
      </c>
      <c r="L45" s="28">
        <f t="shared" si="5"/>
        <v>0</v>
      </c>
      <c r="M45" s="32">
        <f t="shared" si="6"/>
        <v>10.029999999999999</v>
      </c>
      <c r="N45" s="32">
        <f t="shared" si="7"/>
        <v>7.5949999999999998</v>
      </c>
      <c r="O45" s="32">
        <f t="shared" si="8"/>
        <v>0</v>
      </c>
      <c r="P45" s="32">
        <f t="shared" si="9"/>
        <v>8.2569999999999997</v>
      </c>
      <c r="Q45" s="29">
        <f t="shared" si="10"/>
        <v>0</v>
      </c>
      <c r="R45" s="31">
        <f t="shared" si="11"/>
        <v>62.297734627831716</v>
      </c>
      <c r="S45" s="31">
        <f t="shared" si="12"/>
        <v>6.1115276476101208</v>
      </c>
      <c r="T45" s="31">
        <f t="shared" si="13"/>
        <v>0</v>
      </c>
      <c r="U45" s="31">
        <f t="shared" si="14"/>
        <v>51.618547681539809</v>
      </c>
      <c r="V45" s="28">
        <f t="shared" si="15"/>
        <v>0</v>
      </c>
      <c r="W45" s="32">
        <f t="shared" si="16"/>
        <v>24.482466079366851</v>
      </c>
      <c r="X45" s="32">
        <f t="shared" si="17"/>
        <v>4.9094402997877227</v>
      </c>
      <c r="Y45" s="32">
        <f t="shared" si="18"/>
        <v>0</v>
      </c>
      <c r="Z45" s="32">
        <f t="shared" si="19"/>
        <v>39.539119663955404</v>
      </c>
      <c r="AA45" s="80" cm="1">
        <f t="array" ref="AA45">_xlfn.IFS(AR45=0,0,AR45&gt;0,(LOG(0.01*BI45/10^-AR45)))</f>
        <v>0</v>
      </c>
      <c r="AB45" s="79" t="e" cm="1">
        <f t="array" ref="AB45">_xlfn.IFS(AS45=0,0,AS45&gt;0,(LOG(0.01*BJ45/10^-AS45)))</f>
        <v>#N/A</v>
      </c>
      <c r="AC45" s="79" cm="1">
        <f t="array" ref="AC45">_xlfn.IFS(AT45=0,0,AT45&gt;0,(LOG(0.01*BK45/10^-AT45)))</f>
        <v>8.891662011258008</v>
      </c>
      <c r="AD45" s="79" cm="1">
        <f t="array" ref="AD45">_xlfn.IFS(AU45=0,0,AU45&gt;0,(LOG(0.01*BL45/10^-AU45)))</f>
        <v>8.8692436493231241</v>
      </c>
      <c r="AE45" s="79" t="e" cm="1">
        <f t="array" ref="AE45">_xlfn.IFS(AV45=0,0,AV45&gt;0,(LOG(0.01*BM45/10^-AV45)))</f>
        <v>#N/A</v>
      </c>
      <c r="AF45" s="79" cm="1">
        <f t="array" ref="AF45">_xlfn.IFS(AW45=0,0,AW45&gt;0,(LOG(0.01*BN45/10^-AW45)))</f>
        <v>8.9342698542362218</v>
      </c>
      <c r="AG45" s="79" cm="1">
        <f t="array" ref="AG45">_xlfn.IFS(AX45=0,0,AX45&gt;0,(LOG(0.01*BO45/10^-AX45)))</f>
        <v>9.1084722544196861</v>
      </c>
      <c r="AH45" s="79" cm="1">
        <f t="array" ref="AH45">_xlfn.IFS(AY45=0,0,AY45&gt;0,(LOG(0.01*BP45/10^-AY45)))</f>
        <v>9.5282625681001534</v>
      </c>
      <c r="AI45" s="79" cm="1">
        <f t="array" ref="AI45">_xlfn.IFS(AZ45=0,0,AZ45&gt;0,(LOG(0.01*BQ45/10^-AZ45)))</f>
        <v>0</v>
      </c>
      <c r="AJ45" s="79" cm="1">
        <f t="array" ref="AJ45">_xlfn.IFS(BA45=0,0,BA45&gt;0,(LOG(0.01*BR45/10^-BA45)))</f>
        <v>0</v>
      </c>
      <c r="AK45" s="79" cm="1">
        <f t="array" ref="AK45">_xlfn.IFS(BB45=0,0,BB45&gt;0,(LOG(0.01*BS45/10^-BB45)))</f>
        <v>0</v>
      </c>
      <c r="AL45" s="79" cm="1">
        <f t="array" ref="AL45">_xlfn.IFS(BC45=0,0,BC45&gt;0,(LOG(0.01*BT45/10^-BC45)))</f>
        <v>6.3811497807829909</v>
      </c>
      <c r="AM45" s="79" cm="1">
        <f t="array" ref="AM45">_xlfn.IFS(BD45=0,0,BD45&gt;0,(LOG(0.01*BU45/10^-BD45)))</f>
        <v>0</v>
      </c>
      <c r="AN45" s="79" cm="1">
        <f t="array" ref="AN45">_xlfn.IFS(BE45=0,0,BE45&gt;0,(LOG(0.01*BV45/10^-BE45)))</f>
        <v>0</v>
      </c>
      <c r="AO45" s="79" cm="1">
        <f t="array" ref="AO45">_xlfn.IFS(BF45=0,0,BF45&gt;0,(LOG(0.01*BW45/10^-BF45)))</f>
        <v>7.7063645466612867</v>
      </c>
      <c r="AP45" s="79" cm="1">
        <f t="array" ref="AP45">_xlfn.IFS(BG45=0,0,BG45&gt;0,(LOG(0.01*BX45/10^-BG45)))</f>
        <v>6.9042234792633224</v>
      </c>
      <c r="AQ45" s="79" cm="1">
        <f t="array" ref="AQ45">_xlfn.IFS(BH45=0,0,BH45&gt;0,(LOG(0.01*BY45/10^-BH45)))</f>
        <v>7.9698057812468628</v>
      </c>
      <c r="AR45" s="80">
        <f>VLOOKUP($A45,'B-EmEC'!$A:$DD,MATCH(AR$2,'B-EmEC'!$A$1:$DD$1,0),FALSE)</f>
        <v>0</v>
      </c>
      <c r="AS45" s="79" t="e">
        <f>VLOOKUP($A45,'B-EmEC'!$A:$DD,MATCH(AS$2,'B-EmEC'!$A$1:$DD$1,0),FALSE)</f>
        <v>#N/A</v>
      </c>
      <c r="AT45" s="79">
        <f>VLOOKUP($A45,'B-EmEC'!$A:$DD,MATCH(AT$2,'B-EmEC'!$A$1:$DD$1,0),FALSE)</f>
        <v>9.1509999999999998</v>
      </c>
      <c r="AU45" s="79">
        <f>VLOOKUP($A45,'B-EmEC'!$A:$DD,MATCH(AU$2,'B-EmEC'!$A$1:$DD$1,0),FALSE)</f>
        <v>9.19</v>
      </c>
      <c r="AV45" s="79" t="e">
        <f>VLOOKUP($A45,'B-EmEC'!$A:$DD,MATCH(AV$2,'B-EmEC'!$A$1:$DD$1,0),FALSE)</f>
        <v>#N/A</v>
      </c>
      <c r="AW45" s="79">
        <f>VLOOKUP($A45,'B-EmEC'!$A:$DD,MATCH(AW$2,'B-EmEC'!$A$1:$DD$1,0),FALSE)</f>
        <v>9.2040000000000006</v>
      </c>
      <c r="AX45" s="79">
        <f>VLOOKUP($A45,'B-EmEC'!$A:$DD,MATCH(AX$2,'B-EmEC'!$A$1:$DD$1,0),FALSE)</f>
        <v>9.3140000000000001</v>
      </c>
      <c r="AY45" s="79">
        <f>VLOOKUP($A45,'B-EmEC'!$A:$DD,MATCH(AY$2,'B-EmEC'!$A$1:$DD$1,0),FALSE)</f>
        <v>10.029999999999999</v>
      </c>
      <c r="AZ45" s="79">
        <f>VLOOKUP($A45,'B-EmEC'!$A:$DD,MATCH(AZ$2,'B-EmEC'!$A$1:$DD$1,0),FALSE)</f>
        <v>0</v>
      </c>
      <c r="BA45" s="79">
        <f>VLOOKUP($A45,'B-EmEC'!$A:$DD,MATCH(BA$2,'B-EmEC'!$A$1:$DD$1,0),FALSE)</f>
        <v>0</v>
      </c>
      <c r="BB45" s="79">
        <f>VLOOKUP($A45,'B-EmEC'!$A:$DD,MATCH(BB$2,'B-EmEC'!$A$1:$DD$1,0),FALSE)</f>
        <v>0</v>
      </c>
      <c r="BC45" s="79">
        <f>VLOOKUP($A45,'B-EmEC'!$A:$DD,MATCH(BC$2,'B-EmEC'!$A$1:$DD$1,0),FALSE)</f>
        <v>7.5949999999999998</v>
      </c>
      <c r="BD45" s="79">
        <f>VLOOKUP($A45,'B-EmEC'!$A:$DD,MATCH(BD$2,'B-EmEC'!$A$1:$DD$1,0),FALSE)</f>
        <v>0</v>
      </c>
      <c r="BE45" s="79">
        <f>VLOOKUP($A45,'B-EmEC'!$A:$DD,MATCH(BE$2,'B-EmEC'!$A$1:$DD$1,0),FALSE)</f>
        <v>0</v>
      </c>
      <c r="BF45" s="79">
        <f>VLOOKUP($A45,'B-EmEC'!$A:$DD,MATCH(BF$2,'B-EmEC'!$A$1:$DD$1,0),FALSE)</f>
        <v>8.1809999999999992</v>
      </c>
      <c r="BG45" s="79">
        <f>VLOOKUP($A45,'B-EmEC'!$A:$DD,MATCH(BG$2,'B-EmEC'!$A$1:$DD$1,0),FALSE)</f>
        <v>7.58</v>
      </c>
      <c r="BH45" s="79">
        <f>VLOOKUP($A45,'B-EmEC'!$A:$DD,MATCH(BH$2,'B-EmEC'!$A$1:$DD$1,0),FALSE)</f>
        <v>8.2569999999999997</v>
      </c>
      <c r="BI45" s="78">
        <f>VLOOKUP($A45,'B-EmEC'!$A:$DD,MATCH(BI$2,'B-EmEC'!$A$1:$DD$1,0),FALSE)</f>
        <v>0</v>
      </c>
      <c r="BJ45" s="77" t="e">
        <f>VLOOKUP($A45,'B-EmEC'!$A:$DD,MATCH(BJ$2,'B-EmEC'!$A$1:$DD$1,0),FALSE)</f>
        <v>#N/A</v>
      </c>
      <c r="BK45" s="77">
        <f>VLOOKUP($A45,'B-EmEC'!$A:$DD,MATCH(BK$2,'B-EmEC'!$A$1:$DD$1,0),FALSE)</f>
        <v>55.037919826652221</v>
      </c>
      <c r="BL45" s="77">
        <f>VLOOKUP($A45,'B-EmEC'!$A:$DD,MATCH(BL$2,'B-EmEC'!$A$1:$DD$1,0),FALSE)</f>
        <v>47.779725387087353</v>
      </c>
      <c r="BM45" s="77" t="e">
        <f>VLOOKUP($A45,'B-EmEC'!$A:$DD,MATCH(BM$2,'B-EmEC'!$A$1:$DD$1,0),FALSE)</f>
        <v>#N/A</v>
      </c>
      <c r="BN45" s="77">
        <f>VLOOKUP($A45,'B-EmEC'!$A:$DD,MATCH(BN$2,'B-EmEC'!$A$1:$DD$1,0),FALSE)</f>
        <v>53.736559139784944</v>
      </c>
      <c r="BO45" s="77">
        <f>VLOOKUP($A45,'B-EmEC'!$A:$DD,MATCH(BO$2,'B-EmEC'!$A$1:$DD$1,0),FALSE)</f>
        <v>62.297734627831716</v>
      </c>
      <c r="BP45" s="77">
        <f>VLOOKUP($A45,'B-EmEC'!$A:$DD,MATCH(BP$2,'B-EmEC'!$A$1:$DD$1,0),FALSE)</f>
        <v>31.496519721577727</v>
      </c>
      <c r="BQ45" s="77">
        <f>VLOOKUP($A45,'B-EmEC'!$A:$DD,MATCH(BQ$2,'B-EmEC'!$A$1:$DD$1,0),FALSE)</f>
        <v>0</v>
      </c>
      <c r="BR45" s="77">
        <f>VLOOKUP($A45,'B-EmEC'!$A:$DD,MATCH(BR$2,'B-EmEC'!$A$1:$DD$1,0),FALSE)</f>
        <v>0</v>
      </c>
      <c r="BS45" s="77">
        <f>VLOOKUP($A45,'B-EmEC'!$A:$DD,MATCH(BS$2,'B-EmEC'!$A$1:$DD$1,0),FALSE)</f>
        <v>0</v>
      </c>
      <c r="BT45" s="77">
        <f>VLOOKUP($A45,'B-EmEC'!$A:$DD,MATCH(BT$2,'B-EmEC'!$A$1:$DD$1,0),FALSE)</f>
        <v>6.1115276476101208</v>
      </c>
      <c r="BU45" s="77">
        <f>VLOOKUP($A45,'B-EmEC'!$A:$DD,MATCH(BU$2,'B-EmEC'!$A$1:$DD$1,0),FALSE)</f>
        <v>0</v>
      </c>
      <c r="BV45" s="77">
        <f>VLOOKUP($A45,'B-EmEC'!$A:$DD,MATCH(BV$2,'B-EmEC'!$A$1:$DD$1,0),FALSE)</f>
        <v>0</v>
      </c>
      <c r="BW45" s="77">
        <f>VLOOKUP($A45,'B-EmEC'!$A:$DD,MATCH(BW$2,'B-EmEC'!$A$1:$DD$1,0),FALSE)</f>
        <v>33.52467270896274</v>
      </c>
      <c r="BX45" s="77">
        <f>VLOOKUP($A45,'B-EmEC'!$A:$DD,MATCH(BX$2,'B-EmEC'!$A$1:$DD$1,0),FALSE)</f>
        <v>21.097134870719774</v>
      </c>
      <c r="BY45" s="77">
        <f>VLOOKUP($A45,'B-EmEC'!$A:$DD,MATCH(BY$2,'B-EmEC'!$A$1:$DD$1,0),FALSE)</f>
        <v>51.618547681539809</v>
      </c>
      <c r="BZ45" s="80">
        <f>VLOOKUP($A45,'B-EmEC'!$A:$DD,MATCH(BZ$2,'B-EmEC'!$A$1:$DD$1,0),FALSE)</f>
        <v>0</v>
      </c>
      <c r="CA45" s="79" t="e">
        <f>VLOOKUP($A45,'B-EmEC'!$A:$DD,MATCH(CA$2,'B-EmEC'!$A$1:$DD$1,0),FALSE)</f>
        <v>#N/A</v>
      </c>
      <c r="CB45" s="79">
        <f>VLOOKUP($A45,'B-EmEC'!$A:$DD,MATCH(CB$2,'B-EmEC'!$A$1:$DD$1,0),FALSE)</f>
        <v>19.634485398285118</v>
      </c>
      <c r="CC45" s="79">
        <f>VLOOKUP($A45,'B-EmEC'!$A:$DD,MATCH(CC$2,'B-EmEC'!$A$1:$DD$1,0),FALSE)</f>
        <v>24.482466079366851</v>
      </c>
      <c r="CD45" s="79" t="e">
        <f>VLOOKUP($A45,'B-EmEC'!$A:$DD,MATCH(CD$2,'B-EmEC'!$A$1:$DD$1,0),FALSE)</f>
        <v>#N/A</v>
      </c>
      <c r="CE45" s="79">
        <f>VLOOKUP($A45,'B-EmEC'!$A:$DD,MATCH(CE$2,'B-EmEC'!$A$1:$DD$1,0),FALSE)</f>
        <v>9.9164688468459161</v>
      </c>
      <c r="CF45" s="79">
        <f>VLOOKUP($A45,'B-EmEC'!$A:$DD,MATCH(CF$2,'B-EmEC'!$A$1:$DD$1,0),FALSE)</f>
        <v>19.930374117417088</v>
      </c>
      <c r="CG45" s="79">
        <f>VLOOKUP($A45,'B-EmEC'!$A:$DD,MATCH(CG$2,'B-EmEC'!$A$1:$DD$1,0),FALSE)</f>
        <v>8.0280944071970222</v>
      </c>
      <c r="CH45" s="79">
        <f>VLOOKUP($A45,'B-EmEC'!$A:$DD,MATCH(CH$2,'B-EmEC'!$A$1:$DD$1,0),FALSE)</f>
        <v>0</v>
      </c>
      <c r="CI45" s="79">
        <f>VLOOKUP($A45,'B-EmEC'!$A:$DD,MATCH(CI$2,'B-EmEC'!$A$1:$DD$1,0),FALSE)</f>
        <v>0</v>
      </c>
      <c r="CJ45" s="79">
        <f>VLOOKUP($A45,'B-EmEC'!$A:$DD,MATCH(CJ$2,'B-EmEC'!$A$1:$DD$1,0),FALSE)</f>
        <v>0</v>
      </c>
      <c r="CK45" s="79">
        <f>VLOOKUP($A45,'B-EmEC'!$A:$DD,MATCH(CK$2,'B-EmEC'!$A$1:$DD$1,0),FALSE)</f>
        <v>4.9094402997877227</v>
      </c>
      <c r="CL45" s="79">
        <f>VLOOKUP($A45,'B-EmEC'!$A:$DD,MATCH(CL$2,'B-EmEC'!$A$1:$DD$1,0),FALSE)</f>
        <v>0</v>
      </c>
      <c r="CM45" s="79">
        <f>VLOOKUP($A45,'B-EmEC'!$A:$DD,MATCH(CM$2,'B-EmEC'!$A$1:$DD$1,0),FALSE)</f>
        <v>0</v>
      </c>
      <c r="CN45" s="79">
        <f>VLOOKUP($A45,'B-EmEC'!$A:$DD,MATCH(CN$2,'B-EmEC'!$A$1:$DD$1,0),FALSE)</f>
        <v>24.902000624983913</v>
      </c>
      <c r="CO45" s="79">
        <f>VLOOKUP($A45,'B-EmEC'!$A:$DD,MATCH(CO$2,'B-EmEC'!$A$1:$DD$1,0),FALSE)</f>
        <v>10.111564773713278</v>
      </c>
      <c r="CP45" s="79">
        <f>VLOOKUP($A45,'B-EmEC'!$A:$DD,MATCH(CP$2,'B-EmEC'!$A$1:$DD$1,0),FALSE)</f>
        <v>39.539119663955404</v>
      </c>
    </row>
    <row r="46" spans="1:94" x14ac:dyDescent="0.2">
      <c r="A46" t="s">
        <v>104</v>
      </c>
      <c r="B46" s="1" t="str">
        <f>IF(VLOOKUP($A46,'B-Ligands'!$A:$G,3,FALSE)="","",VLOOKUP($A46,'B-Ligands'!$A:$G,3,FALSE))</f>
        <v>CRF</v>
      </c>
      <c r="C46" t="str">
        <f>IF(VLOOKUP($A46,'B-Ligands'!$A:$G,4,FALSE)="","",VLOOKUP($A46,'B-Ligands'!$A:$G,4,FALSE))</f>
        <v>Corticotropin-releasing factor</v>
      </c>
      <c r="D46" t="str">
        <f>IF(VLOOKUP($A46,'B-Ligands'!$A:$G,5,FALSE)="","",VLOOKUP($A46,'B-Ligands'!$A:$G,5,FALSE))</f>
        <v>Guide To Pharmacology</v>
      </c>
      <c r="E46">
        <f>IF(VLOOKUP($A46,'B-Ligands'!$A:$G,6,FALSE)="","",VLOOKUP($A46,'B-Ligands'!$A:$G,6,FALSE))</f>
        <v>912</v>
      </c>
      <c r="F46" t="str">
        <f>IF(VLOOKUP($A46,'B-Ligands'!$A:$G,7,FALSE)="","",VLOOKUP($A46,'B-Ligands'!$A:$G,7,FALSE))</f>
        <v>Physiological</v>
      </c>
      <c r="G46" s="28">
        <f t="shared" si="0"/>
        <v>7.4060046387396206</v>
      </c>
      <c r="H46" s="32">
        <f t="shared" si="1"/>
        <v>6.6984935221494402</v>
      </c>
      <c r="I46" s="32">
        <f t="shared" si="2"/>
        <v>6.1988316909676842</v>
      </c>
      <c r="J46" s="32">
        <f t="shared" si="3"/>
        <v>8.5576559091429729</v>
      </c>
      <c r="K46" s="32">
        <f t="shared" si="4"/>
        <v>6.3807971171390667</v>
      </c>
      <c r="L46" s="28">
        <f t="shared" si="5"/>
        <v>7.8140000000000001</v>
      </c>
      <c r="M46" s="32">
        <f t="shared" si="6"/>
        <v>7.8979999999999997</v>
      </c>
      <c r="N46" s="32">
        <f t="shared" si="7"/>
        <v>6.9939999999999998</v>
      </c>
      <c r="O46" s="32">
        <f t="shared" si="8"/>
        <v>8.8070000000000004</v>
      </c>
      <c r="P46" s="32">
        <f t="shared" si="9"/>
        <v>7.3879999999999999</v>
      </c>
      <c r="Q46" s="29">
        <f t="shared" si="10"/>
        <v>39.084507042253527</v>
      </c>
      <c r="R46" s="31">
        <f t="shared" si="11"/>
        <v>18.575986078886309</v>
      </c>
      <c r="S46" s="31">
        <f t="shared" si="12"/>
        <v>16.026241799437674</v>
      </c>
      <c r="T46" s="31">
        <f t="shared" si="13"/>
        <v>86.229508196721312</v>
      </c>
      <c r="U46" s="31">
        <f t="shared" si="14"/>
        <v>21.097987751531058</v>
      </c>
      <c r="V46" s="28">
        <f t="shared" si="15"/>
        <v>2.521248142521114</v>
      </c>
      <c r="W46" s="32">
        <f t="shared" si="16"/>
        <v>8.4991025921692938</v>
      </c>
      <c r="X46" s="32">
        <f t="shared" si="17"/>
        <v>22.253558175528141</v>
      </c>
      <c r="Y46" s="32">
        <f t="shared" si="18"/>
        <v>19.610402892999769</v>
      </c>
      <c r="Z46" s="32">
        <f t="shared" si="19"/>
        <v>221.85959767540689</v>
      </c>
      <c r="AA46" s="80" cm="1">
        <f t="array" ref="AA46">_xlfn.IFS(AR46=0,0,AR46&gt;0,(LOG(0.01*BI46/10^-AR46)))</f>
        <v>7.4060046387396206</v>
      </c>
      <c r="AB46" s="79" t="e" cm="1">
        <f t="array" ref="AB46">_xlfn.IFS(AS46=0,0,AS46&gt;0,(LOG(0.01*BJ46/10^-AS46)))</f>
        <v>#N/A</v>
      </c>
      <c r="AC46" s="79" cm="1">
        <f t="array" ref="AC46">_xlfn.IFS(AT46=0,0,AT46&gt;0,(LOG(0.01*BK46/10^-AT46)))</f>
        <v>6.2384468670375437</v>
      </c>
      <c r="AD46" s="79" cm="1">
        <f t="array" ref="AD46">_xlfn.IFS(AU46=0,0,AU46&gt;0,(LOG(0.01*BL46/10^-AU46)))</f>
        <v>6.289990980223167</v>
      </c>
      <c r="AE46" s="79" t="e" cm="1">
        <f t="array" ref="AE46">_xlfn.IFS(AV46=0,0,AV46&gt;0,(LOG(0.01*BM46/10^-AV46)))</f>
        <v>#N/A</v>
      </c>
      <c r="AF46" s="79" cm="1">
        <f t="array" ref="AF46">_xlfn.IFS(AW46=0,0,AW46&gt;0,(LOG(0.01*BN46/10^-AW46)))</f>
        <v>0</v>
      </c>
      <c r="AG46" s="79" cm="1">
        <f t="array" ref="AG46">_xlfn.IFS(AX46=0,0,AX46&gt;0,(LOG(0.01*BO46/10^-AX46)))</f>
        <v>6.6984935221494402</v>
      </c>
      <c r="AH46" s="79" cm="1">
        <f t="array" ref="AH46">_xlfn.IFS(AY46=0,0,AY46&gt;0,(LOG(0.01*BP46/10^-AY46)))</f>
        <v>6.35095187692803</v>
      </c>
      <c r="AI46" s="79" cm="1">
        <f t="array" ref="AI46">_xlfn.IFS(AZ46=0,0,AZ46&gt;0,(LOG(0.01*BQ46/10^-AZ46)))</f>
        <v>0</v>
      </c>
      <c r="AJ46" s="79" cm="1">
        <f t="array" ref="AJ46">_xlfn.IFS(BA46=0,0,BA46&gt;0,(LOG(0.01*BR46/10^-BA46)))</f>
        <v>0</v>
      </c>
      <c r="AK46" s="79" cm="1">
        <f t="array" ref="AK46">_xlfn.IFS(BB46=0,0,BB46&gt;0,(LOG(0.01*BS46/10^-BB46)))</f>
        <v>0</v>
      </c>
      <c r="AL46" s="79" cm="1">
        <f t="array" ref="AL46">_xlfn.IFS(BC46=0,0,BC46&gt;0,(LOG(0.01*BT46/10^-BC46)))</f>
        <v>6.1988316909676842</v>
      </c>
      <c r="AM46" s="79" cm="1">
        <f t="array" ref="AM46">_xlfn.IFS(BD46=0,0,BD46&gt;0,(LOG(0.01*BU46/10^-BD46)))</f>
        <v>8.5576559091429729</v>
      </c>
      <c r="AN46" s="79" cm="1">
        <f t="array" ref="AN46">_xlfn.IFS(BE46=0,0,BE46&gt;0,(LOG(0.01*BV46/10^-BE46)))</f>
        <v>8.5190543423591585</v>
      </c>
      <c r="AO46" s="79" cm="1">
        <f t="array" ref="AO46">_xlfn.IFS(BF46=0,0,BF46&gt;0,(LOG(0.01*BW46/10^-BF46)))</f>
        <v>6.3807971171390667</v>
      </c>
      <c r="AP46" s="79" cm="1">
        <f t="array" ref="AP46">_xlfn.IFS(BG46=0,0,BG46&gt;0,(LOG(0.01*BX46/10^-BG46)))</f>
        <v>6.1339394916488921</v>
      </c>
      <c r="AQ46" s="79" cm="1">
        <f t="array" ref="AQ46">_xlfn.IFS(BH46=0,0,BH46&gt;0,(LOG(0.01*BY46/10^-BH46)))</f>
        <v>6.0942410358626198</v>
      </c>
      <c r="AR46" s="80">
        <f>VLOOKUP($A46,'B-EmEC'!$A:$DD,MATCH(AR$2,'B-EmEC'!$A$1:$DD$1,0),FALSE)</f>
        <v>7.8140000000000001</v>
      </c>
      <c r="AS46" s="79" t="e">
        <f>VLOOKUP($A46,'B-EmEC'!$A:$DD,MATCH(AS$2,'B-EmEC'!$A$1:$DD$1,0),FALSE)</f>
        <v>#N/A</v>
      </c>
      <c r="AT46" s="79">
        <f>VLOOKUP($A46,'B-EmEC'!$A:$DD,MATCH(AT$2,'B-EmEC'!$A$1:$DD$1,0),FALSE)</f>
        <v>7.742</v>
      </c>
      <c r="AU46" s="79">
        <f>VLOOKUP($A46,'B-EmEC'!$A:$DD,MATCH(AU$2,'B-EmEC'!$A$1:$DD$1,0),FALSE)</f>
        <v>7.4950000000000001</v>
      </c>
      <c r="AV46" s="79" t="e">
        <f>VLOOKUP($A46,'B-EmEC'!$A:$DD,MATCH(AV$2,'B-EmEC'!$A$1:$DD$1,0),FALSE)</f>
        <v>#N/A</v>
      </c>
      <c r="AW46" s="79">
        <f>VLOOKUP($A46,'B-EmEC'!$A:$DD,MATCH(AW$2,'B-EmEC'!$A$1:$DD$1,0),FALSE)</f>
        <v>0</v>
      </c>
      <c r="AX46" s="79">
        <f>VLOOKUP($A46,'B-EmEC'!$A:$DD,MATCH(AX$2,'B-EmEC'!$A$1:$DD$1,0),FALSE)</f>
        <v>7.8979999999999997</v>
      </c>
      <c r="AY46" s="79">
        <f>VLOOKUP($A46,'B-EmEC'!$A:$DD,MATCH(AY$2,'B-EmEC'!$A$1:$DD$1,0),FALSE)</f>
        <v>7.0819999999999999</v>
      </c>
      <c r="AZ46" s="79">
        <f>VLOOKUP($A46,'B-EmEC'!$A:$DD,MATCH(AZ$2,'B-EmEC'!$A$1:$DD$1,0),FALSE)</f>
        <v>0</v>
      </c>
      <c r="BA46" s="79">
        <f>VLOOKUP($A46,'B-EmEC'!$A:$DD,MATCH(BA$2,'B-EmEC'!$A$1:$DD$1,0),FALSE)</f>
        <v>0</v>
      </c>
      <c r="BB46" s="79">
        <f>VLOOKUP($A46,'B-EmEC'!$A:$DD,MATCH(BB$2,'B-EmEC'!$A$1:$DD$1,0),FALSE)</f>
        <v>0</v>
      </c>
      <c r="BC46" s="79">
        <f>VLOOKUP($A46,'B-EmEC'!$A:$DD,MATCH(BC$2,'B-EmEC'!$A$1:$DD$1,0),FALSE)</f>
        <v>6.9939999999999998</v>
      </c>
      <c r="BD46" s="79">
        <f>VLOOKUP($A46,'B-EmEC'!$A:$DD,MATCH(BD$2,'B-EmEC'!$A$1:$DD$1,0),FALSE)</f>
        <v>8.6219999999999999</v>
      </c>
      <c r="BE46" s="79">
        <f>VLOOKUP($A46,'B-EmEC'!$A:$DD,MATCH(BE$2,'B-EmEC'!$A$1:$DD$1,0),FALSE)</f>
        <v>8.8070000000000004</v>
      </c>
      <c r="BF46" s="79">
        <f>VLOOKUP($A46,'B-EmEC'!$A:$DD,MATCH(BF$2,'B-EmEC'!$A$1:$DD$1,0),FALSE)</f>
        <v>7.3879999999999999</v>
      </c>
      <c r="BG46" s="79">
        <f>VLOOKUP($A46,'B-EmEC'!$A:$DD,MATCH(BG$2,'B-EmEC'!$A$1:$DD$1,0),FALSE)</f>
        <v>6.8810000000000002</v>
      </c>
      <c r="BH46" s="79">
        <f>VLOOKUP($A46,'B-EmEC'!$A:$DD,MATCH(BH$2,'B-EmEC'!$A$1:$DD$1,0),FALSE)</f>
        <v>6.77</v>
      </c>
      <c r="BI46" s="78">
        <f>VLOOKUP($A46,'B-EmEC'!$A:$DD,MATCH(BI$2,'B-EmEC'!$A$1:$DD$1,0),FALSE)</f>
        <v>39.084507042253527</v>
      </c>
      <c r="BJ46" s="77" t="e">
        <f>VLOOKUP($A46,'B-EmEC'!$A:$DD,MATCH(BJ$2,'B-EmEC'!$A$1:$DD$1,0),FALSE)</f>
        <v>#N/A</v>
      </c>
      <c r="BK46" s="77">
        <f>VLOOKUP($A46,'B-EmEC'!$A:$DD,MATCH(BK$2,'B-EmEC'!$A$1:$DD$1,0),FALSE)</f>
        <v>3.1365113759479955</v>
      </c>
      <c r="BL46" s="77">
        <f>VLOOKUP($A46,'B-EmEC'!$A:$DD,MATCH(BL$2,'B-EmEC'!$A$1:$DD$1,0),FALSE)</f>
        <v>6.2372188139059306</v>
      </c>
      <c r="BM46" s="77" t="e">
        <f>VLOOKUP($A46,'B-EmEC'!$A:$DD,MATCH(BM$2,'B-EmEC'!$A$1:$DD$1,0),FALSE)</f>
        <v>#N/A</v>
      </c>
      <c r="BN46" s="77">
        <f>VLOOKUP($A46,'B-EmEC'!$A:$DD,MATCH(BN$2,'B-EmEC'!$A$1:$DD$1,0),FALSE)</f>
        <v>0</v>
      </c>
      <c r="BO46" s="77">
        <f>VLOOKUP($A46,'B-EmEC'!$A:$DD,MATCH(BO$2,'B-EmEC'!$A$1:$DD$1,0),FALSE)</f>
        <v>6.316747572815534</v>
      </c>
      <c r="BP46" s="77">
        <f>VLOOKUP($A46,'B-EmEC'!$A:$DD,MATCH(BP$2,'B-EmEC'!$A$1:$DD$1,0),FALSE)</f>
        <v>18.575986078886309</v>
      </c>
      <c r="BQ46" s="77">
        <f>VLOOKUP($A46,'B-EmEC'!$A:$DD,MATCH(BQ$2,'B-EmEC'!$A$1:$DD$1,0),FALSE)</f>
        <v>0</v>
      </c>
      <c r="BR46" s="77">
        <f>VLOOKUP($A46,'B-EmEC'!$A:$DD,MATCH(BR$2,'B-EmEC'!$A$1:$DD$1,0),FALSE)</f>
        <v>0</v>
      </c>
      <c r="BS46" s="77">
        <f>VLOOKUP($A46,'B-EmEC'!$A:$DD,MATCH(BS$2,'B-EmEC'!$A$1:$DD$1,0),FALSE)</f>
        <v>0</v>
      </c>
      <c r="BT46" s="77">
        <f>VLOOKUP($A46,'B-EmEC'!$A:$DD,MATCH(BT$2,'B-EmEC'!$A$1:$DD$1,0),FALSE)</f>
        <v>16.026241799437674</v>
      </c>
      <c r="BU46" s="77">
        <f>VLOOKUP($A46,'B-EmEC'!$A:$DD,MATCH(BU$2,'B-EmEC'!$A$1:$DD$1,0),FALSE)</f>
        <v>86.229508196721312</v>
      </c>
      <c r="BV46" s="77">
        <f>VLOOKUP($A46,'B-EmEC'!$A:$DD,MATCH(BV$2,'B-EmEC'!$A$1:$DD$1,0),FALSE)</f>
        <v>51.529311809685638</v>
      </c>
      <c r="BW46" s="77">
        <f>VLOOKUP($A46,'B-EmEC'!$A:$DD,MATCH(BW$2,'B-EmEC'!$A$1:$DD$1,0),FALSE)</f>
        <v>9.8355152735817395</v>
      </c>
      <c r="BX46" s="77">
        <f>VLOOKUP($A46,'B-EmEC'!$A:$DD,MATCH(BX$2,'B-EmEC'!$A$1:$DD$1,0),FALSE)</f>
        <v>17.90356394129979</v>
      </c>
      <c r="BY46" s="77">
        <f>VLOOKUP($A46,'B-EmEC'!$A:$DD,MATCH(BY$2,'B-EmEC'!$A$1:$DD$1,0),FALSE)</f>
        <v>21.097987751531058</v>
      </c>
      <c r="BZ46" s="80">
        <f>VLOOKUP($A46,'B-EmEC'!$A:$DD,MATCH(BZ$2,'B-EmEC'!$A$1:$DD$1,0),FALSE)</f>
        <v>2.521248142521114</v>
      </c>
      <c r="CA46" s="79" t="e">
        <f>VLOOKUP($A46,'B-EmEC'!$A:$DD,MATCH(CA$2,'B-EmEC'!$A$1:$DD$1,0),FALSE)</f>
        <v>#N/A</v>
      </c>
      <c r="CB46" s="79">
        <f>VLOOKUP($A46,'B-EmEC'!$A:$DD,MATCH(CB$2,'B-EmEC'!$A$1:$DD$1,0),FALSE)</f>
        <v>3.0423756920400287</v>
      </c>
      <c r="CC46" s="79">
        <f>VLOOKUP($A46,'B-EmEC'!$A:$DD,MATCH(CC$2,'B-EmEC'!$A$1:$DD$1,0),FALSE)</f>
        <v>1.9249349501032929</v>
      </c>
      <c r="CD46" s="79" t="e">
        <f>VLOOKUP($A46,'B-EmEC'!$A:$DD,MATCH(CD$2,'B-EmEC'!$A$1:$DD$1,0),FALSE)</f>
        <v>#N/A</v>
      </c>
      <c r="CE46" s="79">
        <f>VLOOKUP($A46,'B-EmEC'!$A:$DD,MATCH(CE$2,'B-EmEC'!$A$1:$DD$1,0),FALSE)</f>
        <v>0</v>
      </c>
      <c r="CF46" s="79">
        <f>VLOOKUP($A46,'B-EmEC'!$A:$DD,MATCH(CF$2,'B-EmEC'!$A$1:$DD$1,0),FALSE)</f>
        <v>8.4991025921692938</v>
      </c>
      <c r="CG46" s="79">
        <f>VLOOKUP($A46,'B-EmEC'!$A:$DD,MATCH(CG$2,'B-EmEC'!$A$1:$DD$1,0),FALSE)</f>
        <v>8.1337772633293213</v>
      </c>
      <c r="CH46" s="79">
        <f>VLOOKUP($A46,'B-EmEC'!$A:$DD,MATCH(CH$2,'B-EmEC'!$A$1:$DD$1,0),FALSE)</f>
        <v>0</v>
      </c>
      <c r="CI46" s="79">
        <f>VLOOKUP($A46,'B-EmEC'!$A:$DD,MATCH(CI$2,'B-EmEC'!$A$1:$DD$1,0),FALSE)</f>
        <v>0</v>
      </c>
      <c r="CJ46" s="79">
        <f>VLOOKUP($A46,'B-EmEC'!$A:$DD,MATCH(CJ$2,'B-EmEC'!$A$1:$DD$1,0),FALSE)</f>
        <v>0</v>
      </c>
      <c r="CK46" s="79">
        <f>VLOOKUP($A46,'B-EmEC'!$A:$DD,MATCH(CK$2,'B-EmEC'!$A$1:$DD$1,0),FALSE)</f>
        <v>22.253558175528141</v>
      </c>
      <c r="CL46" s="79">
        <f>VLOOKUP($A46,'B-EmEC'!$A:$DD,MATCH(CL$2,'B-EmEC'!$A$1:$DD$1,0),FALSE)</f>
        <v>16.16401183571762</v>
      </c>
      <c r="CM46" s="79">
        <f>VLOOKUP($A46,'B-EmEC'!$A:$DD,MATCH(CM$2,'B-EmEC'!$A$1:$DD$1,0),FALSE)</f>
        <v>19.610402892999769</v>
      </c>
      <c r="CN46" s="79">
        <f>VLOOKUP($A46,'B-EmEC'!$A:$DD,MATCH(CN$2,'B-EmEC'!$A$1:$DD$1,0),FALSE)</f>
        <v>38.302545065723471</v>
      </c>
      <c r="CO46" s="79">
        <f>VLOOKUP($A46,'B-EmEC'!$A:$DD,MATCH(CO$2,'B-EmEC'!$A$1:$DD$1,0),FALSE)</f>
        <v>29.168624659968803</v>
      </c>
      <c r="CP46" s="79">
        <f>VLOOKUP($A46,'B-EmEC'!$A:$DD,MATCH(CP$2,'B-EmEC'!$A$1:$DD$1,0),FALSE)</f>
        <v>221.85959767540689</v>
      </c>
    </row>
    <row r="47" spans="1:94" x14ac:dyDescent="0.2">
      <c r="A47" t="s">
        <v>76</v>
      </c>
      <c r="B47" s="1" t="str">
        <f>IF(VLOOKUP($A47,'B-Ligands'!$A:$G,3,FALSE)="","",VLOOKUP($A47,'B-Ligands'!$A:$G,3,FALSE))</f>
        <v>CXCL12</v>
      </c>
      <c r="C47" t="str">
        <f>IF(VLOOKUP($A47,'B-Ligands'!$A:$G,4,FALSE)="","",VLOOKUP($A47,'B-Ligands'!$A:$G,4,FALSE))</f>
        <v>Stromal cell-derived factor</v>
      </c>
      <c r="D47" t="str">
        <f>IF(VLOOKUP($A47,'B-Ligands'!$A:$G,5,FALSE)="","",VLOOKUP($A47,'B-Ligands'!$A:$G,5,FALSE))</f>
        <v>Guide To Pharmacology</v>
      </c>
      <c r="E47">
        <f>IF(VLOOKUP($A47,'B-Ligands'!$A:$G,6,FALSE)="","",VLOOKUP($A47,'B-Ligands'!$A:$G,6,FALSE))</f>
        <v>4358</v>
      </c>
      <c r="F47" t="str">
        <f>IF(VLOOKUP($A47,'B-Ligands'!$A:$G,7,FALSE)="","",VLOOKUP($A47,'B-Ligands'!$A:$G,7,FALSE))</f>
        <v>Physiological</v>
      </c>
      <c r="G47" s="28">
        <f t="shared" si="0"/>
        <v>0</v>
      </c>
      <c r="H47" s="32">
        <f t="shared" si="1"/>
        <v>8.6267736133659039</v>
      </c>
      <c r="I47" s="32">
        <f t="shared" si="2"/>
        <v>0</v>
      </c>
      <c r="J47" s="32">
        <f t="shared" si="3"/>
        <v>0</v>
      </c>
      <c r="K47" s="32">
        <f t="shared" si="4"/>
        <v>6.4392212078438957</v>
      </c>
      <c r="L47" s="28">
        <f t="shared" si="5"/>
        <v>0</v>
      </c>
      <c r="M47" s="32">
        <f t="shared" si="6"/>
        <v>9.1560000000000006</v>
      </c>
      <c r="N47" s="32">
        <f t="shared" si="7"/>
        <v>0</v>
      </c>
      <c r="O47" s="32">
        <f t="shared" si="8"/>
        <v>0</v>
      </c>
      <c r="P47" s="32">
        <f t="shared" si="9"/>
        <v>8.4420000000000002</v>
      </c>
      <c r="Q47" s="29">
        <f t="shared" si="10"/>
        <v>0</v>
      </c>
      <c r="R47" s="31">
        <f t="shared" si="11"/>
        <v>38.834951456310684</v>
      </c>
      <c r="S47" s="31">
        <f t="shared" si="12"/>
        <v>0</v>
      </c>
      <c r="T47" s="31">
        <f t="shared" si="13"/>
        <v>0</v>
      </c>
      <c r="U47" s="31">
        <f t="shared" si="14"/>
        <v>4.7330538085255069</v>
      </c>
      <c r="V47" s="28">
        <f t="shared" si="15"/>
        <v>0</v>
      </c>
      <c r="W47" s="32">
        <f t="shared" si="16"/>
        <v>29.837278841106667</v>
      </c>
      <c r="X47" s="32">
        <f t="shared" si="17"/>
        <v>0</v>
      </c>
      <c r="Y47" s="32">
        <f t="shared" si="18"/>
        <v>0</v>
      </c>
      <c r="Z47" s="32">
        <f t="shared" si="19"/>
        <v>12.774021044926178</v>
      </c>
      <c r="AA47" s="80" cm="1">
        <f t="array" ref="AA47">_xlfn.IFS(AR47=0,0,AR47&gt;0,(LOG(0.01*BI47/10^-AR47)))</f>
        <v>0</v>
      </c>
      <c r="AB47" s="79" t="e" cm="1">
        <f t="array" ref="AB47">_xlfn.IFS(AS47=0,0,AS47&gt;0,(LOG(0.01*BJ47/10^-AS47)))</f>
        <v>#N/A</v>
      </c>
      <c r="AC47" s="79" cm="1">
        <f t="array" ref="AC47">_xlfn.IFS(AT47=0,0,AT47&gt;0,(LOG(0.01*BK47/10^-AT47)))</f>
        <v>8.2842175658092803</v>
      </c>
      <c r="AD47" s="79" cm="1">
        <f t="array" ref="AD47">_xlfn.IFS(AU47=0,0,AU47&gt;0,(LOG(0.01*BL47/10^-AU47)))</f>
        <v>8.6267736133659039</v>
      </c>
      <c r="AE47" s="79" t="e" cm="1">
        <f t="array" ref="AE47">_xlfn.IFS(AV47=0,0,AV47&gt;0,(LOG(0.01*BM47/10^-AV47)))</f>
        <v>#N/A</v>
      </c>
      <c r="AF47" s="79" cm="1">
        <f t="array" ref="AF47">_xlfn.IFS(AW47=0,0,AW47&gt;0,(LOG(0.01*BN47/10^-AW47)))</f>
        <v>8.2370312677277191</v>
      </c>
      <c r="AG47" s="79" cm="1">
        <f t="array" ref="AG47">_xlfn.IFS(AX47=0,0,AX47&gt;0,(LOG(0.01*BO47/10^-AX47)))</f>
        <v>8.3242227666227908</v>
      </c>
      <c r="AH47" s="79" cm="1">
        <f t="array" ref="AH47">_xlfn.IFS(AY47=0,0,AY47&gt;0,(LOG(0.01*BP47/10^-AY47)))</f>
        <v>7.9125035988926955</v>
      </c>
      <c r="AI47" s="79" cm="1">
        <f t="array" ref="AI47">_xlfn.IFS(AZ47=0,0,AZ47&gt;0,(LOG(0.01*BQ47/10^-AZ47)))</f>
        <v>0</v>
      </c>
      <c r="AJ47" s="79" cm="1">
        <f t="array" ref="AJ47">_xlfn.IFS(BA47=0,0,BA47&gt;0,(LOG(0.01*BR47/10^-BA47)))</f>
        <v>0</v>
      </c>
      <c r="AK47" s="79" cm="1">
        <f t="array" ref="AK47">_xlfn.IFS(BB47=0,0,BB47&gt;0,(LOG(0.01*BS47/10^-BB47)))</f>
        <v>0</v>
      </c>
      <c r="AL47" s="79" cm="1">
        <f t="array" ref="AL47">_xlfn.IFS(BC47=0,0,BC47&gt;0,(LOG(0.01*BT47/10^-BC47)))</f>
        <v>0</v>
      </c>
      <c r="AM47" s="79" cm="1">
        <f t="array" ref="AM47">_xlfn.IFS(BD47=0,0,BD47&gt;0,(LOG(0.01*BU47/10^-BD47)))</f>
        <v>0</v>
      </c>
      <c r="AN47" s="79" cm="1">
        <f t="array" ref="AN47">_xlfn.IFS(BE47=0,0,BE47&gt;0,(LOG(0.01*BV47/10^-BE47)))</f>
        <v>0</v>
      </c>
      <c r="AO47" s="79" cm="1">
        <f t="array" ref="AO47">_xlfn.IFS(BF47=0,0,BF47&gt;0,(LOG(0.01*BW47/10^-BF47)))</f>
        <v>6.4392212078438957</v>
      </c>
      <c r="AP47" s="79" cm="1">
        <f t="array" ref="AP47">_xlfn.IFS(BG47=0,0,BG47&gt;0,(LOG(0.01*BX47/10^-BG47)))</f>
        <v>5.1151414418465864</v>
      </c>
      <c r="AQ47" s="79" cm="1">
        <f t="array" ref="AQ47">_xlfn.IFS(BH47=0,0,BH47&gt;0,(LOG(0.01*BY47/10^-BH47)))</f>
        <v>5.8793133157878064</v>
      </c>
      <c r="AR47" s="80">
        <f>VLOOKUP($A47,'B-EmEC'!$A:$DD,MATCH(AR$2,'B-EmEC'!$A$1:$DD$1,0),FALSE)</f>
        <v>0</v>
      </c>
      <c r="AS47" s="79" t="e">
        <f>VLOOKUP($A47,'B-EmEC'!$A:$DD,MATCH(AS$2,'B-EmEC'!$A$1:$DD$1,0),FALSE)</f>
        <v>#N/A</v>
      </c>
      <c r="AT47" s="79">
        <f>VLOOKUP($A47,'B-EmEC'!$A:$DD,MATCH(AT$2,'B-EmEC'!$A$1:$DD$1,0),FALSE)</f>
        <v>8.7029999999999994</v>
      </c>
      <c r="AU47" s="79">
        <f>VLOOKUP($A47,'B-EmEC'!$A:$DD,MATCH(AU$2,'B-EmEC'!$A$1:$DD$1,0),FALSE)</f>
        <v>9.1560000000000006</v>
      </c>
      <c r="AV47" s="79" t="e">
        <f>VLOOKUP($A47,'B-EmEC'!$A:$DD,MATCH(AV$2,'B-EmEC'!$A$1:$DD$1,0),FALSE)</f>
        <v>#N/A</v>
      </c>
      <c r="AW47" s="79">
        <f>VLOOKUP($A47,'B-EmEC'!$A:$DD,MATCH(AW$2,'B-EmEC'!$A$1:$DD$1,0),FALSE)</f>
        <v>8.6630000000000003</v>
      </c>
      <c r="AX47" s="79">
        <f>VLOOKUP($A47,'B-EmEC'!$A:$DD,MATCH(AX$2,'B-EmEC'!$A$1:$DD$1,0),FALSE)</f>
        <v>8.7349999999999994</v>
      </c>
      <c r="AY47" s="79">
        <f>VLOOKUP($A47,'B-EmEC'!$A:$DD,MATCH(AY$2,'B-EmEC'!$A$1:$DD$1,0),FALSE)</f>
        <v>8.3829999999999991</v>
      </c>
      <c r="AZ47" s="79">
        <f>VLOOKUP($A47,'B-EmEC'!$A:$DD,MATCH(AZ$2,'B-EmEC'!$A$1:$DD$1,0),FALSE)</f>
        <v>0</v>
      </c>
      <c r="BA47" s="79">
        <f>VLOOKUP($A47,'B-EmEC'!$A:$DD,MATCH(BA$2,'B-EmEC'!$A$1:$DD$1,0),FALSE)</f>
        <v>0</v>
      </c>
      <c r="BB47" s="79">
        <f>VLOOKUP($A47,'B-EmEC'!$A:$DD,MATCH(BB$2,'B-EmEC'!$A$1:$DD$1,0),FALSE)</f>
        <v>0</v>
      </c>
      <c r="BC47" s="79">
        <f>VLOOKUP($A47,'B-EmEC'!$A:$DD,MATCH(BC$2,'B-EmEC'!$A$1:$DD$1,0),FALSE)</f>
        <v>0</v>
      </c>
      <c r="BD47" s="79">
        <f>VLOOKUP($A47,'B-EmEC'!$A:$DD,MATCH(BD$2,'B-EmEC'!$A$1:$DD$1,0),FALSE)</f>
        <v>0</v>
      </c>
      <c r="BE47" s="79">
        <f>VLOOKUP($A47,'B-EmEC'!$A:$DD,MATCH(BE$2,'B-EmEC'!$A$1:$DD$1,0),FALSE)</f>
        <v>0</v>
      </c>
      <c r="BF47" s="79">
        <f>VLOOKUP($A47,'B-EmEC'!$A:$DD,MATCH(BF$2,'B-EmEC'!$A$1:$DD$1,0),FALSE)</f>
        <v>8.4420000000000002</v>
      </c>
      <c r="BG47" s="79">
        <f>VLOOKUP($A47,'B-EmEC'!$A:$DD,MATCH(BG$2,'B-EmEC'!$A$1:$DD$1,0),FALSE)</f>
        <v>6.44</v>
      </c>
      <c r="BH47" s="79">
        <f>VLOOKUP($A47,'B-EmEC'!$A:$DD,MATCH(BH$2,'B-EmEC'!$A$1:$DD$1,0),FALSE)</f>
        <v>7.27</v>
      </c>
      <c r="BI47" s="78">
        <f>VLOOKUP($A47,'B-EmEC'!$A:$DD,MATCH(BI$2,'B-EmEC'!$A$1:$DD$1,0),FALSE)</f>
        <v>0</v>
      </c>
      <c r="BJ47" s="77" t="e">
        <f>VLOOKUP($A47,'B-EmEC'!$A:$DD,MATCH(BJ$2,'B-EmEC'!$A$1:$DD$1,0),FALSE)</f>
        <v>#N/A</v>
      </c>
      <c r="BK47" s="77">
        <f>VLOOKUP($A47,'B-EmEC'!$A:$DD,MATCH(BK$2,'B-EmEC'!$A$1:$DD$1,0),FALSE)</f>
        <v>38.125677139761649</v>
      </c>
      <c r="BL47" s="77">
        <f>VLOOKUP($A47,'B-EmEC'!$A:$DD,MATCH(BL$2,'B-EmEC'!$A$1:$DD$1,0),FALSE)</f>
        <v>29.564709319310545</v>
      </c>
      <c r="BM47" s="77" t="e">
        <f>VLOOKUP($A47,'B-EmEC'!$A:$DD,MATCH(BM$2,'B-EmEC'!$A$1:$DD$1,0),FALSE)</f>
        <v>#N/A</v>
      </c>
      <c r="BN47" s="77">
        <f>VLOOKUP($A47,'B-EmEC'!$A:$DD,MATCH(BN$2,'B-EmEC'!$A$1:$DD$1,0),FALSE)</f>
        <v>37.5</v>
      </c>
      <c r="BO47" s="77">
        <f>VLOOKUP($A47,'B-EmEC'!$A:$DD,MATCH(BO$2,'B-EmEC'!$A$1:$DD$1,0),FALSE)</f>
        <v>38.834951456310684</v>
      </c>
      <c r="BP47" s="77">
        <f>VLOOKUP($A47,'B-EmEC'!$A:$DD,MATCH(BP$2,'B-EmEC'!$A$1:$DD$1,0),FALSE)</f>
        <v>33.845707656612525</v>
      </c>
      <c r="BQ47" s="77">
        <f>VLOOKUP($A47,'B-EmEC'!$A:$DD,MATCH(BQ$2,'B-EmEC'!$A$1:$DD$1,0),FALSE)</f>
        <v>0</v>
      </c>
      <c r="BR47" s="77">
        <f>VLOOKUP($A47,'B-EmEC'!$A:$DD,MATCH(BR$2,'B-EmEC'!$A$1:$DD$1,0),FALSE)</f>
        <v>0</v>
      </c>
      <c r="BS47" s="77">
        <f>VLOOKUP($A47,'B-EmEC'!$A:$DD,MATCH(BS$2,'B-EmEC'!$A$1:$DD$1,0),FALSE)</f>
        <v>0</v>
      </c>
      <c r="BT47" s="77">
        <f>VLOOKUP($A47,'B-EmEC'!$A:$DD,MATCH(BT$2,'B-EmEC'!$A$1:$DD$1,0),FALSE)</f>
        <v>0</v>
      </c>
      <c r="BU47" s="77">
        <f>VLOOKUP($A47,'B-EmEC'!$A:$DD,MATCH(BU$2,'B-EmEC'!$A$1:$DD$1,0),FALSE)</f>
        <v>0</v>
      </c>
      <c r="BV47" s="77">
        <f>VLOOKUP($A47,'B-EmEC'!$A:$DD,MATCH(BV$2,'B-EmEC'!$A$1:$DD$1,0),FALSE)</f>
        <v>0</v>
      </c>
      <c r="BW47" s="77">
        <f>VLOOKUP($A47,'B-EmEC'!$A:$DD,MATCH(BW$2,'B-EmEC'!$A$1:$DD$1,0),FALSE)</f>
        <v>0.99362202081235318</v>
      </c>
      <c r="BX47" s="77">
        <f>VLOOKUP($A47,'B-EmEC'!$A:$DD,MATCH(BX$2,'B-EmEC'!$A$1:$DD$1,0),FALSE)</f>
        <v>4.7330538085255069</v>
      </c>
      <c r="BY47" s="77">
        <f>VLOOKUP($A47,'B-EmEC'!$A:$DD,MATCH(BY$2,'B-EmEC'!$A$1:$DD$1,0),FALSE)</f>
        <v>4.0673665791776026</v>
      </c>
      <c r="BZ47" s="80">
        <f>VLOOKUP($A47,'B-EmEC'!$A:$DD,MATCH(BZ$2,'B-EmEC'!$A$1:$DD$1,0),FALSE)</f>
        <v>0</v>
      </c>
      <c r="CA47" s="79" t="e">
        <f>VLOOKUP($A47,'B-EmEC'!$A:$DD,MATCH(CA$2,'B-EmEC'!$A$1:$DD$1,0),FALSE)</f>
        <v>#N/A</v>
      </c>
      <c r="CB47" s="79">
        <f>VLOOKUP($A47,'B-EmEC'!$A:$DD,MATCH(CB$2,'B-EmEC'!$A$1:$DD$1,0),FALSE)</f>
        <v>29.837278841106667</v>
      </c>
      <c r="CC47" s="79">
        <f>VLOOKUP($A47,'B-EmEC'!$A:$DD,MATCH(CC$2,'B-EmEC'!$A$1:$DD$1,0),FALSE)</f>
        <v>14.45294148947627</v>
      </c>
      <c r="CD47" s="79" t="e">
        <f>VLOOKUP($A47,'B-EmEC'!$A:$DD,MATCH(CD$2,'B-EmEC'!$A$1:$DD$1,0),FALSE)</f>
        <v>#N/A</v>
      </c>
      <c r="CE47" s="79">
        <f>VLOOKUP($A47,'B-EmEC'!$A:$DD,MATCH(CE$2,'B-EmEC'!$A$1:$DD$1,0),FALSE)</f>
        <v>4.2050719917304029</v>
      </c>
      <c r="CF47" s="79">
        <f>VLOOKUP($A47,'B-EmEC'!$A:$DD,MATCH(CF$2,'B-EmEC'!$A$1:$DD$1,0),FALSE)</f>
        <v>5.7562524587534565</v>
      </c>
      <c r="CG47" s="79">
        <f>VLOOKUP($A47,'B-EmEC'!$A:$DD,MATCH(CG$2,'B-EmEC'!$A$1:$DD$1,0),FALSE)</f>
        <v>4.3705540430841374</v>
      </c>
      <c r="CH47" s="79">
        <f>VLOOKUP($A47,'B-EmEC'!$A:$DD,MATCH(CH$2,'B-EmEC'!$A$1:$DD$1,0),FALSE)</f>
        <v>0</v>
      </c>
      <c r="CI47" s="79">
        <f>VLOOKUP($A47,'B-EmEC'!$A:$DD,MATCH(CI$2,'B-EmEC'!$A$1:$DD$1,0),FALSE)</f>
        <v>0</v>
      </c>
      <c r="CJ47" s="79">
        <f>VLOOKUP($A47,'B-EmEC'!$A:$DD,MATCH(CJ$2,'B-EmEC'!$A$1:$DD$1,0),FALSE)</f>
        <v>0</v>
      </c>
      <c r="CK47" s="79">
        <f>VLOOKUP($A47,'B-EmEC'!$A:$DD,MATCH(CK$2,'B-EmEC'!$A$1:$DD$1,0),FALSE)</f>
        <v>0</v>
      </c>
      <c r="CL47" s="79">
        <f>VLOOKUP($A47,'B-EmEC'!$A:$DD,MATCH(CL$2,'B-EmEC'!$A$1:$DD$1,0),FALSE)</f>
        <v>0</v>
      </c>
      <c r="CM47" s="79">
        <f>VLOOKUP($A47,'B-EmEC'!$A:$DD,MATCH(CM$2,'B-EmEC'!$A$1:$DD$1,0),FALSE)</f>
        <v>0</v>
      </c>
      <c r="CN47" s="79">
        <f>VLOOKUP($A47,'B-EmEC'!$A:$DD,MATCH(CN$2,'B-EmEC'!$A$1:$DD$1,0),FALSE)</f>
        <v>9.6452820052665214</v>
      </c>
      <c r="CO47" s="79">
        <f>VLOOKUP($A47,'B-EmEC'!$A:$DD,MATCH(CO$2,'B-EmEC'!$A$1:$DD$1,0),FALSE)</f>
        <v>12.774021044926178</v>
      </c>
      <c r="CP47" s="79">
        <f>VLOOKUP($A47,'B-EmEC'!$A:$DD,MATCH(CP$2,'B-EmEC'!$A$1:$DD$1,0),FALSE)</f>
        <v>5.2256865633288703</v>
      </c>
    </row>
    <row r="48" spans="1:94" x14ac:dyDescent="0.2">
      <c r="A48" t="s">
        <v>77</v>
      </c>
      <c r="B48" s="1" t="str">
        <f>IF(VLOOKUP($A48,'B-Ligands'!$A:$G,3,FALSE)="","",VLOOKUP($A48,'B-Ligands'!$A:$G,3,FALSE))</f>
        <v>CXCL13</v>
      </c>
      <c r="C48" t="str">
        <f>IF(VLOOKUP($A48,'B-Ligands'!$A:$G,4,FALSE)="","",VLOOKUP($A48,'B-Ligands'!$A:$G,4,FALSE))</f>
        <v>CXCL13</v>
      </c>
      <c r="D48" t="str">
        <f>IF(VLOOKUP($A48,'B-Ligands'!$A:$G,5,FALSE)="","",VLOOKUP($A48,'B-Ligands'!$A:$G,5,FALSE))</f>
        <v>Guide To Pharmacology</v>
      </c>
      <c r="E48">
        <f>IF(VLOOKUP($A48,'B-Ligands'!$A:$G,6,FALSE)="","",VLOOKUP($A48,'B-Ligands'!$A:$G,6,FALSE))</f>
        <v>3645</v>
      </c>
      <c r="F48" t="str">
        <f>IF(VLOOKUP($A48,'B-Ligands'!$A:$G,7,FALSE)="","",VLOOKUP($A48,'B-Ligands'!$A:$G,7,FALSE))</f>
        <v>Physiological</v>
      </c>
      <c r="G48" s="28">
        <f t="shared" si="0"/>
        <v>0</v>
      </c>
      <c r="H48" s="32">
        <f t="shared" si="1"/>
        <v>8.4974960778100872</v>
      </c>
      <c r="I48" s="32">
        <f t="shared" si="2"/>
        <v>0</v>
      </c>
      <c r="J48" s="32">
        <f t="shared" si="3"/>
        <v>0</v>
      </c>
      <c r="K48" s="32">
        <f t="shared" si="4"/>
        <v>6.7578637500248169</v>
      </c>
      <c r="L48" s="28">
        <f t="shared" si="5"/>
        <v>0</v>
      </c>
      <c r="M48" s="32">
        <f t="shared" si="6"/>
        <v>8.7170000000000005</v>
      </c>
      <c r="N48" s="32">
        <f t="shared" si="7"/>
        <v>0</v>
      </c>
      <c r="O48" s="32">
        <f t="shared" si="8"/>
        <v>0</v>
      </c>
      <c r="P48" s="32">
        <f t="shared" si="9"/>
        <v>7.0039999999999996</v>
      </c>
      <c r="Q48" s="29">
        <f t="shared" si="10"/>
        <v>0</v>
      </c>
      <c r="R48" s="31">
        <f t="shared" si="11"/>
        <v>100</v>
      </c>
      <c r="S48" s="31">
        <f t="shared" si="12"/>
        <v>0</v>
      </c>
      <c r="T48" s="31">
        <f t="shared" si="13"/>
        <v>0</v>
      </c>
      <c r="U48" s="31">
        <f t="shared" si="14"/>
        <v>56.736657917760283</v>
      </c>
      <c r="V48" s="28">
        <f t="shared" si="15"/>
        <v>0</v>
      </c>
      <c r="W48" s="32">
        <f t="shared" si="16"/>
        <v>177.06437568300123</v>
      </c>
      <c r="X48" s="32">
        <f t="shared" si="17"/>
        <v>0</v>
      </c>
      <c r="Y48" s="32">
        <f t="shared" si="18"/>
        <v>0</v>
      </c>
      <c r="Z48" s="32">
        <f t="shared" si="19"/>
        <v>82.63966260651425</v>
      </c>
      <c r="AA48" s="80" cm="1">
        <f t="array" ref="AA48">_xlfn.IFS(AR48=0,0,AR48&gt;0,(LOG(0.01*BI48/10^-AR48)))</f>
        <v>0</v>
      </c>
      <c r="AB48" s="79" t="e" cm="1">
        <f t="array" ref="AB48">_xlfn.IFS(AS48=0,0,AS48&gt;0,(LOG(0.01*BJ48/10^-AS48)))</f>
        <v>#N/A</v>
      </c>
      <c r="AC48" s="79" cm="1">
        <f t="array" ref="AC48">_xlfn.IFS(AT48=0,0,AT48&gt;0,(LOG(0.01*BK48/10^-AT48)))</f>
        <v>7.7315827337669258</v>
      </c>
      <c r="AD48" s="79" cm="1">
        <f t="array" ref="AD48">_xlfn.IFS(AU48=0,0,AU48&gt;0,(LOG(0.01*BL48/10^-AU48)))</f>
        <v>7.7750000000000012</v>
      </c>
      <c r="AE48" s="79" t="e" cm="1">
        <f t="array" ref="AE48">_xlfn.IFS(AV48=0,0,AV48&gt;0,(LOG(0.01*BM48/10^-AV48)))</f>
        <v>#N/A</v>
      </c>
      <c r="AF48" s="79" cm="1">
        <f t="array" ref="AF48">_xlfn.IFS(AW48=0,0,AW48&gt;0,(LOG(0.01*BN48/10^-AW48)))</f>
        <v>8.1878022154793069</v>
      </c>
      <c r="AG48" s="79" cm="1">
        <f t="array" ref="AG48">_xlfn.IFS(AX48=0,0,AX48&gt;0,(LOG(0.01*BO48/10^-AX48)))</f>
        <v>8.4309999999999992</v>
      </c>
      <c r="AH48" s="79" cm="1">
        <f t="array" ref="AH48">_xlfn.IFS(AY48=0,0,AY48&gt;0,(LOG(0.01*BP48/10^-AY48)))</f>
        <v>8.4974960778100872</v>
      </c>
      <c r="AI48" s="79" cm="1">
        <f t="array" ref="AI48">_xlfn.IFS(AZ48=0,0,AZ48&gt;0,(LOG(0.01*BQ48/10^-AZ48)))</f>
        <v>0</v>
      </c>
      <c r="AJ48" s="79" cm="1">
        <f t="array" ref="AJ48">_xlfn.IFS(BA48=0,0,BA48&gt;0,(LOG(0.01*BR48/10^-BA48)))</f>
        <v>0</v>
      </c>
      <c r="AK48" s="79" cm="1">
        <f t="array" ref="AK48">_xlfn.IFS(BB48=0,0,BB48&gt;0,(LOG(0.01*BS48/10^-BB48)))</f>
        <v>0</v>
      </c>
      <c r="AL48" s="79" cm="1">
        <f t="array" ref="AL48">_xlfn.IFS(BC48=0,0,BC48&gt;0,(LOG(0.01*BT48/10^-BC48)))</f>
        <v>0</v>
      </c>
      <c r="AM48" s="79" cm="1">
        <f t="array" ref="AM48">_xlfn.IFS(BD48=0,0,BD48&gt;0,(LOG(0.01*BU48/10^-BD48)))</f>
        <v>0</v>
      </c>
      <c r="AN48" s="79" cm="1">
        <f t="array" ref="AN48">_xlfn.IFS(BE48=0,0,BE48&gt;0,(LOG(0.01*BV48/10^-BE48)))</f>
        <v>0</v>
      </c>
      <c r="AO48" s="79" cm="1">
        <f t="array" ref="AO48">_xlfn.IFS(BF48=0,0,BF48&gt;0,(LOG(0.01*BW48/10^-BF48)))</f>
        <v>6.5051275718169554</v>
      </c>
      <c r="AP48" s="79" cm="1">
        <f t="array" ref="AP48">_xlfn.IFS(BG48=0,0,BG48&gt;0,(LOG(0.01*BX48/10^-BG48)))</f>
        <v>6.4738384946023464</v>
      </c>
      <c r="AQ48" s="79" cm="1">
        <f t="array" ref="AQ48">_xlfn.IFS(BH48=0,0,BH48&gt;0,(LOG(0.01*BY48/10^-BH48)))</f>
        <v>6.7578637500248169</v>
      </c>
      <c r="AR48" s="80">
        <f>VLOOKUP($A48,'B-EmEC'!$A:$DD,MATCH(AR$2,'B-EmEC'!$A$1:$DD$1,0),FALSE)</f>
        <v>0</v>
      </c>
      <c r="AS48" s="79" t="e">
        <f>VLOOKUP($A48,'B-EmEC'!$A:$DD,MATCH(AS$2,'B-EmEC'!$A$1:$DD$1,0),FALSE)</f>
        <v>#N/A</v>
      </c>
      <c r="AT48" s="79">
        <f>VLOOKUP($A48,'B-EmEC'!$A:$DD,MATCH(AT$2,'B-EmEC'!$A$1:$DD$1,0),FALSE)</f>
        <v>7.7859999999999996</v>
      </c>
      <c r="AU48" s="79">
        <f>VLOOKUP($A48,'B-EmEC'!$A:$DD,MATCH(AU$2,'B-EmEC'!$A$1:$DD$1,0),FALSE)</f>
        <v>7.7750000000000004</v>
      </c>
      <c r="AV48" s="79" t="e">
        <f>VLOOKUP($A48,'B-EmEC'!$A:$DD,MATCH(AV$2,'B-EmEC'!$A$1:$DD$1,0),FALSE)</f>
        <v>#N/A</v>
      </c>
      <c r="AW48" s="79">
        <f>VLOOKUP($A48,'B-EmEC'!$A:$DD,MATCH(AW$2,'B-EmEC'!$A$1:$DD$1,0),FALSE)</f>
        <v>8.3659999999999997</v>
      </c>
      <c r="AX48" s="79">
        <f>VLOOKUP($A48,'B-EmEC'!$A:$DD,MATCH(AX$2,'B-EmEC'!$A$1:$DD$1,0),FALSE)</f>
        <v>8.4309999999999992</v>
      </c>
      <c r="AY48" s="79">
        <f>VLOOKUP($A48,'B-EmEC'!$A:$DD,MATCH(AY$2,'B-EmEC'!$A$1:$DD$1,0),FALSE)</f>
        <v>8.7170000000000005</v>
      </c>
      <c r="AZ48" s="79">
        <f>VLOOKUP($A48,'B-EmEC'!$A:$DD,MATCH(AZ$2,'B-EmEC'!$A$1:$DD$1,0),FALSE)</f>
        <v>0</v>
      </c>
      <c r="BA48" s="79">
        <f>VLOOKUP($A48,'B-EmEC'!$A:$DD,MATCH(BA$2,'B-EmEC'!$A$1:$DD$1,0),FALSE)</f>
        <v>0</v>
      </c>
      <c r="BB48" s="79">
        <f>VLOOKUP($A48,'B-EmEC'!$A:$DD,MATCH(BB$2,'B-EmEC'!$A$1:$DD$1,0),FALSE)</f>
        <v>0</v>
      </c>
      <c r="BC48" s="79">
        <f>VLOOKUP($A48,'B-EmEC'!$A:$DD,MATCH(BC$2,'B-EmEC'!$A$1:$DD$1,0),FALSE)</f>
        <v>0</v>
      </c>
      <c r="BD48" s="79">
        <f>VLOOKUP($A48,'B-EmEC'!$A:$DD,MATCH(BD$2,'B-EmEC'!$A$1:$DD$1,0),FALSE)</f>
        <v>0</v>
      </c>
      <c r="BE48" s="79">
        <f>VLOOKUP($A48,'B-EmEC'!$A:$DD,MATCH(BE$2,'B-EmEC'!$A$1:$DD$1,0),FALSE)</f>
        <v>0</v>
      </c>
      <c r="BF48" s="79">
        <f>VLOOKUP($A48,'B-EmEC'!$A:$DD,MATCH(BF$2,'B-EmEC'!$A$1:$DD$1,0),FALSE)</f>
        <v>6.8559999999999999</v>
      </c>
      <c r="BG48" s="79">
        <f>VLOOKUP($A48,'B-EmEC'!$A:$DD,MATCH(BG$2,'B-EmEC'!$A$1:$DD$1,0),FALSE)</f>
        <v>6.81</v>
      </c>
      <c r="BH48" s="79">
        <f>VLOOKUP($A48,'B-EmEC'!$A:$DD,MATCH(BH$2,'B-EmEC'!$A$1:$DD$1,0),FALSE)</f>
        <v>7.0039999999999996</v>
      </c>
      <c r="BI48" s="78">
        <f>VLOOKUP($A48,'B-EmEC'!$A:$DD,MATCH(BI$2,'B-EmEC'!$A$1:$DD$1,0),FALSE)</f>
        <v>0</v>
      </c>
      <c r="BJ48" s="77" t="e">
        <f>VLOOKUP($A48,'B-EmEC'!$A:$DD,MATCH(BJ$2,'B-EmEC'!$A$1:$DD$1,0),FALSE)</f>
        <v>#N/A</v>
      </c>
      <c r="BK48" s="77">
        <f>VLOOKUP($A48,'B-EmEC'!$A:$DD,MATCH(BK$2,'B-EmEC'!$A$1:$DD$1,0),FALSE)</f>
        <v>88.223185265438786</v>
      </c>
      <c r="BL48" s="77">
        <f>VLOOKUP($A48,'B-EmEC'!$A:$DD,MATCH(BL$2,'B-EmEC'!$A$1:$DD$1,0),FALSE)</f>
        <v>100</v>
      </c>
      <c r="BM48" s="77" t="e">
        <f>VLOOKUP($A48,'B-EmEC'!$A:$DD,MATCH(BM$2,'B-EmEC'!$A$1:$DD$1,0),FALSE)</f>
        <v>#N/A</v>
      </c>
      <c r="BN48" s="77">
        <f>VLOOKUP($A48,'B-EmEC'!$A:$DD,MATCH(BN$2,'B-EmEC'!$A$1:$DD$1,0),FALSE)</f>
        <v>66.344086021505376</v>
      </c>
      <c r="BO48" s="77">
        <f>VLOOKUP($A48,'B-EmEC'!$A:$DD,MATCH(BO$2,'B-EmEC'!$A$1:$DD$1,0),FALSE)</f>
        <v>100</v>
      </c>
      <c r="BP48" s="77">
        <f>VLOOKUP($A48,'B-EmEC'!$A:$DD,MATCH(BP$2,'B-EmEC'!$A$1:$DD$1,0),FALSE)</f>
        <v>60.324825986078885</v>
      </c>
      <c r="BQ48" s="77">
        <f>VLOOKUP($A48,'B-EmEC'!$A:$DD,MATCH(BQ$2,'B-EmEC'!$A$1:$DD$1,0),FALSE)</f>
        <v>0</v>
      </c>
      <c r="BR48" s="77">
        <f>VLOOKUP($A48,'B-EmEC'!$A:$DD,MATCH(BR$2,'B-EmEC'!$A$1:$DD$1,0),FALSE)</f>
        <v>0</v>
      </c>
      <c r="BS48" s="77">
        <f>VLOOKUP($A48,'B-EmEC'!$A:$DD,MATCH(BS$2,'B-EmEC'!$A$1:$DD$1,0),FALSE)</f>
        <v>0</v>
      </c>
      <c r="BT48" s="77">
        <f>VLOOKUP($A48,'B-EmEC'!$A:$DD,MATCH(BT$2,'B-EmEC'!$A$1:$DD$1,0),FALSE)</f>
        <v>0</v>
      </c>
      <c r="BU48" s="77">
        <f>VLOOKUP($A48,'B-EmEC'!$A:$DD,MATCH(BU$2,'B-EmEC'!$A$1:$DD$1,0),FALSE)</f>
        <v>0</v>
      </c>
      <c r="BV48" s="77">
        <f>VLOOKUP($A48,'B-EmEC'!$A:$DD,MATCH(BV$2,'B-EmEC'!$A$1:$DD$1,0),FALSE)</f>
        <v>0</v>
      </c>
      <c r="BW48" s="77">
        <f>VLOOKUP($A48,'B-EmEC'!$A:$DD,MATCH(BW$2,'B-EmEC'!$A$1:$DD$1,0),FALSE)</f>
        <v>44.57871769050017</v>
      </c>
      <c r="BX48" s="77">
        <f>VLOOKUP($A48,'B-EmEC'!$A:$DD,MATCH(BX$2,'B-EmEC'!$A$1:$DD$1,0),FALSE)</f>
        <v>46.114605171208943</v>
      </c>
      <c r="BY48" s="77">
        <f>VLOOKUP($A48,'B-EmEC'!$A:$DD,MATCH(BY$2,'B-EmEC'!$A$1:$DD$1,0),FALSE)</f>
        <v>56.736657917760283</v>
      </c>
      <c r="BZ48" s="80">
        <f>VLOOKUP($A48,'B-EmEC'!$A:$DD,MATCH(BZ$2,'B-EmEC'!$A$1:$DD$1,0),FALSE)</f>
        <v>0</v>
      </c>
      <c r="CA48" s="79" t="e">
        <f>VLOOKUP($A48,'B-EmEC'!$A:$DD,MATCH(CA$2,'B-EmEC'!$A$1:$DD$1,0),FALSE)</f>
        <v>#N/A</v>
      </c>
      <c r="CB48" s="79">
        <f>VLOOKUP($A48,'B-EmEC'!$A:$DD,MATCH(CB$2,'B-EmEC'!$A$1:$DD$1,0),FALSE)</f>
        <v>41.548070224276131</v>
      </c>
      <c r="CC48" s="79">
        <f>VLOOKUP($A48,'B-EmEC'!$A:$DD,MATCH(CC$2,'B-EmEC'!$A$1:$DD$1,0),FALSE)</f>
        <v>177.06437568300123</v>
      </c>
      <c r="CD48" s="79" t="e">
        <f>VLOOKUP($A48,'B-EmEC'!$A:$DD,MATCH(CD$2,'B-EmEC'!$A$1:$DD$1,0),FALSE)</f>
        <v>#N/A</v>
      </c>
      <c r="CE48" s="79">
        <f>VLOOKUP($A48,'B-EmEC'!$A:$DD,MATCH(CE$2,'B-EmEC'!$A$1:$DD$1,0),FALSE)</f>
        <v>30.343172965804818</v>
      </c>
      <c r="CF48" s="79">
        <f>VLOOKUP($A48,'B-EmEC'!$A:$DD,MATCH(CF$2,'B-EmEC'!$A$1:$DD$1,0),FALSE)</f>
        <v>53.554351113840092</v>
      </c>
      <c r="CG48" s="79">
        <f>VLOOKUP($A48,'B-EmEC'!$A:$DD,MATCH(CG$2,'B-EmEC'!$A$1:$DD$1,0),FALSE)</f>
        <v>59.96823419724285</v>
      </c>
      <c r="CH48" s="79">
        <f>VLOOKUP($A48,'B-EmEC'!$A:$DD,MATCH(CH$2,'B-EmEC'!$A$1:$DD$1,0),FALSE)</f>
        <v>0</v>
      </c>
      <c r="CI48" s="79">
        <f>VLOOKUP($A48,'B-EmEC'!$A:$DD,MATCH(CI$2,'B-EmEC'!$A$1:$DD$1,0),FALSE)</f>
        <v>0</v>
      </c>
      <c r="CJ48" s="79">
        <f>VLOOKUP($A48,'B-EmEC'!$A:$DD,MATCH(CJ$2,'B-EmEC'!$A$1:$DD$1,0),FALSE)</f>
        <v>0</v>
      </c>
      <c r="CK48" s="79">
        <f>VLOOKUP($A48,'B-EmEC'!$A:$DD,MATCH(CK$2,'B-EmEC'!$A$1:$DD$1,0),FALSE)</f>
        <v>0</v>
      </c>
      <c r="CL48" s="79">
        <f>VLOOKUP($A48,'B-EmEC'!$A:$DD,MATCH(CL$2,'B-EmEC'!$A$1:$DD$1,0),FALSE)</f>
        <v>0</v>
      </c>
      <c r="CM48" s="79">
        <f>VLOOKUP($A48,'B-EmEC'!$A:$DD,MATCH(CM$2,'B-EmEC'!$A$1:$DD$1,0),FALSE)</f>
        <v>0</v>
      </c>
      <c r="CN48" s="79">
        <f>VLOOKUP($A48,'B-EmEC'!$A:$DD,MATCH(CN$2,'B-EmEC'!$A$1:$DD$1,0),FALSE)</f>
        <v>37.663357818696731</v>
      </c>
      <c r="CO48" s="79">
        <f>VLOOKUP($A48,'B-EmEC'!$A:$DD,MATCH(CO$2,'B-EmEC'!$A$1:$DD$1,0),FALSE)</f>
        <v>41.403203544194383</v>
      </c>
      <c r="CP48" s="79">
        <f>VLOOKUP($A48,'B-EmEC'!$A:$DD,MATCH(CP$2,'B-EmEC'!$A$1:$DD$1,0),FALSE)</f>
        <v>82.63966260651425</v>
      </c>
    </row>
    <row r="49" spans="1:94" x14ac:dyDescent="0.2">
      <c r="A49" t="s">
        <v>74</v>
      </c>
      <c r="B49" s="1" t="str">
        <f>IF(VLOOKUP($A49,'B-Ligands'!$A:$G,3,FALSE)="","",VLOOKUP($A49,'B-Ligands'!$A:$G,3,FALSE))</f>
        <v>CXCL8</v>
      </c>
      <c r="C49" t="str">
        <f>IF(VLOOKUP($A49,'B-Ligands'!$A:$G,4,FALSE)="","",VLOOKUP($A49,'B-Ligands'!$A:$G,4,FALSE))</f>
        <v>Interleukin-8</v>
      </c>
      <c r="D49" t="str">
        <f>IF(VLOOKUP($A49,'B-Ligands'!$A:$G,5,FALSE)="","",VLOOKUP($A49,'B-Ligands'!$A:$G,5,FALSE))</f>
        <v>Guide To Pharmacology</v>
      </c>
      <c r="E49">
        <f>IF(VLOOKUP($A49,'B-Ligands'!$A:$G,6,FALSE)="","",VLOOKUP($A49,'B-Ligands'!$A:$G,6,FALSE))</f>
        <v>821</v>
      </c>
      <c r="F49" t="str">
        <f>IF(VLOOKUP($A49,'B-Ligands'!$A:$G,7,FALSE)="","",VLOOKUP($A49,'B-Ligands'!$A:$G,7,FALSE))</f>
        <v>Physiological</v>
      </c>
      <c r="G49" s="28">
        <f t="shared" si="0"/>
        <v>0</v>
      </c>
      <c r="H49" s="32">
        <f t="shared" si="1"/>
        <v>9.7190563319480301</v>
      </c>
      <c r="I49" s="32">
        <f t="shared" si="2"/>
        <v>8.180935862126697</v>
      </c>
      <c r="J49" s="32">
        <f t="shared" si="3"/>
        <v>0</v>
      </c>
      <c r="K49" s="32">
        <f t="shared" si="4"/>
        <v>8.2875321884750424</v>
      </c>
      <c r="L49" s="28">
        <f t="shared" si="5"/>
        <v>0</v>
      </c>
      <c r="M49" s="32">
        <f t="shared" si="6"/>
        <v>9.9849999999999994</v>
      </c>
      <c r="N49" s="32">
        <f t="shared" si="7"/>
        <v>8.5</v>
      </c>
      <c r="O49" s="32">
        <f t="shared" si="8"/>
        <v>0</v>
      </c>
      <c r="P49" s="32">
        <f t="shared" si="9"/>
        <v>8.6440000000000001</v>
      </c>
      <c r="Q49" s="29">
        <f t="shared" si="10"/>
        <v>0</v>
      </c>
      <c r="R49" s="31">
        <f t="shared" si="11"/>
        <v>54.207119741100328</v>
      </c>
      <c r="S49" s="31">
        <f t="shared" si="12"/>
        <v>47.966260543580134</v>
      </c>
      <c r="T49" s="31">
        <f t="shared" si="13"/>
        <v>0</v>
      </c>
      <c r="U49" s="31">
        <f t="shared" si="14"/>
        <v>44.008056394763344</v>
      </c>
      <c r="V49" s="28">
        <f t="shared" si="15"/>
        <v>0</v>
      </c>
      <c r="W49" s="32">
        <f t="shared" si="16"/>
        <v>27.065166301827507</v>
      </c>
      <c r="X49" s="32">
        <f t="shared" si="17"/>
        <v>56.707246569341741</v>
      </c>
      <c r="Y49" s="32">
        <f t="shared" si="18"/>
        <v>0</v>
      </c>
      <c r="Z49" s="32">
        <f t="shared" si="19"/>
        <v>57.390849509173563</v>
      </c>
      <c r="AA49" s="80" cm="1">
        <f t="array" ref="AA49">_xlfn.IFS(AR49=0,0,AR49&gt;0,(LOG(0.01*BI49/10^-AR49)))</f>
        <v>0</v>
      </c>
      <c r="AB49" s="79" t="e" cm="1">
        <f t="array" ref="AB49">_xlfn.IFS(AS49=0,0,AS49&gt;0,(LOG(0.01*BJ49/10^-AS49)))</f>
        <v>#N/A</v>
      </c>
      <c r="AC49" s="79" cm="1">
        <f t="array" ref="AC49">_xlfn.IFS(AT49=0,0,AT49&gt;0,(LOG(0.01*BK49/10^-AT49)))</f>
        <v>9.3889535799147197</v>
      </c>
      <c r="AD49" s="79" cm="1">
        <f t="array" ref="AD49">_xlfn.IFS(AU49=0,0,AU49&gt;0,(LOG(0.01*BL49/10^-AU49)))</f>
        <v>9.478811787601364</v>
      </c>
      <c r="AE49" s="79" t="e" cm="1">
        <f t="array" ref="AE49">_xlfn.IFS(AV49=0,0,AV49&gt;0,(LOG(0.01*BM49/10^-AV49)))</f>
        <v>#N/A</v>
      </c>
      <c r="AF49" s="79" cm="1">
        <f t="array" ref="AF49">_xlfn.IFS(AW49=0,0,AW49&gt;0,(LOG(0.01*BN49/10^-AW49)))</f>
        <v>9.5176195250803204</v>
      </c>
      <c r="AG49" s="79" cm="1">
        <f t="array" ref="AG49">_xlfn.IFS(AX49=0,0,AX49&gt;0,(LOG(0.01*BO49/10^-AX49)))</f>
        <v>9.7190563319480301</v>
      </c>
      <c r="AH49" s="79" cm="1">
        <f t="array" ref="AH49">_xlfn.IFS(AY49=0,0,AY49&gt;0,(LOG(0.01*BP49/10^-AY49)))</f>
        <v>9.0614288532394784</v>
      </c>
      <c r="AI49" s="79" cm="1">
        <f t="array" ref="AI49">_xlfn.IFS(AZ49=0,0,AZ49&gt;0,(LOG(0.01*BQ49/10^-AZ49)))</f>
        <v>0</v>
      </c>
      <c r="AJ49" s="79" cm="1">
        <f t="array" ref="AJ49">_xlfn.IFS(BA49=0,0,BA49&gt;0,(LOG(0.01*BR49/10^-BA49)))</f>
        <v>0</v>
      </c>
      <c r="AK49" s="79" cm="1">
        <f t="array" ref="AK49">_xlfn.IFS(BB49=0,0,BB49&gt;0,(LOG(0.01*BS49/10^-BB49)))</f>
        <v>0</v>
      </c>
      <c r="AL49" s="79" cm="1">
        <f t="array" ref="AL49">_xlfn.IFS(BC49=0,0,BC49&gt;0,(LOG(0.01*BT49/10^-BC49)))</f>
        <v>8.180935862126697</v>
      </c>
      <c r="AM49" s="79" cm="1">
        <f t="array" ref="AM49">_xlfn.IFS(BD49=0,0,BD49&gt;0,(LOG(0.01*BU49/10^-BD49)))</f>
        <v>0</v>
      </c>
      <c r="AN49" s="79" cm="1">
        <f t="array" ref="AN49">_xlfn.IFS(BE49=0,0,BE49&gt;0,(LOG(0.01*BV49/10^-BE49)))</f>
        <v>0</v>
      </c>
      <c r="AO49" s="79" cm="1">
        <f t="array" ref="AO49">_xlfn.IFS(BF49=0,0,BF49&gt;0,(LOG(0.01*BW49/10^-BF49)))</f>
        <v>8.2875321884750424</v>
      </c>
      <c r="AP49" s="79" cm="1">
        <f t="array" ref="AP49">_xlfn.IFS(BG49=0,0,BG49&gt;0,(LOG(0.01*BX49/10^-BG49)))</f>
        <v>7.6098822534626978</v>
      </c>
      <c r="AQ49" s="79" cm="1">
        <f t="array" ref="AQ49">_xlfn.IFS(BH49=0,0,BH49&gt;0,(LOG(0.01*BY49/10^-BH49)))</f>
        <v>7.5940756328954491</v>
      </c>
      <c r="AR49" s="80">
        <f>VLOOKUP($A49,'B-EmEC'!$A:$DD,MATCH(AR$2,'B-EmEC'!$A$1:$DD$1,0),FALSE)</f>
        <v>0</v>
      </c>
      <c r="AS49" s="79" t="e">
        <f>VLOOKUP($A49,'B-EmEC'!$A:$DD,MATCH(AS$2,'B-EmEC'!$A$1:$DD$1,0),FALSE)</f>
        <v>#N/A</v>
      </c>
      <c r="AT49" s="79">
        <f>VLOOKUP($A49,'B-EmEC'!$A:$DD,MATCH(AT$2,'B-EmEC'!$A$1:$DD$1,0),FALSE)</f>
        <v>9.6950000000000003</v>
      </c>
      <c r="AU49" s="79">
        <f>VLOOKUP($A49,'B-EmEC'!$A:$DD,MATCH(AU$2,'B-EmEC'!$A$1:$DD$1,0),FALSE)</f>
        <v>9.9290000000000003</v>
      </c>
      <c r="AV49" s="79" t="e">
        <f>VLOOKUP($A49,'B-EmEC'!$A:$DD,MATCH(AV$2,'B-EmEC'!$A$1:$DD$1,0),FALSE)</f>
        <v>#N/A</v>
      </c>
      <c r="AW49" s="79">
        <f>VLOOKUP($A49,'B-EmEC'!$A:$DD,MATCH(AW$2,'B-EmEC'!$A$1:$DD$1,0),FALSE)</f>
        <v>9.8249999999999993</v>
      </c>
      <c r="AX49" s="79">
        <f>VLOOKUP($A49,'B-EmEC'!$A:$DD,MATCH(AX$2,'B-EmEC'!$A$1:$DD$1,0),FALSE)</f>
        <v>9.9849999999999994</v>
      </c>
      <c r="AY49" s="79">
        <f>VLOOKUP($A49,'B-EmEC'!$A:$DD,MATCH(AY$2,'B-EmEC'!$A$1:$DD$1,0),FALSE)</f>
        <v>9.3659999999999997</v>
      </c>
      <c r="AZ49" s="79">
        <f>VLOOKUP($A49,'B-EmEC'!$A:$DD,MATCH(AZ$2,'B-EmEC'!$A$1:$DD$1,0),FALSE)</f>
        <v>0</v>
      </c>
      <c r="BA49" s="79">
        <f>VLOOKUP($A49,'B-EmEC'!$A:$DD,MATCH(BA$2,'B-EmEC'!$A$1:$DD$1,0),FALSE)</f>
        <v>0</v>
      </c>
      <c r="BB49" s="79">
        <f>VLOOKUP($A49,'B-EmEC'!$A:$DD,MATCH(BB$2,'B-EmEC'!$A$1:$DD$1,0),FALSE)</f>
        <v>0</v>
      </c>
      <c r="BC49" s="79">
        <f>VLOOKUP($A49,'B-EmEC'!$A:$DD,MATCH(BC$2,'B-EmEC'!$A$1:$DD$1,0),FALSE)</f>
        <v>8.5</v>
      </c>
      <c r="BD49" s="79">
        <f>VLOOKUP($A49,'B-EmEC'!$A:$DD,MATCH(BD$2,'B-EmEC'!$A$1:$DD$1,0),FALSE)</f>
        <v>0</v>
      </c>
      <c r="BE49" s="79">
        <f>VLOOKUP($A49,'B-EmEC'!$A:$DD,MATCH(BE$2,'B-EmEC'!$A$1:$DD$1,0),FALSE)</f>
        <v>0</v>
      </c>
      <c r="BF49" s="79">
        <f>VLOOKUP($A49,'B-EmEC'!$A:$DD,MATCH(BF$2,'B-EmEC'!$A$1:$DD$1,0),FALSE)</f>
        <v>8.6440000000000001</v>
      </c>
      <c r="BG49" s="79">
        <f>VLOOKUP($A49,'B-EmEC'!$A:$DD,MATCH(BG$2,'B-EmEC'!$A$1:$DD$1,0),FALSE)</f>
        <v>7.9770000000000003</v>
      </c>
      <c r="BH49" s="79">
        <f>VLOOKUP($A49,'B-EmEC'!$A:$DD,MATCH(BH$2,'B-EmEC'!$A$1:$DD$1,0),FALSE)</f>
        <v>8.1790000000000003</v>
      </c>
      <c r="BI49" s="78">
        <f>VLOOKUP($A49,'B-EmEC'!$A:$DD,MATCH(BI$2,'B-EmEC'!$A$1:$DD$1,0),FALSE)</f>
        <v>0</v>
      </c>
      <c r="BJ49" s="77" t="e">
        <f>VLOOKUP($A49,'B-EmEC'!$A:$DD,MATCH(BJ$2,'B-EmEC'!$A$1:$DD$1,0),FALSE)</f>
        <v>#N/A</v>
      </c>
      <c r="BK49" s="77">
        <f>VLOOKUP($A49,'B-EmEC'!$A:$DD,MATCH(BK$2,'B-EmEC'!$A$1:$DD$1,0),FALSE)</f>
        <v>49.425785482123509</v>
      </c>
      <c r="BL49" s="77">
        <f>VLOOKUP($A49,'B-EmEC'!$A:$DD,MATCH(BL$2,'B-EmEC'!$A$1:$DD$1,0),FALSE)</f>
        <v>35.46596552731522</v>
      </c>
      <c r="BM49" s="77" t="e">
        <f>VLOOKUP($A49,'B-EmEC'!$A:$DD,MATCH(BM$2,'B-EmEC'!$A$1:$DD$1,0),FALSE)</f>
        <v>#N/A</v>
      </c>
      <c r="BN49" s="77">
        <f>VLOOKUP($A49,'B-EmEC'!$A:$DD,MATCH(BN$2,'B-EmEC'!$A$1:$DD$1,0),FALSE)</f>
        <v>49.274193548387096</v>
      </c>
      <c r="BO49" s="77">
        <f>VLOOKUP($A49,'B-EmEC'!$A:$DD,MATCH(BO$2,'B-EmEC'!$A$1:$DD$1,0),FALSE)</f>
        <v>54.207119741100328</v>
      </c>
      <c r="BP49" s="77">
        <f>VLOOKUP($A49,'B-EmEC'!$A:$DD,MATCH(BP$2,'B-EmEC'!$A$1:$DD$1,0),FALSE)</f>
        <v>49.593967517401389</v>
      </c>
      <c r="BQ49" s="77">
        <f>VLOOKUP($A49,'B-EmEC'!$A:$DD,MATCH(BQ$2,'B-EmEC'!$A$1:$DD$1,0),FALSE)</f>
        <v>0</v>
      </c>
      <c r="BR49" s="77">
        <f>VLOOKUP($A49,'B-EmEC'!$A:$DD,MATCH(BR$2,'B-EmEC'!$A$1:$DD$1,0),FALSE)</f>
        <v>0</v>
      </c>
      <c r="BS49" s="77">
        <f>VLOOKUP($A49,'B-EmEC'!$A:$DD,MATCH(BS$2,'B-EmEC'!$A$1:$DD$1,0),FALSE)</f>
        <v>0</v>
      </c>
      <c r="BT49" s="77">
        <f>VLOOKUP($A49,'B-EmEC'!$A:$DD,MATCH(BT$2,'B-EmEC'!$A$1:$DD$1,0),FALSE)</f>
        <v>47.966260543580134</v>
      </c>
      <c r="BU49" s="77">
        <f>VLOOKUP($A49,'B-EmEC'!$A:$DD,MATCH(BU$2,'B-EmEC'!$A$1:$DD$1,0),FALSE)</f>
        <v>0</v>
      </c>
      <c r="BV49" s="77">
        <f>VLOOKUP($A49,'B-EmEC'!$A:$DD,MATCH(BV$2,'B-EmEC'!$A$1:$DD$1,0),FALSE)</f>
        <v>0</v>
      </c>
      <c r="BW49" s="77">
        <f>VLOOKUP($A49,'B-EmEC'!$A:$DD,MATCH(BW$2,'B-EmEC'!$A$1:$DD$1,0),FALSE)</f>
        <v>44.008056394763344</v>
      </c>
      <c r="BX49" s="77">
        <f>VLOOKUP($A49,'B-EmEC'!$A:$DD,MATCH(BX$2,'B-EmEC'!$A$1:$DD$1,0),FALSE)</f>
        <v>42.941998602375961</v>
      </c>
      <c r="BY49" s="77">
        <f>VLOOKUP($A49,'B-EmEC'!$A:$DD,MATCH(BY$2,'B-EmEC'!$A$1:$DD$1,0),FALSE)</f>
        <v>26.00612423447069</v>
      </c>
      <c r="BZ49" s="80">
        <f>VLOOKUP($A49,'B-EmEC'!$A:$DD,MATCH(BZ$2,'B-EmEC'!$A$1:$DD$1,0),FALSE)</f>
        <v>0</v>
      </c>
      <c r="CA49" s="79" t="e">
        <f>VLOOKUP($A49,'B-EmEC'!$A:$DD,MATCH(CA$2,'B-EmEC'!$A$1:$DD$1,0),FALSE)</f>
        <v>#N/A</v>
      </c>
      <c r="CB49" s="79">
        <f>VLOOKUP($A49,'B-EmEC'!$A:$DD,MATCH(CB$2,'B-EmEC'!$A$1:$DD$1,0),FALSE)</f>
        <v>27.065166301827507</v>
      </c>
      <c r="CC49" s="79">
        <f>VLOOKUP($A49,'B-EmEC'!$A:$DD,MATCH(CC$2,'B-EmEC'!$A$1:$DD$1,0),FALSE)</f>
        <v>8.4869521932291168</v>
      </c>
      <c r="CD49" s="79" t="e">
        <f>VLOOKUP($A49,'B-EmEC'!$A:$DD,MATCH(CD$2,'B-EmEC'!$A$1:$DD$1,0),FALSE)</f>
        <v>#N/A</v>
      </c>
      <c r="CE49" s="79">
        <f>VLOOKUP($A49,'B-EmEC'!$A:$DD,MATCH(CE$2,'B-EmEC'!$A$1:$DD$1,0),FALSE)</f>
        <v>7.5019428727128759</v>
      </c>
      <c r="CF49" s="79">
        <f>VLOOKUP($A49,'B-EmEC'!$A:$DD,MATCH(CF$2,'B-EmEC'!$A$1:$DD$1,0),FALSE)</f>
        <v>10.006625258841741</v>
      </c>
      <c r="CG49" s="79">
        <f>VLOOKUP($A49,'B-EmEC'!$A:$DD,MATCH(CG$2,'B-EmEC'!$A$1:$DD$1,0),FALSE)</f>
        <v>8.4224756982191913</v>
      </c>
      <c r="CH49" s="79">
        <f>VLOOKUP($A49,'B-EmEC'!$A:$DD,MATCH(CH$2,'B-EmEC'!$A$1:$DD$1,0),FALSE)</f>
        <v>0</v>
      </c>
      <c r="CI49" s="79">
        <f>VLOOKUP($A49,'B-EmEC'!$A:$DD,MATCH(CI$2,'B-EmEC'!$A$1:$DD$1,0),FALSE)</f>
        <v>0</v>
      </c>
      <c r="CJ49" s="79">
        <f>VLOOKUP($A49,'B-EmEC'!$A:$DD,MATCH(CJ$2,'B-EmEC'!$A$1:$DD$1,0),FALSE)</f>
        <v>0</v>
      </c>
      <c r="CK49" s="79">
        <f>VLOOKUP($A49,'B-EmEC'!$A:$DD,MATCH(CK$2,'B-EmEC'!$A$1:$DD$1,0),FALSE)</f>
        <v>56.707246569341741</v>
      </c>
      <c r="CL49" s="79">
        <f>VLOOKUP($A49,'B-EmEC'!$A:$DD,MATCH(CL$2,'B-EmEC'!$A$1:$DD$1,0),FALSE)</f>
        <v>0</v>
      </c>
      <c r="CM49" s="79">
        <f>VLOOKUP($A49,'B-EmEC'!$A:$DD,MATCH(CM$2,'B-EmEC'!$A$1:$DD$1,0),FALSE)</f>
        <v>0</v>
      </c>
      <c r="CN49" s="79">
        <f>VLOOKUP($A49,'B-EmEC'!$A:$DD,MATCH(CN$2,'B-EmEC'!$A$1:$DD$1,0),FALSE)</f>
        <v>57.390849509173563</v>
      </c>
      <c r="CO49" s="79">
        <f>VLOOKUP($A49,'B-EmEC'!$A:$DD,MATCH(CO$2,'B-EmEC'!$A$1:$DD$1,0),FALSE)</f>
        <v>54.81942037609938</v>
      </c>
      <c r="CP49" s="79">
        <f>VLOOKUP($A49,'B-EmEC'!$A:$DD,MATCH(CP$2,'B-EmEC'!$A$1:$DD$1,0),FALSE)</f>
        <v>26.996815068493113</v>
      </c>
    </row>
    <row r="50" spans="1:94" x14ac:dyDescent="0.2">
      <c r="A50" t="s">
        <v>183</v>
      </c>
      <c r="B50" s="1" t="str">
        <f>IF(VLOOKUP($A50,'B-Ligands'!$A:$G,3,FALSE)="","",VLOOKUP($A50,'B-Ligands'!$A:$G,3,FALSE))</f>
        <v>DAMGO</v>
      </c>
      <c r="C50" t="str">
        <f>IF(VLOOKUP($A50,'B-Ligands'!$A:$G,4,FALSE)="","",VLOOKUP($A50,'B-Ligands'!$A:$G,4,FALSE))</f>
        <v>2-Ala-4-mephe-5-gly-enkephalin</v>
      </c>
      <c r="D50" t="str">
        <f>IF(VLOOKUP($A50,'B-Ligands'!$A:$G,5,FALSE)="","",VLOOKUP($A50,'B-Ligands'!$A:$G,5,FALSE))</f>
        <v>Guide To Pharmacology</v>
      </c>
      <c r="E50">
        <f>IF(VLOOKUP($A50,'B-Ligands'!$A:$G,6,FALSE)="","",VLOOKUP($A50,'B-Ligands'!$A:$G,6,FALSE))</f>
        <v>1647</v>
      </c>
      <c r="F50" t="str">
        <f>IF(VLOOKUP($A50,'B-Ligands'!$A:$G,7,FALSE)="","",VLOOKUP($A50,'B-Ligands'!$A:$G,7,FALSE))</f>
        <v>Surrogate</v>
      </c>
      <c r="G50" s="28">
        <f t="shared" si="0"/>
        <v>0</v>
      </c>
      <c r="H50" s="32">
        <f t="shared" si="1"/>
        <v>9.3346242834541737</v>
      </c>
      <c r="I50" s="32">
        <f t="shared" si="2"/>
        <v>5.7030882097004705</v>
      </c>
      <c r="J50" s="32">
        <f t="shared" si="3"/>
        <v>0</v>
      </c>
      <c r="K50" s="32">
        <f t="shared" si="4"/>
        <v>7.1433805919940312</v>
      </c>
      <c r="L50" s="28">
        <f t="shared" si="5"/>
        <v>0</v>
      </c>
      <c r="M50" s="32">
        <f t="shared" si="6"/>
        <v>9.9870000000000001</v>
      </c>
      <c r="N50" s="32">
        <f t="shared" si="7"/>
        <v>6.36</v>
      </c>
      <c r="O50" s="32">
        <f t="shared" si="8"/>
        <v>0</v>
      </c>
      <c r="P50" s="32">
        <f t="shared" si="9"/>
        <v>7.4240000000000004</v>
      </c>
      <c r="Q50" s="29">
        <f t="shared" si="10"/>
        <v>0</v>
      </c>
      <c r="R50" s="31">
        <f t="shared" si="11"/>
        <v>72.849404117009755</v>
      </c>
      <c r="S50" s="31">
        <f t="shared" si="12"/>
        <v>22.03373945641987</v>
      </c>
      <c r="T50" s="31">
        <f t="shared" si="13"/>
        <v>0</v>
      </c>
      <c r="U50" s="31">
        <f t="shared" si="14"/>
        <v>52.405949256342957</v>
      </c>
      <c r="V50" s="28">
        <f t="shared" si="15"/>
        <v>0</v>
      </c>
      <c r="W50" s="32">
        <f t="shared" si="16"/>
        <v>323.56050735954898</v>
      </c>
      <c r="X50" s="32">
        <f t="shared" si="17"/>
        <v>13.485860993510881</v>
      </c>
      <c r="Y50" s="32">
        <f t="shared" si="18"/>
        <v>0</v>
      </c>
      <c r="Z50" s="32">
        <f t="shared" si="19"/>
        <v>168.23510534695751</v>
      </c>
      <c r="AA50" s="80" cm="1">
        <f t="array" ref="AA50">_xlfn.IFS(AR50=0,0,AR50&gt;0,(LOG(0.01*BI50/10^-AR50)))</f>
        <v>0</v>
      </c>
      <c r="AB50" s="79" t="e" cm="1">
        <f t="array" ref="AB50">_xlfn.IFS(AS50=0,0,AS50&gt;0,(LOG(0.01*BJ50/10^-AS50)))</f>
        <v>#N/A</v>
      </c>
      <c r="AC50" s="79" cm="1">
        <f t="array" ref="AC50">_xlfn.IFS(AT50=0,0,AT50&gt;0,(LOG(0.01*BK50/10^-AT50)))</f>
        <v>8.192426003741522</v>
      </c>
      <c r="AD50" s="79" cm="1">
        <f t="array" ref="AD50">_xlfn.IFS(AU50=0,0,AU50&gt;0,(LOG(0.01*BL50/10^-AU50)))</f>
        <v>8.1860877104731351</v>
      </c>
      <c r="AE50" s="79" t="e" cm="1">
        <f t="array" ref="AE50">_xlfn.IFS(AV50=0,0,AV50&gt;0,(LOG(0.01*BM50/10^-AV50)))</f>
        <v>#N/A</v>
      </c>
      <c r="AF50" s="79" cm="1">
        <f t="array" ref="AF50">_xlfn.IFS(AW50=0,0,AW50&gt;0,(LOG(0.01*BN50/10^-AW50)))</f>
        <v>8.5371809977070523</v>
      </c>
      <c r="AG50" s="79" cm="1">
        <f t="array" ref="AG50">_xlfn.IFS(AX50=0,0,AX50&gt;0,(LOG(0.01*BO50/10^-AX50)))</f>
        <v>8.8294518791979542</v>
      </c>
      <c r="AH50" s="79" cm="1">
        <f t="array" ref="AH50">_xlfn.IFS(AY50=0,0,AY50&gt;0,(LOG(0.01*BP50/10^-AY50)))</f>
        <v>9.3346242834541737</v>
      </c>
      <c r="AI50" s="79" cm="1">
        <f t="array" ref="AI50">_xlfn.IFS(AZ50=0,0,AZ50&gt;0,(LOG(0.01*BQ50/10^-AZ50)))</f>
        <v>0</v>
      </c>
      <c r="AJ50" s="79" cm="1">
        <f t="array" ref="AJ50">_xlfn.IFS(BA50=0,0,BA50&gt;0,(LOG(0.01*BR50/10^-BA50)))</f>
        <v>0</v>
      </c>
      <c r="AK50" s="79" cm="1">
        <f t="array" ref="AK50">_xlfn.IFS(BB50=0,0,BB50&gt;0,(LOG(0.01*BS50/10^-BB50)))</f>
        <v>0</v>
      </c>
      <c r="AL50" s="79" cm="1">
        <f t="array" ref="AL50">_xlfn.IFS(BC50=0,0,BC50&gt;0,(LOG(0.01*BT50/10^-BC50)))</f>
        <v>5.7030882097004705</v>
      </c>
      <c r="AM50" s="79" cm="1">
        <f t="array" ref="AM50">_xlfn.IFS(BD50=0,0,BD50&gt;0,(LOG(0.01*BU50/10^-BD50)))</f>
        <v>0</v>
      </c>
      <c r="AN50" s="79" cm="1">
        <f t="array" ref="AN50">_xlfn.IFS(BE50=0,0,BE50&gt;0,(LOG(0.01*BV50/10^-BE50)))</f>
        <v>0</v>
      </c>
      <c r="AO50" s="79" cm="1">
        <f t="array" ref="AO50">_xlfn.IFS(BF50=0,0,BF50&gt;0,(LOG(0.01*BW50/10^-BF50)))</f>
        <v>6.6283900288944642</v>
      </c>
      <c r="AP50" s="79" cm="1">
        <f t="array" ref="AP50">_xlfn.IFS(BG50=0,0,BG50&gt;0,(LOG(0.01*BX50/10^-BG50)))</f>
        <v>5.5108362699221676</v>
      </c>
      <c r="AQ50" s="79" cm="1">
        <f t="array" ref="AQ50">_xlfn.IFS(BH50=0,0,BH50&gt;0,(LOG(0.01*BY50/10^-BH50)))</f>
        <v>7.1433805919940312</v>
      </c>
      <c r="AR50" s="80">
        <f>VLOOKUP($A50,'B-EmEC'!$A:$DD,MATCH(AR$2,'B-EmEC'!$A$1:$DD$1,0),FALSE)</f>
        <v>0</v>
      </c>
      <c r="AS50" s="79" t="e">
        <f>VLOOKUP($A50,'B-EmEC'!$A:$DD,MATCH(AS$2,'B-EmEC'!$A$1:$DD$1,0),FALSE)</f>
        <v>#N/A</v>
      </c>
      <c r="AT50" s="79">
        <f>VLOOKUP($A50,'B-EmEC'!$A:$DD,MATCH(AT$2,'B-EmEC'!$A$1:$DD$1,0),FALSE)</f>
        <v>8.33</v>
      </c>
      <c r="AU50" s="79">
        <f>VLOOKUP($A50,'B-EmEC'!$A:$DD,MATCH(AU$2,'B-EmEC'!$A$1:$DD$1,0),FALSE)</f>
        <v>8.4429999999999996</v>
      </c>
      <c r="AV50" s="79" t="e">
        <f>VLOOKUP($A50,'B-EmEC'!$A:$DD,MATCH(AV$2,'B-EmEC'!$A$1:$DD$1,0),FALSE)</f>
        <v>#N/A</v>
      </c>
      <c r="AW50" s="79">
        <f>VLOOKUP($A50,'B-EmEC'!$A:$DD,MATCH(AW$2,'B-EmEC'!$A$1:$DD$1,0),FALSE)</f>
        <v>8.7539999999999996</v>
      </c>
      <c r="AX50" s="79">
        <f>VLOOKUP($A50,'B-EmEC'!$A:$DD,MATCH(AX$2,'B-EmEC'!$A$1:$DD$1,0),FALSE)</f>
        <v>9.0020000000000007</v>
      </c>
      <c r="AY50" s="79">
        <f>VLOOKUP($A50,'B-EmEC'!$A:$DD,MATCH(AY$2,'B-EmEC'!$A$1:$DD$1,0),FALSE)</f>
        <v>9.9870000000000001</v>
      </c>
      <c r="AZ50" s="79">
        <f>VLOOKUP($A50,'B-EmEC'!$A:$DD,MATCH(AZ$2,'B-EmEC'!$A$1:$DD$1,0),FALSE)</f>
        <v>0</v>
      </c>
      <c r="BA50" s="79">
        <f>VLOOKUP($A50,'B-EmEC'!$A:$DD,MATCH(BA$2,'B-EmEC'!$A$1:$DD$1,0),FALSE)</f>
        <v>0</v>
      </c>
      <c r="BB50" s="79">
        <f>VLOOKUP($A50,'B-EmEC'!$A:$DD,MATCH(BB$2,'B-EmEC'!$A$1:$DD$1,0),FALSE)</f>
        <v>0</v>
      </c>
      <c r="BC50" s="79">
        <f>VLOOKUP($A50,'B-EmEC'!$A:$DD,MATCH(BC$2,'B-EmEC'!$A$1:$DD$1,0),FALSE)</f>
        <v>6.36</v>
      </c>
      <c r="BD50" s="79">
        <f>VLOOKUP($A50,'B-EmEC'!$A:$DD,MATCH(BD$2,'B-EmEC'!$A$1:$DD$1,0),FALSE)</f>
        <v>0</v>
      </c>
      <c r="BE50" s="79">
        <f>VLOOKUP($A50,'B-EmEC'!$A:$DD,MATCH(BE$2,'B-EmEC'!$A$1:$DD$1,0),FALSE)</f>
        <v>0</v>
      </c>
      <c r="BF50" s="79">
        <f>VLOOKUP($A50,'B-EmEC'!$A:$DD,MATCH(BF$2,'B-EmEC'!$A$1:$DD$1,0),FALSE)</f>
        <v>7.0990000000000002</v>
      </c>
      <c r="BG50" s="79">
        <f>VLOOKUP($A50,'B-EmEC'!$A:$DD,MATCH(BG$2,'B-EmEC'!$A$1:$DD$1,0),FALSE)</f>
        <v>6.0949999999999998</v>
      </c>
      <c r="BH50" s="79">
        <f>VLOOKUP($A50,'B-EmEC'!$A:$DD,MATCH(BH$2,'B-EmEC'!$A$1:$DD$1,0),FALSE)</f>
        <v>7.4240000000000004</v>
      </c>
      <c r="BI50" s="78">
        <f>VLOOKUP($A50,'B-EmEC'!$A:$DD,MATCH(BI$2,'B-EmEC'!$A$1:$DD$1,0),FALSE)</f>
        <v>0</v>
      </c>
      <c r="BJ50" s="77" t="e">
        <f>VLOOKUP($A50,'B-EmEC'!$A:$DD,MATCH(BJ$2,'B-EmEC'!$A$1:$DD$1,0),FALSE)</f>
        <v>#N/A</v>
      </c>
      <c r="BK50" s="77">
        <f>VLOOKUP($A50,'B-EmEC'!$A:$DD,MATCH(BK$2,'B-EmEC'!$A$1:$DD$1,0),FALSE)</f>
        <v>72.849404117009755</v>
      </c>
      <c r="BL50" s="77">
        <f>VLOOKUP($A50,'B-EmEC'!$A:$DD,MATCH(BL$2,'B-EmEC'!$A$1:$DD$1,0),FALSE)</f>
        <v>55.346187554776513</v>
      </c>
      <c r="BM50" s="77" t="e">
        <f>VLOOKUP($A50,'B-EmEC'!$A:$DD,MATCH(BM$2,'B-EmEC'!$A$1:$DD$1,0),FALSE)</f>
        <v>#N/A</v>
      </c>
      <c r="BN50" s="77">
        <f>VLOOKUP($A50,'B-EmEC'!$A:$DD,MATCH(BN$2,'B-EmEC'!$A$1:$DD$1,0),FALSE)</f>
        <v>60.698924731182792</v>
      </c>
      <c r="BO50" s="77">
        <f>VLOOKUP($A50,'B-EmEC'!$A:$DD,MATCH(BO$2,'B-EmEC'!$A$1:$DD$1,0),FALSE)</f>
        <v>67.212783171521039</v>
      </c>
      <c r="BP50" s="77">
        <f>VLOOKUP($A50,'B-EmEC'!$A:$DD,MATCH(BP$2,'B-EmEC'!$A$1:$DD$1,0),FALSE)</f>
        <v>22.265081206496518</v>
      </c>
      <c r="BQ50" s="77">
        <f>VLOOKUP($A50,'B-EmEC'!$A:$DD,MATCH(BQ$2,'B-EmEC'!$A$1:$DD$1,0),FALSE)</f>
        <v>0</v>
      </c>
      <c r="BR50" s="77">
        <f>VLOOKUP($A50,'B-EmEC'!$A:$DD,MATCH(BR$2,'B-EmEC'!$A$1:$DD$1,0),FALSE)</f>
        <v>0</v>
      </c>
      <c r="BS50" s="77">
        <f>VLOOKUP($A50,'B-EmEC'!$A:$DD,MATCH(BS$2,'B-EmEC'!$A$1:$DD$1,0),FALSE)</f>
        <v>0</v>
      </c>
      <c r="BT50" s="77">
        <f>VLOOKUP($A50,'B-EmEC'!$A:$DD,MATCH(BT$2,'B-EmEC'!$A$1:$DD$1,0),FALSE)</f>
        <v>22.03373945641987</v>
      </c>
      <c r="BU50" s="77">
        <f>VLOOKUP($A50,'B-EmEC'!$A:$DD,MATCH(BU$2,'B-EmEC'!$A$1:$DD$1,0),FALSE)</f>
        <v>0</v>
      </c>
      <c r="BV50" s="77">
        <f>VLOOKUP($A50,'B-EmEC'!$A:$DD,MATCH(BV$2,'B-EmEC'!$A$1:$DD$1,0),FALSE)</f>
        <v>0</v>
      </c>
      <c r="BW50" s="77">
        <f>VLOOKUP($A50,'B-EmEC'!$A:$DD,MATCH(BW$2,'B-EmEC'!$A$1:$DD$1,0),FALSE)</f>
        <v>33.836858006042299</v>
      </c>
      <c r="BX50" s="77">
        <f>VLOOKUP($A50,'B-EmEC'!$A:$DD,MATCH(BX$2,'B-EmEC'!$A$1:$DD$1,0),FALSE)</f>
        <v>26.051712089447939</v>
      </c>
      <c r="BY50" s="77">
        <f>VLOOKUP($A50,'B-EmEC'!$A:$DD,MATCH(BY$2,'B-EmEC'!$A$1:$DD$1,0),FALSE)</f>
        <v>52.405949256342957</v>
      </c>
      <c r="BZ50" s="80">
        <f>VLOOKUP($A50,'B-EmEC'!$A:$DD,MATCH(BZ$2,'B-EmEC'!$A$1:$DD$1,0),FALSE)</f>
        <v>0</v>
      </c>
      <c r="CA50" s="79" t="e">
        <f>VLOOKUP($A50,'B-EmEC'!$A:$DD,MATCH(CA$2,'B-EmEC'!$A$1:$DD$1,0),FALSE)</f>
        <v>#N/A</v>
      </c>
      <c r="CB50" s="79">
        <f>VLOOKUP($A50,'B-EmEC'!$A:$DD,MATCH(CB$2,'B-EmEC'!$A$1:$DD$1,0),FALSE)</f>
        <v>323.56050735954898</v>
      </c>
      <c r="CC50" s="79">
        <f>VLOOKUP($A50,'B-EmEC'!$A:$DD,MATCH(CC$2,'B-EmEC'!$A$1:$DD$1,0),FALSE)</f>
        <v>26.26046290477916</v>
      </c>
      <c r="CD50" s="79" t="e">
        <f>VLOOKUP($A50,'B-EmEC'!$A:$DD,MATCH(CD$2,'B-EmEC'!$A$1:$DD$1,0),FALSE)</f>
        <v>#N/A</v>
      </c>
      <c r="CE50" s="79">
        <f>VLOOKUP($A50,'B-EmEC'!$A:$DD,MATCH(CE$2,'B-EmEC'!$A$1:$DD$1,0),FALSE)</f>
        <v>15.831361799028743</v>
      </c>
      <c r="CF50" s="79">
        <f>VLOOKUP($A50,'B-EmEC'!$A:$DD,MATCH(CF$2,'B-EmEC'!$A$1:$DD$1,0),FALSE)</f>
        <v>152.50821052631579</v>
      </c>
      <c r="CG50" s="79">
        <f>VLOOKUP($A50,'B-EmEC'!$A:$DD,MATCH(CG$2,'B-EmEC'!$A$1:$DD$1,0),FALSE)</f>
        <v>15.886683901137287</v>
      </c>
      <c r="CH50" s="79">
        <f>VLOOKUP($A50,'B-EmEC'!$A:$DD,MATCH(CH$2,'B-EmEC'!$A$1:$DD$1,0),FALSE)</f>
        <v>0</v>
      </c>
      <c r="CI50" s="79">
        <f>VLOOKUP($A50,'B-EmEC'!$A:$DD,MATCH(CI$2,'B-EmEC'!$A$1:$DD$1,0),FALSE)</f>
        <v>0</v>
      </c>
      <c r="CJ50" s="79">
        <f>VLOOKUP($A50,'B-EmEC'!$A:$DD,MATCH(CJ$2,'B-EmEC'!$A$1:$DD$1,0),FALSE)</f>
        <v>0</v>
      </c>
      <c r="CK50" s="79">
        <f>VLOOKUP($A50,'B-EmEC'!$A:$DD,MATCH(CK$2,'B-EmEC'!$A$1:$DD$1,0),FALSE)</f>
        <v>13.485860993510881</v>
      </c>
      <c r="CL50" s="79">
        <f>VLOOKUP($A50,'B-EmEC'!$A:$DD,MATCH(CL$2,'B-EmEC'!$A$1:$DD$1,0),FALSE)</f>
        <v>0</v>
      </c>
      <c r="CM50" s="79">
        <f>VLOOKUP($A50,'B-EmEC'!$A:$DD,MATCH(CM$2,'B-EmEC'!$A$1:$DD$1,0),FALSE)</f>
        <v>0</v>
      </c>
      <c r="CN50" s="79">
        <f>VLOOKUP($A50,'B-EmEC'!$A:$DD,MATCH(CN$2,'B-EmEC'!$A$1:$DD$1,0),FALSE)</f>
        <v>168.23510534695751</v>
      </c>
      <c r="CO50" s="79">
        <f>VLOOKUP($A50,'B-EmEC'!$A:$DD,MATCH(CO$2,'B-EmEC'!$A$1:$DD$1,0),FALSE)</f>
        <v>27.038969383905282</v>
      </c>
      <c r="CP50" s="79">
        <f>VLOOKUP($A50,'B-EmEC'!$A:$DD,MATCH(CP$2,'B-EmEC'!$A$1:$DD$1,0),FALSE)</f>
        <v>92.525147812686598</v>
      </c>
    </row>
    <row r="51" spans="1:94" x14ac:dyDescent="0.2">
      <c r="A51" t="s">
        <v>127</v>
      </c>
      <c r="B51" s="1" t="str">
        <f>IF(VLOOKUP($A51,'B-Ligands'!$A:$G,3,FALSE)="","",VLOOKUP($A51,'B-Ligands'!$A:$G,3,FALSE))</f>
        <v>GIP</v>
      </c>
      <c r="C51" t="str">
        <f>IF(VLOOKUP($A51,'B-Ligands'!$A:$G,4,FALSE)="","",VLOOKUP($A51,'B-Ligands'!$A:$G,4,FALSE))</f>
        <v>Gastric inhibitory polypeptide</v>
      </c>
      <c r="D51" t="str">
        <f>IF(VLOOKUP($A51,'B-Ligands'!$A:$G,5,FALSE)="","",VLOOKUP($A51,'B-Ligands'!$A:$G,5,FALSE))</f>
        <v>Guide To Pharmacology</v>
      </c>
      <c r="E51">
        <f>IF(VLOOKUP($A51,'B-Ligands'!$A:$G,6,FALSE)="","",VLOOKUP($A51,'B-Ligands'!$A:$G,6,FALSE))</f>
        <v>3542</v>
      </c>
      <c r="F51" t="str">
        <f>IF(VLOOKUP($A51,'B-Ligands'!$A:$G,7,FALSE)="","",VLOOKUP($A51,'B-Ligands'!$A:$G,7,FALSE))</f>
        <v>Physiological</v>
      </c>
      <c r="G51" s="28">
        <f t="shared" si="0"/>
        <v>10.391111199208503</v>
      </c>
      <c r="H51" s="32">
        <f t="shared" si="1"/>
        <v>8.9489445536091186</v>
      </c>
      <c r="I51" s="32">
        <f t="shared" si="2"/>
        <v>8.8270651623121257</v>
      </c>
      <c r="J51" s="32">
        <f t="shared" si="3"/>
        <v>0</v>
      </c>
      <c r="K51" s="32">
        <f t="shared" si="4"/>
        <v>7.1627946968051726</v>
      </c>
      <c r="L51" s="28">
        <f t="shared" si="5"/>
        <v>10.47</v>
      </c>
      <c r="M51" s="32">
        <f t="shared" si="6"/>
        <v>9.2899999999999991</v>
      </c>
      <c r="N51" s="32">
        <f t="shared" si="7"/>
        <v>9.0860000000000003</v>
      </c>
      <c r="O51" s="32">
        <f t="shared" si="8"/>
        <v>0</v>
      </c>
      <c r="P51" s="32">
        <f t="shared" si="9"/>
        <v>8.4369999999999994</v>
      </c>
      <c r="Q51" s="29">
        <f t="shared" si="10"/>
        <v>83.389467238211893</v>
      </c>
      <c r="R51" s="31">
        <f t="shared" si="11"/>
        <v>53.944174757281559</v>
      </c>
      <c r="S51" s="31">
        <f t="shared" si="12"/>
        <v>55.089034676663537</v>
      </c>
      <c r="T51" s="31">
        <f t="shared" si="13"/>
        <v>0</v>
      </c>
      <c r="U51" s="31">
        <f t="shared" si="14"/>
        <v>5.804899387576552</v>
      </c>
      <c r="V51" s="28">
        <f t="shared" si="15"/>
        <v>13.668228628837442</v>
      </c>
      <c r="W51" s="32">
        <f t="shared" si="16"/>
        <v>108.72221329388267</v>
      </c>
      <c r="X51" s="32">
        <f t="shared" si="17"/>
        <v>117.63504055800671</v>
      </c>
      <c r="Y51" s="32">
        <f t="shared" si="18"/>
        <v>0</v>
      </c>
      <c r="Z51" s="32">
        <f t="shared" si="19"/>
        <v>18.957142857142856</v>
      </c>
      <c r="AA51" s="80" cm="1">
        <f t="array" ref="AA51">_xlfn.IFS(AR51=0,0,AR51&gt;0,(LOG(0.01*BI51/10^-AR51)))</f>
        <v>10.391111199208503</v>
      </c>
      <c r="AB51" s="79" t="e" cm="1">
        <f t="array" ref="AB51">_xlfn.IFS(AS51=0,0,AS51&gt;0,(LOG(0.01*BJ51/10^-AS51)))</f>
        <v>#N/A</v>
      </c>
      <c r="AC51" s="79" cm="1">
        <f t="array" ref="AC51">_xlfn.IFS(AT51=0,0,AT51&gt;0,(LOG(0.01*BK51/10^-AT51)))</f>
        <v>8.1616749283462209</v>
      </c>
      <c r="AD51" s="79" cm="1">
        <f t="array" ref="AD51">_xlfn.IFS(AU51=0,0,AU51&gt;0,(LOG(0.01*BL51/10^-AU51)))</f>
        <v>8.5195430419463918</v>
      </c>
      <c r="AE51" s="79" t="e" cm="1">
        <f t="array" ref="AE51">_xlfn.IFS(AV51=0,0,AV51&gt;0,(LOG(0.01*BM51/10^-AV51)))</f>
        <v>#N/A</v>
      </c>
      <c r="AF51" s="79" cm="1">
        <f t="array" ref="AF51">_xlfn.IFS(AW51=0,0,AW51&gt;0,(LOG(0.01*BN51/10^-AW51)))</f>
        <v>8.5981727240629873</v>
      </c>
      <c r="AG51" s="79" cm="1">
        <f t="array" ref="AG51">_xlfn.IFS(AX51=0,0,AX51&gt;0,(LOG(0.01*BO51/10^-AX51)))</f>
        <v>8.9489445536091186</v>
      </c>
      <c r="AH51" s="79" cm="1">
        <f t="array" ref="AH51">_xlfn.IFS(AY51=0,0,AY51&gt;0,(LOG(0.01*BP51/10^-AY51)))</f>
        <v>8.8769369676816066</v>
      </c>
      <c r="AI51" s="79" cm="1">
        <f t="array" ref="AI51">_xlfn.IFS(AZ51=0,0,AZ51&gt;0,(LOG(0.01*BQ51/10^-AZ51)))</f>
        <v>0</v>
      </c>
      <c r="AJ51" s="79" cm="1">
        <f t="array" ref="AJ51">_xlfn.IFS(BA51=0,0,BA51&gt;0,(LOG(0.01*BR51/10^-BA51)))</f>
        <v>0</v>
      </c>
      <c r="AK51" s="79" cm="1">
        <f t="array" ref="AK51">_xlfn.IFS(BB51=0,0,BB51&gt;0,(LOG(0.01*BS51/10^-BB51)))</f>
        <v>6.4647299511340526</v>
      </c>
      <c r="AL51" s="79" cm="1">
        <f t="array" ref="AL51">_xlfn.IFS(BC51=0,0,BC51&gt;0,(LOG(0.01*BT51/10^-BC51)))</f>
        <v>8.8270651623121257</v>
      </c>
      <c r="AM51" s="79" cm="1">
        <f t="array" ref="AM51">_xlfn.IFS(BD51=0,0,BD51&gt;0,(LOG(0.01*BU51/10^-BD51)))</f>
        <v>0</v>
      </c>
      <c r="AN51" s="79" cm="1">
        <f t="array" ref="AN51">_xlfn.IFS(BE51=0,0,BE51&gt;0,(LOG(0.01*BV51/10^-BE51)))</f>
        <v>0</v>
      </c>
      <c r="AO51" s="79" cm="1">
        <f t="array" ref="AO51">_xlfn.IFS(BF51=0,0,BF51&gt;0,(LOG(0.01*BW51/10^-BF51)))</f>
        <v>5.7449048680648627</v>
      </c>
      <c r="AP51" s="79" cm="1">
        <f t="array" ref="AP51">_xlfn.IFS(BG51=0,0,BG51&gt;0,(LOG(0.01*BX51/10^-BG51)))</f>
        <v>6.7252489130175954</v>
      </c>
      <c r="AQ51" s="79" cm="1">
        <f t="array" ref="AQ51">_xlfn.IFS(BH51=0,0,BH51&gt;0,(LOG(0.01*BY51/10^-BH51)))</f>
        <v>7.1627946968051726</v>
      </c>
      <c r="AR51" s="80">
        <f>VLOOKUP($A51,'B-EmEC'!$A:$DD,MATCH(AR$2,'B-EmEC'!$A$1:$DD$1,0),FALSE)</f>
        <v>10.47</v>
      </c>
      <c r="AS51" s="79" t="e">
        <f>VLOOKUP($A51,'B-EmEC'!$A:$DD,MATCH(AS$2,'B-EmEC'!$A$1:$DD$1,0),FALSE)</f>
        <v>#N/A</v>
      </c>
      <c r="AT51" s="79">
        <f>VLOOKUP($A51,'B-EmEC'!$A:$DD,MATCH(AT$2,'B-EmEC'!$A$1:$DD$1,0),FALSE)</f>
        <v>8.8680000000000003</v>
      </c>
      <c r="AU51" s="79">
        <f>VLOOKUP($A51,'B-EmEC'!$A:$DD,MATCH(AU$2,'B-EmEC'!$A$1:$DD$1,0),FALSE)</f>
        <v>9.0519999999999996</v>
      </c>
      <c r="AV51" s="79" t="e">
        <f>VLOOKUP($A51,'B-EmEC'!$A:$DD,MATCH(AV$2,'B-EmEC'!$A$1:$DD$1,0),FALSE)</f>
        <v>#N/A</v>
      </c>
      <c r="AW51" s="79">
        <f>VLOOKUP($A51,'B-EmEC'!$A:$DD,MATCH(AW$2,'B-EmEC'!$A$1:$DD$1,0),FALSE)</f>
        <v>9.0820000000000007</v>
      </c>
      <c r="AX51" s="79">
        <f>VLOOKUP($A51,'B-EmEC'!$A:$DD,MATCH(AX$2,'B-EmEC'!$A$1:$DD$1,0),FALSE)</f>
        <v>9.2170000000000005</v>
      </c>
      <c r="AY51" s="79">
        <f>VLOOKUP($A51,'B-EmEC'!$A:$DD,MATCH(AY$2,'B-EmEC'!$A$1:$DD$1,0),FALSE)</f>
        <v>9.2899999999999991</v>
      </c>
      <c r="AZ51" s="79">
        <f>VLOOKUP($A51,'B-EmEC'!$A:$DD,MATCH(AZ$2,'B-EmEC'!$A$1:$DD$1,0),FALSE)</f>
        <v>0</v>
      </c>
      <c r="BA51" s="79">
        <f>VLOOKUP($A51,'B-EmEC'!$A:$DD,MATCH(BA$2,'B-EmEC'!$A$1:$DD$1,0),FALSE)</f>
        <v>0</v>
      </c>
      <c r="BB51" s="79">
        <f>VLOOKUP($A51,'B-EmEC'!$A:$DD,MATCH(BB$2,'B-EmEC'!$A$1:$DD$1,0),FALSE)</f>
        <v>8.1999999999999993</v>
      </c>
      <c r="BC51" s="79">
        <f>VLOOKUP($A51,'B-EmEC'!$A:$DD,MATCH(BC$2,'B-EmEC'!$A$1:$DD$1,0),FALSE)</f>
        <v>9.0860000000000003</v>
      </c>
      <c r="BD51" s="79">
        <f>VLOOKUP($A51,'B-EmEC'!$A:$DD,MATCH(BD$2,'B-EmEC'!$A$1:$DD$1,0),FALSE)</f>
        <v>0</v>
      </c>
      <c r="BE51" s="79">
        <f>VLOOKUP($A51,'B-EmEC'!$A:$DD,MATCH(BE$2,'B-EmEC'!$A$1:$DD$1,0),FALSE)</f>
        <v>0</v>
      </c>
      <c r="BF51" s="79">
        <f>VLOOKUP($A51,'B-EmEC'!$A:$DD,MATCH(BF$2,'B-EmEC'!$A$1:$DD$1,0),FALSE)</f>
        <v>7.3849999999999998</v>
      </c>
      <c r="BG51" s="79">
        <f>VLOOKUP($A51,'B-EmEC'!$A:$DD,MATCH(BG$2,'B-EmEC'!$A$1:$DD$1,0),FALSE)</f>
        <v>8.4369999999999994</v>
      </c>
      <c r="BH51" s="79">
        <f>VLOOKUP($A51,'B-EmEC'!$A:$DD,MATCH(BH$2,'B-EmEC'!$A$1:$DD$1,0),FALSE)</f>
        <v>8.3989999999999991</v>
      </c>
      <c r="BI51" s="78">
        <f>VLOOKUP($A51,'B-EmEC'!$A:$DD,MATCH(BI$2,'B-EmEC'!$A$1:$DD$1,0),FALSE)</f>
        <v>83.389467238211893</v>
      </c>
      <c r="BJ51" s="77" t="e">
        <f>VLOOKUP($A51,'B-EmEC'!$A:$DD,MATCH(BJ$2,'B-EmEC'!$A$1:$DD$1,0),FALSE)</f>
        <v>#N/A</v>
      </c>
      <c r="BK51" s="77">
        <f>VLOOKUP($A51,'B-EmEC'!$A:$DD,MATCH(BK$2,'B-EmEC'!$A$1:$DD$1,0),FALSE)</f>
        <v>19.664138678223186</v>
      </c>
      <c r="BL51" s="77">
        <f>VLOOKUP($A51,'B-EmEC'!$A:$DD,MATCH(BL$2,'B-EmEC'!$A$1:$DD$1,0),FALSE)</f>
        <v>29.345603271983638</v>
      </c>
      <c r="BM51" s="77" t="e">
        <f>VLOOKUP($A51,'B-EmEC'!$A:$DD,MATCH(BM$2,'B-EmEC'!$A$1:$DD$1,0),FALSE)</f>
        <v>#N/A</v>
      </c>
      <c r="BN51" s="77">
        <f>VLOOKUP($A51,'B-EmEC'!$A:$DD,MATCH(BN$2,'B-EmEC'!$A$1:$DD$1,0),FALSE)</f>
        <v>32.822580645161288</v>
      </c>
      <c r="BO51" s="77">
        <f>VLOOKUP($A51,'B-EmEC'!$A:$DD,MATCH(BO$2,'B-EmEC'!$A$1:$DD$1,0),FALSE)</f>
        <v>53.944174757281559</v>
      </c>
      <c r="BP51" s="77">
        <f>VLOOKUP($A51,'B-EmEC'!$A:$DD,MATCH(BP$2,'B-EmEC'!$A$1:$DD$1,0),FALSE)</f>
        <v>38.631090487238971</v>
      </c>
      <c r="BQ51" s="77">
        <f>VLOOKUP($A51,'B-EmEC'!$A:$DD,MATCH(BQ$2,'B-EmEC'!$A$1:$DD$1,0),FALSE)</f>
        <v>0</v>
      </c>
      <c r="BR51" s="77">
        <f>VLOOKUP($A51,'B-EmEC'!$A:$DD,MATCH(BR$2,'B-EmEC'!$A$1:$DD$1,0),FALSE)</f>
        <v>0</v>
      </c>
      <c r="BS51" s="77">
        <f>VLOOKUP($A51,'B-EmEC'!$A:$DD,MATCH(BS$2,'B-EmEC'!$A$1:$DD$1,0),FALSE)</f>
        <v>1.8396277459149442</v>
      </c>
      <c r="BT51" s="77">
        <f>VLOOKUP($A51,'B-EmEC'!$A:$DD,MATCH(BT$2,'B-EmEC'!$A$1:$DD$1,0),FALSE)</f>
        <v>55.089034676663537</v>
      </c>
      <c r="BU51" s="77">
        <f>VLOOKUP($A51,'B-EmEC'!$A:$DD,MATCH(BU$2,'B-EmEC'!$A$1:$DD$1,0),FALSE)</f>
        <v>0</v>
      </c>
      <c r="BV51" s="77">
        <f>VLOOKUP($A51,'B-EmEC'!$A:$DD,MATCH(BV$2,'B-EmEC'!$A$1:$DD$1,0),FALSE)</f>
        <v>0</v>
      </c>
      <c r="BW51" s="77">
        <f>VLOOKUP($A51,'B-EmEC'!$A:$DD,MATCH(BW$2,'B-EmEC'!$A$1:$DD$1,0),FALSE)</f>
        <v>2.2903658945955017</v>
      </c>
      <c r="BX51" s="77">
        <f>VLOOKUP($A51,'B-EmEC'!$A:$DD,MATCH(BX$2,'B-EmEC'!$A$1:$DD$1,0),FALSE)</f>
        <v>1.9419986023759608</v>
      </c>
      <c r="BY51" s="77">
        <f>VLOOKUP($A51,'B-EmEC'!$A:$DD,MATCH(BY$2,'B-EmEC'!$A$1:$DD$1,0),FALSE)</f>
        <v>5.804899387576552</v>
      </c>
      <c r="BZ51" s="80">
        <f>VLOOKUP($A51,'B-EmEC'!$A:$DD,MATCH(BZ$2,'B-EmEC'!$A$1:$DD$1,0),FALSE)</f>
        <v>13.668228628837442</v>
      </c>
      <c r="CA51" s="79" t="e">
        <f>VLOOKUP($A51,'B-EmEC'!$A:$DD,MATCH(CA$2,'B-EmEC'!$A$1:$DD$1,0),FALSE)</f>
        <v>#N/A</v>
      </c>
      <c r="CB51" s="79">
        <f>VLOOKUP($A51,'B-EmEC'!$A:$DD,MATCH(CB$2,'B-EmEC'!$A$1:$DD$1,0),FALSE)</f>
        <v>108.72221329388267</v>
      </c>
      <c r="CC51" s="79">
        <f>VLOOKUP($A51,'B-EmEC'!$A:$DD,MATCH(CC$2,'B-EmEC'!$A$1:$DD$1,0),FALSE)</f>
        <v>16.261434473786718</v>
      </c>
      <c r="CD51" s="79" t="e">
        <f>VLOOKUP($A51,'B-EmEC'!$A:$DD,MATCH(CD$2,'B-EmEC'!$A$1:$DD$1,0),FALSE)</f>
        <v>#N/A</v>
      </c>
      <c r="CE51" s="79">
        <f>VLOOKUP($A51,'B-EmEC'!$A:$DD,MATCH(CE$2,'B-EmEC'!$A$1:$DD$1,0),FALSE)</f>
        <v>39.793848324835373</v>
      </c>
      <c r="CF51" s="79">
        <f>VLOOKUP($A51,'B-EmEC'!$A:$DD,MATCH(CF$2,'B-EmEC'!$A$1:$DD$1,0),FALSE)</f>
        <v>18.269525875555559</v>
      </c>
      <c r="CG51" s="79">
        <f>VLOOKUP($A51,'B-EmEC'!$A:$DD,MATCH(CG$2,'B-EmEC'!$A$1:$DD$1,0),FALSE)</f>
        <v>6.4436872984659432</v>
      </c>
      <c r="CH51" s="79">
        <f>VLOOKUP($A51,'B-EmEC'!$A:$DD,MATCH(CH$2,'B-EmEC'!$A$1:$DD$1,0),FALSE)</f>
        <v>0</v>
      </c>
      <c r="CI51" s="79">
        <f>VLOOKUP($A51,'B-EmEC'!$A:$DD,MATCH(CI$2,'B-EmEC'!$A$1:$DD$1,0),FALSE)</f>
        <v>0</v>
      </c>
      <c r="CJ51" s="79">
        <f>VLOOKUP($A51,'B-EmEC'!$A:$DD,MATCH(CJ$2,'B-EmEC'!$A$1:$DD$1,0),FALSE)</f>
        <v>1.0144550461308615</v>
      </c>
      <c r="CK51" s="79">
        <f>VLOOKUP($A51,'B-EmEC'!$A:$DD,MATCH(CK$2,'B-EmEC'!$A$1:$DD$1,0),FALSE)</f>
        <v>117.63504055800671</v>
      </c>
      <c r="CL51" s="79">
        <f>VLOOKUP($A51,'B-EmEC'!$A:$DD,MATCH(CL$2,'B-EmEC'!$A$1:$DD$1,0),FALSE)</f>
        <v>0</v>
      </c>
      <c r="CM51" s="79">
        <f>VLOOKUP($A51,'B-EmEC'!$A:$DD,MATCH(CM$2,'B-EmEC'!$A$1:$DD$1,0),FALSE)</f>
        <v>0</v>
      </c>
      <c r="CN51" s="79">
        <f>VLOOKUP($A51,'B-EmEC'!$A:$DD,MATCH(CN$2,'B-EmEC'!$A$1:$DD$1,0),FALSE)</f>
        <v>9.7471428571428582</v>
      </c>
      <c r="CO51" s="79">
        <f>VLOOKUP($A51,'B-EmEC'!$A:$DD,MATCH(CO$2,'B-EmEC'!$A$1:$DD$1,0),FALSE)</f>
        <v>2.1544507511970123</v>
      </c>
      <c r="CP51" s="79">
        <f>VLOOKUP($A51,'B-EmEC'!$A:$DD,MATCH(CP$2,'B-EmEC'!$A$1:$DD$1,0),FALSE)</f>
        <v>18.957142857142856</v>
      </c>
    </row>
    <row r="52" spans="1:94" x14ac:dyDescent="0.2">
      <c r="A52" t="s">
        <v>128</v>
      </c>
      <c r="B52" s="1" t="str">
        <f>IF(VLOOKUP($A52,'B-Ligands'!$A:$G,3,FALSE)="","",VLOOKUP($A52,'B-Ligands'!$A:$G,3,FALSE))</f>
        <v>GLP-1 (7-36)</v>
      </c>
      <c r="C52" t="str">
        <f>IF(VLOOKUP($A52,'B-Ligands'!$A:$G,4,FALSE)="","",VLOOKUP($A52,'B-Ligands'!$A:$G,4,FALSE))</f>
        <v>Glucagon-like peptide 1</v>
      </c>
      <c r="D52" t="str">
        <f>IF(VLOOKUP($A52,'B-Ligands'!$A:$G,5,FALSE)="","",VLOOKUP($A52,'B-Ligands'!$A:$G,5,FALSE))</f>
        <v>Guide To Pharmacology</v>
      </c>
      <c r="E52">
        <f>IF(VLOOKUP($A52,'B-Ligands'!$A:$G,6,FALSE)="","",VLOOKUP($A52,'B-Ligands'!$A:$G,6,FALSE))</f>
        <v>3544</v>
      </c>
      <c r="F52" t="str">
        <f>IF(VLOOKUP($A52,'B-Ligands'!$A:$G,7,FALSE)="","",VLOOKUP($A52,'B-Ligands'!$A:$G,7,FALSE))</f>
        <v>Physiological</v>
      </c>
      <c r="G52" s="28">
        <f t="shared" si="0"/>
        <v>10.585127067577965</v>
      </c>
      <c r="H52" s="32">
        <f t="shared" si="1"/>
        <v>9.081587076805544</v>
      </c>
      <c r="I52" s="32">
        <f t="shared" si="2"/>
        <v>8.2112156005917782</v>
      </c>
      <c r="J52" s="32">
        <f t="shared" si="3"/>
        <v>7.5608979712153728</v>
      </c>
      <c r="K52" s="32">
        <f t="shared" si="4"/>
        <v>8.0645185466126268</v>
      </c>
      <c r="L52" s="28">
        <f t="shared" si="5"/>
        <v>10.62</v>
      </c>
      <c r="M52" s="32">
        <f t="shared" si="6"/>
        <v>10.220000000000001</v>
      </c>
      <c r="N52" s="32">
        <f t="shared" si="7"/>
        <v>8.577</v>
      </c>
      <c r="O52" s="32">
        <f t="shared" si="8"/>
        <v>8.4619999999999997</v>
      </c>
      <c r="P52" s="32">
        <f t="shared" si="9"/>
        <v>8.4559999999999995</v>
      </c>
      <c r="Q52" s="29">
        <f t="shared" si="10"/>
        <v>92.284139620330691</v>
      </c>
      <c r="R52" s="31">
        <f t="shared" si="11"/>
        <v>35.012135922330096</v>
      </c>
      <c r="S52" s="31">
        <f t="shared" si="12"/>
        <v>43.074039362699153</v>
      </c>
      <c r="T52" s="31">
        <f t="shared" si="13"/>
        <v>12.55734919286321</v>
      </c>
      <c r="U52" s="31">
        <f t="shared" si="14"/>
        <v>46.079664570230605</v>
      </c>
      <c r="V52" s="28">
        <f t="shared" si="15"/>
        <v>14.679574428296583</v>
      </c>
      <c r="W52" s="32">
        <f t="shared" si="16"/>
        <v>123.7261858148109</v>
      </c>
      <c r="X52" s="32">
        <f t="shared" si="17"/>
        <v>55.71762971054622</v>
      </c>
      <c r="Y52" s="32">
        <f t="shared" si="18"/>
        <v>7.7803126792865864</v>
      </c>
      <c r="Z52" s="32">
        <f t="shared" si="19"/>
        <v>97.524150816904879</v>
      </c>
      <c r="AA52" s="80" cm="1">
        <f t="array" ref="AA52">_xlfn.IFS(AR52=0,0,AR52&gt;0,(LOG(0.01*BI52/10^-AR52)))</f>
        <v>10.585127067577965</v>
      </c>
      <c r="AB52" s="79" t="e" cm="1">
        <f t="array" ref="AB52">_xlfn.IFS(AS52=0,0,AS52&gt;0,(LOG(0.01*BJ52/10^-AS52)))</f>
        <v>#N/A</v>
      </c>
      <c r="AC52" s="79" cm="1">
        <f t="array" ref="AC52">_xlfn.IFS(AT52=0,0,AT52&gt;0,(LOG(0.01*BK52/10^-AT52)))</f>
        <v>7.0410429079334227</v>
      </c>
      <c r="AD52" s="79" cm="1">
        <f t="array" ref="AD52">_xlfn.IFS(AU52=0,0,AU52&gt;0,(LOG(0.01*BL52/10^-AU52)))</f>
        <v>6.8624047117346416</v>
      </c>
      <c r="AE52" s="79" t="e" cm="1">
        <f t="array" ref="AE52">_xlfn.IFS(AV52=0,0,AV52&gt;0,(LOG(0.01*BM52/10^-AV52)))</f>
        <v>#N/A</v>
      </c>
      <c r="AF52" s="79" cm="1">
        <f t="array" ref="AF52">_xlfn.IFS(AW52=0,0,AW52&gt;0,(LOG(0.01*BN52/10^-AW52)))</f>
        <v>7.9043075117977812</v>
      </c>
      <c r="AG52" s="79" cm="1">
        <f t="array" ref="AG52">_xlfn.IFS(AX52=0,0,AX52&gt;0,(LOG(0.01*BO52/10^-AX52)))</f>
        <v>8.3872186057946365</v>
      </c>
      <c r="AH52" s="79" cm="1">
        <f t="array" ref="AH52">_xlfn.IFS(AY52=0,0,AY52&gt;0,(LOG(0.01*BP52/10^-AY52)))</f>
        <v>9.081587076805544</v>
      </c>
      <c r="AI52" s="79" cm="1">
        <f t="array" ref="AI52">_xlfn.IFS(AZ52=0,0,AZ52&gt;0,(LOG(0.01*BQ52/10^-AZ52)))</f>
        <v>0</v>
      </c>
      <c r="AJ52" s="79" cm="1">
        <f t="array" ref="AJ52">_xlfn.IFS(BA52=0,0,BA52&gt;0,(LOG(0.01*BR52/10^-BA52)))</f>
        <v>0</v>
      </c>
      <c r="AK52" s="79" cm="1">
        <f t="array" ref="AK52">_xlfn.IFS(BB52=0,0,BB52&gt;0,(LOG(0.01*BS52/10^-BB52)))</f>
        <v>0</v>
      </c>
      <c r="AL52" s="79" cm="1">
        <f t="array" ref="AL52">_xlfn.IFS(BC52=0,0,BC52&gt;0,(LOG(0.01*BT52/10^-BC52)))</f>
        <v>8.2112156005917782</v>
      </c>
      <c r="AM52" s="79" cm="1">
        <f t="array" ref="AM52">_xlfn.IFS(BD52=0,0,BD52&gt;0,(LOG(0.01*BU52/10^-BD52)))</f>
        <v>0</v>
      </c>
      <c r="AN52" s="79" cm="1">
        <f t="array" ref="AN52">_xlfn.IFS(BE52=0,0,BE52&gt;0,(LOG(0.01*BV52/10^-BE52)))</f>
        <v>7.5608979712153728</v>
      </c>
      <c r="AO52" s="79" cm="1">
        <f t="array" ref="AO52">_xlfn.IFS(BF52=0,0,BF52&gt;0,(LOG(0.01*BW52/10^-BF52)))</f>
        <v>7.6010185398411592</v>
      </c>
      <c r="AP52" s="79" cm="1">
        <f t="array" ref="AP52">_xlfn.IFS(BG52=0,0,BG52&gt;0,(LOG(0.01*BX52/10^-BG52)))</f>
        <v>7.7865093090473572</v>
      </c>
      <c r="AQ52" s="79" cm="1">
        <f t="array" ref="AQ52">_xlfn.IFS(BH52=0,0,BH52&gt;0,(LOG(0.01*BY52/10^-BH52)))</f>
        <v>8.0645185466126268</v>
      </c>
      <c r="AR52" s="80">
        <f>VLOOKUP($A52,'B-EmEC'!$A:$DD,MATCH(AR$2,'B-EmEC'!$A$1:$DD$1,0),FALSE)</f>
        <v>10.62</v>
      </c>
      <c r="AS52" s="79" t="e">
        <f>VLOOKUP($A52,'B-EmEC'!$A:$DD,MATCH(AS$2,'B-EmEC'!$A$1:$DD$1,0),FALSE)</f>
        <v>#N/A</v>
      </c>
      <c r="AT52" s="79">
        <f>VLOOKUP($A52,'B-EmEC'!$A:$DD,MATCH(AT$2,'B-EmEC'!$A$1:$DD$1,0),FALSE)</f>
        <v>8.3450000000000006</v>
      </c>
      <c r="AU52" s="79">
        <f>VLOOKUP($A52,'B-EmEC'!$A:$DD,MATCH(AU$2,'B-EmEC'!$A$1:$DD$1,0),FALSE)</f>
        <v>8.4260000000000002</v>
      </c>
      <c r="AV52" s="79" t="e">
        <f>VLOOKUP($A52,'B-EmEC'!$A:$DD,MATCH(AV$2,'B-EmEC'!$A$1:$DD$1,0),FALSE)</f>
        <v>#N/A</v>
      </c>
      <c r="AW52" s="79">
        <f>VLOOKUP($A52,'B-EmEC'!$A:$DD,MATCH(AW$2,'B-EmEC'!$A$1:$DD$1,0),FALSE)</f>
        <v>8.516</v>
      </c>
      <c r="AX52" s="79">
        <f>VLOOKUP($A52,'B-EmEC'!$A:$DD,MATCH(AX$2,'B-EmEC'!$A$1:$DD$1,0),FALSE)</f>
        <v>8.843</v>
      </c>
      <c r="AY52" s="79">
        <f>VLOOKUP($A52,'B-EmEC'!$A:$DD,MATCH(AY$2,'B-EmEC'!$A$1:$DD$1,0),FALSE)</f>
        <v>10.220000000000001</v>
      </c>
      <c r="AZ52" s="79">
        <f>VLOOKUP($A52,'B-EmEC'!$A:$DD,MATCH(AZ$2,'B-EmEC'!$A$1:$DD$1,0),FALSE)</f>
        <v>0</v>
      </c>
      <c r="BA52" s="79">
        <f>VLOOKUP($A52,'B-EmEC'!$A:$DD,MATCH(BA$2,'B-EmEC'!$A$1:$DD$1,0),FALSE)</f>
        <v>0</v>
      </c>
      <c r="BB52" s="79">
        <f>VLOOKUP($A52,'B-EmEC'!$A:$DD,MATCH(BB$2,'B-EmEC'!$A$1:$DD$1,0),FALSE)</f>
        <v>0</v>
      </c>
      <c r="BC52" s="79">
        <f>VLOOKUP($A52,'B-EmEC'!$A:$DD,MATCH(BC$2,'B-EmEC'!$A$1:$DD$1,0),FALSE)</f>
        <v>8.577</v>
      </c>
      <c r="BD52" s="79">
        <f>VLOOKUP($A52,'B-EmEC'!$A:$DD,MATCH(BD$2,'B-EmEC'!$A$1:$DD$1,0),FALSE)</f>
        <v>0</v>
      </c>
      <c r="BE52" s="79">
        <f>VLOOKUP($A52,'B-EmEC'!$A:$DD,MATCH(BE$2,'B-EmEC'!$A$1:$DD$1,0),FALSE)</f>
        <v>8.4619999999999997</v>
      </c>
      <c r="BF52" s="79">
        <f>VLOOKUP($A52,'B-EmEC'!$A:$DD,MATCH(BF$2,'B-EmEC'!$A$1:$DD$1,0),FALSE)</f>
        <v>8.3290000000000006</v>
      </c>
      <c r="BG52" s="79">
        <f>VLOOKUP($A52,'B-EmEC'!$A:$DD,MATCH(BG$2,'B-EmEC'!$A$1:$DD$1,0),FALSE)</f>
        <v>8.1229999999999993</v>
      </c>
      <c r="BH52" s="79">
        <f>VLOOKUP($A52,'B-EmEC'!$A:$DD,MATCH(BH$2,'B-EmEC'!$A$1:$DD$1,0),FALSE)</f>
        <v>8.4559999999999995</v>
      </c>
      <c r="BI52" s="78">
        <f>VLOOKUP($A52,'B-EmEC'!$A:$DD,MATCH(BI$2,'B-EmEC'!$A$1:$DD$1,0),FALSE)</f>
        <v>92.284139620330691</v>
      </c>
      <c r="BJ52" s="77" t="e">
        <f>VLOOKUP($A52,'B-EmEC'!$A:$DD,MATCH(BJ$2,'B-EmEC'!$A$1:$DD$1,0),FALSE)</f>
        <v>#N/A</v>
      </c>
      <c r="BK52" s="77">
        <f>VLOOKUP($A52,'B-EmEC'!$A:$DD,MATCH(BK$2,'B-EmEC'!$A$1:$DD$1,0),FALSE)</f>
        <v>4.9664138678223182</v>
      </c>
      <c r="BL52" s="77">
        <f>VLOOKUP($A52,'B-EmEC'!$A:$DD,MATCH(BL$2,'B-EmEC'!$A$1:$DD$1,0),FALSE)</f>
        <v>2.731522056675431</v>
      </c>
      <c r="BM52" s="77" t="e">
        <f>VLOOKUP($A52,'B-EmEC'!$A:$DD,MATCH(BM$2,'B-EmEC'!$A$1:$DD$1,0),FALSE)</f>
        <v>#N/A</v>
      </c>
      <c r="BN52" s="77">
        <f>VLOOKUP($A52,'B-EmEC'!$A:$DD,MATCH(BN$2,'B-EmEC'!$A$1:$DD$1,0),FALSE)</f>
        <v>24.451612903225808</v>
      </c>
      <c r="BO52" s="77">
        <f>VLOOKUP($A52,'B-EmEC'!$A:$DD,MATCH(BO$2,'B-EmEC'!$A$1:$DD$1,0),FALSE)</f>
        <v>35.012135922330096</v>
      </c>
      <c r="BP52" s="77">
        <f>VLOOKUP($A52,'B-EmEC'!$A:$DD,MATCH(BP$2,'B-EmEC'!$A$1:$DD$1,0),FALSE)</f>
        <v>7.2708816705336421</v>
      </c>
      <c r="BQ52" s="77">
        <f>VLOOKUP($A52,'B-EmEC'!$A:$DD,MATCH(BQ$2,'B-EmEC'!$A$1:$DD$1,0),FALSE)</f>
        <v>0</v>
      </c>
      <c r="BR52" s="77">
        <f>VLOOKUP($A52,'B-EmEC'!$A:$DD,MATCH(BR$2,'B-EmEC'!$A$1:$DD$1,0),FALSE)</f>
        <v>0</v>
      </c>
      <c r="BS52" s="77">
        <f>VLOOKUP($A52,'B-EmEC'!$A:$DD,MATCH(BS$2,'B-EmEC'!$A$1:$DD$1,0),FALSE)</f>
        <v>0</v>
      </c>
      <c r="BT52" s="77">
        <f>VLOOKUP($A52,'B-EmEC'!$A:$DD,MATCH(BT$2,'B-EmEC'!$A$1:$DD$1,0),FALSE)</f>
        <v>43.074039362699153</v>
      </c>
      <c r="BU52" s="77">
        <f>VLOOKUP($A52,'B-EmEC'!$A:$DD,MATCH(BU$2,'B-EmEC'!$A$1:$DD$1,0),FALSE)</f>
        <v>0</v>
      </c>
      <c r="BV52" s="77">
        <f>VLOOKUP($A52,'B-EmEC'!$A:$DD,MATCH(BV$2,'B-EmEC'!$A$1:$DD$1,0),FALSE)</f>
        <v>12.55734919286321</v>
      </c>
      <c r="BW52" s="77">
        <f>VLOOKUP($A52,'B-EmEC'!$A:$DD,MATCH(BW$2,'B-EmEC'!$A$1:$DD$1,0),FALSE)</f>
        <v>18.707620006713661</v>
      </c>
      <c r="BX52" s="77">
        <f>VLOOKUP($A52,'B-EmEC'!$A:$DD,MATCH(BX$2,'B-EmEC'!$A$1:$DD$1,0),FALSE)</f>
        <v>46.079664570230605</v>
      </c>
      <c r="BY52" s="77">
        <f>VLOOKUP($A52,'B-EmEC'!$A:$DD,MATCH(BY$2,'B-EmEC'!$A$1:$DD$1,0),FALSE)</f>
        <v>40.599300087489063</v>
      </c>
      <c r="BZ52" s="80">
        <f>VLOOKUP($A52,'B-EmEC'!$A:$DD,MATCH(BZ$2,'B-EmEC'!$A$1:$DD$1,0),FALSE)</f>
        <v>14.679574428296583</v>
      </c>
      <c r="CA52" s="79" t="e">
        <f>VLOOKUP($A52,'B-EmEC'!$A:$DD,MATCH(CA$2,'B-EmEC'!$A$1:$DD$1,0),FALSE)</f>
        <v>#N/A</v>
      </c>
      <c r="CB52" s="79">
        <f>VLOOKUP($A52,'B-EmEC'!$A:$DD,MATCH(CB$2,'B-EmEC'!$A$1:$DD$1,0),FALSE)</f>
        <v>5.3340552690645131</v>
      </c>
      <c r="CC52" s="79">
        <f>VLOOKUP($A52,'B-EmEC'!$A:$DD,MATCH(CC$2,'B-EmEC'!$A$1:$DD$1,0),FALSE)</f>
        <v>11.181612113424306</v>
      </c>
      <c r="CD52" s="79" t="e">
        <f>VLOOKUP($A52,'B-EmEC'!$A:$DD,MATCH(CD$2,'B-EmEC'!$A$1:$DD$1,0),FALSE)</f>
        <v>#N/A</v>
      </c>
      <c r="CE52" s="79">
        <f>VLOOKUP($A52,'B-EmEC'!$A:$DD,MATCH(CE$2,'B-EmEC'!$A$1:$DD$1,0),FALSE)</f>
        <v>20.640369803913693</v>
      </c>
      <c r="CF52" s="79">
        <f>VLOOKUP($A52,'B-EmEC'!$A:$DD,MATCH(CF$2,'B-EmEC'!$A$1:$DD$1,0),FALSE)</f>
        <v>123.7261858148109</v>
      </c>
      <c r="CG52" s="79">
        <f>VLOOKUP($A52,'B-EmEC'!$A:$DD,MATCH(CG$2,'B-EmEC'!$A$1:$DD$1,0),FALSE)</f>
        <v>1.6327411479847695</v>
      </c>
      <c r="CH52" s="79">
        <f>VLOOKUP($A52,'B-EmEC'!$A:$DD,MATCH(CH$2,'B-EmEC'!$A$1:$DD$1,0),FALSE)</f>
        <v>0</v>
      </c>
      <c r="CI52" s="79">
        <f>VLOOKUP($A52,'B-EmEC'!$A:$DD,MATCH(CI$2,'B-EmEC'!$A$1:$DD$1,0),FALSE)</f>
        <v>0</v>
      </c>
      <c r="CJ52" s="79">
        <f>VLOOKUP($A52,'B-EmEC'!$A:$DD,MATCH(CJ$2,'B-EmEC'!$A$1:$DD$1,0),FALSE)</f>
        <v>0</v>
      </c>
      <c r="CK52" s="79">
        <f>VLOOKUP($A52,'B-EmEC'!$A:$DD,MATCH(CK$2,'B-EmEC'!$A$1:$DD$1,0),FALSE)</f>
        <v>55.71762971054622</v>
      </c>
      <c r="CL52" s="79">
        <f>VLOOKUP($A52,'B-EmEC'!$A:$DD,MATCH(CL$2,'B-EmEC'!$A$1:$DD$1,0),FALSE)</f>
        <v>0</v>
      </c>
      <c r="CM52" s="79">
        <f>VLOOKUP($A52,'B-EmEC'!$A:$DD,MATCH(CM$2,'B-EmEC'!$A$1:$DD$1,0),FALSE)</f>
        <v>7.7803126792865864</v>
      </c>
      <c r="CN52" s="79">
        <f>VLOOKUP($A52,'B-EmEC'!$A:$DD,MATCH(CN$2,'B-EmEC'!$A$1:$DD$1,0),FALSE)</f>
        <v>95.659469032375284</v>
      </c>
      <c r="CO52" s="79">
        <f>VLOOKUP($A52,'B-EmEC'!$A:$DD,MATCH(CO$2,'B-EmEC'!$A$1:$DD$1,0),FALSE)</f>
        <v>46.029746953564924</v>
      </c>
      <c r="CP52" s="79">
        <f>VLOOKUP($A52,'B-EmEC'!$A:$DD,MATCH(CP$2,'B-EmEC'!$A$1:$DD$1,0),FALSE)</f>
        <v>97.524150816904879</v>
      </c>
    </row>
    <row r="53" spans="1:94" x14ac:dyDescent="0.2">
      <c r="A53" t="s">
        <v>129</v>
      </c>
      <c r="B53" s="1" t="str">
        <f>IF(VLOOKUP($A53,'B-Ligands'!$A:$G,3,FALSE)="","",VLOOKUP($A53,'B-Ligands'!$A:$G,3,FALSE))</f>
        <v>GLP-2 (1-33)</v>
      </c>
      <c r="C53" t="str">
        <f>IF(VLOOKUP($A53,'B-Ligands'!$A:$G,4,FALSE)="","",VLOOKUP($A53,'B-Ligands'!$A:$G,4,FALSE))</f>
        <v>Glucagon-like peptide 2</v>
      </c>
      <c r="D53" t="str">
        <f>IF(VLOOKUP($A53,'B-Ligands'!$A:$G,5,FALSE)="","",VLOOKUP($A53,'B-Ligands'!$A:$G,5,FALSE))</f>
        <v>Guide To Pharmacology</v>
      </c>
      <c r="E53">
        <f>IF(VLOOKUP($A53,'B-Ligands'!$A:$G,6,FALSE)="","",VLOOKUP($A53,'B-Ligands'!$A:$G,6,FALSE))</f>
        <v>1140</v>
      </c>
      <c r="F53" t="str">
        <f>IF(VLOOKUP($A53,'B-Ligands'!$A:$G,7,FALSE)="","",VLOOKUP($A53,'B-Ligands'!$A:$G,7,FALSE))</f>
        <v>Physiological</v>
      </c>
      <c r="G53" s="28">
        <f t="shared" si="0"/>
        <v>10.086426137456842</v>
      </c>
      <c r="H53" s="32">
        <f t="shared" si="1"/>
        <v>8.8246253530766143</v>
      </c>
      <c r="I53" s="32">
        <f t="shared" si="2"/>
        <v>7.6041807359367359</v>
      </c>
      <c r="J53" s="32">
        <f t="shared" si="3"/>
        <v>0</v>
      </c>
      <c r="K53" s="32">
        <f t="shared" si="4"/>
        <v>8.0862209082688032</v>
      </c>
      <c r="L53" s="28">
        <f t="shared" si="5"/>
        <v>10.1</v>
      </c>
      <c r="M53" s="32">
        <f t="shared" si="6"/>
        <v>9.2349999999999994</v>
      </c>
      <c r="N53" s="32">
        <f t="shared" si="7"/>
        <v>8.24</v>
      </c>
      <c r="O53" s="32">
        <f t="shared" si="8"/>
        <v>0</v>
      </c>
      <c r="P53" s="32">
        <f t="shared" si="9"/>
        <v>8.7720000000000002</v>
      </c>
      <c r="Q53" s="29">
        <f t="shared" si="10"/>
        <v>96.92284139620331</v>
      </c>
      <c r="R53" s="31">
        <f t="shared" si="11"/>
        <v>39.583333333333336</v>
      </c>
      <c r="S53" s="31">
        <f t="shared" si="12"/>
        <v>23.130271790065603</v>
      </c>
      <c r="T53" s="31">
        <f t="shared" si="13"/>
        <v>0</v>
      </c>
      <c r="U53" s="31">
        <f t="shared" si="14"/>
        <v>30.42432195975503</v>
      </c>
      <c r="V53" s="28">
        <f t="shared" si="15"/>
        <v>4.5660734495484387</v>
      </c>
      <c r="W53" s="32">
        <f t="shared" si="16"/>
        <v>115.31261685329761</v>
      </c>
      <c r="X53" s="32">
        <f t="shared" si="17"/>
        <v>39.637321245919857</v>
      </c>
      <c r="Y53" s="32">
        <f t="shared" si="18"/>
        <v>0</v>
      </c>
      <c r="Z53" s="32">
        <f t="shared" si="19"/>
        <v>76.832533976290122</v>
      </c>
      <c r="AA53" s="80" cm="1">
        <f t="array" ref="AA53">_xlfn.IFS(AR53=0,0,AR53&gt;0,(LOG(0.01*BI53/10^-AR53)))</f>
        <v>10.086426137456842</v>
      </c>
      <c r="AB53" s="79" t="e" cm="1">
        <f t="array" ref="AB53">_xlfn.IFS(AS53=0,0,AS53&gt;0,(LOG(0.01*BJ53/10^-AS53)))</f>
        <v>#N/A</v>
      </c>
      <c r="AC53" s="79" cm="1">
        <f t="array" ref="AC53">_xlfn.IFS(AT53=0,0,AT53&gt;0,(LOG(0.01*BK53/10^-AT53)))</f>
        <v>7.7558275811764572</v>
      </c>
      <c r="AD53" s="79" cm="1">
        <f t="array" ref="AD53">_xlfn.IFS(AU53=0,0,AU53&gt;0,(LOG(0.01*BL53/10^-AU53)))</f>
        <v>7.4581061904607155</v>
      </c>
      <c r="AE53" s="79" t="e" cm="1">
        <f t="array" ref="AE53">_xlfn.IFS(AV53=0,0,AV53&gt;0,(LOG(0.01*BM53/10^-AV53)))</f>
        <v>#N/A</v>
      </c>
      <c r="AF53" s="79" cm="1">
        <f t="array" ref="AF53">_xlfn.IFS(AW53=0,0,AW53&gt;0,(LOG(0.01*BN53/10^-AW53)))</f>
        <v>8.8246253530766143</v>
      </c>
      <c r="AG53" s="79" cm="1">
        <f t="array" ref="AG53">_xlfn.IFS(AX53=0,0,AX53&gt;0,(LOG(0.01*BO53/10^-AX53)))</f>
        <v>8.7955123635772434</v>
      </c>
      <c r="AH53" s="79" cm="1">
        <f t="array" ref="AH53">_xlfn.IFS(AY53=0,0,AY53&gt;0,(LOG(0.01*BP53/10^-AY53)))</f>
        <v>8.1690986190930275</v>
      </c>
      <c r="AI53" s="79" cm="1">
        <f t="array" ref="AI53">_xlfn.IFS(AZ53=0,0,AZ53&gt;0,(LOG(0.01*BQ53/10^-AZ53)))</f>
        <v>0</v>
      </c>
      <c r="AJ53" s="79" cm="1">
        <f t="array" ref="AJ53">_xlfn.IFS(BA53=0,0,BA53&gt;0,(LOG(0.01*BR53/10^-BA53)))</f>
        <v>0</v>
      </c>
      <c r="AK53" s="79" cm="1">
        <f t="array" ref="AK53">_xlfn.IFS(BB53=0,0,BB53&gt;0,(LOG(0.01*BS53/10^-BB53)))</f>
        <v>0</v>
      </c>
      <c r="AL53" s="79" cm="1">
        <f t="array" ref="AL53">_xlfn.IFS(BC53=0,0,BC53&gt;0,(LOG(0.01*BT53/10^-BC53)))</f>
        <v>7.6041807359367359</v>
      </c>
      <c r="AM53" s="79" cm="1">
        <f t="array" ref="AM53">_xlfn.IFS(BD53=0,0,BD53&gt;0,(LOG(0.01*BU53/10^-BD53)))</f>
        <v>0</v>
      </c>
      <c r="AN53" s="79" cm="1">
        <f t="array" ref="AN53">_xlfn.IFS(BE53=0,0,BE53&gt;0,(LOG(0.01*BV53/10^-BE53)))</f>
        <v>0</v>
      </c>
      <c r="AO53" s="79" cm="1">
        <f t="array" ref="AO53">_xlfn.IFS(BF53=0,0,BF53&gt;0,(LOG(0.01*BW53/10^-BF53)))</f>
        <v>8.0803304492814867</v>
      </c>
      <c r="AP53" s="79" cm="1">
        <f t="array" ref="AP53">_xlfn.IFS(BG53=0,0,BG53&gt;0,(LOG(0.01*BX53/10^-BG53)))</f>
        <v>7.4493322499661607</v>
      </c>
      <c r="AQ53" s="79" cm="1">
        <f t="array" ref="AQ53">_xlfn.IFS(BH53=0,0,BH53&gt;0,(LOG(0.01*BY53/10^-BH53)))</f>
        <v>8.0862209082688032</v>
      </c>
      <c r="AR53" s="80">
        <f>VLOOKUP($A53,'B-EmEC'!$A:$DD,MATCH(AR$2,'B-EmEC'!$A$1:$DD$1,0),FALSE)</f>
        <v>10.1</v>
      </c>
      <c r="AS53" s="79" t="e">
        <f>VLOOKUP($A53,'B-EmEC'!$A:$DD,MATCH(AS$2,'B-EmEC'!$A$1:$DD$1,0),FALSE)</f>
        <v>#N/A</v>
      </c>
      <c r="AT53" s="79">
        <f>VLOOKUP($A53,'B-EmEC'!$A:$DD,MATCH(AT$2,'B-EmEC'!$A$1:$DD$1,0),FALSE)</f>
        <v>8.6859999999999999</v>
      </c>
      <c r="AU53" s="79">
        <f>VLOOKUP($A53,'B-EmEC'!$A:$DD,MATCH(AU$2,'B-EmEC'!$A$1:$DD$1,0),FALSE)</f>
        <v>8.6219999999999999</v>
      </c>
      <c r="AV53" s="79" t="e">
        <f>VLOOKUP($A53,'B-EmEC'!$A:$DD,MATCH(AV$2,'B-EmEC'!$A$1:$DD$1,0),FALSE)</f>
        <v>#N/A</v>
      </c>
      <c r="AW53" s="79">
        <f>VLOOKUP($A53,'B-EmEC'!$A:$DD,MATCH(AW$2,'B-EmEC'!$A$1:$DD$1,0),FALSE)</f>
        <v>9.2349999999999994</v>
      </c>
      <c r="AX53" s="79">
        <f>VLOOKUP($A53,'B-EmEC'!$A:$DD,MATCH(AX$2,'B-EmEC'!$A$1:$DD$1,0),FALSE)</f>
        <v>9.1980000000000004</v>
      </c>
      <c r="AY53" s="79">
        <f>VLOOKUP($A53,'B-EmEC'!$A:$DD,MATCH(AY$2,'B-EmEC'!$A$1:$DD$1,0),FALSE)</f>
        <v>9.0329999999999995</v>
      </c>
      <c r="AZ53" s="79">
        <f>VLOOKUP($A53,'B-EmEC'!$A:$DD,MATCH(AZ$2,'B-EmEC'!$A$1:$DD$1,0),FALSE)</f>
        <v>0</v>
      </c>
      <c r="BA53" s="79">
        <f>VLOOKUP($A53,'B-EmEC'!$A:$DD,MATCH(BA$2,'B-EmEC'!$A$1:$DD$1,0),FALSE)</f>
        <v>0</v>
      </c>
      <c r="BB53" s="79">
        <f>VLOOKUP($A53,'B-EmEC'!$A:$DD,MATCH(BB$2,'B-EmEC'!$A$1:$DD$1,0),FALSE)</f>
        <v>0</v>
      </c>
      <c r="BC53" s="79">
        <f>VLOOKUP($A53,'B-EmEC'!$A:$DD,MATCH(BC$2,'B-EmEC'!$A$1:$DD$1,0),FALSE)</f>
        <v>8.24</v>
      </c>
      <c r="BD53" s="79">
        <f>VLOOKUP($A53,'B-EmEC'!$A:$DD,MATCH(BD$2,'B-EmEC'!$A$1:$DD$1,0),FALSE)</f>
        <v>0</v>
      </c>
      <c r="BE53" s="79">
        <f>VLOOKUP($A53,'B-EmEC'!$A:$DD,MATCH(BE$2,'B-EmEC'!$A$1:$DD$1,0),FALSE)</f>
        <v>0</v>
      </c>
      <c r="BF53" s="79">
        <f>VLOOKUP($A53,'B-EmEC'!$A:$DD,MATCH(BF$2,'B-EmEC'!$A$1:$DD$1,0),FALSE)</f>
        <v>8.7720000000000002</v>
      </c>
      <c r="BG53" s="79">
        <f>VLOOKUP($A53,'B-EmEC'!$A:$DD,MATCH(BG$2,'B-EmEC'!$A$1:$DD$1,0),FALSE)</f>
        <v>8.2439999999999998</v>
      </c>
      <c r="BH53" s="79">
        <f>VLOOKUP($A53,'B-EmEC'!$A:$DD,MATCH(BH$2,'B-EmEC'!$A$1:$DD$1,0),FALSE)</f>
        <v>8.6029999999999998</v>
      </c>
      <c r="BI53" s="78">
        <f>VLOOKUP($A53,'B-EmEC'!$A:$DD,MATCH(BI$2,'B-EmEC'!$A$1:$DD$1,0),FALSE)</f>
        <v>96.92284139620331</v>
      </c>
      <c r="BJ53" s="77" t="e">
        <f>VLOOKUP($A53,'B-EmEC'!$A:$DD,MATCH(BJ$2,'B-EmEC'!$A$1:$DD$1,0),FALSE)</f>
        <v>#N/A</v>
      </c>
      <c r="BK53" s="77">
        <f>VLOOKUP($A53,'B-EmEC'!$A:$DD,MATCH(BK$2,'B-EmEC'!$A$1:$DD$1,0),FALSE)</f>
        <v>11.744312026002167</v>
      </c>
      <c r="BL53" s="77">
        <f>VLOOKUP($A53,'B-EmEC'!$A:$DD,MATCH(BL$2,'B-EmEC'!$A$1:$DD$1,0),FALSE)</f>
        <v>6.8565585743499851</v>
      </c>
      <c r="BM53" s="77" t="e">
        <f>VLOOKUP($A53,'B-EmEC'!$A:$DD,MATCH(BM$2,'B-EmEC'!$A$1:$DD$1,0),FALSE)</f>
        <v>#N/A</v>
      </c>
      <c r="BN53" s="77">
        <f>VLOOKUP($A53,'B-EmEC'!$A:$DD,MATCH(BN$2,'B-EmEC'!$A$1:$DD$1,0),FALSE)</f>
        <v>38.87096774193548</v>
      </c>
      <c r="BO53" s="77">
        <f>VLOOKUP($A53,'B-EmEC'!$A:$DD,MATCH(BO$2,'B-EmEC'!$A$1:$DD$1,0),FALSE)</f>
        <v>39.583333333333336</v>
      </c>
      <c r="BP53" s="77">
        <f>VLOOKUP($A53,'B-EmEC'!$A:$DD,MATCH(BP$2,'B-EmEC'!$A$1:$DD$1,0),FALSE)</f>
        <v>13.680394431554523</v>
      </c>
      <c r="BQ53" s="77">
        <f>VLOOKUP($A53,'B-EmEC'!$A:$DD,MATCH(BQ$2,'B-EmEC'!$A$1:$DD$1,0),FALSE)</f>
        <v>0</v>
      </c>
      <c r="BR53" s="77">
        <f>VLOOKUP($A53,'B-EmEC'!$A:$DD,MATCH(BR$2,'B-EmEC'!$A$1:$DD$1,0),FALSE)</f>
        <v>0</v>
      </c>
      <c r="BS53" s="77">
        <f>VLOOKUP($A53,'B-EmEC'!$A:$DD,MATCH(BS$2,'B-EmEC'!$A$1:$DD$1,0),FALSE)</f>
        <v>0</v>
      </c>
      <c r="BT53" s="77">
        <f>VLOOKUP($A53,'B-EmEC'!$A:$DD,MATCH(BT$2,'B-EmEC'!$A$1:$DD$1,0),FALSE)</f>
        <v>23.130271790065603</v>
      </c>
      <c r="BU53" s="77">
        <f>VLOOKUP($A53,'B-EmEC'!$A:$DD,MATCH(BU$2,'B-EmEC'!$A$1:$DD$1,0),FALSE)</f>
        <v>0</v>
      </c>
      <c r="BV53" s="77">
        <f>VLOOKUP($A53,'B-EmEC'!$A:$DD,MATCH(BV$2,'B-EmEC'!$A$1:$DD$1,0),FALSE)</f>
        <v>0</v>
      </c>
      <c r="BW53" s="77">
        <f>VLOOKUP($A53,'B-EmEC'!$A:$DD,MATCH(BW$2,'B-EmEC'!$A$1:$DD$1,0),FALSE)</f>
        <v>20.339039946290701</v>
      </c>
      <c r="BX53" s="77">
        <f>VLOOKUP($A53,'B-EmEC'!$A:$DD,MATCH(BX$2,'B-EmEC'!$A$1:$DD$1,0),FALSE)</f>
        <v>16.044723969252271</v>
      </c>
      <c r="BY53" s="77">
        <f>VLOOKUP($A53,'B-EmEC'!$A:$DD,MATCH(BY$2,'B-EmEC'!$A$1:$DD$1,0),FALSE)</f>
        <v>30.42432195975503</v>
      </c>
      <c r="BZ53" s="80">
        <f>VLOOKUP($A53,'B-EmEC'!$A:$DD,MATCH(BZ$2,'B-EmEC'!$A$1:$DD$1,0),FALSE)</f>
        <v>4.5660734495484387</v>
      </c>
      <c r="CA53" s="79" t="e">
        <f>VLOOKUP($A53,'B-EmEC'!$A:$DD,MATCH(CA$2,'B-EmEC'!$A$1:$DD$1,0),FALSE)</f>
        <v>#N/A</v>
      </c>
      <c r="CB53" s="79">
        <f>VLOOKUP($A53,'B-EmEC'!$A:$DD,MATCH(CB$2,'B-EmEC'!$A$1:$DD$1,0),FALSE)</f>
        <v>114.5923107455293</v>
      </c>
      <c r="CC53" s="79">
        <f>VLOOKUP($A53,'B-EmEC'!$A:$DD,MATCH(CC$2,'B-EmEC'!$A$1:$DD$1,0),FALSE)</f>
        <v>2.4041952312634578</v>
      </c>
      <c r="CD53" s="79" t="e">
        <f>VLOOKUP($A53,'B-EmEC'!$A:$DD,MATCH(CD$2,'B-EmEC'!$A$1:$DD$1,0),FALSE)</f>
        <v>#N/A</v>
      </c>
      <c r="CE53" s="79">
        <f>VLOOKUP($A53,'B-EmEC'!$A:$DD,MATCH(CE$2,'B-EmEC'!$A$1:$DD$1,0),FALSE)</f>
        <v>115.31261685329761</v>
      </c>
      <c r="CF53" s="79">
        <f>VLOOKUP($A53,'B-EmEC'!$A:$DD,MATCH(CF$2,'B-EmEC'!$A$1:$DD$1,0),FALSE)</f>
        <v>28.656916521147242</v>
      </c>
      <c r="CG53" s="79">
        <f>VLOOKUP($A53,'B-EmEC'!$A:$DD,MATCH(CG$2,'B-EmEC'!$A$1:$DD$1,0),FALSE)</f>
        <v>3.3055532299597199</v>
      </c>
      <c r="CH53" s="79">
        <f>VLOOKUP($A53,'B-EmEC'!$A:$DD,MATCH(CH$2,'B-EmEC'!$A$1:$DD$1,0),FALSE)</f>
        <v>0</v>
      </c>
      <c r="CI53" s="79">
        <f>VLOOKUP($A53,'B-EmEC'!$A:$DD,MATCH(CI$2,'B-EmEC'!$A$1:$DD$1,0),FALSE)</f>
        <v>0</v>
      </c>
      <c r="CJ53" s="79">
        <f>VLOOKUP($A53,'B-EmEC'!$A:$DD,MATCH(CJ$2,'B-EmEC'!$A$1:$DD$1,0),FALSE)</f>
        <v>0</v>
      </c>
      <c r="CK53" s="79">
        <f>VLOOKUP($A53,'B-EmEC'!$A:$DD,MATCH(CK$2,'B-EmEC'!$A$1:$DD$1,0),FALSE)</f>
        <v>39.637321245919857</v>
      </c>
      <c r="CL53" s="79">
        <f>VLOOKUP($A53,'B-EmEC'!$A:$DD,MATCH(CL$2,'B-EmEC'!$A$1:$DD$1,0),FALSE)</f>
        <v>0</v>
      </c>
      <c r="CM53" s="79">
        <f>VLOOKUP($A53,'B-EmEC'!$A:$DD,MATCH(CM$2,'B-EmEC'!$A$1:$DD$1,0),FALSE)</f>
        <v>0</v>
      </c>
      <c r="CN53" s="79">
        <f>VLOOKUP($A53,'B-EmEC'!$A:$DD,MATCH(CN$2,'B-EmEC'!$A$1:$DD$1,0),FALSE)</f>
        <v>18.154235567160786</v>
      </c>
      <c r="CO53" s="79">
        <f>VLOOKUP($A53,'B-EmEC'!$A:$DD,MATCH(CO$2,'B-EmEC'!$A$1:$DD$1,0),FALSE)</f>
        <v>13.714166553968045</v>
      </c>
      <c r="CP53" s="79">
        <f>VLOOKUP($A53,'B-EmEC'!$A:$DD,MATCH(CP$2,'B-EmEC'!$A$1:$DD$1,0),FALSE)</f>
        <v>76.832533976290122</v>
      </c>
    </row>
    <row r="54" spans="1:94" x14ac:dyDescent="0.2">
      <c r="A54" t="s">
        <v>131</v>
      </c>
      <c r="B54" s="1" t="str">
        <f>IF(VLOOKUP($A54,'B-Ligands'!$A:$G,3,FALSE)="","",VLOOKUP($A54,'B-Ligands'!$A:$G,3,FALSE))</f>
        <v>GnRH I</v>
      </c>
      <c r="C54" t="str">
        <f>IF(VLOOKUP($A54,'B-Ligands'!$A:$G,4,FALSE)="","",VLOOKUP($A54,'B-Ligands'!$A:$G,4,FALSE))</f>
        <v>Gonadotropin releasing hormone</v>
      </c>
      <c r="D54" t="str">
        <f>IF(VLOOKUP($A54,'B-Ligands'!$A:$G,5,FALSE)="","",VLOOKUP($A54,'B-Ligands'!$A:$G,5,FALSE))</f>
        <v>Guide To Pharmacology</v>
      </c>
      <c r="E54">
        <f>IF(VLOOKUP($A54,'B-Ligands'!$A:$G,6,FALSE)="","",VLOOKUP($A54,'B-Ligands'!$A:$G,6,FALSE))</f>
        <v>1162</v>
      </c>
      <c r="F54" t="str">
        <f>IF(VLOOKUP($A54,'B-Ligands'!$A:$G,7,FALSE)="","",VLOOKUP($A54,'B-Ligands'!$A:$G,7,FALSE))</f>
        <v>Physiological</v>
      </c>
      <c r="G54" s="28">
        <f t="shared" si="0"/>
        <v>0</v>
      </c>
      <c r="H54" s="32">
        <f t="shared" si="1"/>
        <v>0</v>
      </c>
      <c r="I54" s="32">
        <f t="shared" si="2"/>
        <v>9.0505946215689566</v>
      </c>
      <c r="J54" s="32">
        <f t="shared" si="3"/>
        <v>0</v>
      </c>
      <c r="K54" s="32">
        <f t="shared" si="4"/>
        <v>0</v>
      </c>
      <c r="L54" s="28">
        <f t="shared" si="5"/>
        <v>0</v>
      </c>
      <c r="M54" s="32">
        <f t="shared" si="6"/>
        <v>0</v>
      </c>
      <c r="N54" s="32">
        <f t="shared" si="7"/>
        <v>9.4740000000000002</v>
      </c>
      <c r="O54" s="32">
        <f t="shared" si="8"/>
        <v>0</v>
      </c>
      <c r="P54" s="32">
        <f t="shared" si="9"/>
        <v>0</v>
      </c>
      <c r="Q54" s="29">
        <f t="shared" si="10"/>
        <v>0</v>
      </c>
      <c r="R54" s="31">
        <f t="shared" si="11"/>
        <v>0</v>
      </c>
      <c r="S54" s="31">
        <f t="shared" si="12"/>
        <v>46.008947492347538</v>
      </c>
      <c r="T54" s="31">
        <f t="shared" si="13"/>
        <v>0</v>
      </c>
      <c r="U54" s="31">
        <f t="shared" si="14"/>
        <v>0</v>
      </c>
      <c r="V54" s="28">
        <f t="shared" si="15"/>
        <v>0</v>
      </c>
      <c r="W54" s="32">
        <f t="shared" si="16"/>
        <v>0</v>
      </c>
      <c r="X54" s="32">
        <f t="shared" si="17"/>
        <v>27.160825797167117</v>
      </c>
      <c r="Y54" s="32">
        <f t="shared" si="18"/>
        <v>0</v>
      </c>
      <c r="Z54" s="32">
        <f t="shared" si="19"/>
        <v>0</v>
      </c>
      <c r="AA54" s="80" cm="1">
        <f t="array" ref="AA54">_xlfn.IFS(AR54=0,0,AR54&gt;0,(LOG(0.01*BI54/10^-AR54)))</f>
        <v>0</v>
      </c>
      <c r="AB54" s="79" t="e" cm="1">
        <f t="array" ref="AB54">_xlfn.IFS(AS54=0,0,AS54&gt;0,(LOG(0.01*BJ54/10^-AS54)))</f>
        <v>#N/A</v>
      </c>
      <c r="AC54" s="79" cm="1">
        <f t="array" ref="AC54">_xlfn.IFS(AT54=0,0,AT54&gt;0,(LOG(0.01*BK54/10^-AT54)))</f>
        <v>0</v>
      </c>
      <c r="AD54" s="79" cm="1">
        <f t="array" ref="AD54">_xlfn.IFS(AU54=0,0,AU54&gt;0,(LOG(0.01*BL54/10^-AU54)))</f>
        <v>0</v>
      </c>
      <c r="AE54" s="79" t="e" cm="1">
        <f t="array" ref="AE54">_xlfn.IFS(AV54=0,0,AV54&gt;0,(LOG(0.01*BM54/10^-AV54)))</f>
        <v>#N/A</v>
      </c>
      <c r="AF54" s="79" cm="1">
        <f t="array" ref="AF54">_xlfn.IFS(AW54=0,0,AW54&gt;0,(LOG(0.01*BN54/10^-AW54)))</f>
        <v>0</v>
      </c>
      <c r="AG54" s="79" cm="1">
        <f t="array" ref="AG54">_xlfn.IFS(AX54=0,0,AX54&gt;0,(LOG(0.01*BO54/10^-AX54)))</f>
        <v>0</v>
      </c>
      <c r="AH54" s="79" cm="1">
        <f t="array" ref="AH54">_xlfn.IFS(AY54=0,0,AY54&gt;0,(LOG(0.01*BP54/10^-AY54)))</f>
        <v>0</v>
      </c>
      <c r="AI54" s="79" cm="1">
        <f t="array" ref="AI54">_xlfn.IFS(AZ54=0,0,AZ54&gt;0,(LOG(0.01*BQ54/10^-AZ54)))</f>
        <v>9.0505946215689566</v>
      </c>
      <c r="AJ54" s="79" cm="1">
        <f t="array" ref="AJ54">_xlfn.IFS(BA54=0,0,BA54&gt;0,(LOG(0.01*BR54/10^-BA54)))</f>
        <v>8.9588422983920744</v>
      </c>
      <c r="AK54" s="79" cm="1">
        <f t="array" ref="AK54">_xlfn.IFS(BB54=0,0,BB54&gt;0,(LOG(0.01*BS54/10^-BB54)))</f>
        <v>8.2712021618215541</v>
      </c>
      <c r="AL54" s="79" cm="1">
        <f t="array" ref="AL54">_xlfn.IFS(BC54=0,0,BC54&gt;0,(LOG(0.01*BT54/10^-BC54)))</f>
        <v>8.3335895218768794</v>
      </c>
      <c r="AM54" s="79" cm="1">
        <f t="array" ref="AM54">_xlfn.IFS(BD54=0,0,BD54&gt;0,(LOG(0.01*BU54/10^-BD54)))</f>
        <v>0</v>
      </c>
      <c r="AN54" s="79" cm="1">
        <f t="array" ref="AN54">_xlfn.IFS(BE54=0,0,BE54&gt;0,(LOG(0.01*BV54/10^-BE54)))</f>
        <v>0</v>
      </c>
      <c r="AO54" s="79" cm="1">
        <f t="array" ref="AO54">_xlfn.IFS(BF54=0,0,BF54&gt;0,(LOG(0.01*BW54/10^-BF54)))</f>
        <v>0</v>
      </c>
      <c r="AP54" s="79" cm="1">
        <f t="array" ref="AP54">_xlfn.IFS(BG54=0,0,BG54&gt;0,(LOG(0.01*BX54/10^-BG54)))</f>
        <v>0</v>
      </c>
      <c r="AQ54" s="79" cm="1">
        <f t="array" ref="AQ54">_xlfn.IFS(BH54=0,0,BH54&gt;0,(LOG(0.01*BY54/10^-BH54)))</f>
        <v>0</v>
      </c>
      <c r="AR54" s="80">
        <f>VLOOKUP($A54,'B-EmEC'!$A:$DD,MATCH(AR$2,'B-EmEC'!$A$1:$DD$1,0),FALSE)</f>
        <v>0</v>
      </c>
      <c r="AS54" s="79" t="e">
        <f>VLOOKUP($A54,'B-EmEC'!$A:$DD,MATCH(AS$2,'B-EmEC'!$A$1:$DD$1,0),FALSE)</f>
        <v>#N/A</v>
      </c>
      <c r="AT54" s="79">
        <f>VLOOKUP($A54,'B-EmEC'!$A:$DD,MATCH(AT$2,'B-EmEC'!$A$1:$DD$1,0),FALSE)</f>
        <v>0</v>
      </c>
      <c r="AU54" s="79">
        <f>VLOOKUP($A54,'B-EmEC'!$A:$DD,MATCH(AU$2,'B-EmEC'!$A$1:$DD$1,0),FALSE)</f>
        <v>0</v>
      </c>
      <c r="AV54" s="79" t="e">
        <f>VLOOKUP($A54,'B-EmEC'!$A:$DD,MATCH(AV$2,'B-EmEC'!$A$1:$DD$1,0),FALSE)</f>
        <v>#N/A</v>
      </c>
      <c r="AW54" s="79">
        <f>VLOOKUP($A54,'B-EmEC'!$A:$DD,MATCH(AW$2,'B-EmEC'!$A$1:$DD$1,0),FALSE)</f>
        <v>0</v>
      </c>
      <c r="AX54" s="79">
        <f>VLOOKUP($A54,'B-EmEC'!$A:$DD,MATCH(AX$2,'B-EmEC'!$A$1:$DD$1,0),FALSE)</f>
        <v>0</v>
      </c>
      <c r="AY54" s="79">
        <f>VLOOKUP($A54,'B-EmEC'!$A:$DD,MATCH(AY$2,'B-EmEC'!$A$1:$DD$1,0),FALSE)</f>
        <v>0</v>
      </c>
      <c r="AZ54" s="79">
        <f>VLOOKUP($A54,'B-EmEC'!$A:$DD,MATCH(AZ$2,'B-EmEC'!$A$1:$DD$1,0),FALSE)</f>
        <v>9.4740000000000002</v>
      </c>
      <c r="BA54" s="79">
        <f>VLOOKUP($A54,'B-EmEC'!$A:$DD,MATCH(BA$2,'B-EmEC'!$A$1:$DD$1,0),FALSE)</f>
        <v>9.2959999999999994</v>
      </c>
      <c r="BB54" s="79">
        <f>VLOOKUP($A54,'B-EmEC'!$A:$DD,MATCH(BB$2,'B-EmEC'!$A$1:$DD$1,0),FALSE)</f>
        <v>8.9600000000000009</v>
      </c>
      <c r="BC54" s="79">
        <f>VLOOKUP($A54,'B-EmEC'!$A:$DD,MATCH(BC$2,'B-EmEC'!$A$1:$DD$1,0),FALSE)</f>
        <v>8.9390000000000001</v>
      </c>
      <c r="BD54" s="79">
        <f>VLOOKUP($A54,'B-EmEC'!$A:$DD,MATCH(BD$2,'B-EmEC'!$A$1:$DD$1,0),FALSE)</f>
        <v>0</v>
      </c>
      <c r="BE54" s="79">
        <f>VLOOKUP($A54,'B-EmEC'!$A:$DD,MATCH(BE$2,'B-EmEC'!$A$1:$DD$1,0),FALSE)</f>
        <v>0</v>
      </c>
      <c r="BF54" s="79">
        <f>VLOOKUP($A54,'B-EmEC'!$A:$DD,MATCH(BF$2,'B-EmEC'!$A$1:$DD$1,0),FALSE)</f>
        <v>0</v>
      </c>
      <c r="BG54" s="79">
        <f>VLOOKUP($A54,'B-EmEC'!$A:$DD,MATCH(BG$2,'B-EmEC'!$A$1:$DD$1,0),FALSE)</f>
        <v>0</v>
      </c>
      <c r="BH54" s="79">
        <f>VLOOKUP($A54,'B-EmEC'!$A:$DD,MATCH(BH$2,'B-EmEC'!$A$1:$DD$1,0),FALSE)</f>
        <v>0</v>
      </c>
      <c r="BI54" s="78">
        <f>VLOOKUP($A54,'B-EmEC'!$A:$DD,MATCH(BI$2,'B-EmEC'!$A$1:$DD$1,0),FALSE)</f>
        <v>0</v>
      </c>
      <c r="BJ54" s="77" t="e">
        <f>VLOOKUP($A54,'B-EmEC'!$A:$DD,MATCH(BJ$2,'B-EmEC'!$A$1:$DD$1,0),FALSE)</f>
        <v>#N/A</v>
      </c>
      <c r="BK54" s="77">
        <f>VLOOKUP($A54,'B-EmEC'!$A:$DD,MATCH(BK$2,'B-EmEC'!$A$1:$DD$1,0),FALSE)</f>
        <v>0</v>
      </c>
      <c r="BL54" s="77">
        <f>VLOOKUP($A54,'B-EmEC'!$A:$DD,MATCH(BL$2,'B-EmEC'!$A$1:$DD$1,0),FALSE)</f>
        <v>0</v>
      </c>
      <c r="BM54" s="77" t="e">
        <f>VLOOKUP($A54,'B-EmEC'!$A:$DD,MATCH(BM$2,'B-EmEC'!$A$1:$DD$1,0),FALSE)</f>
        <v>#N/A</v>
      </c>
      <c r="BN54" s="77">
        <f>VLOOKUP($A54,'B-EmEC'!$A:$DD,MATCH(BN$2,'B-EmEC'!$A$1:$DD$1,0),FALSE)</f>
        <v>0</v>
      </c>
      <c r="BO54" s="77">
        <f>VLOOKUP($A54,'B-EmEC'!$A:$DD,MATCH(BO$2,'B-EmEC'!$A$1:$DD$1,0),FALSE)</f>
        <v>0</v>
      </c>
      <c r="BP54" s="77">
        <f>VLOOKUP($A54,'B-EmEC'!$A:$DD,MATCH(BP$2,'B-EmEC'!$A$1:$DD$1,0),FALSE)</f>
        <v>0</v>
      </c>
      <c r="BQ54" s="77">
        <f>VLOOKUP($A54,'B-EmEC'!$A:$DD,MATCH(BQ$2,'B-EmEC'!$A$1:$DD$1,0),FALSE)</f>
        <v>37.721992255307789</v>
      </c>
      <c r="BR54" s="77">
        <f>VLOOKUP($A54,'B-EmEC'!$A:$DD,MATCH(BR$2,'B-EmEC'!$A$1:$DD$1,0),FALSE)</f>
        <v>46.008947492347538</v>
      </c>
      <c r="BS54" s="77">
        <f>VLOOKUP($A54,'B-EmEC'!$A:$DD,MATCH(BS$2,'B-EmEC'!$A$1:$DD$1,0),FALSE)</f>
        <v>20.473974678065144</v>
      </c>
      <c r="BT54" s="77">
        <f>VLOOKUP($A54,'B-EmEC'!$A:$DD,MATCH(BT$2,'B-EmEC'!$A$1:$DD$1,0),FALSE)</f>
        <v>24.807872539831301</v>
      </c>
      <c r="BU54" s="77">
        <f>VLOOKUP($A54,'B-EmEC'!$A:$DD,MATCH(BU$2,'B-EmEC'!$A$1:$DD$1,0),FALSE)</f>
        <v>0</v>
      </c>
      <c r="BV54" s="77">
        <f>VLOOKUP($A54,'B-EmEC'!$A:$DD,MATCH(BV$2,'B-EmEC'!$A$1:$DD$1,0),FALSE)</f>
        <v>0</v>
      </c>
      <c r="BW54" s="77">
        <f>VLOOKUP($A54,'B-EmEC'!$A:$DD,MATCH(BW$2,'B-EmEC'!$A$1:$DD$1,0),FALSE)</f>
        <v>0</v>
      </c>
      <c r="BX54" s="77">
        <f>VLOOKUP($A54,'B-EmEC'!$A:$DD,MATCH(BX$2,'B-EmEC'!$A$1:$DD$1,0),FALSE)</f>
        <v>0</v>
      </c>
      <c r="BY54" s="77">
        <f>VLOOKUP($A54,'B-EmEC'!$A:$DD,MATCH(BY$2,'B-EmEC'!$A$1:$DD$1,0),FALSE)</f>
        <v>0</v>
      </c>
      <c r="BZ54" s="80">
        <f>VLOOKUP($A54,'B-EmEC'!$A:$DD,MATCH(BZ$2,'B-EmEC'!$A$1:$DD$1,0),FALSE)</f>
        <v>0</v>
      </c>
      <c r="CA54" s="79" t="e">
        <f>VLOOKUP($A54,'B-EmEC'!$A:$DD,MATCH(CA$2,'B-EmEC'!$A$1:$DD$1,0),FALSE)</f>
        <v>#N/A</v>
      </c>
      <c r="CB54" s="79">
        <f>VLOOKUP($A54,'B-EmEC'!$A:$DD,MATCH(CB$2,'B-EmEC'!$A$1:$DD$1,0),FALSE)</f>
        <v>0</v>
      </c>
      <c r="CC54" s="79">
        <f>VLOOKUP($A54,'B-EmEC'!$A:$DD,MATCH(CC$2,'B-EmEC'!$A$1:$DD$1,0),FALSE)</f>
        <v>0</v>
      </c>
      <c r="CD54" s="79" t="e">
        <f>VLOOKUP($A54,'B-EmEC'!$A:$DD,MATCH(CD$2,'B-EmEC'!$A$1:$DD$1,0),FALSE)</f>
        <v>#N/A</v>
      </c>
      <c r="CE54" s="79">
        <f>VLOOKUP($A54,'B-EmEC'!$A:$DD,MATCH(CE$2,'B-EmEC'!$A$1:$DD$1,0),FALSE)</f>
        <v>0</v>
      </c>
      <c r="CF54" s="79">
        <f>VLOOKUP($A54,'B-EmEC'!$A:$DD,MATCH(CF$2,'B-EmEC'!$A$1:$DD$1,0),FALSE)</f>
        <v>0</v>
      </c>
      <c r="CG54" s="79">
        <f>VLOOKUP($A54,'B-EmEC'!$A:$DD,MATCH(CG$2,'B-EmEC'!$A$1:$DD$1,0),FALSE)</f>
        <v>0</v>
      </c>
      <c r="CH54" s="79">
        <f>VLOOKUP($A54,'B-EmEC'!$A:$DD,MATCH(CH$2,'B-EmEC'!$A$1:$DD$1,0),FALSE)</f>
        <v>18.007777718637172</v>
      </c>
      <c r="CI54" s="79">
        <f>VLOOKUP($A54,'B-EmEC'!$A:$DD,MATCH(CI$2,'B-EmEC'!$A$1:$DD$1,0),FALSE)</f>
        <v>26.913339900184685</v>
      </c>
      <c r="CJ54" s="79">
        <f>VLOOKUP($A54,'B-EmEC'!$A:$DD,MATCH(CJ$2,'B-EmEC'!$A$1:$DD$1,0),FALSE)</f>
        <v>11.605595895658444</v>
      </c>
      <c r="CK54" s="79">
        <f>VLOOKUP($A54,'B-EmEC'!$A:$DD,MATCH(CK$2,'B-EmEC'!$A$1:$DD$1,0),FALSE)</f>
        <v>27.160825797167117</v>
      </c>
      <c r="CL54" s="79">
        <f>VLOOKUP($A54,'B-EmEC'!$A:$DD,MATCH(CL$2,'B-EmEC'!$A$1:$DD$1,0),FALSE)</f>
        <v>0</v>
      </c>
      <c r="CM54" s="79">
        <f>VLOOKUP($A54,'B-EmEC'!$A:$DD,MATCH(CM$2,'B-EmEC'!$A$1:$DD$1,0),FALSE)</f>
        <v>0</v>
      </c>
      <c r="CN54" s="79">
        <f>VLOOKUP($A54,'B-EmEC'!$A:$DD,MATCH(CN$2,'B-EmEC'!$A$1:$DD$1,0),FALSE)</f>
        <v>0</v>
      </c>
      <c r="CO54" s="79">
        <f>VLOOKUP($A54,'B-EmEC'!$A:$DD,MATCH(CO$2,'B-EmEC'!$A$1:$DD$1,0),FALSE)</f>
        <v>0</v>
      </c>
      <c r="CP54" s="79">
        <f>VLOOKUP($A54,'B-EmEC'!$A:$DD,MATCH(CP$2,'B-EmEC'!$A$1:$DD$1,0),FALSE)</f>
        <v>0</v>
      </c>
    </row>
    <row r="55" spans="1:94" x14ac:dyDescent="0.2">
      <c r="A55" t="s">
        <v>147</v>
      </c>
      <c r="B55" s="1" t="str">
        <f>IF(VLOOKUP($A55,'B-Ligands'!$A:$G,3,FALSE)="","",VLOOKUP($A55,'B-Ligands'!$A:$G,3,FALSE))</f>
        <v>LTB4</v>
      </c>
      <c r="C55" t="str">
        <f>IF(VLOOKUP($A55,'B-Ligands'!$A:$G,4,FALSE)="","",VLOOKUP($A55,'B-Ligands'!$A:$G,4,FALSE))</f>
        <v>Leukotriene B4</v>
      </c>
      <c r="D55" t="str">
        <f>IF(VLOOKUP($A55,'B-Ligands'!$A:$G,5,FALSE)="","",VLOOKUP($A55,'B-Ligands'!$A:$G,5,FALSE))</f>
        <v>Guide To Pharmacology</v>
      </c>
      <c r="E55">
        <f>IF(VLOOKUP($A55,'B-Ligands'!$A:$G,6,FALSE)="","",VLOOKUP($A55,'B-Ligands'!$A:$G,6,FALSE))</f>
        <v>2487</v>
      </c>
      <c r="F55" t="str">
        <f>IF(VLOOKUP($A55,'B-Ligands'!$A:$G,7,FALSE)="","",VLOOKUP($A55,'B-Ligands'!$A:$G,7,FALSE))</f>
        <v>Physiological</v>
      </c>
      <c r="G55" s="28">
        <f t="shared" si="0"/>
        <v>0</v>
      </c>
      <c r="H55" s="32">
        <f t="shared" si="1"/>
        <v>8.4403183646445719</v>
      </c>
      <c r="I55" s="32">
        <f t="shared" si="2"/>
        <v>0</v>
      </c>
      <c r="J55" s="32">
        <f t="shared" si="3"/>
        <v>0</v>
      </c>
      <c r="K55" s="32">
        <f t="shared" si="4"/>
        <v>5.8644079607613184</v>
      </c>
      <c r="L55" s="28">
        <f t="shared" si="5"/>
        <v>0</v>
      </c>
      <c r="M55" s="32">
        <f t="shared" si="6"/>
        <v>8.81</v>
      </c>
      <c r="N55" s="32">
        <f t="shared" si="7"/>
        <v>0</v>
      </c>
      <c r="O55" s="32">
        <f t="shared" si="8"/>
        <v>0</v>
      </c>
      <c r="P55" s="32">
        <f t="shared" si="9"/>
        <v>7.657</v>
      </c>
      <c r="Q55" s="29">
        <f t="shared" si="10"/>
        <v>0</v>
      </c>
      <c r="R55" s="31">
        <f t="shared" si="11"/>
        <v>60.578478964401299</v>
      </c>
      <c r="S55" s="31">
        <f t="shared" si="12"/>
        <v>0</v>
      </c>
      <c r="T55" s="31">
        <f t="shared" si="13"/>
        <v>0</v>
      </c>
      <c r="U55" s="31">
        <f t="shared" si="14"/>
        <v>2.8420822397200349</v>
      </c>
      <c r="V55" s="28">
        <f t="shared" si="15"/>
        <v>0</v>
      </c>
      <c r="W55" s="32">
        <f t="shared" si="16"/>
        <v>16.908110411261806</v>
      </c>
      <c r="X55" s="32">
        <f t="shared" si="17"/>
        <v>0</v>
      </c>
      <c r="Y55" s="32">
        <f t="shared" si="18"/>
        <v>0</v>
      </c>
      <c r="Z55" s="32">
        <f t="shared" si="19"/>
        <v>3.2617979532163912</v>
      </c>
      <c r="AA55" s="80" cm="1">
        <f t="array" ref="AA55">_xlfn.IFS(AR55=0,0,AR55&gt;0,(LOG(0.01*BI55/10^-AR55)))</f>
        <v>0</v>
      </c>
      <c r="AB55" s="79" t="e" cm="1">
        <f t="array" ref="AB55">_xlfn.IFS(AS55=0,0,AS55&gt;0,(LOG(0.01*BJ55/10^-AS55)))</f>
        <v>#N/A</v>
      </c>
      <c r="AC55" s="79" cm="1">
        <f t="array" ref="AC55">_xlfn.IFS(AT55=0,0,AT55&gt;0,(LOG(0.01*BK55/10^-AT55)))</f>
        <v>8.4049772247221117</v>
      </c>
      <c r="AD55" s="79" cm="1">
        <f t="array" ref="AD55">_xlfn.IFS(AU55=0,0,AU55&gt;0,(LOG(0.01*BL55/10^-AU55)))</f>
        <v>8.3735441718562758</v>
      </c>
      <c r="AE55" s="79" t="e" cm="1">
        <f t="array" ref="AE55">_xlfn.IFS(AV55=0,0,AV55&gt;0,(LOG(0.01*BM55/10^-AV55)))</f>
        <v>#N/A</v>
      </c>
      <c r="AF55" s="79" cm="1">
        <f t="array" ref="AF55">_xlfn.IFS(AW55=0,0,AW55&gt;0,(LOG(0.01*BN55/10^-AW55)))</f>
        <v>8.1505350518973163</v>
      </c>
      <c r="AG55" s="79" cm="1">
        <f t="array" ref="AG55">_xlfn.IFS(AX55=0,0,AX55&gt;0,(LOG(0.01*BO55/10^-AX55)))</f>
        <v>8.4403183646445719</v>
      </c>
      <c r="AH55" s="79" cm="1">
        <f t="array" ref="AH55">_xlfn.IFS(AY55=0,0,AY55&gt;0,(LOG(0.01*BP55/10^-AY55)))</f>
        <v>6.8255077301547527</v>
      </c>
      <c r="AI55" s="79" cm="1">
        <f t="array" ref="AI55">_xlfn.IFS(AZ55=0,0,AZ55&gt;0,(LOG(0.01*BQ55/10^-AZ55)))</f>
        <v>0</v>
      </c>
      <c r="AJ55" s="79" cm="1">
        <f t="array" ref="AJ55">_xlfn.IFS(BA55=0,0,BA55&gt;0,(LOG(0.01*BR55/10^-BA55)))</f>
        <v>0</v>
      </c>
      <c r="AK55" s="79" cm="1">
        <f t="array" ref="AK55">_xlfn.IFS(BB55=0,0,BB55&gt;0,(LOG(0.01*BS55/10^-BB55)))</f>
        <v>0</v>
      </c>
      <c r="AL55" s="79" cm="1">
        <f t="array" ref="AL55">_xlfn.IFS(BC55=0,0,BC55&gt;0,(LOG(0.01*BT55/10^-BC55)))</f>
        <v>0</v>
      </c>
      <c r="AM55" s="79" cm="1">
        <f t="array" ref="AM55">_xlfn.IFS(BD55=0,0,BD55&gt;0,(LOG(0.01*BU55/10^-BD55)))</f>
        <v>0</v>
      </c>
      <c r="AN55" s="79" cm="1">
        <f t="array" ref="AN55">_xlfn.IFS(BE55=0,0,BE55&gt;0,(LOG(0.01*BV55/10^-BE55)))</f>
        <v>0</v>
      </c>
      <c r="AO55" s="79" cm="1">
        <f t="array" ref="AO55">_xlfn.IFS(BF55=0,0,BF55&gt;0,(LOG(0.01*BW55/10^-BF55)))</f>
        <v>0</v>
      </c>
      <c r="AP55" s="79" cm="1">
        <f t="array" ref="AP55">_xlfn.IFS(BG55=0,0,BG55&gt;0,(LOG(0.01*BX55/10^-BG55)))</f>
        <v>5.8644079607613184</v>
      </c>
      <c r="AQ55" s="79" cm="1">
        <f t="array" ref="AQ55">_xlfn.IFS(BH55=0,0,BH55&gt;0,(LOG(0.01*BY55/10^-BH55)))</f>
        <v>5.3966366407061059</v>
      </c>
      <c r="AR55" s="80">
        <f>VLOOKUP($A55,'B-EmEC'!$A:$DD,MATCH(AR$2,'B-EmEC'!$A$1:$DD$1,0),FALSE)</f>
        <v>0</v>
      </c>
      <c r="AS55" s="79" t="e">
        <f>VLOOKUP($A55,'B-EmEC'!$A:$DD,MATCH(AS$2,'B-EmEC'!$A$1:$DD$1,0),FALSE)</f>
        <v>#N/A</v>
      </c>
      <c r="AT55" s="79">
        <f>VLOOKUP($A55,'B-EmEC'!$A:$DD,MATCH(AT$2,'B-EmEC'!$A$1:$DD$1,0),FALSE)</f>
        <v>8.7460000000000004</v>
      </c>
      <c r="AU55" s="79">
        <f>VLOOKUP($A55,'B-EmEC'!$A:$DD,MATCH(AU$2,'B-EmEC'!$A$1:$DD$1,0),FALSE)</f>
        <v>8.81</v>
      </c>
      <c r="AV55" s="79" t="e">
        <f>VLOOKUP($A55,'B-EmEC'!$A:$DD,MATCH(AV$2,'B-EmEC'!$A$1:$DD$1,0),FALSE)</f>
        <v>#N/A</v>
      </c>
      <c r="AW55" s="79">
        <f>VLOOKUP($A55,'B-EmEC'!$A:$DD,MATCH(AW$2,'B-EmEC'!$A$1:$DD$1,0),FALSE)</f>
        <v>8.407</v>
      </c>
      <c r="AX55" s="79">
        <f>VLOOKUP($A55,'B-EmEC'!$A:$DD,MATCH(AX$2,'B-EmEC'!$A$1:$DD$1,0),FALSE)</f>
        <v>8.6579999999999995</v>
      </c>
      <c r="AY55" s="79">
        <f>VLOOKUP($A55,'B-EmEC'!$A:$DD,MATCH(AY$2,'B-EmEC'!$A$1:$DD$1,0),FALSE)</f>
        <v>7.3390000000000004</v>
      </c>
      <c r="AZ55" s="79">
        <f>VLOOKUP($A55,'B-EmEC'!$A:$DD,MATCH(AZ$2,'B-EmEC'!$A$1:$DD$1,0),FALSE)</f>
        <v>0</v>
      </c>
      <c r="BA55" s="79">
        <f>VLOOKUP($A55,'B-EmEC'!$A:$DD,MATCH(BA$2,'B-EmEC'!$A$1:$DD$1,0),FALSE)</f>
        <v>0</v>
      </c>
      <c r="BB55" s="79">
        <f>VLOOKUP($A55,'B-EmEC'!$A:$DD,MATCH(BB$2,'B-EmEC'!$A$1:$DD$1,0),FALSE)</f>
        <v>0</v>
      </c>
      <c r="BC55" s="79">
        <f>VLOOKUP($A55,'B-EmEC'!$A:$DD,MATCH(BC$2,'B-EmEC'!$A$1:$DD$1,0),FALSE)</f>
        <v>0</v>
      </c>
      <c r="BD55" s="79">
        <f>VLOOKUP($A55,'B-EmEC'!$A:$DD,MATCH(BD$2,'B-EmEC'!$A$1:$DD$1,0),FALSE)</f>
        <v>0</v>
      </c>
      <c r="BE55" s="79">
        <f>VLOOKUP($A55,'B-EmEC'!$A:$DD,MATCH(BE$2,'B-EmEC'!$A$1:$DD$1,0),FALSE)</f>
        <v>0</v>
      </c>
      <c r="BF55" s="79">
        <f>VLOOKUP($A55,'B-EmEC'!$A:$DD,MATCH(BF$2,'B-EmEC'!$A$1:$DD$1,0),FALSE)</f>
        <v>0</v>
      </c>
      <c r="BG55" s="79">
        <f>VLOOKUP($A55,'B-EmEC'!$A:$DD,MATCH(BG$2,'B-EmEC'!$A$1:$DD$1,0),FALSE)</f>
        <v>7.657</v>
      </c>
      <c r="BH55" s="79">
        <f>VLOOKUP($A55,'B-EmEC'!$A:$DD,MATCH(BH$2,'B-EmEC'!$A$1:$DD$1,0),FALSE)</f>
        <v>6.9429999999999996</v>
      </c>
      <c r="BI55" s="78">
        <f>VLOOKUP($A55,'B-EmEC'!$A:$DD,MATCH(BI$2,'B-EmEC'!$A$1:$DD$1,0),FALSE)</f>
        <v>0</v>
      </c>
      <c r="BJ55" s="77" t="e">
        <f>VLOOKUP($A55,'B-EmEC'!$A:$DD,MATCH(BJ$2,'B-EmEC'!$A$1:$DD$1,0),FALSE)</f>
        <v>#N/A</v>
      </c>
      <c r="BK55" s="77">
        <f>VLOOKUP($A55,'B-EmEC'!$A:$DD,MATCH(BK$2,'B-EmEC'!$A$1:$DD$1,0),FALSE)</f>
        <v>45.601300108342365</v>
      </c>
      <c r="BL55" s="77">
        <f>VLOOKUP($A55,'B-EmEC'!$A:$DD,MATCH(BL$2,'B-EmEC'!$A$1:$DD$1,0),FALSE)</f>
        <v>36.605316973415128</v>
      </c>
      <c r="BM55" s="77" t="e">
        <f>VLOOKUP($A55,'B-EmEC'!$A:$DD,MATCH(BM$2,'B-EmEC'!$A$1:$DD$1,0),FALSE)</f>
        <v>#N/A</v>
      </c>
      <c r="BN55" s="77">
        <f>VLOOKUP($A55,'B-EmEC'!$A:$DD,MATCH(BN$2,'B-EmEC'!$A$1:$DD$1,0),FALSE)</f>
        <v>55.403225806451616</v>
      </c>
      <c r="BO55" s="77">
        <f>VLOOKUP($A55,'B-EmEC'!$A:$DD,MATCH(BO$2,'B-EmEC'!$A$1:$DD$1,0),FALSE)</f>
        <v>60.578478964401299</v>
      </c>
      <c r="BP55" s="77">
        <f>VLOOKUP($A55,'B-EmEC'!$A:$DD,MATCH(BP$2,'B-EmEC'!$A$1:$DD$1,0),FALSE)</f>
        <v>30.655452436194896</v>
      </c>
      <c r="BQ55" s="77">
        <f>VLOOKUP($A55,'B-EmEC'!$A:$DD,MATCH(BQ$2,'B-EmEC'!$A$1:$DD$1,0),FALSE)</f>
        <v>0</v>
      </c>
      <c r="BR55" s="77">
        <f>VLOOKUP($A55,'B-EmEC'!$A:$DD,MATCH(BR$2,'B-EmEC'!$A$1:$DD$1,0),FALSE)</f>
        <v>0</v>
      </c>
      <c r="BS55" s="77">
        <f>VLOOKUP($A55,'B-EmEC'!$A:$DD,MATCH(BS$2,'B-EmEC'!$A$1:$DD$1,0),FALSE)</f>
        <v>0</v>
      </c>
      <c r="BT55" s="77">
        <f>VLOOKUP($A55,'B-EmEC'!$A:$DD,MATCH(BT$2,'B-EmEC'!$A$1:$DD$1,0),FALSE)</f>
        <v>0</v>
      </c>
      <c r="BU55" s="77">
        <f>VLOOKUP($A55,'B-EmEC'!$A:$DD,MATCH(BU$2,'B-EmEC'!$A$1:$DD$1,0),FALSE)</f>
        <v>0</v>
      </c>
      <c r="BV55" s="77">
        <f>VLOOKUP($A55,'B-EmEC'!$A:$DD,MATCH(BV$2,'B-EmEC'!$A$1:$DD$1,0),FALSE)</f>
        <v>0</v>
      </c>
      <c r="BW55" s="77">
        <f>VLOOKUP($A55,'B-EmEC'!$A:$DD,MATCH(BW$2,'B-EmEC'!$A$1:$DD$1,0),FALSE)</f>
        <v>0</v>
      </c>
      <c r="BX55" s="77">
        <f>VLOOKUP($A55,'B-EmEC'!$A:$DD,MATCH(BX$2,'B-EmEC'!$A$1:$DD$1,0),FALSE)</f>
        <v>1.6121593291404612</v>
      </c>
      <c r="BY55" s="77">
        <f>VLOOKUP($A55,'B-EmEC'!$A:$DD,MATCH(BY$2,'B-EmEC'!$A$1:$DD$1,0),FALSE)</f>
        <v>2.8420822397200349</v>
      </c>
      <c r="BZ55" s="80">
        <f>VLOOKUP($A55,'B-EmEC'!$A:$DD,MATCH(BZ$2,'B-EmEC'!$A$1:$DD$1,0),FALSE)</f>
        <v>0</v>
      </c>
      <c r="CA55" s="79" t="e">
        <f>VLOOKUP($A55,'B-EmEC'!$A:$DD,MATCH(CA$2,'B-EmEC'!$A$1:$DD$1,0),FALSE)</f>
        <v>#N/A</v>
      </c>
      <c r="CB55" s="79">
        <f>VLOOKUP($A55,'B-EmEC'!$A:$DD,MATCH(CB$2,'B-EmEC'!$A$1:$DD$1,0),FALSE)</f>
        <v>16.908110411261806</v>
      </c>
      <c r="CC55" s="79">
        <f>VLOOKUP($A55,'B-EmEC'!$A:$DD,MATCH(CC$2,'B-EmEC'!$A$1:$DD$1,0),FALSE)</f>
        <v>11.736096191685665</v>
      </c>
      <c r="CD55" s="79" t="e">
        <f>VLOOKUP($A55,'B-EmEC'!$A:$DD,MATCH(CD$2,'B-EmEC'!$A$1:$DD$1,0),FALSE)</f>
        <v>#N/A</v>
      </c>
      <c r="CE55" s="79">
        <f>VLOOKUP($A55,'B-EmEC'!$A:$DD,MATCH(CE$2,'B-EmEC'!$A$1:$DD$1,0),FALSE)</f>
        <v>9.2341373919494494</v>
      </c>
      <c r="CF55" s="79">
        <f>VLOOKUP($A55,'B-EmEC'!$A:$DD,MATCH(CF$2,'B-EmEC'!$A$1:$DD$1,0),FALSE)</f>
        <v>13.826600188762896</v>
      </c>
      <c r="CG55" s="79">
        <f>VLOOKUP($A55,'B-EmEC'!$A:$DD,MATCH(CG$2,'B-EmEC'!$A$1:$DD$1,0),FALSE)</f>
        <v>13.126137674133002</v>
      </c>
      <c r="CH55" s="79">
        <f>VLOOKUP($A55,'B-EmEC'!$A:$DD,MATCH(CH$2,'B-EmEC'!$A$1:$DD$1,0),FALSE)</f>
        <v>0</v>
      </c>
      <c r="CI55" s="79">
        <f>VLOOKUP($A55,'B-EmEC'!$A:$DD,MATCH(CI$2,'B-EmEC'!$A$1:$DD$1,0),FALSE)</f>
        <v>0</v>
      </c>
      <c r="CJ55" s="79">
        <f>VLOOKUP($A55,'B-EmEC'!$A:$DD,MATCH(CJ$2,'B-EmEC'!$A$1:$DD$1,0),FALSE)</f>
        <v>0</v>
      </c>
      <c r="CK55" s="79">
        <f>VLOOKUP($A55,'B-EmEC'!$A:$DD,MATCH(CK$2,'B-EmEC'!$A$1:$DD$1,0),FALSE)</f>
        <v>0</v>
      </c>
      <c r="CL55" s="79">
        <f>VLOOKUP($A55,'B-EmEC'!$A:$DD,MATCH(CL$2,'B-EmEC'!$A$1:$DD$1,0),FALSE)</f>
        <v>0</v>
      </c>
      <c r="CM55" s="79">
        <f>VLOOKUP($A55,'B-EmEC'!$A:$DD,MATCH(CM$2,'B-EmEC'!$A$1:$DD$1,0),FALSE)</f>
        <v>0</v>
      </c>
      <c r="CN55" s="79">
        <f>VLOOKUP($A55,'B-EmEC'!$A:$DD,MATCH(CN$2,'B-EmEC'!$A$1:$DD$1,0),FALSE)</f>
        <v>0</v>
      </c>
      <c r="CO55" s="79">
        <f>VLOOKUP($A55,'B-EmEC'!$A:$DD,MATCH(CO$2,'B-EmEC'!$A$1:$DD$1,0),FALSE)</f>
        <v>1.0632672111880459</v>
      </c>
      <c r="CP55" s="79">
        <f>VLOOKUP($A55,'B-EmEC'!$A:$DD,MATCH(CP$2,'B-EmEC'!$A$1:$DD$1,0),FALSE)</f>
        <v>3.2617979532163912</v>
      </c>
    </row>
    <row r="56" spans="1:94" x14ac:dyDescent="0.2">
      <c r="A56" t="s">
        <v>146</v>
      </c>
      <c r="B56" s="1" t="str">
        <f>IF(VLOOKUP($A56,'B-Ligands'!$A:$G,3,FALSE)="","",VLOOKUP($A56,'B-Ligands'!$A:$G,3,FALSE))</f>
        <v>LTB4</v>
      </c>
      <c r="C56" t="str">
        <f>IF(VLOOKUP($A56,'B-Ligands'!$A:$G,4,FALSE)="","",VLOOKUP($A56,'B-Ligands'!$A:$G,4,FALSE))</f>
        <v>Leukotriene B4</v>
      </c>
      <c r="D56" t="str">
        <f>IF(VLOOKUP($A56,'B-Ligands'!$A:$G,5,FALSE)="","",VLOOKUP($A56,'B-Ligands'!$A:$G,5,FALSE))</f>
        <v>Guide To Pharmacology</v>
      </c>
      <c r="E56">
        <f>IF(VLOOKUP($A56,'B-Ligands'!$A:$G,6,FALSE)="","",VLOOKUP($A56,'B-Ligands'!$A:$G,6,FALSE))</f>
        <v>2487</v>
      </c>
      <c r="F56" t="str">
        <f>IF(VLOOKUP($A56,'B-Ligands'!$A:$G,7,FALSE)="","",VLOOKUP($A56,'B-Ligands'!$A:$G,7,FALSE))</f>
        <v>Physiological</v>
      </c>
      <c r="G56" s="28">
        <f t="shared" si="0"/>
        <v>0</v>
      </c>
      <c r="H56" s="32">
        <f t="shared" si="1"/>
        <v>10.340587602171331</v>
      </c>
      <c r="I56" s="32">
        <f t="shared" si="2"/>
        <v>9.7219204058958919</v>
      </c>
      <c r="J56" s="32">
        <f t="shared" si="3"/>
        <v>9.3156198233625513</v>
      </c>
      <c r="K56" s="32">
        <f t="shared" si="4"/>
        <v>7.7074212574637704</v>
      </c>
      <c r="L56" s="28">
        <f t="shared" si="5"/>
        <v>0</v>
      </c>
      <c r="M56" s="32">
        <f t="shared" si="6"/>
        <v>10.47</v>
      </c>
      <c r="N56" s="32">
        <f t="shared" si="7"/>
        <v>9.8870000000000005</v>
      </c>
      <c r="O56" s="32">
        <f t="shared" si="8"/>
        <v>9.5190000000000001</v>
      </c>
      <c r="P56" s="32">
        <f t="shared" si="9"/>
        <v>7.8979999999999997</v>
      </c>
      <c r="Q56" s="29">
        <f t="shared" si="10"/>
        <v>0</v>
      </c>
      <c r="R56" s="31">
        <f t="shared" si="11"/>
        <v>81.105092091007577</v>
      </c>
      <c r="S56" s="31">
        <f t="shared" si="12"/>
        <v>68.378631677600751</v>
      </c>
      <c r="T56" s="31">
        <f t="shared" si="13"/>
        <v>62.606557377049178</v>
      </c>
      <c r="U56" s="31">
        <f t="shared" si="14"/>
        <v>82.809224318658281</v>
      </c>
      <c r="V56" s="28">
        <f t="shared" si="15"/>
        <v>0</v>
      </c>
      <c r="W56" s="32">
        <f t="shared" si="16"/>
        <v>23.21639715068515</v>
      </c>
      <c r="X56" s="32">
        <f t="shared" si="17"/>
        <v>57.125548345199732</v>
      </c>
      <c r="Y56" s="32">
        <f t="shared" si="18"/>
        <v>24.549255820453059</v>
      </c>
      <c r="Z56" s="32">
        <f t="shared" si="19"/>
        <v>74.792518878963122</v>
      </c>
      <c r="AA56" s="80" cm="1">
        <f t="array" ref="AA56">_xlfn.IFS(AR56=0,0,AR56&gt;0,(LOG(0.01*BI56/10^-AR56)))</f>
        <v>0</v>
      </c>
      <c r="AB56" s="79" t="e" cm="1">
        <f t="array" ref="AB56">_xlfn.IFS(AS56=0,0,AS56&gt;0,(LOG(0.01*BJ56/10^-AS56)))</f>
        <v>#N/A</v>
      </c>
      <c r="AC56" s="79" cm="1">
        <f t="array" ref="AC56">_xlfn.IFS(AT56=0,0,AT56&gt;0,(LOG(0.01*BK56/10^-AT56)))</f>
        <v>9.9690481217524933</v>
      </c>
      <c r="AD56" s="79" cm="1">
        <f t="array" ref="AD56">_xlfn.IFS(AU56=0,0,AU56&gt;0,(LOG(0.01*BL56/10^-AU56)))</f>
        <v>10.121668335700519</v>
      </c>
      <c r="AE56" s="79" t="e" cm="1">
        <f t="array" ref="AE56">_xlfn.IFS(AV56=0,0,AV56&gt;0,(LOG(0.01*BM56/10^-AV56)))</f>
        <v>#N/A</v>
      </c>
      <c r="AF56" s="79" cm="1">
        <f t="array" ref="AF56">_xlfn.IFS(AW56=0,0,AW56&gt;0,(LOG(0.01*BN56/10^-AW56)))</f>
        <v>9.9285631194278796</v>
      </c>
      <c r="AG56" s="79" cm="1">
        <f t="array" ref="AG56">_xlfn.IFS(AX56=0,0,AX56&gt;0,(LOG(0.01*BO56/10^-AX56)))</f>
        <v>10.340587602171331</v>
      </c>
      <c r="AH56" s="79" cm="1">
        <f t="array" ref="AH56">_xlfn.IFS(AY56=0,0,AY56&gt;0,(LOG(0.01*BP56/10^-AY56)))</f>
        <v>9.6038989690089167</v>
      </c>
      <c r="AI56" s="79" cm="1">
        <f t="array" ref="AI56">_xlfn.IFS(AZ56=0,0,AZ56&gt;0,(LOG(0.01*BQ56/10^-AZ56)))</f>
        <v>6.090832302527085</v>
      </c>
      <c r="AJ56" s="79" cm="1">
        <f t="array" ref="AJ56">_xlfn.IFS(BA56=0,0,BA56&gt;0,(LOG(0.01*BR56/10^-BA56)))</f>
        <v>5.461705930784218</v>
      </c>
      <c r="AK56" s="79" cm="1">
        <f t="array" ref="AK56">_xlfn.IFS(BB56=0,0,BB56&gt;0,(LOG(0.01*BS56/10^-BB56)))</f>
        <v>6.606015178015884</v>
      </c>
      <c r="AL56" s="79" cm="1">
        <f t="array" ref="AL56">_xlfn.IFS(BC56=0,0,BC56&gt;0,(LOG(0.01*BT56/10^-BC56)))</f>
        <v>9.7219204058958919</v>
      </c>
      <c r="AM56" s="79" cm="1">
        <f t="array" ref="AM56">_xlfn.IFS(BD56=0,0,BD56&gt;0,(LOG(0.01*BU56/10^-BD56)))</f>
        <v>9.3156198233625513</v>
      </c>
      <c r="AN56" s="79" cm="1">
        <f t="array" ref="AN56">_xlfn.IFS(BE56=0,0,BE56&gt;0,(LOG(0.01*BV56/10^-BE56)))</f>
        <v>8.5602694971503759</v>
      </c>
      <c r="AO56" s="79" cm="1">
        <f t="array" ref="AO56">_xlfn.IFS(BF56=0,0,BF56&gt;0,(LOG(0.01*BW56/10^-BF56)))</f>
        <v>6.6538085831861942</v>
      </c>
      <c r="AP56" s="79" cm="1">
        <f t="array" ref="AP56">_xlfn.IFS(BG56=0,0,BG56&gt;0,(LOG(0.01*BX56/10^-BG56)))</f>
        <v>7.646078716586346</v>
      </c>
      <c r="AQ56" s="79" cm="1">
        <f t="array" ref="AQ56">_xlfn.IFS(BH56=0,0,BH56&gt;0,(LOG(0.01*BY56/10^-BH56)))</f>
        <v>7.7074212574637704</v>
      </c>
      <c r="AR56" s="80">
        <f>VLOOKUP($A56,'B-EmEC'!$A:$DD,MATCH(AR$2,'B-EmEC'!$A$1:$DD$1,0),FALSE)</f>
        <v>0</v>
      </c>
      <c r="AS56" s="79" t="e">
        <f>VLOOKUP($A56,'B-EmEC'!$A:$DD,MATCH(AS$2,'B-EmEC'!$A$1:$DD$1,0),FALSE)</f>
        <v>#N/A</v>
      </c>
      <c r="AT56" s="79">
        <f>VLOOKUP($A56,'B-EmEC'!$A:$DD,MATCH(AT$2,'B-EmEC'!$A$1:$DD$1,0),FALSE)</f>
        <v>10.06</v>
      </c>
      <c r="AU56" s="79">
        <f>VLOOKUP($A56,'B-EmEC'!$A:$DD,MATCH(AU$2,'B-EmEC'!$A$1:$DD$1,0),FALSE)</f>
        <v>10.34</v>
      </c>
      <c r="AV56" s="79" t="e">
        <f>VLOOKUP($A56,'B-EmEC'!$A:$DD,MATCH(AV$2,'B-EmEC'!$A$1:$DD$1,0),FALSE)</f>
        <v>#N/A</v>
      </c>
      <c r="AW56" s="79">
        <f>VLOOKUP($A56,'B-EmEC'!$A:$DD,MATCH(AW$2,'B-EmEC'!$A$1:$DD$1,0),FALSE)</f>
        <v>10.18</v>
      </c>
      <c r="AX56" s="79">
        <f>VLOOKUP($A56,'B-EmEC'!$A:$DD,MATCH(AX$2,'B-EmEC'!$A$1:$DD$1,0),FALSE)</f>
        <v>10.47</v>
      </c>
      <c r="AY56" s="79">
        <f>VLOOKUP($A56,'B-EmEC'!$A:$DD,MATCH(AY$2,'B-EmEC'!$A$1:$DD$1,0),FALSE)</f>
        <v>9.8469999999999995</v>
      </c>
      <c r="AZ56" s="79">
        <f>VLOOKUP($A56,'B-EmEC'!$A:$DD,MATCH(AZ$2,'B-EmEC'!$A$1:$DD$1,0),FALSE)</f>
        <v>7.0880000000000001</v>
      </c>
      <c r="BA56" s="79">
        <f>VLOOKUP($A56,'B-EmEC'!$A:$DD,MATCH(BA$2,'B-EmEC'!$A$1:$DD$1,0),FALSE)</f>
        <v>6.5609999999999999</v>
      </c>
      <c r="BB56" s="79">
        <f>VLOOKUP($A56,'B-EmEC'!$A:$DD,MATCH(BB$2,'B-EmEC'!$A$1:$DD$1,0),FALSE)</f>
        <v>6.97</v>
      </c>
      <c r="BC56" s="79">
        <f>VLOOKUP($A56,'B-EmEC'!$A:$DD,MATCH(BC$2,'B-EmEC'!$A$1:$DD$1,0),FALSE)</f>
        <v>9.8870000000000005</v>
      </c>
      <c r="BD56" s="79">
        <f>VLOOKUP($A56,'B-EmEC'!$A:$DD,MATCH(BD$2,'B-EmEC'!$A$1:$DD$1,0),FALSE)</f>
        <v>9.5190000000000001</v>
      </c>
      <c r="BE56" s="79">
        <f>VLOOKUP($A56,'B-EmEC'!$A:$DD,MATCH(BE$2,'B-EmEC'!$A$1:$DD$1,0),FALSE)</f>
        <v>9.0269999999999992</v>
      </c>
      <c r="BF56" s="79">
        <f>VLOOKUP($A56,'B-EmEC'!$A:$DD,MATCH(BF$2,'B-EmEC'!$A$1:$DD$1,0),FALSE)</f>
        <v>6.9880000000000004</v>
      </c>
      <c r="BG56" s="79">
        <f>VLOOKUP($A56,'B-EmEC'!$A:$DD,MATCH(BG$2,'B-EmEC'!$A$1:$DD$1,0),FALSE)</f>
        <v>7.7279999999999998</v>
      </c>
      <c r="BH56" s="79">
        <f>VLOOKUP($A56,'B-EmEC'!$A:$DD,MATCH(BH$2,'B-EmEC'!$A$1:$DD$1,0),FALSE)</f>
        <v>7.8979999999999997</v>
      </c>
      <c r="BI56" s="78">
        <f>VLOOKUP($A56,'B-EmEC'!$A:$DD,MATCH(BI$2,'B-EmEC'!$A$1:$DD$1,0),FALSE)</f>
        <v>0</v>
      </c>
      <c r="BJ56" s="77" t="e">
        <f>VLOOKUP($A56,'B-EmEC'!$A:$DD,MATCH(BJ$2,'B-EmEC'!$A$1:$DD$1,0),FALSE)</f>
        <v>#N/A</v>
      </c>
      <c r="BK56" s="77">
        <f>VLOOKUP($A56,'B-EmEC'!$A:$DD,MATCH(BK$2,'B-EmEC'!$A$1:$DD$1,0),FALSE)</f>
        <v>81.105092091007577</v>
      </c>
      <c r="BL56" s="77">
        <f>VLOOKUP($A56,'B-EmEC'!$A:$DD,MATCH(BL$2,'B-EmEC'!$A$1:$DD$1,0),FALSE)</f>
        <v>60.487876132047909</v>
      </c>
      <c r="BM56" s="77" t="e">
        <f>VLOOKUP($A56,'B-EmEC'!$A:$DD,MATCH(BM$2,'B-EmEC'!$A$1:$DD$1,0),FALSE)</f>
        <v>#N/A</v>
      </c>
      <c r="BN56" s="77">
        <f>VLOOKUP($A56,'B-EmEC'!$A:$DD,MATCH(BN$2,'B-EmEC'!$A$1:$DD$1,0),FALSE)</f>
        <v>56.048387096774192</v>
      </c>
      <c r="BO56" s="77">
        <f>VLOOKUP($A56,'B-EmEC'!$A:$DD,MATCH(BO$2,'B-EmEC'!$A$1:$DD$1,0),FALSE)</f>
        <v>74.23139158576052</v>
      </c>
      <c r="BP56" s="77">
        <f>VLOOKUP($A56,'B-EmEC'!$A:$DD,MATCH(BP$2,'B-EmEC'!$A$1:$DD$1,0),FALSE)</f>
        <v>57.134570765661252</v>
      </c>
      <c r="BQ56" s="77">
        <f>VLOOKUP($A56,'B-EmEC'!$A:$DD,MATCH(BQ$2,'B-EmEC'!$A$1:$DD$1,0),FALSE)</f>
        <v>10.065429296301241</v>
      </c>
      <c r="BR56" s="77">
        <f>VLOOKUP($A56,'B-EmEC'!$A:$DD,MATCH(BR$2,'B-EmEC'!$A$1:$DD$1,0),FALSE)</f>
        <v>7.9562043795620436</v>
      </c>
      <c r="BS56" s="77">
        <f>VLOOKUP($A56,'B-EmEC'!$A:$DD,MATCH(BS$2,'B-EmEC'!$A$1:$DD$1,0),FALSE)</f>
        <v>43.252894708364892</v>
      </c>
      <c r="BT56" s="77">
        <f>VLOOKUP($A56,'B-EmEC'!$A:$DD,MATCH(BT$2,'B-EmEC'!$A$1:$DD$1,0),FALSE)</f>
        <v>68.378631677600751</v>
      </c>
      <c r="BU56" s="77">
        <f>VLOOKUP($A56,'B-EmEC'!$A:$DD,MATCH(BU$2,'B-EmEC'!$A$1:$DD$1,0),FALSE)</f>
        <v>62.606557377049178</v>
      </c>
      <c r="BV56" s="77">
        <f>VLOOKUP($A56,'B-EmEC'!$A:$DD,MATCH(BV$2,'B-EmEC'!$A$1:$DD$1,0),FALSE)</f>
        <v>34.140470121778527</v>
      </c>
      <c r="BW56" s="77">
        <f>VLOOKUP($A56,'B-EmEC'!$A:$DD,MATCH(BW$2,'B-EmEC'!$A$1:$DD$1,0),FALSE)</f>
        <v>46.324269889224574</v>
      </c>
      <c r="BX56" s="77">
        <f>VLOOKUP($A56,'B-EmEC'!$A:$DD,MATCH(BX$2,'B-EmEC'!$A$1:$DD$1,0),FALSE)</f>
        <v>82.809224318658281</v>
      </c>
      <c r="BY56" s="77">
        <f>VLOOKUP($A56,'B-EmEC'!$A:$DD,MATCH(BY$2,'B-EmEC'!$A$1:$DD$1,0),FALSE)</f>
        <v>64.479440069991256</v>
      </c>
      <c r="BZ56" s="80">
        <f>VLOOKUP($A56,'B-EmEC'!$A:$DD,MATCH(BZ$2,'B-EmEC'!$A$1:$DD$1,0),FALSE)</f>
        <v>0</v>
      </c>
      <c r="CA56" s="79" t="e">
        <f>VLOOKUP($A56,'B-EmEC'!$A:$DD,MATCH(CA$2,'B-EmEC'!$A$1:$DD$1,0),FALSE)</f>
        <v>#N/A</v>
      </c>
      <c r="CB56" s="79">
        <f>VLOOKUP($A56,'B-EmEC'!$A:$DD,MATCH(CB$2,'B-EmEC'!$A$1:$DD$1,0),FALSE)</f>
        <v>23.21639715068515</v>
      </c>
      <c r="CC56" s="79">
        <f>VLOOKUP($A56,'B-EmEC'!$A:$DD,MATCH(CC$2,'B-EmEC'!$A$1:$DD$1,0),FALSE)</f>
        <v>21.695671107399885</v>
      </c>
      <c r="CD56" s="79" t="e">
        <f>VLOOKUP($A56,'B-EmEC'!$A:$DD,MATCH(CD$2,'B-EmEC'!$A$1:$DD$1,0),FALSE)</f>
        <v>#N/A</v>
      </c>
      <c r="CE56" s="79">
        <f>VLOOKUP($A56,'B-EmEC'!$A:$DD,MATCH(CE$2,'B-EmEC'!$A$1:$DD$1,0),FALSE)</f>
        <v>7.8040929116537878</v>
      </c>
      <c r="CF56" s="79">
        <f>VLOOKUP($A56,'B-EmEC'!$A:$DD,MATCH(CF$2,'B-EmEC'!$A$1:$DD$1,0),FALSE)</f>
        <v>13.614201011903837</v>
      </c>
      <c r="CG56" s="79">
        <f>VLOOKUP($A56,'B-EmEC'!$A:$DD,MATCH(CG$2,'B-EmEC'!$A$1:$DD$1,0),FALSE)</f>
        <v>22.313149899952926</v>
      </c>
      <c r="CH56" s="79">
        <f>VLOOKUP($A56,'B-EmEC'!$A:$DD,MATCH(CH$2,'B-EmEC'!$A$1:$DD$1,0),FALSE)</f>
        <v>4.8222214468593343</v>
      </c>
      <c r="CI56" s="79">
        <f>VLOOKUP($A56,'B-EmEC'!$A:$DD,MATCH(CI$2,'B-EmEC'!$A$1:$DD$1,0),FALSE)</f>
        <v>2.3442106339021826</v>
      </c>
      <c r="CJ56" s="79">
        <f>VLOOKUP($A56,'B-EmEC'!$A:$DD,MATCH(CJ$2,'B-EmEC'!$A$1:$DD$1,0),FALSE)</f>
        <v>15.301192351019131</v>
      </c>
      <c r="CK56" s="79">
        <f>VLOOKUP($A56,'B-EmEC'!$A:$DD,MATCH(CK$2,'B-EmEC'!$A$1:$DD$1,0),FALSE)</f>
        <v>57.125548345199732</v>
      </c>
      <c r="CL56" s="79">
        <f>VLOOKUP($A56,'B-EmEC'!$A:$DD,MATCH(CL$2,'B-EmEC'!$A$1:$DD$1,0),FALSE)</f>
        <v>3.4534779146833339</v>
      </c>
      <c r="CM56" s="79">
        <f>VLOOKUP($A56,'B-EmEC'!$A:$DD,MATCH(CM$2,'B-EmEC'!$A$1:$DD$1,0),FALSE)</f>
        <v>24.549255820453059</v>
      </c>
      <c r="CN56" s="79">
        <f>VLOOKUP($A56,'B-EmEC'!$A:$DD,MATCH(CN$2,'B-EmEC'!$A$1:$DD$1,0),FALSE)</f>
        <v>71.366152984309153</v>
      </c>
      <c r="CO56" s="79">
        <f>VLOOKUP($A56,'B-EmEC'!$A:$DD,MATCH(CO$2,'B-EmEC'!$A$1:$DD$1,0),FALSE)</f>
        <v>74.792518878963122</v>
      </c>
      <c r="CP56" s="79">
        <f>VLOOKUP($A56,'B-EmEC'!$A:$DD,MATCH(CP$2,'B-EmEC'!$A$1:$DD$1,0),FALSE)</f>
        <v>60.608781058666196</v>
      </c>
    </row>
    <row r="57" spans="1:94" x14ac:dyDescent="0.2">
      <c r="A57" t="s">
        <v>144</v>
      </c>
      <c r="B57" s="1" t="str">
        <f>IF(VLOOKUP($A57,'B-Ligands'!$A:$G,3,FALSE)="","",VLOOKUP($A57,'B-Ligands'!$A:$G,3,FALSE))</f>
        <v>LTD4</v>
      </c>
      <c r="C57" t="str">
        <f>IF(VLOOKUP($A57,'B-Ligands'!$A:$G,4,FALSE)="","",VLOOKUP($A57,'B-Ligands'!$A:$G,4,FALSE))</f>
        <v>Leukotriene D4</v>
      </c>
      <c r="D57" t="str">
        <f>IF(VLOOKUP($A57,'B-Ligands'!$A:$G,5,FALSE)="","",VLOOKUP($A57,'B-Ligands'!$A:$G,5,FALSE))</f>
        <v>Guide To Pharmacology</v>
      </c>
      <c r="E57">
        <f>IF(VLOOKUP($A57,'B-Ligands'!$A:$G,6,FALSE)="","",VLOOKUP($A57,'B-Ligands'!$A:$G,6,FALSE))</f>
        <v>2487</v>
      </c>
      <c r="F57" t="str">
        <f>IF(VLOOKUP($A57,'B-Ligands'!$A:$G,7,FALSE)="","",VLOOKUP($A57,'B-Ligands'!$A:$G,7,FALSE))</f>
        <v>Physiological</v>
      </c>
      <c r="G57" s="28">
        <f t="shared" si="0"/>
        <v>0</v>
      </c>
      <c r="H57" s="32">
        <f t="shared" si="1"/>
        <v>8.7156900122418435</v>
      </c>
      <c r="I57" s="32">
        <f t="shared" si="2"/>
        <v>7.3417209395615393</v>
      </c>
      <c r="J57" s="32">
        <f t="shared" si="3"/>
        <v>0</v>
      </c>
      <c r="K57" s="32">
        <f t="shared" si="4"/>
        <v>5.9619332119166701</v>
      </c>
      <c r="L57" s="28">
        <f t="shared" si="5"/>
        <v>0</v>
      </c>
      <c r="M57" s="32">
        <f t="shared" si="6"/>
        <v>8.9629999999999992</v>
      </c>
      <c r="N57" s="32">
        <f t="shared" si="7"/>
        <v>7.4829999999999997</v>
      </c>
      <c r="O57" s="32">
        <f t="shared" si="8"/>
        <v>0</v>
      </c>
      <c r="P57" s="32">
        <f t="shared" si="9"/>
        <v>6.7160000000000002</v>
      </c>
      <c r="Q57" s="29">
        <f t="shared" si="10"/>
        <v>0</v>
      </c>
      <c r="R57" s="31">
        <f t="shared" si="11"/>
        <v>99.349945828819074</v>
      </c>
      <c r="S57" s="31">
        <f t="shared" si="12"/>
        <v>92.37108547209796</v>
      </c>
      <c r="T57" s="31">
        <f t="shared" si="13"/>
        <v>0</v>
      </c>
      <c r="U57" s="31">
        <f t="shared" si="14"/>
        <v>19.615048118985126</v>
      </c>
      <c r="V57" s="28">
        <f t="shared" si="15"/>
        <v>0</v>
      </c>
      <c r="W57" s="32">
        <f t="shared" si="16"/>
        <v>44.694518278131042</v>
      </c>
      <c r="X57" s="32">
        <f t="shared" si="17"/>
        <v>95.451906551686506</v>
      </c>
      <c r="Y57" s="32">
        <f t="shared" si="18"/>
        <v>0</v>
      </c>
      <c r="Z57" s="32">
        <f t="shared" si="19"/>
        <v>25.701287394509848</v>
      </c>
      <c r="AA57" s="80" cm="1">
        <f t="array" ref="AA57">_xlfn.IFS(AR57=0,0,AR57&gt;0,(LOG(0.01*BI57/10^-AR57)))</f>
        <v>0</v>
      </c>
      <c r="AB57" s="79" t="e" cm="1">
        <f t="array" ref="AB57">_xlfn.IFS(AS57=0,0,AS57&gt;0,(LOG(0.01*BJ57/10^-AS57)))</f>
        <v>#N/A</v>
      </c>
      <c r="AC57" s="79" cm="1">
        <f t="array" ref="AC57">_xlfn.IFS(AT57=0,0,AT57&gt;0,(LOG(0.01*BK57/10^-AT57)))</f>
        <v>8.1591676346441115</v>
      </c>
      <c r="AD57" s="79" cm="1">
        <f t="array" ref="AD57">_xlfn.IFS(AU57=0,0,AU57&gt;0,(LOG(0.01*BL57/10^-AU57)))</f>
        <v>8.2507058046007167</v>
      </c>
      <c r="AE57" s="79" t="e" cm="1">
        <f t="array" ref="AE57">_xlfn.IFS(AV57=0,0,AV57&gt;0,(LOG(0.01*BM57/10^-AV57)))</f>
        <v>#N/A</v>
      </c>
      <c r="AF57" s="79" cm="1">
        <f t="array" ref="AF57">_xlfn.IFS(AW57=0,0,AW57&gt;0,(LOG(0.01*BN57/10^-AW57)))</f>
        <v>8.0291810308660096</v>
      </c>
      <c r="AG57" s="79" cm="1">
        <f t="array" ref="AG57">_xlfn.IFS(AX57=0,0,AX57&gt;0,(LOG(0.01*BO57/10^-AX57)))</f>
        <v>8.3974029748896637</v>
      </c>
      <c r="AH57" s="79" cm="1">
        <f t="array" ref="AH57">_xlfn.IFS(AY57=0,0,AY57&gt;0,(LOG(0.01*BP57/10^-AY57)))</f>
        <v>8.7156900122418435</v>
      </c>
      <c r="AI57" s="79" cm="1">
        <f t="array" ref="AI57">_xlfn.IFS(AZ57=0,0,AZ57&gt;0,(LOG(0.01*BQ57/10^-AZ57)))</f>
        <v>7.1895462071707978</v>
      </c>
      <c r="AJ57" s="79" cm="1">
        <f t="array" ref="AJ57">_xlfn.IFS(BA57=0,0,BA57&gt;0,(LOG(0.01*BR57/10^-BA57)))</f>
        <v>7.0205360471388563</v>
      </c>
      <c r="AK57" s="79" cm="1">
        <f t="array" ref="AK57">_xlfn.IFS(BB57=0,0,BB57&gt;0,(LOG(0.01*BS57/10^-BB57)))</f>
        <v>6.7094866581903796</v>
      </c>
      <c r="AL57" s="79" cm="1">
        <f t="array" ref="AL57">_xlfn.IFS(BC57=0,0,BC57&gt;0,(LOG(0.01*BT57/10^-BC57)))</f>
        <v>7.3417209395615393</v>
      </c>
      <c r="AM57" s="79" cm="1">
        <f t="array" ref="AM57">_xlfn.IFS(BD57=0,0,BD57&gt;0,(LOG(0.01*BU57/10^-BD57)))</f>
        <v>0</v>
      </c>
      <c r="AN57" s="79" cm="1">
        <f t="array" ref="AN57">_xlfn.IFS(BE57=0,0,BE57&gt;0,(LOG(0.01*BV57/10^-BE57)))</f>
        <v>0</v>
      </c>
      <c r="AO57" s="79" cm="1">
        <f t="array" ref="AO57">_xlfn.IFS(BF57=0,0,BF57&gt;0,(LOG(0.01*BW57/10^-BF57)))</f>
        <v>5.5708439068709543</v>
      </c>
      <c r="AP57" s="79" cm="1">
        <f t="array" ref="AP57">_xlfn.IFS(BG57=0,0,BG57&gt;0,(LOG(0.01*BX57/10^-BG57)))</f>
        <v>5.9619332119166701</v>
      </c>
      <c r="AQ57" s="79" cm="1">
        <f t="array" ref="AQ57">_xlfn.IFS(BH57=0,0,BH57&gt;0,(LOG(0.01*BY57/10^-BH57)))</f>
        <v>5.8815893778636736</v>
      </c>
      <c r="AR57" s="80">
        <f>VLOOKUP($A57,'B-EmEC'!$A:$DD,MATCH(AR$2,'B-EmEC'!$A$1:$DD$1,0),FALSE)</f>
        <v>0</v>
      </c>
      <c r="AS57" s="79" t="e">
        <f>VLOOKUP($A57,'B-EmEC'!$A:$DD,MATCH(AS$2,'B-EmEC'!$A$1:$DD$1,0),FALSE)</f>
        <v>#N/A</v>
      </c>
      <c r="AT57" s="79">
        <f>VLOOKUP($A57,'B-EmEC'!$A:$DD,MATCH(AT$2,'B-EmEC'!$A$1:$DD$1,0),FALSE)</f>
        <v>8.1620000000000008</v>
      </c>
      <c r="AU57" s="79">
        <f>VLOOKUP($A57,'B-EmEC'!$A:$DD,MATCH(AU$2,'B-EmEC'!$A$1:$DD$1,0),FALSE)</f>
        <v>8.5760000000000005</v>
      </c>
      <c r="AV57" s="79" t="e">
        <f>VLOOKUP($A57,'B-EmEC'!$A:$DD,MATCH(AV$2,'B-EmEC'!$A$1:$DD$1,0),FALSE)</f>
        <v>#N/A</v>
      </c>
      <c r="AW57" s="79">
        <f>VLOOKUP($A57,'B-EmEC'!$A:$DD,MATCH(AW$2,'B-EmEC'!$A$1:$DD$1,0),FALSE)</f>
        <v>8.1010000000000009</v>
      </c>
      <c r="AX57" s="79">
        <f>VLOOKUP($A57,'B-EmEC'!$A:$DD,MATCH(AX$2,'B-EmEC'!$A$1:$DD$1,0),FALSE)</f>
        <v>8.4510000000000005</v>
      </c>
      <c r="AY57" s="79">
        <f>VLOOKUP($A57,'B-EmEC'!$A:$DD,MATCH(AY$2,'B-EmEC'!$A$1:$DD$1,0),FALSE)</f>
        <v>8.9629999999999992</v>
      </c>
      <c r="AZ57" s="79">
        <f>VLOOKUP($A57,'B-EmEC'!$A:$DD,MATCH(AZ$2,'B-EmEC'!$A$1:$DD$1,0),FALSE)</f>
        <v>7.2469999999999999</v>
      </c>
      <c r="BA57" s="79">
        <f>VLOOKUP($A57,'B-EmEC'!$A:$DD,MATCH(BA$2,'B-EmEC'!$A$1:$DD$1,0),FALSE)</f>
        <v>7.0549999999999997</v>
      </c>
      <c r="BB57" s="79">
        <f>VLOOKUP($A57,'B-EmEC'!$A:$DD,MATCH(BB$2,'B-EmEC'!$A$1:$DD$1,0),FALSE)</f>
        <v>7.01</v>
      </c>
      <c r="BC57" s="79">
        <f>VLOOKUP($A57,'B-EmEC'!$A:$DD,MATCH(BC$2,'B-EmEC'!$A$1:$DD$1,0),FALSE)</f>
        <v>7.4829999999999997</v>
      </c>
      <c r="BD57" s="79">
        <f>VLOOKUP($A57,'B-EmEC'!$A:$DD,MATCH(BD$2,'B-EmEC'!$A$1:$DD$1,0),FALSE)</f>
        <v>0</v>
      </c>
      <c r="BE57" s="79">
        <f>VLOOKUP($A57,'B-EmEC'!$A:$DD,MATCH(BE$2,'B-EmEC'!$A$1:$DD$1,0),FALSE)</f>
        <v>0</v>
      </c>
      <c r="BF57" s="79">
        <f>VLOOKUP($A57,'B-EmEC'!$A:$DD,MATCH(BF$2,'B-EmEC'!$A$1:$DD$1,0),FALSE)</f>
        <v>6.4349999999999996</v>
      </c>
      <c r="BG57" s="79">
        <f>VLOOKUP($A57,'B-EmEC'!$A:$DD,MATCH(BG$2,'B-EmEC'!$A$1:$DD$1,0),FALSE)</f>
        <v>6.7160000000000002</v>
      </c>
      <c r="BH57" s="79">
        <f>VLOOKUP($A57,'B-EmEC'!$A:$DD,MATCH(BH$2,'B-EmEC'!$A$1:$DD$1,0),FALSE)</f>
        <v>6.5890000000000004</v>
      </c>
      <c r="BI57" s="78">
        <f>VLOOKUP($A57,'B-EmEC'!$A:$DD,MATCH(BI$2,'B-EmEC'!$A$1:$DD$1,0),FALSE)</f>
        <v>0</v>
      </c>
      <c r="BJ57" s="77" t="e">
        <f>VLOOKUP($A57,'B-EmEC'!$A:$DD,MATCH(BJ$2,'B-EmEC'!$A$1:$DD$1,0),FALSE)</f>
        <v>#N/A</v>
      </c>
      <c r="BK57" s="77">
        <f>VLOOKUP($A57,'B-EmEC'!$A:$DD,MATCH(BK$2,'B-EmEC'!$A$1:$DD$1,0),FALSE)</f>
        <v>99.349945828819074</v>
      </c>
      <c r="BL57" s="77">
        <f>VLOOKUP($A57,'B-EmEC'!$A:$DD,MATCH(BL$2,'B-EmEC'!$A$1:$DD$1,0),FALSE)</f>
        <v>47.283085013146362</v>
      </c>
      <c r="BM57" s="77" t="e">
        <f>VLOOKUP($A57,'B-EmEC'!$A:$DD,MATCH(BM$2,'B-EmEC'!$A$1:$DD$1,0),FALSE)</f>
        <v>#N/A</v>
      </c>
      <c r="BN57" s="77">
        <f>VLOOKUP($A57,'B-EmEC'!$A:$DD,MATCH(BN$2,'B-EmEC'!$A$1:$DD$1,0),FALSE)</f>
        <v>84.758064516129039</v>
      </c>
      <c r="BO57" s="77">
        <f>VLOOKUP($A57,'B-EmEC'!$A:$DD,MATCH(BO$2,'B-EmEC'!$A$1:$DD$1,0),FALSE)</f>
        <v>88.389967637540451</v>
      </c>
      <c r="BP57" s="77">
        <f>VLOOKUP($A57,'B-EmEC'!$A:$DD,MATCH(BP$2,'B-EmEC'!$A$1:$DD$1,0),FALSE)</f>
        <v>56.583526682134568</v>
      </c>
      <c r="BQ57" s="77">
        <f>VLOOKUP($A57,'B-EmEC'!$A:$DD,MATCH(BQ$2,'B-EmEC'!$A$1:$DD$1,0),FALSE)</f>
        <v>87.608492455601549</v>
      </c>
      <c r="BR57" s="77">
        <f>VLOOKUP($A57,'B-EmEC'!$A:$DD,MATCH(BR$2,'B-EmEC'!$A$1:$DD$1,0),FALSE)</f>
        <v>92.37108547209796</v>
      </c>
      <c r="BS57" s="77">
        <f>VLOOKUP($A57,'B-EmEC'!$A:$DD,MATCH(BS$2,'B-EmEC'!$A$1:$DD$1,0),FALSE)</f>
        <v>50.059517368250191</v>
      </c>
      <c r="BT57" s="77">
        <f>VLOOKUP($A57,'B-EmEC'!$A:$DD,MATCH(BT$2,'B-EmEC'!$A$1:$DD$1,0),FALSE)</f>
        <v>72.23055295220243</v>
      </c>
      <c r="BU57" s="77">
        <f>VLOOKUP($A57,'B-EmEC'!$A:$DD,MATCH(BU$2,'B-EmEC'!$A$1:$DD$1,0),FALSE)</f>
        <v>0</v>
      </c>
      <c r="BV57" s="77">
        <f>VLOOKUP($A57,'B-EmEC'!$A:$DD,MATCH(BV$2,'B-EmEC'!$A$1:$DD$1,0),FALSE)</f>
        <v>0</v>
      </c>
      <c r="BW57" s="77">
        <f>VLOOKUP($A57,'B-EmEC'!$A:$DD,MATCH(BW$2,'B-EmEC'!$A$1:$DD$1,0),FALSE)</f>
        <v>13.672373279624034</v>
      </c>
      <c r="BX57" s="77">
        <f>VLOOKUP($A57,'B-EmEC'!$A:$DD,MATCH(BX$2,'B-EmEC'!$A$1:$DD$1,0),FALSE)</f>
        <v>17.617051013277429</v>
      </c>
      <c r="BY57" s="77">
        <f>VLOOKUP($A57,'B-EmEC'!$A:$DD,MATCH(BY$2,'B-EmEC'!$A$1:$DD$1,0),FALSE)</f>
        <v>19.615048118985126</v>
      </c>
      <c r="BZ57" s="80">
        <f>VLOOKUP($A57,'B-EmEC'!$A:$DD,MATCH(BZ$2,'B-EmEC'!$A$1:$DD$1,0),FALSE)</f>
        <v>0</v>
      </c>
      <c r="CA57" s="79" t="e">
        <f>VLOOKUP($A57,'B-EmEC'!$A:$DD,MATCH(CA$2,'B-EmEC'!$A$1:$DD$1,0),FALSE)</f>
        <v>#N/A</v>
      </c>
      <c r="CB57" s="79">
        <f>VLOOKUP($A57,'B-EmEC'!$A:$DD,MATCH(CB$2,'B-EmEC'!$A$1:$DD$1,0),FALSE)</f>
        <v>44.694518278131042</v>
      </c>
      <c r="CC57" s="79">
        <f>VLOOKUP($A57,'B-EmEC'!$A:$DD,MATCH(CC$2,'B-EmEC'!$A$1:$DD$1,0),FALSE)</f>
        <v>27.908977055137765</v>
      </c>
      <c r="CD57" s="79" t="e">
        <f>VLOOKUP($A57,'B-EmEC'!$A:$DD,MATCH(CD$2,'B-EmEC'!$A$1:$DD$1,0),FALSE)</f>
        <v>#N/A</v>
      </c>
      <c r="CE57" s="79">
        <f>VLOOKUP($A57,'B-EmEC'!$A:$DD,MATCH(CE$2,'B-EmEC'!$A$1:$DD$1,0),FALSE)</f>
        <v>40.681195332193106</v>
      </c>
      <c r="CF57" s="79">
        <f>VLOOKUP($A57,'B-EmEC'!$A:$DD,MATCH(CF$2,'B-EmEC'!$A$1:$DD$1,0),FALSE)</f>
        <v>39.626587680177998</v>
      </c>
      <c r="CG57" s="79">
        <f>VLOOKUP($A57,'B-EmEC'!$A:$DD,MATCH(CG$2,'B-EmEC'!$A$1:$DD$1,0),FALSE)</f>
        <v>16.060850605216949</v>
      </c>
      <c r="CH57" s="79">
        <f>VLOOKUP($A57,'B-EmEC'!$A:$DD,MATCH(CH$2,'B-EmEC'!$A$1:$DD$1,0),FALSE)</f>
        <v>87.377040971439598</v>
      </c>
      <c r="CI57" s="79">
        <f>VLOOKUP($A57,'B-EmEC'!$A:$DD,MATCH(CI$2,'B-EmEC'!$A$1:$DD$1,0),FALSE)</f>
        <v>61.922196284342803</v>
      </c>
      <c r="CJ57" s="79">
        <f>VLOOKUP($A57,'B-EmEC'!$A:$DD,MATCH(CJ$2,'B-EmEC'!$A$1:$DD$1,0),FALSE)</f>
        <v>28.830341655615133</v>
      </c>
      <c r="CK57" s="79">
        <f>VLOOKUP($A57,'B-EmEC'!$A:$DD,MATCH(CK$2,'B-EmEC'!$A$1:$DD$1,0),FALSE)</f>
        <v>95.451906551686506</v>
      </c>
      <c r="CL57" s="79">
        <f>VLOOKUP($A57,'B-EmEC'!$A:$DD,MATCH(CL$2,'B-EmEC'!$A$1:$DD$1,0),FALSE)</f>
        <v>0</v>
      </c>
      <c r="CM57" s="79">
        <f>VLOOKUP($A57,'B-EmEC'!$A:$DD,MATCH(CM$2,'B-EmEC'!$A$1:$DD$1,0),FALSE)</f>
        <v>0</v>
      </c>
      <c r="CN57" s="79">
        <f>VLOOKUP($A57,'B-EmEC'!$A:$DD,MATCH(CN$2,'B-EmEC'!$A$1:$DD$1,0),FALSE)</f>
        <v>25.701287394509848</v>
      </c>
      <c r="CO57" s="79">
        <f>VLOOKUP($A57,'B-EmEC'!$A:$DD,MATCH(CO$2,'B-EmEC'!$A$1:$DD$1,0),FALSE)</f>
        <v>20.052316960807538</v>
      </c>
      <c r="CP57" s="79">
        <f>VLOOKUP($A57,'B-EmEC'!$A:$DD,MATCH(CP$2,'B-EmEC'!$A$1:$DD$1,0),FALSE)</f>
        <v>24.868788809204666</v>
      </c>
    </row>
    <row r="58" spans="1:94" x14ac:dyDescent="0.2">
      <c r="A58" t="s">
        <v>145</v>
      </c>
      <c r="B58" s="1" t="str">
        <f>IF(VLOOKUP($A58,'B-Ligands'!$A:$G,3,FALSE)="","",VLOOKUP($A58,'B-Ligands'!$A:$G,3,FALSE))</f>
        <v>LTD4</v>
      </c>
      <c r="C58" t="str">
        <f>IF(VLOOKUP($A58,'B-Ligands'!$A:$G,4,FALSE)="","",VLOOKUP($A58,'B-Ligands'!$A:$G,4,FALSE))</f>
        <v>Leukotriene D4</v>
      </c>
      <c r="D58" t="str">
        <f>IF(VLOOKUP($A58,'B-Ligands'!$A:$G,5,FALSE)="","",VLOOKUP($A58,'B-Ligands'!$A:$G,5,FALSE))</f>
        <v>Guide To Pharmacology</v>
      </c>
      <c r="E58">
        <f>IF(VLOOKUP($A58,'B-Ligands'!$A:$G,6,FALSE)="","",VLOOKUP($A58,'B-Ligands'!$A:$G,6,FALSE))</f>
        <v>2487</v>
      </c>
      <c r="F58" t="str">
        <f>IF(VLOOKUP($A58,'B-Ligands'!$A:$G,7,FALSE)="","",VLOOKUP($A58,'B-Ligands'!$A:$G,7,FALSE))</f>
        <v>Physiological</v>
      </c>
      <c r="G58" s="28">
        <f t="shared" si="0"/>
        <v>0</v>
      </c>
      <c r="H58" s="32">
        <f t="shared" si="1"/>
        <v>8.7986311002384383</v>
      </c>
      <c r="I58" s="32">
        <f t="shared" si="2"/>
        <v>9.286279343714531</v>
      </c>
      <c r="J58" s="32">
        <f t="shared" si="3"/>
        <v>9.5334851194965502</v>
      </c>
      <c r="K58" s="32">
        <f t="shared" si="4"/>
        <v>6.248018087726031</v>
      </c>
      <c r="L58" s="28">
        <f t="shared" si="5"/>
        <v>0</v>
      </c>
      <c r="M58" s="32">
        <f t="shared" si="6"/>
        <v>9.0869999999999997</v>
      </c>
      <c r="N58" s="32">
        <f t="shared" si="7"/>
        <v>9.6180000000000003</v>
      </c>
      <c r="O58" s="32">
        <f t="shared" si="8"/>
        <v>9.6319999999999997</v>
      </c>
      <c r="P58" s="32">
        <f t="shared" si="9"/>
        <v>7.6269999999999998</v>
      </c>
      <c r="Q58" s="29">
        <f t="shared" si="10"/>
        <v>0</v>
      </c>
      <c r="R58" s="31">
        <f t="shared" si="11"/>
        <v>84.283980582524279</v>
      </c>
      <c r="S58" s="31">
        <f t="shared" si="12"/>
        <v>92.253355309630336</v>
      </c>
      <c r="T58" s="31">
        <f t="shared" si="13"/>
        <v>86.335315774568116</v>
      </c>
      <c r="U58" s="31">
        <f t="shared" si="14"/>
        <v>93.431167016072678</v>
      </c>
      <c r="V58" s="28">
        <f t="shared" si="15"/>
        <v>0</v>
      </c>
      <c r="W58" s="32">
        <f t="shared" si="16"/>
        <v>49.469767099953138</v>
      </c>
      <c r="X58" s="32">
        <f t="shared" si="17"/>
        <v>104.87680482802422</v>
      </c>
      <c r="Y58" s="32">
        <f t="shared" si="18"/>
        <v>51.56258399305996</v>
      </c>
      <c r="Z58" s="32">
        <f t="shared" si="19"/>
        <v>196.03861557077624</v>
      </c>
      <c r="AA58" s="80" cm="1">
        <f t="array" ref="AA58">_xlfn.IFS(AR58=0,0,AR58&gt;0,(LOG(0.01*BI58/10^-AR58)))</f>
        <v>0</v>
      </c>
      <c r="AB58" s="79" t="e" cm="1">
        <f t="array" ref="AB58">_xlfn.IFS(AS58=0,0,AS58&gt;0,(LOG(0.01*BJ58/10^-AS58)))</f>
        <v>#N/A</v>
      </c>
      <c r="AC58" s="79" cm="1">
        <f t="array" ref="AC58">_xlfn.IFS(AT58=0,0,AT58&gt;0,(LOG(0.01*BK58/10^-AT58)))</f>
        <v>6.890668254293046</v>
      </c>
      <c r="AD58" s="79" cm="1">
        <f t="array" ref="AD58">_xlfn.IFS(AU58=0,0,AU58&gt;0,(LOG(0.01*BL58/10^-AU58)))</f>
        <v>6.7468088213362618</v>
      </c>
      <c r="AE58" s="79" t="e" cm="1">
        <f t="array" ref="AE58">_xlfn.IFS(AV58=0,0,AV58&gt;0,(LOG(0.01*BM58/10^-AV58)))</f>
        <v>#N/A</v>
      </c>
      <c r="AF58" s="79" cm="1">
        <f t="array" ref="AF58">_xlfn.IFS(AW58=0,0,AW58&gt;0,(LOG(0.01*BN58/10^-AW58)))</f>
        <v>7.1988800173440746</v>
      </c>
      <c r="AG58" s="79" cm="1">
        <f t="array" ref="AG58">_xlfn.IFS(AX58=0,0,AX58&gt;0,(LOG(0.01*BO58/10^-AX58)))</f>
        <v>7.7227450383765195</v>
      </c>
      <c r="AH58" s="79" cm="1">
        <f t="array" ref="AH58">_xlfn.IFS(AY58=0,0,AY58&gt;0,(LOG(0.01*BP58/10^-AY58)))</f>
        <v>8.7986311002384383</v>
      </c>
      <c r="AI58" s="79" cm="1">
        <f t="array" ref="AI58">_xlfn.IFS(AZ58=0,0,AZ58&gt;0,(LOG(0.01*BQ58/10^-AZ58)))</f>
        <v>8.6295349875100911</v>
      </c>
      <c r="AJ58" s="79" cm="1">
        <f t="array" ref="AJ58">_xlfn.IFS(BA58=0,0,BA58&gt;0,(LOG(0.01*BR58/10^-BA58)))</f>
        <v>8.4619821706680387</v>
      </c>
      <c r="AK58" s="79" cm="1">
        <f t="array" ref="AK58">_xlfn.IFS(BB58=0,0,BB58&gt;0,(LOG(0.01*BS58/10^-BB58)))</f>
        <v>8.7983924388429475</v>
      </c>
      <c r="AL58" s="79" cm="1">
        <f t="array" ref="AL58">_xlfn.IFS(BC58=0,0,BC58&gt;0,(LOG(0.01*BT58/10^-BC58)))</f>
        <v>9.286279343714531</v>
      </c>
      <c r="AM58" s="79" cm="1">
        <f t="array" ref="AM58">_xlfn.IFS(BD58=0,0,BD58&gt;0,(LOG(0.01*BU58/10^-BD58)))</f>
        <v>9.5334851194965502</v>
      </c>
      <c r="AN58" s="79" cm="1">
        <f t="array" ref="AN58">_xlfn.IFS(BE58=0,0,BE58&gt;0,(LOG(0.01*BV58/10^-BE58)))</f>
        <v>8.0991884817948421</v>
      </c>
      <c r="AO58" s="79" cm="1">
        <f t="array" ref="AO58">_xlfn.IFS(BF58=0,0,BF58&gt;0,(LOG(0.01*BW58/10^-BF58)))</f>
        <v>5.5171440821313613</v>
      </c>
      <c r="AP58" s="79" cm="1">
        <f t="array" ref="AP58">_xlfn.IFS(BG58=0,0,BG58&gt;0,(LOG(0.01*BX58/10^-BG58)))</f>
        <v>2.8454917735022085</v>
      </c>
      <c r="AQ58" s="79" cm="1">
        <f t="array" ref="AQ58">_xlfn.IFS(BH58=0,0,BH58&gt;0,(LOG(0.01*BY58/10^-BH58)))</f>
        <v>6.248018087726031</v>
      </c>
      <c r="AR58" s="80">
        <f>VLOOKUP($A58,'B-EmEC'!$A:$DD,MATCH(AR$2,'B-EmEC'!$A$1:$DD$1,0),FALSE)</f>
        <v>0</v>
      </c>
      <c r="AS58" s="79" t="e">
        <f>VLOOKUP($A58,'B-EmEC'!$A:$DD,MATCH(AS$2,'B-EmEC'!$A$1:$DD$1,0),FALSE)</f>
        <v>#N/A</v>
      </c>
      <c r="AT58" s="79">
        <f>VLOOKUP($A58,'B-EmEC'!$A:$DD,MATCH(AT$2,'B-EmEC'!$A$1:$DD$1,0),FALSE)</f>
        <v>7.18</v>
      </c>
      <c r="AU58" s="79">
        <f>VLOOKUP($A58,'B-EmEC'!$A:$DD,MATCH(AU$2,'B-EmEC'!$A$1:$DD$1,0),FALSE)</f>
        <v>7.2880000000000003</v>
      </c>
      <c r="AV58" s="79" t="e">
        <f>VLOOKUP($A58,'B-EmEC'!$A:$DD,MATCH(AV$2,'B-EmEC'!$A$1:$DD$1,0),FALSE)</f>
        <v>#N/A</v>
      </c>
      <c r="AW58" s="79">
        <f>VLOOKUP($A58,'B-EmEC'!$A:$DD,MATCH(AW$2,'B-EmEC'!$A$1:$DD$1,0),FALSE)</f>
        <v>7.4029999999999996</v>
      </c>
      <c r="AX58" s="79">
        <f>VLOOKUP($A58,'B-EmEC'!$A:$DD,MATCH(AX$2,'B-EmEC'!$A$1:$DD$1,0),FALSE)</f>
        <v>7.7969999999999997</v>
      </c>
      <c r="AY58" s="79">
        <f>VLOOKUP($A58,'B-EmEC'!$A:$DD,MATCH(AY$2,'B-EmEC'!$A$1:$DD$1,0),FALSE)</f>
        <v>9.0869999999999997</v>
      </c>
      <c r="AZ58" s="79">
        <f>VLOOKUP($A58,'B-EmEC'!$A:$DD,MATCH(AZ$2,'B-EmEC'!$A$1:$DD$1,0),FALSE)</f>
        <v>8.9339999999999993</v>
      </c>
      <c r="BA58" s="79">
        <f>VLOOKUP($A58,'B-EmEC'!$A:$DD,MATCH(BA$2,'B-EmEC'!$A$1:$DD$1,0),FALSE)</f>
        <v>8.4969999999999999</v>
      </c>
      <c r="BB58" s="79">
        <f>VLOOKUP($A58,'B-EmEC'!$A:$DD,MATCH(BB$2,'B-EmEC'!$A$1:$DD$1,0),FALSE)</f>
        <v>8.9719999999999995</v>
      </c>
      <c r="BC58" s="79">
        <f>VLOOKUP($A58,'B-EmEC'!$A:$DD,MATCH(BC$2,'B-EmEC'!$A$1:$DD$1,0),FALSE)</f>
        <v>9.6180000000000003</v>
      </c>
      <c r="BD58" s="79">
        <f>VLOOKUP($A58,'B-EmEC'!$A:$DD,MATCH(BD$2,'B-EmEC'!$A$1:$DD$1,0),FALSE)</f>
        <v>9.6319999999999997</v>
      </c>
      <c r="BE58" s="79">
        <f>VLOOKUP($A58,'B-EmEC'!$A:$DD,MATCH(BE$2,'B-EmEC'!$A$1:$DD$1,0),FALSE)</f>
        <v>8.1630000000000003</v>
      </c>
      <c r="BF58" s="79">
        <f>VLOOKUP($A58,'B-EmEC'!$A:$DD,MATCH(BF$2,'B-EmEC'!$A$1:$DD$1,0),FALSE)</f>
        <v>6.8949999999999996</v>
      </c>
      <c r="BG58" s="79">
        <f>VLOOKUP($A58,'B-EmEC'!$A:$DD,MATCH(BG$2,'B-EmEC'!$A$1:$DD$1,0),FALSE)</f>
        <v>2.875</v>
      </c>
      <c r="BH58" s="79">
        <f>VLOOKUP($A58,'B-EmEC'!$A:$DD,MATCH(BH$2,'B-EmEC'!$A$1:$DD$1,0),FALSE)</f>
        <v>7.6269999999999998</v>
      </c>
      <c r="BI58" s="78">
        <f>VLOOKUP($A58,'B-EmEC'!$A:$DD,MATCH(BI$2,'B-EmEC'!$A$1:$DD$1,0),FALSE)</f>
        <v>0</v>
      </c>
      <c r="BJ58" s="77" t="e">
        <f>VLOOKUP($A58,'B-EmEC'!$A:$DD,MATCH(BJ$2,'B-EmEC'!$A$1:$DD$1,0),FALSE)</f>
        <v>#N/A</v>
      </c>
      <c r="BK58" s="77">
        <f>VLOOKUP($A58,'B-EmEC'!$A:$DD,MATCH(BK$2,'B-EmEC'!$A$1:$DD$1,0),FALSE)</f>
        <v>51.365113759479954</v>
      </c>
      <c r="BL58" s="77">
        <f>VLOOKUP($A58,'B-EmEC'!$A:$DD,MATCH(BL$2,'B-EmEC'!$A$1:$DD$1,0),FALSE)</f>
        <v>28.761320479111887</v>
      </c>
      <c r="BM58" s="77" t="e">
        <f>VLOOKUP($A58,'B-EmEC'!$A:$DD,MATCH(BM$2,'B-EmEC'!$A$1:$DD$1,0),FALSE)</f>
        <v>#N/A</v>
      </c>
      <c r="BN58" s="77">
        <f>VLOOKUP($A58,'B-EmEC'!$A:$DD,MATCH(BN$2,'B-EmEC'!$A$1:$DD$1,0),FALSE)</f>
        <v>62.5</v>
      </c>
      <c r="BO58" s="77">
        <f>VLOOKUP($A58,'B-EmEC'!$A:$DD,MATCH(BO$2,'B-EmEC'!$A$1:$DD$1,0),FALSE)</f>
        <v>84.283980582524279</v>
      </c>
      <c r="BP58" s="77">
        <f>VLOOKUP($A58,'B-EmEC'!$A:$DD,MATCH(BP$2,'B-EmEC'!$A$1:$DD$1,0),FALSE)</f>
        <v>51.479118329466353</v>
      </c>
      <c r="BQ58" s="77">
        <f>VLOOKUP($A58,'B-EmEC'!$A:$DD,MATCH(BQ$2,'B-EmEC'!$A$1:$DD$1,0),FALSE)</f>
        <v>49.606088930431298</v>
      </c>
      <c r="BR58" s="77">
        <f>VLOOKUP($A58,'B-EmEC'!$A:$DD,MATCH(BR$2,'B-EmEC'!$A$1:$DD$1,0),FALSE)</f>
        <v>92.253355309630336</v>
      </c>
      <c r="BS58" s="77">
        <f>VLOOKUP($A58,'B-EmEC'!$A:$DD,MATCH(BS$2,'B-EmEC'!$A$1:$DD$1,0),FALSE)</f>
        <v>67.049020668758786</v>
      </c>
      <c r="BT58" s="77">
        <f>VLOOKUP($A58,'B-EmEC'!$A:$DD,MATCH(BT$2,'B-EmEC'!$A$1:$DD$1,0),FALSE)</f>
        <v>46.588566073102157</v>
      </c>
      <c r="BU58" s="77">
        <f>VLOOKUP($A58,'B-EmEC'!$A:$DD,MATCH(BU$2,'B-EmEC'!$A$1:$DD$1,0),FALSE)</f>
        <v>79.704918032786878</v>
      </c>
      <c r="BV58" s="77">
        <f>VLOOKUP($A58,'B-EmEC'!$A:$DD,MATCH(BV$2,'B-EmEC'!$A$1:$DD$1,0),FALSE)</f>
        <v>86.335315774568116</v>
      </c>
      <c r="BW58" s="77">
        <f>VLOOKUP($A58,'B-EmEC'!$A:$DD,MATCH(BW$2,'B-EmEC'!$A$1:$DD$1,0),FALSE)</f>
        <v>4.18932527693857</v>
      </c>
      <c r="BX58" s="77">
        <f>VLOOKUP($A58,'B-EmEC'!$A:$DD,MATCH(BX$2,'B-EmEC'!$A$1:$DD$1,0),FALSE)</f>
        <v>93.431167016072678</v>
      </c>
      <c r="BY58" s="77">
        <f>VLOOKUP($A58,'B-EmEC'!$A:$DD,MATCH(BY$2,'B-EmEC'!$A$1:$DD$1,0),FALSE)</f>
        <v>4.1784776902887142</v>
      </c>
      <c r="BZ58" s="80">
        <f>VLOOKUP($A58,'B-EmEC'!$A:$DD,MATCH(BZ$2,'B-EmEC'!$A$1:$DD$1,0),FALSE)</f>
        <v>0</v>
      </c>
      <c r="CA58" s="79" t="e">
        <f>VLOOKUP($A58,'B-EmEC'!$A:$DD,MATCH(CA$2,'B-EmEC'!$A$1:$DD$1,0),FALSE)</f>
        <v>#N/A</v>
      </c>
      <c r="CB58" s="79">
        <f>VLOOKUP($A58,'B-EmEC'!$A:$DD,MATCH(CB$2,'B-EmEC'!$A$1:$DD$1,0),FALSE)</f>
        <v>49.469767099953138</v>
      </c>
      <c r="CC58" s="79">
        <f>VLOOKUP($A58,'B-EmEC'!$A:$DD,MATCH(CC$2,'B-EmEC'!$A$1:$DD$1,0),FALSE)</f>
        <v>33.671768671770863</v>
      </c>
      <c r="CD58" s="79" t="e">
        <f>VLOOKUP($A58,'B-EmEC'!$A:$DD,MATCH(CD$2,'B-EmEC'!$A$1:$DD$1,0),FALSE)</f>
        <v>#N/A</v>
      </c>
      <c r="CE58" s="79">
        <f>VLOOKUP($A58,'B-EmEC'!$A:$DD,MATCH(CE$2,'B-EmEC'!$A$1:$DD$1,0),FALSE)</f>
        <v>32.016606670663393</v>
      </c>
      <c r="CF58" s="79">
        <f>VLOOKUP($A58,'B-EmEC'!$A:$DD,MATCH(CF$2,'B-EmEC'!$A$1:$DD$1,0),FALSE)</f>
        <v>34.281050775353265</v>
      </c>
      <c r="CG58" s="79">
        <f>VLOOKUP($A58,'B-EmEC'!$A:$DD,MATCH(CG$2,'B-EmEC'!$A$1:$DD$1,0),FALSE)</f>
        <v>7.6107946342070161</v>
      </c>
      <c r="CH58" s="79">
        <f>VLOOKUP($A58,'B-EmEC'!$A:$DD,MATCH(CH$2,'B-EmEC'!$A$1:$DD$1,0),FALSE)</f>
        <v>30.997347713311942</v>
      </c>
      <c r="CI58" s="79">
        <f>VLOOKUP($A58,'B-EmEC'!$A:$DD,MATCH(CI$2,'B-EmEC'!$A$1:$DD$1,0),FALSE)</f>
        <v>104.87680482802422</v>
      </c>
      <c r="CJ58" s="79">
        <f>VLOOKUP($A58,'B-EmEC'!$A:$DD,MATCH(CJ$2,'B-EmEC'!$A$1:$DD$1,0),FALSE)</f>
        <v>49.030857481125302</v>
      </c>
      <c r="CK58" s="79">
        <f>VLOOKUP($A58,'B-EmEC'!$A:$DD,MATCH(CK$2,'B-EmEC'!$A$1:$DD$1,0),FALSE)</f>
        <v>39.815135684601394</v>
      </c>
      <c r="CL58" s="79">
        <f>VLOOKUP($A58,'B-EmEC'!$A:$DD,MATCH(CL$2,'B-EmEC'!$A$1:$DD$1,0),FALSE)</f>
        <v>11.45843074358412</v>
      </c>
      <c r="CM58" s="79">
        <f>VLOOKUP($A58,'B-EmEC'!$A:$DD,MATCH(CM$2,'B-EmEC'!$A$1:$DD$1,0),FALSE)</f>
        <v>51.56258399305996</v>
      </c>
      <c r="CN58" s="79">
        <f>VLOOKUP($A58,'B-EmEC'!$A:$DD,MATCH(CN$2,'B-EmEC'!$A$1:$DD$1,0),FALSE)</f>
        <v>8.136777011480774</v>
      </c>
      <c r="CO58" s="79">
        <f>VLOOKUP($A58,'B-EmEC'!$A:$DD,MATCH(CO$2,'B-EmEC'!$A$1:$DD$1,0),FALSE)</f>
        <v>196.03861557077624</v>
      </c>
      <c r="CP58" s="79">
        <f>VLOOKUP($A58,'B-EmEC'!$A:$DD,MATCH(CP$2,'B-EmEC'!$A$1:$DD$1,0),FALSE)</f>
        <v>18.286954346704636</v>
      </c>
    </row>
    <row r="59" spans="1:94" x14ac:dyDescent="0.2">
      <c r="A59" t="s">
        <v>175</v>
      </c>
      <c r="B59" s="1" t="str">
        <f>IF(VLOOKUP($A59,'B-Ligands'!$A:$G,3,FALSE)="","",VLOOKUP($A59,'B-Ligands'!$A:$G,3,FALSE))</f>
        <v>NPFF</v>
      </c>
      <c r="C59" t="str">
        <f>IF(VLOOKUP($A59,'B-Ligands'!$A:$G,4,FALSE)="","",VLOOKUP($A59,'B-Ligands'!$A:$G,4,FALSE))</f>
        <v>Neuropeptide FF</v>
      </c>
      <c r="D59" t="str">
        <f>IF(VLOOKUP($A59,'B-Ligands'!$A:$G,5,FALSE)="","",VLOOKUP($A59,'B-Ligands'!$A:$G,5,FALSE))</f>
        <v>Guide To Pharmacology</v>
      </c>
      <c r="E59">
        <f>IF(VLOOKUP($A59,'B-Ligands'!$A:$G,6,FALSE)="","",VLOOKUP($A59,'B-Ligands'!$A:$G,6,FALSE))</f>
        <v>1479</v>
      </c>
      <c r="F59" t="str">
        <f>IF(VLOOKUP($A59,'B-Ligands'!$A:$G,7,FALSE)="","",VLOOKUP($A59,'B-Ligands'!$A:$G,7,FALSE))</f>
        <v>Physiological</v>
      </c>
      <c r="G59" s="28">
        <f t="shared" si="0"/>
        <v>0</v>
      </c>
      <c r="H59" s="32">
        <f t="shared" si="1"/>
        <v>8.1426856602007298</v>
      </c>
      <c r="I59" s="32">
        <f t="shared" si="2"/>
        <v>0</v>
      </c>
      <c r="J59" s="32">
        <f t="shared" si="3"/>
        <v>0</v>
      </c>
      <c r="K59" s="32">
        <f t="shared" si="4"/>
        <v>6.2063737719136123</v>
      </c>
      <c r="L59" s="28">
        <f t="shared" si="5"/>
        <v>0</v>
      </c>
      <c r="M59" s="32">
        <f t="shared" si="6"/>
        <v>8.57</v>
      </c>
      <c r="N59" s="32">
        <f t="shared" si="7"/>
        <v>0</v>
      </c>
      <c r="O59" s="32">
        <f t="shared" si="8"/>
        <v>0</v>
      </c>
      <c r="P59" s="32">
        <f t="shared" si="9"/>
        <v>8.0139999999999993</v>
      </c>
      <c r="Q59" s="29">
        <f t="shared" si="10"/>
        <v>0</v>
      </c>
      <c r="R59" s="31">
        <f t="shared" si="11"/>
        <v>41.343042071197409</v>
      </c>
      <c r="S59" s="31">
        <f t="shared" si="12"/>
        <v>0</v>
      </c>
      <c r="T59" s="31">
        <f t="shared" si="13"/>
        <v>0</v>
      </c>
      <c r="U59" s="31">
        <f t="shared" si="14"/>
        <v>1.557305336832896</v>
      </c>
      <c r="V59" s="28">
        <f t="shared" si="15"/>
        <v>0</v>
      </c>
      <c r="W59" s="32">
        <f t="shared" si="16"/>
        <v>28.228448105817463</v>
      </c>
      <c r="X59" s="32">
        <f t="shared" si="17"/>
        <v>0</v>
      </c>
      <c r="Y59" s="32">
        <f t="shared" si="18"/>
        <v>0</v>
      </c>
      <c r="Z59" s="32">
        <f t="shared" si="19"/>
        <v>2.3170694910287577</v>
      </c>
      <c r="AA59" s="80" cm="1">
        <f t="array" ref="AA59">_xlfn.IFS(AR59=0,0,AR59&gt;0,(LOG(0.01*BI59/10^-AR59)))</f>
        <v>0</v>
      </c>
      <c r="AB59" s="79" t="e" cm="1">
        <f t="array" ref="AB59">_xlfn.IFS(AS59=0,0,AS59&gt;0,(LOG(0.01*BJ59/10^-AS59)))</f>
        <v>#N/A</v>
      </c>
      <c r="AC59" s="79" cm="1">
        <f t="array" ref="AC59">_xlfn.IFS(AT59=0,0,AT59&gt;0,(LOG(0.01*BK59/10^-AT59)))</f>
        <v>6.5119330818841092</v>
      </c>
      <c r="AD59" s="79" cm="1">
        <f t="array" ref="AD59">_xlfn.IFS(AU59=0,0,AU59&gt;0,(LOG(0.01*BL59/10^-AU59)))</f>
        <v>6.4481786527553204</v>
      </c>
      <c r="AE59" s="79" t="e" cm="1">
        <f t="array" ref="AE59">_xlfn.IFS(AV59=0,0,AV59&gt;0,(LOG(0.01*BM59/10^-AV59)))</f>
        <v>#N/A</v>
      </c>
      <c r="AF59" s="79" cm="1">
        <f t="array" ref="AF59">_xlfn.IFS(AW59=0,0,AW59&gt;0,(LOG(0.01*BN59/10^-AW59)))</f>
        <v>7.2476095825654845</v>
      </c>
      <c r="AG59" s="79" cm="1">
        <f t="array" ref="AG59">_xlfn.IFS(AX59=0,0,AX59&gt;0,(LOG(0.01*BO59/10^-AX59)))</f>
        <v>7.7594024293819164</v>
      </c>
      <c r="AH59" s="79" cm="1">
        <f t="array" ref="AH59">_xlfn.IFS(AY59=0,0,AY59&gt;0,(LOG(0.01*BP59/10^-AY59)))</f>
        <v>8.1426856602007298</v>
      </c>
      <c r="AI59" s="79" cm="1">
        <f t="array" ref="AI59">_xlfn.IFS(AZ59=0,0,AZ59&gt;0,(LOG(0.01*BQ59/10^-AZ59)))</f>
        <v>0</v>
      </c>
      <c r="AJ59" s="79" cm="1">
        <f t="array" ref="AJ59">_xlfn.IFS(BA59=0,0,BA59&gt;0,(LOG(0.01*BR59/10^-BA59)))</f>
        <v>0</v>
      </c>
      <c r="AK59" s="79" cm="1">
        <f t="array" ref="AK59">_xlfn.IFS(BB59=0,0,BB59&gt;0,(LOG(0.01*BS59/10^-BB59)))</f>
        <v>0</v>
      </c>
      <c r="AL59" s="79" cm="1">
        <f t="array" ref="AL59">_xlfn.IFS(BC59=0,0,BC59&gt;0,(LOG(0.01*BT59/10^-BC59)))</f>
        <v>0</v>
      </c>
      <c r="AM59" s="79" cm="1">
        <f t="array" ref="AM59">_xlfn.IFS(BD59=0,0,BD59&gt;0,(LOG(0.01*BU59/10^-BD59)))</f>
        <v>0</v>
      </c>
      <c r="AN59" s="79" cm="1">
        <f t="array" ref="AN59">_xlfn.IFS(BE59=0,0,BE59&gt;0,(LOG(0.01*BV59/10^-BE59)))</f>
        <v>0</v>
      </c>
      <c r="AO59" s="79" cm="1">
        <f t="array" ref="AO59">_xlfn.IFS(BF59=0,0,BF59&gt;0,(LOG(0.01*BW59/10^-BF59)))</f>
        <v>0</v>
      </c>
      <c r="AP59" s="79" cm="1">
        <f t="array" ref="AP59">_xlfn.IFS(BG59=0,0,BG59&gt;0,(LOG(0.01*BX59/10^-BG59)))</f>
        <v>0</v>
      </c>
      <c r="AQ59" s="79" cm="1">
        <f t="array" ref="AQ59">_xlfn.IFS(BH59=0,0,BH59&gt;0,(LOG(0.01*BY59/10^-BH59)))</f>
        <v>6.2063737719136123</v>
      </c>
      <c r="AR59" s="80">
        <f>VLOOKUP($A59,'B-EmEC'!$A:$DD,MATCH(AR$2,'B-EmEC'!$A$1:$DD$1,0),FALSE)</f>
        <v>0</v>
      </c>
      <c r="AS59" s="79" t="e">
        <f>VLOOKUP($A59,'B-EmEC'!$A:$DD,MATCH(AS$2,'B-EmEC'!$A$1:$DD$1,0),FALSE)</f>
        <v>#N/A</v>
      </c>
      <c r="AT59" s="79">
        <f>VLOOKUP($A59,'B-EmEC'!$A:$DD,MATCH(AT$2,'B-EmEC'!$A$1:$DD$1,0),FALSE)</f>
        <v>7.13</v>
      </c>
      <c r="AU59" s="79">
        <f>VLOOKUP($A59,'B-EmEC'!$A:$DD,MATCH(AU$2,'B-EmEC'!$A$1:$DD$1,0),FALSE)</f>
        <v>7.2670000000000003</v>
      </c>
      <c r="AV59" s="79" t="e">
        <f>VLOOKUP($A59,'B-EmEC'!$A:$DD,MATCH(AV$2,'B-EmEC'!$A$1:$DD$1,0),FALSE)</f>
        <v>#N/A</v>
      </c>
      <c r="AW59" s="79">
        <f>VLOOKUP($A59,'B-EmEC'!$A:$DD,MATCH(AW$2,'B-EmEC'!$A$1:$DD$1,0),FALSE)</f>
        <v>7.7670000000000003</v>
      </c>
      <c r="AX59" s="79">
        <f>VLOOKUP($A59,'B-EmEC'!$A:$DD,MATCH(AX$2,'B-EmEC'!$A$1:$DD$1,0),FALSE)</f>
        <v>8.1430000000000007</v>
      </c>
      <c r="AY59" s="79">
        <f>VLOOKUP($A59,'B-EmEC'!$A:$DD,MATCH(AY$2,'B-EmEC'!$A$1:$DD$1,0),FALSE)</f>
        <v>8.57</v>
      </c>
      <c r="AZ59" s="79">
        <f>VLOOKUP($A59,'B-EmEC'!$A:$DD,MATCH(AZ$2,'B-EmEC'!$A$1:$DD$1,0),FALSE)</f>
        <v>0</v>
      </c>
      <c r="BA59" s="79">
        <f>VLOOKUP($A59,'B-EmEC'!$A:$DD,MATCH(BA$2,'B-EmEC'!$A$1:$DD$1,0),FALSE)</f>
        <v>0</v>
      </c>
      <c r="BB59" s="79">
        <f>VLOOKUP($A59,'B-EmEC'!$A:$DD,MATCH(BB$2,'B-EmEC'!$A$1:$DD$1,0),FALSE)</f>
        <v>0</v>
      </c>
      <c r="BC59" s="79">
        <f>VLOOKUP($A59,'B-EmEC'!$A:$DD,MATCH(BC$2,'B-EmEC'!$A$1:$DD$1,0),FALSE)</f>
        <v>0</v>
      </c>
      <c r="BD59" s="79">
        <f>VLOOKUP($A59,'B-EmEC'!$A:$DD,MATCH(BD$2,'B-EmEC'!$A$1:$DD$1,0),FALSE)</f>
        <v>0</v>
      </c>
      <c r="BE59" s="79">
        <f>VLOOKUP($A59,'B-EmEC'!$A:$DD,MATCH(BE$2,'B-EmEC'!$A$1:$DD$1,0),FALSE)</f>
        <v>0</v>
      </c>
      <c r="BF59" s="79">
        <f>VLOOKUP($A59,'B-EmEC'!$A:$DD,MATCH(BF$2,'B-EmEC'!$A$1:$DD$1,0),FALSE)</f>
        <v>0</v>
      </c>
      <c r="BG59" s="79">
        <f>VLOOKUP($A59,'B-EmEC'!$A:$DD,MATCH(BG$2,'B-EmEC'!$A$1:$DD$1,0),FALSE)</f>
        <v>0</v>
      </c>
      <c r="BH59" s="79">
        <f>VLOOKUP($A59,'B-EmEC'!$A:$DD,MATCH(BH$2,'B-EmEC'!$A$1:$DD$1,0),FALSE)</f>
        <v>8.0139999999999993</v>
      </c>
      <c r="BI59" s="78">
        <f>VLOOKUP($A59,'B-EmEC'!$A:$DD,MATCH(BI$2,'B-EmEC'!$A$1:$DD$1,0),FALSE)</f>
        <v>0</v>
      </c>
      <c r="BJ59" s="77" t="e">
        <f>VLOOKUP($A59,'B-EmEC'!$A:$DD,MATCH(BJ$2,'B-EmEC'!$A$1:$DD$1,0),FALSE)</f>
        <v>#N/A</v>
      </c>
      <c r="BK59" s="77">
        <f>VLOOKUP($A59,'B-EmEC'!$A:$DD,MATCH(BK$2,'B-EmEC'!$A$1:$DD$1,0),FALSE)</f>
        <v>24.095341278439872</v>
      </c>
      <c r="BL59" s="77">
        <f>VLOOKUP($A59,'B-EmEC'!$A:$DD,MATCH(BL$2,'B-EmEC'!$A$1:$DD$1,0),FALSE)</f>
        <v>15.176745544843703</v>
      </c>
      <c r="BM59" s="77" t="e">
        <f>VLOOKUP($A59,'B-EmEC'!$A:$DD,MATCH(BM$2,'B-EmEC'!$A$1:$DD$1,0),FALSE)</f>
        <v>#N/A</v>
      </c>
      <c r="BN59" s="77">
        <f>VLOOKUP($A59,'B-EmEC'!$A:$DD,MATCH(BN$2,'B-EmEC'!$A$1:$DD$1,0),FALSE)</f>
        <v>30.241935483870968</v>
      </c>
      <c r="BO59" s="77">
        <f>VLOOKUP($A59,'B-EmEC'!$A:$DD,MATCH(BO$2,'B-EmEC'!$A$1:$DD$1,0),FALSE)</f>
        <v>41.343042071197409</v>
      </c>
      <c r="BP59" s="77">
        <f>VLOOKUP($A59,'B-EmEC'!$A:$DD,MATCH(BP$2,'B-EmEC'!$A$1:$DD$1,0),FALSE)</f>
        <v>37.38399071925754</v>
      </c>
      <c r="BQ59" s="77">
        <f>VLOOKUP($A59,'B-EmEC'!$A:$DD,MATCH(BQ$2,'B-EmEC'!$A$1:$DD$1,0),FALSE)</f>
        <v>0</v>
      </c>
      <c r="BR59" s="77">
        <f>VLOOKUP($A59,'B-EmEC'!$A:$DD,MATCH(BR$2,'B-EmEC'!$A$1:$DD$1,0),FALSE)</f>
        <v>0</v>
      </c>
      <c r="BS59" s="77">
        <f>VLOOKUP($A59,'B-EmEC'!$A:$DD,MATCH(BS$2,'B-EmEC'!$A$1:$DD$1,0),FALSE)</f>
        <v>0</v>
      </c>
      <c r="BT59" s="77">
        <f>VLOOKUP($A59,'B-EmEC'!$A:$DD,MATCH(BT$2,'B-EmEC'!$A$1:$DD$1,0),FALSE)</f>
        <v>0</v>
      </c>
      <c r="BU59" s="77">
        <f>VLOOKUP($A59,'B-EmEC'!$A:$DD,MATCH(BU$2,'B-EmEC'!$A$1:$DD$1,0),FALSE)</f>
        <v>0</v>
      </c>
      <c r="BV59" s="77">
        <f>VLOOKUP($A59,'B-EmEC'!$A:$DD,MATCH(BV$2,'B-EmEC'!$A$1:$DD$1,0),FALSE)</f>
        <v>0</v>
      </c>
      <c r="BW59" s="77">
        <f>VLOOKUP($A59,'B-EmEC'!$A:$DD,MATCH(BW$2,'B-EmEC'!$A$1:$DD$1,0),FALSE)</f>
        <v>0</v>
      </c>
      <c r="BX59" s="77">
        <f>VLOOKUP($A59,'B-EmEC'!$A:$DD,MATCH(BX$2,'B-EmEC'!$A$1:$DD$1,0),FALSE)</f>
        <v>0</v>
      </c>
      <c r="BY59" s="77">
        <f>VLOOKUP($A59,'B-EmEC'!$A:$DD,MATCH(BY$2,'B-EmEC'!$A$1:$DD$1,0),FALSE)</f>
        <v>1.557305336832896</v>
      </c>
      <c r="BZ59" s="80">
        <f>VLOOKUP($A59,'B-EmEC'!$A:$DD,MATCH(BZ$2,'B-EmEC'!$A$1:$DD$1,0),FALSE)</f>
        <v>0</v>
      </c>
      <c r="CA59" s="79" t="e">
        <f>VLOOKUP($A59,'B-EmEC'!$A:$DD,MATCH(CA$2,'B-EmEC'!$A$1:$DD$1,0),FALSE)</f>
        <v>#N/A</v>
      </c>
      <c r="CB59" s="79">
        <f>VLOOKUP($A59,'B-EmEC'!$A:$DD,MATCH(CB$2,'B-EmEC'!$A$1:$DD$1,0),FALSE)</f>
        <v>16.111293274227549</v>
      </c>
      <c r="CC59" s="79">
        <f>VLOOKUP($A59,'B-EmEC'!$A:$DD,MATCH(CC$2,'B-EmEC'!$A$1:$DD$1,0),FALSE)</f>
        <v>15.954178421061737</v>
      </c>
      <c r="CD59" s="79" t="e">
        <f>VLOOKUP($A59,'B-EmEC'!$A:$DD,MATCH(CD$2,'B-EmEC'!$A$1:$DD$1,0),FALSE)</f>
        <v>#N/A</v>
      </c>
      <c r="CE59" s="79">
        <f>VLOOKUP($A59,'B-EmEC'!$A:$DD,MATCH(CE$2,'B-EmEC'!$A$1:$DD$1,0),FALSE)</f>
        <v>15.878082771543912</v>
      </c>
      <c r="CF59" s="79">
        <f>VLOOKUP($A59,'B-EmEC'!$A:$DD,MATCH(CF$2,'B-EmEC'!$A$1:$DD$1,0),FALSE)</f>
        <v>28.228448105817463</v>
      </c>
      <c r="CG59" s="79">
        <f>VLOOKUP($A59,'B-EmEC'!$A:$DD,MATCH(CG$2,'B-EmEC'!$A$1:$DD$1,0),FALSE)</f>
        <v>12.395764376194673</v>
      </c>
      <c r="CH59" s="79">
        <f>VLOOKUP($A59,'B-EmEC'!$A:$DD,MATCH(CH$2,'B-EmEC'!$A$1:$DD$1,0),FALSE)</f>
        <v>0</v>
      </c>
      <c r="CI59" s="79">
        <f>VLOOKUP($A59,'B-EmEC'!$A:$DD,MATCH(CI$2,'B-EmEC'!$A$1:$DD$1,0),FALSE)</f>
        <v>0</v>
      </c>
      <c r="CJ59" s="79">
        <f>VLOOKUP($A59,'B-EmEC'!$A:$DD,MATCH(CJ$2,'B-EmEC'!$A$1:$DD$1,0),FALSE)</f>
        <v>0</v>
      </c>
      <c r="CK59" s="79">
        <f>VLOOKUP($A59,'B-EmEC'!$A:$DD,MATCH(CK$2,'B-EmEC'!$A$1:$DD$1,0),FALSE)</f>
        <v>0</v>
      </c>
      <c r="CL59" s="79">
        <f>VLOOKUP($A59,'B-EmEC'!$A:$DD,MATCH(CL$2,'B-EmEC'!$A$1:$DD$1,0),FALSE)</f>
        <v>0</v>
      </c>
      <c r="CM59" s="79">
        <f>VLOOKUP($A59,'B-EmEC'!$A:$DD,MATCH(CM$2,'B-EmEC'!$A$1:$DD$1,0),FALSE)</f>
        <v>0</v>
      </c>
      <c r="CN59" s="79">
        <f>VLOOKUP($A59,'B-EmEC'!$A:$DD,MATCH(CN$2,'B-EmEC'!$A$1:$DD$1,0),FALSE)</f>
        <v>0</v>
      </c>
      <c r="CO59" s="79">
        <f>VLOOKUP($A59,'B-EmEC'!$A:$DD,MATCH(CO$2,'B-EmEC'!$A$1:$DD$1,0),FALSE)</f>
        <v>0</v>
      </c>
      <c r="CP59" s="79">
        <f>VLOOKUP($A59,'B-EmEC'!$A:$DD,MATCH(CP$2,'B-EmEC'!$A$1:$DD$1,0),FALSE)</f>
        <v>2.3170694910287577</v>
      </c>
    </row>
    <row r="60" spans="1:94" x14ac:dyDescent="0.2">
      <c r="A60" t="s">
        <v>177</v>
      </c>
      <c r="B60" s="1" t="str">
        <f>IF(VLOOKUP($A60,'B-Ligands'!$A:$G,3,FALSE)="","",VLOOKUP($A60,'B-Ligands'!$A:$G,3,FALSE))</f>
        <v>NPY</v>
      </c>
      <c r="C60" t="str">
        <f>IF(VLOOKUP($A60,'B-Ligands'!$A:$G,4,FALSE)="","",VLOOKUP($A60,'B-Ligands'!$A:$G,4,FALSE))</f>
        <v>Neuropeptide Y</v>
      </c>
      <c r="D60" t="str">
        <f>IF(VLOOKUP($A60,'B-Ligands'!$A:$G,5,FALSE)="","",VLOOKUP($A60,'B-Ligands'!$A:$G,5,FALSE))</f>
        <v>Guide To Pharmacology</v>
      </c>
      <c r="E60">
        <f>IF(VLOOKUP($A60,'B-Ligands'!$A:$G,6,FALSE)="","",VLOOKUP($A60,'B-Ligands'!$A:$G,6,FALSE))</f>
        <v>1504</v>
      </c>
      <c r="F60" t="str">
        <f>IF(VLOOKUP($A60,'B-Ligands'!$A:$G,7,FALSE)="","",VLOOKUP($A60,'B-Ligands'!$A:$G,7,FALSE))</f>
        <v>Physiological</v>
      </c>
      <c r="G60" s="28">
        <f t="shared" si="0"/>
        <v>0</v>
      </c>
      <c r="H60" s="32">
        <f t="shared" si="1"/>
        <v>9.6966694915711535</v>
      </c>
      <c r="I60" s="32">
        <f t="shared" si="2"/>
        <v>0</v>
      </c>
      <c r="J60" s="32">
        <f t="shared" si="3"/>
        <v>0</v>
      </c>
      <c r="K60" s="32">
        <f t="shared" si="4"/>
        <v>7.0801026996887595</v>
      </c>
      <c r="L60" s="28">
        <f t="shared" si="5"/>
        <v>0</v>
      </c>
      <c r="M60" s="32">
        <f t="shared" si="6"/>
        <v>10.039999999999999</v>
      </c>
      <c r="N60" s="32">
        <f t="shared" si="7"/>
        <v>0</v>
      </c>
      <c r="O60" s="32">
        <f t="shared" si="8"/>
        <v>0</v>
      </c>
      <c r="P60" s="32">
        <f t="shared" si="9"/>
        <v>8.8149999999999995</v>
      </c>
      <c r="Q60" s="29">
        <f t="shared" si="10"/>
        <v>0</v>
      </c>
      <c r="R60" s="31">
        <f t="shared" si="11"/>
        <v>45.359628770301626</v>
      </c>
      <c r="S60" s="31">
        <f t="shared" si="12"/>
        <v>0</v>
      </c>
      <c r="T60" s="31">
        <f t="shared" si="13"/>
        <v>0</v>
      </c>
      <c r="U60" s="31">
        <f t="shared" si="14"/>
        <v>1.8412073490813647</v>
      </c>
      <c r="V60" s="28">
        <f t="shared" si="15"/>
        <v>0</v>
      </c>
      <c r="W60" s="32">
        <f t="shared" si="16"/>
        <v>31.744937544501767</v>
      </c>
      <c r="X60" s="32">
        <f t="shared" si="17"/>
        <v>0</v>
      </c>
      <c r="Y60" s="32">
        <f t="shared" si="18"/>
        <v>0</v>
      </c>
      <c r="Z60" s="32">
        <f t="shared" si="19"/>
        <v>9.6573613554721813</v>
      </c>
      <c r="AA60" s="80" cm="1">
        <f t="array" ref="AA60">_xlfn.IFS(AR60=0,0,AR60&gt;0,(LOG(0.01*BI60/10^-AR60)))</f>
        <v>0</v>
      </c>
      <c r="AB60" s="79" t="e" cm="1">
        <f t="array" ref="AB60">_xlfn.IFS(AS60=0,0,AS60&gt;0,(LOG(0.01*BJ60/10^-AS60)))</f>
        <v>#N/A</v>
      </c>
      <c r="AC60" s="79" cm="1">
        <f t="array" ref="AC60">_xlfn.IFS(AT60=0,0,AT60&gt;0,(LOG(0.01*BK60/10^-AT60)))</f>
        <v>8.9707747647336156</v>
      </c>
      <c r="AD60" s="79" cm="1">
        <f t="array" ref="AD60">_xlfn.IFS(AU60=0,0,AU60&gt;0,(LOG(0.01*BL60/10^-AU60)))</f>
        <v>8.8614747446086248</v>
      </c>
      <c r="AE60" s="79" t="e" cm="1">
        <f t="array" ref="AE60">_xlfn.IFS(AV60=0,0,AV60&gt;0,(LOG(0.01*BM60/10^-AV60)))</f>
        <v>#N/A</v>
      </c>
      <c r="AF60" s="79" cm="1">
        <f t="array" ref="AF60">_xlfn.IFS(AW60=0,0,AW60&gt;0,(LOG(0.01*BN60/10^-AW60)))</f>
        <v>8.6388019890803793</v>
      </c>
      <c r="AG60" s="79" cm="1">
        <f t="array" ref="AG60">_xlfn.IFS(AX60=0,0,AX60&gt;0,(LOG(0.01*BO60/10^-AX60)))</f>
        <v>9.1725778207077582</v>
      </c>
      <c r="AH60" s="79" cm="1">
        <f t="array" ref="AH60">_xlfn.IFS(AY60=0,0,AY60&gt;0,(LOG(0.01*BP60/10^-AY60)))</f>
        <v>9.6966694915711535</v>
      </c>
      <c r="AI60" s="79" cm="1">
        <f t="array" ref="AI60">_xlfn.IFS(AZ60=0,0,AZ60&gt;0,(LOG(0.01*BQ60/10^-AZ60)))</f>
        <v>0</v>
      </c>
      <c r="AJ60" s="79" cm="1">
        <f t="array" ref="AJ60">_xlfn.IFS(BA60=0,0,BA60&gt;0,(LOG(0.01*BR60/10^-BA60)))</f>
        <v>0</v>
      </c>
      <c r="AK60" s="79" cm="1">
        <f t="array" ref="AK60">_xlfn.IFS(BB60=0,0,BB60&gt;0,(LOG(0.01*BS60/10^-BB60)))</f>
        <v>0</v>
      </c>
      <c r="AL60" s="79" cm="1">
        <f t="array" ref="AL60">_xlfn.IFS(BC60=0,0,BC60&gt;0,(LOG(0.01*BT60/10^-BC60)))</f>
        <v>0</v>
      </c>
      <c r="AM60" s="79" cm="1">
        <f t="array" ref="AM60">_xlfn.IFS(BD60=0,0,BD60&gt;0,(LOG(0.01*BU60/10^-BD60)))</f>
        <v>0</v>
      </c>
      <c r="AN60" s="79" cm="1">
        <f t="array" ref="AN60">_xlfn.IFS(BE60=0,0,BE60&gt;0,(LOG(0.01*BV60/10^-BE60)))</f>
        <v>0</v>
      </c>
      <c r="AO60" s="79" cm="1">
        <f t="array" ref="AO60">_xlfn.IFS(BF60=0,0,BF60&gt;0,(LOG(0.01*BW60/10^-BF60)))</f>
        <v>6.3753091002236957</v>
      </c>
      <c r="AP60" s="79" cm="1">
        <f t="array" ref="AP60">_xlfn.IFS(BG60=0,0,BG60&gt;0,(LOG(0.01*BX60/10^-BG60)))</f>
        <v>0</v>
      </c>
      <c r="AQ60" s="79" cm="1">
        <f t="array" ref="AQ60">_xlfn.IFS(BH60=0,0,BH60&gt;0,(LOG(0.01*BY60/10^-BH60)))</f>
        <v>7.0801026996887595</v>
      </c>
      <c r="AR60" s="80">
        <f>VLOOKUP($A60,'B-EmEC'!$A:$DD,MATCH(AR$2,'B-EmEC'!$A$1:$DD$1,0),FALSE)</f>
        <v>0</v>
      </c>
      <c r="AS60" s="79" t="e">
        <f>VLOOKUP($A60,'B-EmEC'!$A:$DD,MATCH(AS$2,'B-EmEC'!$A$1:$DD$1,0),FALSE)</f>
        <v>#N/A</v>
      </c>
      <c r="AT60" s="79">
        <f>VLOOKUP($A60,'B-EmEC'!$A:$DD,MATCH(AT$2,'B-EmEC'!$A$1:$DD$1,0),FALSE)</f>
        <v>9.4589999999999996</v>
      </c>
      <c r="AU60" s="79">
        <f>VLOOKUP($A60,'B-EmEC'!$A:$DD,MATCH(AU$2,'B-EmEC'!$A$1:$DD$1,0),FALSE)</f>
        <v>9.4260000000000002</v>
      </c>
      <c r="AV60" s="79" t="e">
        <f>VLOOKUP($A60,'B-EmEC'!$A:$DD,MATCH(AV$2,'B-EmEC'!$A$1:$DD$1,0),FALSE)</f>
        <v>#N/A</v>
      </c>
      <c r="AW60" s="79">
        <f>VLOOKUP($A60,'B-EmEC'!$A:$DD,MATCH(AW$2,'B-EmEC'!$A$1:$DD$1,0),FALSE)</f>
        <v>9.2910000000000004</v>
      </c>
      <c r="AX60" s="79">
        <f>VLOOKUP($A60,'B-EmEC'!$A:$DD,MATCH(AX$2,'B-EmEC'!$A$1:$DD$1,0),FALSE)</f>
        <v>9.5820000000000007</v>
      </c>
      <c r="AY60" s="79">
        <f>VLOOKUP($A60,'B-EmEC'!$A:$DD,MATCH(AY$2,'B-EmEC'!$A$1:$DD$1,0),FALSE)</f>
        <v>10.039999999999999</v>
      </c>
      <c r="AZ60" s="79">
        <f>VLOOKUP($A60,'B-EmEC'!$A:$DD,MATCH(AZ$2,'B-EmEC'!$A$1:$DD$1,0),FALSE)</f>
        <v>0</v>
      </c>
      <c r="BA60" s="79">
        <f>VLOOKUP($A60,'B-EmEC'!$A:$DD,MATCH(BA$2,'B-EmEC'!$A$1:$DD$1,0),FALSE)</f>
        <v>0</v>
      </c>
      <c r="BB60" s="79">
        <f>VLOOKUP($A60,'B-EmEC'!$A:$DD,MATCH(BB$2,'B-EmEC'!$A$1:$DD$1,0),FALSE)</f>
        <v>0</v>
      </c>
      <c r="BC60" s="79">
        <f>VLOOKUP($A60,'B-EmEC'!$A:$DD,MATCH(BC$2,'B-EmEC'!$A$1:$DD$1,0),FALSE)</f>
        <v>0</v>
      </c>
      <c r="BD60" s="79">
        <f>VLOOKUP($A60,'B-EmEC'!$A:$DD,MATCH(BD$2,'B-EmEC'!$A$1:$DD$1,0),FALSE)</f>
        <v>0</v>
      </c>
      <c r="BE60" s="79">
        <f>VLOOKUP($A60,'B-EmEC'!$A:$DD,MATCH(BE$2,'B-EmEC'!$A$1:$DD$1,0),FALSE)</f>
        <v>0</v>
      </c>
      <c r="BF60" s="79">
        <f>VLOOKUP($A60,'B-EmEC'!$A:$DD,MATCH(BF$2,'B-EmEC'!$A$1:$DD$1,0),FALSE)</f>
        <v>8.5210000000000008</v>
      </c>
      <c r="BG60" s="79">
        <f>VLOOKUP($A60,'B-EmEC'!$A:$DD,MATCH(BG$2,'B-EmEC'!$A$1:$DD$1,0),FALSE)</f>
        <v>0</v>
      </c>
      <c r="BH60" s="79">
        <f>VLOOKUP($A60,'B-EmEC'!$A:$DD,MATCH(BH$2,'B-EmEC'!$A$1:$DD$1,0),FALSE)</f>
        <v>8.8149999999999995</v>
      </c>
      <c r="BI60" s="78">
        <f>VLOOKUP($A60,'B-EmEC'!$A:$DD,MATCH(BI$2,'B-EmEC'!$A$1:$DD$1,0),FALSE)</f>
        <v>0</v>
      </c>
      <c r="BJ60" s="77" t="e">
        <f>VLOOKUP($A60,'B-EmEC'!$A:$DD,MATCH(BJ$2,'B-EmEC'!$A$1:$DD$1,0),FALSE)</f>
        <v>#N/A</v>
      </c>
      <c r="BK60" s="77">
        <f>VLOOKUP($A60,'B-EmEC'!$A:$DD,MATCH(BK$2,'B-EmEC'!$A$1:$DD$1,0),FALSE)</f>
        <v>32.491874322860234</v>
      </c>
      <c r="BL60" s="77">
        <f>VLOOKUP($A60,'B-EmEC'!$A:$DD,MATCH(BL$2,'B-EmEC'!$A$1:$DD$1,0),FALSE)</f>
        <v>27.256792287467132</v>
      </c>
      <c r="BM60" s="77" t="e">
        <f>VLOOKUP($A60,'B-EmEC'!$A:$DD,MATCH(BM$2,'B-EmEC'!$A$1:$DD$1,0),FALSE)</f>
        <v>#N/A</v>
      </c>
      <c r="BN60" s="77">
        <f>VLOOKUP($A60,'B-EmEC'!$A:$DD,MATCH(BN$2,'B-EmEC'!$A$1:$DD$1,0),FALSE)</f>
        <v>22.274193548387096</v>
      </c>
      <c r="BO60" s="77">
        <f>VLOOKUP($A60,'B-EmEC'!$A:$DD,MATCH(BO$2,'B-EmEC'!$A$1:$DD$1,0),FALSE)</f>
        <v>38.956310679611654</v>
      </c>
      <c r="BP60" s="77">
        <f>VLOOKUP($A60,'B-EmEC'!$A:$DD,MATCH(BP$2,'B-EmEC'!$A$1:$DD$1,0),FALSE)</f>
        <v>45.359628770301626</v>
      </c>
      <c r="BQ60" s="77">
        <f>VLOOKUP($A60,'B-EmEC'!$A:$DD,MATCH(BQ$2,'B-EmEC'!$A$1:$DD$1,0),FALSE)</f>
        <v>0</v>
      </c>
      <c r="BR60" s="77">
        <f>VLOOKUP($A60,'B-EmEC'!$A:$DD,MATCH(BR$2,'B-EmEC'!$A$1:$DD$1,0),FALSE)</f>
        <v>0</v>
      </c>
      <c r="BS60" s="77">
        <f>VLOOKUP($A60,'B-EmEC'!$A:$DD,MATCH(BS$2,'B-EmEC'!$A$1:$DD$1,0),FALSE)</f>
        <v>0</v>
      </c>
      <c r="BT60" s="77">
        <f>VLOOKUP($A60,'B-EmEC'!$A:$DD,MATCH(BT$2,'B-EmEC'!$A$1:$DD$1,0),FALSE)</f>
        <v>0</v>
      </c>
      <c r="BU60" s="77">
        <f>VLOOKUP($A60,'B-EmEC'!$A:$DD,MATCH(BU$2,'B-EmEC'!$A$1:$DD$1,0),FALSE)</f>
        <v>0</v>
      </c>
      <c r="BV60" s="77">
        <f>VLOOKUP($A60,'B-EmEC'!$A:$DD,MATCH(BV$2,'B-EmEC'!$A$1:$DD$1,0),FALSE)</f>
        <v>0</v>
      </c>
      <c r="BW60" s="77">
        <f>VLOOKUP($A60,'B-EmEC'!$A:$DD,MATCH(BW$2,'B-EmEC'!$A$1:$DD$1,0),FALSE)</f>
        <v>0.71500503524672709</v>
      </c>
      <c r="BX60" s="77">
        <f>VLOOKUP($A60,'B-EmEC'!$A:$DD,MATCH(BX$2,'B-EmEC'!$A$1:$DD$1,0),FALSE)</f>
        <v>0</v>
      </c>
      <c r="BY60" s="77">
        <f>VLOOKUP($A60,'B-EmEC'!$A:$DD,MATCH(BY$2,'B-EmEC'!$A$1:$DD$1,0),FALSE)</f>
        <v>1.8412073490813647</v>
      </c>
      <c r="BZ60" s="80">
        <f>VLOOKUP($A60,'B-EmEC'!$A:$DD,MATCH(BZ$2,'B-EmEC'!$A$1:$DD$1,0),FALSE)</f>
        <v>0</v>
      </c>
      <c r="CA60" s="79" t="e">
        <f>VLOOKUP($A60,'B-EmEC'!$A:$DD,MATCH(CA$2,'B-EmEC'!$A$1:$DD$1,0),FALSE)</f>
        <v>#N/A</v>
      </c>
      <c r="CB60" s="79">
        <f>VLOOKUP($A60,'B-EmEC'!$A:$DD,MATCH(CB$2,'B-EmEC'!$A$1:$DD$1,0),FALSE)</f>
        <v>31.744937544501767</v>
      </c>
      <c r="CC60" s="79">
        <f>VLOOKUP($A60,'B-EmEC'!$A:$DD,MATCH(CC$2,'B-EmEC'!$A$1:$DD$1,0),FALSE)</f>
        <v>22.135341559672398</v>
      </c>
      <c r="CD60" s="79" t="e">
        <f>VLOOKUP($A60,'B-EmEC'!$A:$DD,MATCH(CD$2,'B-EmEC'!$A$1:$DD$1,0),FALSE)</f>
        <v>#N/A</v>
      </c>
      <c r="CE60" s="79">
        <f>VLOOKUP($A60,'B-EmEC'!$A:$DD,MATCH(CE$2,'B-EmEC'!$A$1:$DD$1,0),FALSE)</f>
        <v>5.4196552797433775</v>
      </c>
      <c r="CF60" s="79">
        <f>VLOOKUP($A60,'B-EmEC'!$A:$DD,MATCH(CF$2,'B-EmEC'!$A$1:$DD$1,0),FALSE)</f>
        <v>30.84016573280109</v>
      </c>
      <c r="CG60" s="79">
        <f>VLOOKUP($A60,'B-EmEC'!$A:$DD,MATCH(CG$2,'B-EmEC'!$A$1:$DD$1,0),FALSE)</f>
        <v>15.672529662123763</v>
      </c>
      <c r="CH60" s="79">
        <f>VLOOKUP($A60,'B-EmEC'!$A:$DD,MATCH(CH$2,'B-EmEC'!$A$1:$DD$1,0),FALSE)</f>
        <v>0</v>
      </c>
      <c r="CI60" s="79">
        <f>VLOOKUP($A60,'B-EmEC'!$A:$DD,MATCH(CI$2,'B-EmEC'!$A$1:$DD$1,0),FALSE)</f>
        <v>0</v>
      </c>
      <c r="CJ60" s="79">
        <f>VLOOKUP($A60,'B-EmEC'!$A:$DD,MATCH(CJ$2,'B-EmEC'!$A$1:$DD$1,0),FALSE)</f>
        <v>0</v>
      </c>
      <c r="CK60" s="79">
        <f>VLOOKUP($A60,'B-EmEC'!$A:$DD,MATCH(CK$2,'B-EmEC'!$A$1:$DD$1,0),FALSE)</f>
        <v>0</v>
      </c>
      <c r="CL60" s="79">
        <f>VLOOKUP($A60,'B-EmEC'!$A:$DD,MATCH(CL$2,'B-EmEC'!$A$1:$DD$1,0),FALSE)</f>
        <v>0</v>
      </c>
      <c r="CM60" s="79">
        <f>VLOOKUP($A60,'B-EmEC'!$A:$DD,MATCH(CM$2,'B-EmEC'!$A$1:$DD$1,0),FALSE)</f>
        <v>0</v>
      </c>
      <c r="CN60" s="79">
        <f>VLOOKUP($A60,'B-EmEC'!$A:$DD,MATCH(CN$2,'B-EmEC'!$A$1:$DD$1,0),FALSE)</f>
        <v>1.1074897077391743</v>
      </c>
      <c r="CO60" s="79">
        <f>VLOOKUP($A60,'B-EmEC'!$A:$DD,MATCH(CO$2,'B-EmEC'!$A$1:$DD$1,0),FALSE)</f>
        <v>0</v>
      </c>
      <c r="CP60" s="79">
        <f>VLOOKUP($A60,'B-EmEC'!$A:$DD,MATCH(CP$2,'B-EmEC'!$A$1:$DD$1,0),FALSE)</f>
        <v>9.6573613554721813</v>
      </c>
    </row>
    <row r="61" spans="1:94" x14ac:dyDescent="0.2">
      <c r="A61" t="s">
        <v>178</v>
      </c>
      <c r="B61" s="1" t="str">
        <f>IF(VLOOKUP($A61,'B-Ligands'!$A:$G,3,FALSE)="","",VLOOKUP($A61,'B-Ligands'!$A:$G,3,FALSE))</f>
        <v>NPY</v>
      </c>
      <c r="C61" t="str">
        <f>IF(VLOOKUP($A61,'B-Ligands'!$A:$G,4,FALSE)="","",VLOOKUP($A61,'B-Ligands'!$A:$G,4,FALSE))</f>
        <v>Neuropeptide Y</v>
      </c>
      <c r="D61" t="str">
        <f>IF(VLOOKUP($A61,'B-Ligands'!$A:$G,5,FALSE)="","",VLOOKUP($A61,'B-Ligands'!$A:$G,5,FALSE))</f>
        <v>Guide To Pharmacology</v>
      </c>
      <c r="E61">
        <f>IF(VLOOKUP($A61,'B-Ligands'!$A:$G,6,FALSE)="","",VLOOKUP($A61,'B-Ligands'!$A:$G,6,FALSE))</f>
        <v>1504</v>
      </c>
      <c r="F61" t="str">
        <f>IF(VLOOKUP($A61,'B-Ligands'!$A:$G,7,FALSE)="","",VLOOKUP($A61,'B-Ligands'!$A:$G,7,FALSE))</f>
        <v>Physiological</v>
      </c>
      <c r="G61" s="28">
        <f t="shared" si="0"/>
        <v>0</v>
      </c>
      <c r="H61" s="32">
        <f t="shared" si="1"/>
        <v>7.3230814579690842</v>
      </c>
      <c r="I61" s="32">
        <f t="shared" si="2"/>
        <v>0</v>
      </c>
      <c r="J61" s="32">
        <f t="shared" si="3"/>
        <v>0</v>
      </c>
      <c r="K61" s="32">
        <f t="shared" si="4"/>
        <v>0</v>
      </c>
      <c r="L61" s="28">
        <f t="shared" si="5"/>
        <v>0</v>
      </c>
      <c r="M61" s="32">
        <f t="shared" si="6"/>
        <v>8.1289999999999996</v>
      </c>
      <c r="N61" s="32">
        <f t="shared" si="7"/>
        <v>0</v>
      </c>
      <c r="O61" s="32">
        <f t="shared" si="8"/>
        <v>0</v>
      </c>
      <c r="P61" s="32">
        <f t="shared" si="9"/>
        <v>0</v>
      </c>
      <c r="Q61" s="29">
        <f t="shared" si="10"/>
        <v>0</v>
      </c>
      <c r="R61" s="31">
        <f t="shared" si="11"/>
        <v>15.634408602150538</v>
      </c>
      <c r="S61" s="31">
        <f t="shared" si="12"/>
        <v>0</v>
      </c>
      <c r="T61" s="31">
        <f t="shared" si="13"/>
        <v>0</v>
      </c>
      <c r="U61" s="31">
        <f t="shared" si="14"/>
        <v>0</v>
      </c>
      <c r="V61" s="28">
        <f t="shared" si="15"/>
        <v>0</v>
      </c>
      <c r="W61" s="32">
        <f t="shared" si="16"/>
        <v>6.8900484758817262</v>
      </c>
      <c r="X61" s="32">
        <f t="shared" si="17"/>
        <v>0</v>
      </c>
      <c r="Y61" s="32">
        <f t="shared" si="18"/>
        <v>0</v>
      </c>
      <c r="Z61" s="32">
        <f t="shared" si="19"/>
        <v>0</v>
      </c>
      <c r="AA61" s="80" cm="1">
        <f t="array" ref="AA61">_xlfn.IFS(AR61=0,0,AR61&gt;0,(LOG(0.01*BI61/10^-AR61)))</f>
        <v>0</v>
      </c>
      <c r="AB61" s="79" t="e" cm="1">
        <f t="array" ref="AB61">_xlfn.IFS(AS61=0,0,AS61&gt;0,(LOG(0.01*BJ61/10^-AS61)))</f>
        <v>#N/A</v>
      </c>
      <c r="AC61" s="79" cm="1">
        <f t="array" ref="AC61">_xlfn.IFS(AT61=0,0,AT61&gt;0,(LOG(0.01*BK61/10^-AT61)))</f>
        <v>0</v>
      </c>
      <c r="AD61" s="79" cm="1">
        <f t="array" ref="AD61">_xlfn.IFS(AU61=0,0,AU61&gt;0,(LOG(0.01*BL61/10^-AU61)))</f>
        <v>0</v>
      </c>
      <c r="AE61" s="79" t="e" cm="1">
        <f t="array" ref="AE61">_xlfn.IFS(AV61=0,0,AV61&gt;0,(LOG(0.01*BM61/10^-AV61)))</f>
        <v>#N/A</v>
      </c>
      <c r="AF61" s="79" cm="1">
        <f t="array" ref="AF61">_xlfn.IFS(AW61=0,0,AW61&gt;0,(LOG(0.01*BN61/10^-AW61)))</f>
        <v>7.3230814579690842</v>
      </c>
      <c r="AG61" s="79" cm="1">
        <f t="array" ref="AG61">_xlfn.IFS(AX61=0,0,AX61&gt;0,(LOG(0.01*BO61/10^-AX61)))</f>
        <v>7.1296207645217464</v>
      </c>
      <c r="AH61" s="79" cm="1">
        <f t="array" ref="AH61">_xlfn.IFS(AY61=0,0,AY61&gt;0,(LOG(0.01*BP61/10^-AY61)))</f>
        <v>6.7886352651784279</v>
      </c>
      <c r="AI61" s="79" cm="1">
        <f t="array" ref="AI61">_xlfn.IFS(AZ61=0,0,AZ61&gt;0,(LOG(0.01*BQ61/10^-AZ61)))</f>
        <v>0</v>
      </c>
      <c r="AJ61" s="79" cm="1">
        <f t="array" ref="AJ61">_xlfn.IFS(BA61=0,0,BA61&gt;0,(LOG(0.01*BR61/10^-BA61)))</f>
        <v>0</v>
      </c>
      <c r="AK61" s="79" cm="1">
        <f t="array" ref="AK61">_xlfn.IFS(BB61=0,0,BB61&gt;0,(LOG(0.01*BS61/10^-BB61)))</f>
        <v>0</v>
      </c>
      <c r="AL61" s="79" cm="1">
        <f t="array" ref="AL61">_xlfn.IFS(BC61=0,0,BC61&gt;0,(LOG(0.01*BT61/10^-BC61)))</f>
        <v>0</v>
      </c>
      <c r="AM61" s="79" cm="1">
        <f t="array" ref="AM61">_xlfn.IFS(BD61=0,0,BD61&gt;0,(LOG(0.01*BU61/10^-BD61)))</f>
        <v>0</v>
      </c>
      <c r="AN61" s="79" cm="1">
        <f t="array" ref="AN61">_xlfn.IFS(BE61=0,0,BE61&gt;0,(LOG(0.01*BV61/10^-BE61)))</f>
        <v>0</v>
      </c>
      <c r="AO61" s="79" cm="1">
        <f t="array" ref="AO61">_xlfn.IFS(BF61=0,0,BF61&gt;0,(LOG(0.01*BW61/10^-BF61)))</f>
        <v>0</v>
      </c>
      <c r="AP61" s="79" cm="1">
        <f t="array" ref="AP61">_xlfn.IFS(BG61=0,0,BG61&gt;0,(LOG(0.01*BX61/10^-BG61)))</f>
        <v>0</v>
      </c>
      <c r="AQ61" s="79" cm="1">
        <f t="array" ref="AQ61">_xlfn.IFS(BH61=0,0,BH61&gt;0,(LOG(0.01*BY61/10^-BH61)))</f>
        <v>0</v>
      </c>
      <c r="AR61" s="80">
        <f>VLOOKUP($A61,'B-EmEC'!$A:$DD,MATCH(AR$2,'B-EmEC'!$A$1:$DD$1,0),FALSE)</f>
        <v>0</v>
      </c>
      <c r="AS61" s="79" t="e">
        <f>VLOOKUP($A61,'B-EmEC'!$A:$DD,MATCH(AS$2,'B-EmEC'!$A$1:$DD$1,0),FALSE)</f>
        <v>#N/A</v>
      </c>
      <c r="AT61" s="79">
        <f>VLOOKUP($A61,'B-EmEC'!$A:$DD,MATCH(AT$2,'B-EmEC'!$A$1:$DD$1,0),FALSE)</f>
        <v>0</v>
      </c>
      <c r="AU61" s="79">
        <f>VLOOKUP($A61,'B-EmEC'!$A:$DD,MATCH(AU$2,'B-EmEC'!$A$1:$DD$1,0),FALSE)</f>
        <v>0</v>
      </c>
      <c r="AV61" s="79" t="e">
        <f>VLOOKUP($A61,'B-EmEC'!$A:$DD,MATCH(AV$2,'B-EmEC'!$A$1:$DD$1,0),FALSE)</f>
        <v>#N/A</v>
      </c>
      <c r="AW61" s="79">
        <f>VLOOKUP($A61,'B-EmEC'!$A:$DD,MATCH(AW$2,'B-EmEC'!$A$1:$DD$1,0),FALSE)</f>
        <v>8.1289999999999996</v>
      </c>
      <c r="AX61" s="79">
        <f>VLOOKUP($A61,'B-EmEC'!$A:$DD,MATCH(AX$2,'B-EmEC'!$A$1:$DD$1,0),FALSE)</f>
        <v>8.0779999999999994</v>
      </c>
      <c r="AY61" s="79">
        <f>VLOOKUP($A61,'B-EmEC'!$A:$DD,MATCH(AY$2,'B-EmEC'!$A$1:$DD$1,0),FALSE)</f>
        <v>7.8170000000000002</v>
      </c>
      <c r="AZ61" s="79">
        <f>VLOOKUP($A61,'B-EmEC'!$A:$DD,MATCH(AZ$2,'B-EmEC'!$A$1:$DD$1,0),FALSE)</f>
        <v>0</v>
      </c>
      <c r="BA61" s="79">
        <f>VLOOKUP($A61,'B-EmEC'!$A:$DD,MATCH(BA$2,'B-EmEC'!$A$1:$DD$1,0),FALSE)</f>
        <v>0</v>
      </c>
      <c r="BB61" s="79">
        <f>VLOOKUP($A61,'B-EmEC'!$A:$DD,MATCH(BB$2,'B-EmEC'!$A$1:$DD$1,0),FALSE)</f>
        <v>0</v>
      </c>
      <c r="BC61" s="79">
        <f>VLOOKUP($A61,'B-EmEC'!$A:$DD,MATCH(BC$2,'B-EmEC'!$A$1:$DD$1,0),FALSE)</f>
        <v>0</v>
      </c>
      <c r="BD61" s="79">
        <f>VLOOKUP($A61,'B-EmEC'!$A:$DD,MATCH(BD$2,'B-EmEC'!$A$1:$DD$1,0),FALSE)</f>
        <v>0</v>
      </c>
      <c r="BE61" s="79">
        <f>VLOOKUP($A61,'B-EmEC'!$A:$DD,MATCH(BE$2,'B-EmEC'!$A$1:$DD$1,0),FALSE)</f>
        <v>0</v>
      </c>
      <c r="BF61" s="79">
        <f>VLOOKUP($A61,'B-EmEC'!$A:$DD,MATCH(BF$2,'B-EmEC'!$A$1:$DD$1,0),FALSE)</f>
        <v>0</v>
      </c>
      <c r="BG61" s="79">
        <f>VLOOKUP($A61,'B-EmEC'!$A:$DD,MATCH(BG$2,'B-EmEC'!$A$1:$DD$1,0),FALSE)</f>
        <v>0</v>
      </c>
      <c r="BH61" s="79">
        <f>VLOOKUP($A61,'B-EmEC'!$A:$DD,MATCH(BH$2,'B-EmEC'!$A$1:$DD$1,0),FALSE)</f>
        <v>0</v>
      </c>
      <c r="BI61" s="78">
        <f>VLOOKUP($A61,'B-EmEC'!$A:$DD,MATCH(BI$2,'B-EmEC'!$A$1:$DD$1,0),FALSE)</f>
        <v>0</v>
      </c>
      <c r="BJ61" s="77" t="e">
        <f>VLOOKUP($A61,'B-EmEC'!$A:$DD,MATCH(BJ$2,'B-EmEC'!$A$1:$DD$1,0),FALSE)</f>
        <v>#N/A</v>
      </c>
      <c r="BK61" s="77">
        <f>VLOOKUP($A61,'B-EmEC'!$A:$DD,MATCH(BK$2,'B-EmEC'!$A$1:$DD$1,0),FALSE)</f>
        <v>0</v>
      </c>
      <c r="BL61" s="77">
        <f>VLOOKUP($A61,'B-EmEC'!$A:$DD,MATCH(BL$2,'B-EmEC'!$A$1:$DD$1,0),FALSE)</f>
        <v>0</v>
      </c>
      <c r="BM61" s="77" t="e">
        <f>VLOOKUP($A61,'B-EmEC'!$A:$DD,MATCH(BM$2,'B-EmEC'!$A$1:$DD$1,0),FALSE)</f>
        <v>#N/A</v>
      </c>
      <c r="BN61" s="77">
        <f>VLOOKUP($A61,'B-EmEC'!$A:$DD,MATCH(BN$2,'B-EmEC'!$A$1:$DD$1,0),FALSE)</f>
        <v>15.634408602150538</v>
      </c>
      <c r="BO61" s="77">
        <f>VLOOKUP($A61,'B-EmEC'!$A:$DD,MATCH(BO$2,'B-EmEC'!$A$1:$DD$1,0),FALSE)</f>
        <v>11.262135922330097</v>
      </c>
      <c r="BP61" s="77">
        <f>VLOOKUP($A61,'B-EmEC'!$A:$DD,MATCH(BP$2,'B-EmEC'!$A$1:$DD$1,0),FALSE)</f>
        <v>9.3677494199535953</v>
      </c>
      <c r="BQ61" s="77">
        <f>VLOOKUP($A61,'B-EmEC'!$A:$DD,MATCH(BQ$2,'B-EmEC'!$A$1:$DD$1,0),FALSE)</f>
        <v>0</v>
      </c>
      <c r="BR61" s="77">
        <f>VLOOKUP($A61,'B-EmEC'!$A:$DD,MATCH(BR$2,'B-EmEC'!$A$1:$DD$1,0),FALSE)</f>
        <v>0</v>
      </c>
      <c r="BS61" s="77">
        <f>VLOOKUP($A61,'B-EmEC'!$A:$DD,MATCH(BS$2,'B-EmEC'!$A$1:$DD$1,0),FALSE)</f>
        <v>0</v>
      </c>
      <c r="BT61" s="77">
        <f>VLOOKUP($A61,'B-EmEC'!$A:$DD,MATCH(BT$2,'B-EmEC'!$A$1:$DD$1,0),FALSE)</f>
        <v>0</v>
      </c>
      <c r="BU61" s="77">
        <f>VLOOKUP($A61,'B-EmEC'!$A:$DD,MATCH(BU$2,'B-EmEC'!$A$1:$DD$1,0),FALSE)</f>
        <v>0</v>
      </c>
      <c r="BV61" s="77">
        <f>VLOOKUP($A61,'B-EmEC'!$A:$DD,MATCH(BV$2,'B-EmEC'!$A$1:$DD$1,0),FALSE)</f>
        <v>0</v>
      </c>
      <c r="BW61" s="77">
        <f>VLOOKUP($A61,'B-EmEC'!$A:$DD,MATCH(BW$2,'B-EmEC'!$A$1:$DD$1,0),FALSE)</f>
        <v>0</v>
      </c>
      <c r="BX61" s="77">
        <f>VLOOKUP($A61,'B-EmEC'!$A:$DD,MATCH(BX$2,'B-EmEC'!$A$1:$DD$1,0),FALSE)</f>
        <v>0</v>
      </c>
      <c r="BY61" s="77">
        <f>VLOOKUP($A61,'B-EmEC'!$A:$DD,MATCH(BY$2,'B-EmEC'!$A$1:$DD$1,0),FALSE)</f>
        <v>0</v>
      </c>
      <c r="BZ61" s="80">
        <f>VLOOKUP($A61,'B-EmEC'!$A:$DD,MATCH(BZ$2,'B-EmEC'!$A$1:$DD$1,0),FALSE)</f>
        <v>0</v>
      </c>
      <c r="CA61" s="79" t="e">
        <f>VLOOKUP($A61,'B-EmEC'!$A:$DD,MATCH(CA$2,'B-EmEC'!$A$1:$DD$1,0),FALSE)</f>
        <v>#N/A</v>
      </c>
      <c r="CB61" s="79">
        <f>VLOOKUP($A61,'B-EmEC'!$A:$DD,MATCH(CB$2,'B-EmEC'!$A$1:$DD$1,0),FALSE)</f>
        <v>0</v>
      </c>
      <c r="CC61" s="79">
        <f>VLOOKUP($A61,'B-EmEC'!$A:$DD,MATCH(CC$2,'B-EmEC'!$A$1:$DD$1,0),FALSE)</f>
        <v>0</v>
      </c>
      <c r="CD61" s="79" t="e">
        <f>VLOOKUP($A61,'B-EmEC'!$A:$DD,MATCH(CD$2,'B-EmEC'!$A$1:$DD$1,0),FALSE)</f>
        <v>#N/A</v>
      </c>
      <c r="CE61" s="79">
        <f>VLOOKUP($A61,'B-EmEC'!$A:$DD,MATCH(CE$2,'B-EmEC'!$A$1:$DD$1,0),FALSE)</f>
        <v>5.8162967271244987</v>
      </c>
      <c r="CF61" s="79">
        <f>VLOOKUP($A61,'B-EmEC'!$A:$DD,MATCH(CF$2,'B-EmEC'!$A$1:$DD$1,0),FALSE)</f>
        <v>6.8900484758817262</v>
      </c>
      <c r="CG61" s="79">
        <f>VLOOKUP($A61,'B-EmEC'!$A:$DD,MATCH(CG$2,'B-EmEC'!$A$1:$DD$1,0),FALSE)</f>
        <v>6.7102972570179542</v>
      </c>
      <c r="CH61" s="79">
        <f>VLOOKUP($A61,'B-EmEC'!$A:$DD,MATCH(CH$2,'B-EmEC'!$A$1:$DD$1,0),FALSE)</f>
        <v>0</v>
      </c>
      <c r="CI61" s="79">
        <f>VLOOKUP($A61,'B-EmEC'!$A:$DD,MATCH(CI$2,'B-EmEC'!$A$1:$DD$1,0),FALSE)</f>
        <v>0</v>
      </c>
      <c r="CJ61" s="79">
        <f>VLOOKUP($A61,'B-EmEC'!$A:$DD,MATCH(CJ$2,'B-EmEC'!$A$1:$DD$1,0),FALSE)</f>
        <v>0</v>
      </c>
      <c r="CK61" s="79">
        <f>VLOOKUP($A61,'B-EmEC'!$A:$DD,MATCH(CK$2,'B-EmEC'!$A$1:$DD$1,0),FALSE)</f>
        <v>0</v>
      </c>
      <c r="CL61" s="79">
        <f>VLOOKUP($A61,'B-EmEC'!$A:$DD,MATCH(CL$2,'B-EmEC'!$A$1:$DD$1,0),FALSE)</f>
        <v>0</v>
      </c>
      <c r="CM61" s="79">
        <f>VLOOKUP($A61,'B-EmEC'!$A:$DD,MATCH(CM$2,'B-EmEC'!$A$1:$DD$1,0),FALSE)</f>
        <v>0</v>
      </c>
      <c r="CN61" s="79">
        <f>VLOOKUP($A61,'B-EmEC'!$A:$DD,MATCH(CN$2,'B-EmEC'!$A$1:$DD$1,0),FALSE)</f>
        <v>0</v>
      </c>
      <c r="CO61" s="79">
        <f>VLOOKUP($A61,'B-EmEC'!$A:$DD,MATCH(CO$2,'B-EmEC'!$A$1:$DD$1,0),FALSE)</f>
        <v>0</v>
      </c>
      <c r="CP61" s="79">
        <f>VLOOKUP($A61,'B-EmEC'!$A:$DD,MATCH(CP$2,'B-EmEC'!$A$1:$DD$1,0),FALSE)</f>
        <v>0</v>
      </c>
    </row>
    <row r="62" spans="1:94" x14ac:dyDescent="0.2">
      <c r="A62" t="s">
        <v>148</v>
      </c>
      <c r="B62" s="1" t="str">
        <f>IF(VLOOKUP($A62,'B-Ligands'!$A:$G,3,FALSE)="","",VLOOKUP($A62,'B-Ligands'!$A:$G,3,FALSE))</f>
        <v>O-LPA</v>
      </c>
      <c r="C62" t="str">
        <f>IF(VLOOKUP($A62,'B-Ligands'!$A:$G,4,FALSE)="","",VLOOKUP($A62,'B-Ligands'!$A:$G,4,FALSE))</f>
        <v>Lysophosphatidic acid</v>
      </c>
      <c r="D62" t="str">
        <f>IF(VLOOKUP($A62,'B-Ligands'!$A:$G,5,FALSE)="","",VLOOKUP($A62,'B-Ligands'!$A:$G,5,FALSE))</f>
        <v>Guide To Pharmacology</v>
      </c>
      <c r="E62">
        <f>IF(VLOOKUP($A62,'B-Ligands'!$A:$G,6,FALSE)="","",VLOOKUP($A62,'B-Ligands'!$A:$G,6,FALSE))</f>
        <v>2936</v>
      </c>
      <c r="F62" t="str">
        <f>IF(VLOOKUP($A62,'B-Ligands'!$A:$G,7,FALSE)="","",VLOOKUP($A62,'B-Ligands'!$A:$G,7,FALSE))</f>
        <v>Physiological</v>
      </c>
      <c r="G62" s="28">
        <f t="shared" si="0"/>
        <v>0</v>
      </c>
      <c r="H62" s="32">
        <f t="shared" si="1"/>
        <v>8.3457416512809246</v>
      </c>
      <c r="I62" s="32">
        <f t="shared" si="2"/>
        <v>6.2395854092368417</v>
      </c>
      <c r="J62" s="32">
        <f t="shared" si="3"/>
        <v>7.7819934188386961</v>
      </c>
      <c r="K62" s="32">
        <f t="shared" si="4"/>
        <v>6.515428023567976</v>
      </c>
      <c r="L62" s="28">
        <f t="shared" si="5"/>
        <v>0</v>
      </c>
      <c r="M62" s="32">
        <f t="shared" si="6"/>
        <v>9.1969999999999992</v>
      </c>
      <c r="N62" s="32">
        <f t="shared" si="7"/>
        <v>7.5149999999999997</v>
      </c>
      <c r="O62" s="32">
        <f t="shared" si="8"/>
        <v>8.3539999999999992</v>
      </c>
      <c r="P62" s="32">
        <f t="shared" si="9"/>
        <v>7.5279999999999996</v>
      </c>
      <c r="Q62" s="29">
        <f t="shared" si="10"/>
        <v>0</v>
      </c>
      <c r="R62" s="31">
        <f t="shared" si="11"/>
        <v>28.467741935483872</v>
      </c>
      <c r="S62" s="31">
        <f t="shared" si="12"/>
        <v>28.93158388003749</v>
      </c>
      <c r="T62" s="31">
        <f t="shared" si="13"/>
        <v>26.791277258566975</v>
      </c>
      <c r="U62" s="31">
        <f t="shared" si="14"/>
        <v>27.316561844863731</v>
      </c>
      <c r="V62" s="28">
        <f t="shared" si="15"/>
        <v>0</v>
      </c>
      <c r="W62" s="32">
        <f t="shared" si="16"/>
        <v>17.503999377422222</v>
      </c>
      <c r="X62" s="32">
        <f t="shared" si="17"/>
        <v>21.391004103080043</v>
      </c>
      <c r="Y62" s="32">
        <f t="shared" si="18"/>
        <v>28.394048232566064</v>
      </c>
      <c r="Z62" s="32">
        <f t="shared" si="19"/>
        <v>95.590591836734731</v>
      </c>
      <c r="AA62" s="80" cm="1">
        <f t="array" ref="AA62">_xlfn.IFS(AR62=0,0,AR62&gt;0,(LOG(0.01*BI62/10^-AR62)))</f>
        <v>0</v>
      </c>
      <c r="AB62" s="79" t="e" cm="1">
        <f t="array" ref="AB62">_xlfn.IFS(AS62=0,0,AS62&gt;0,(LOG(0.01*BJ62/10^-AS62)))</f>
        <v>#N/A</v>
      </c>
      <c r="AC62" s="79" cm="1">
        <f t="array" ref="AC62">_xlfn.IFS(AT62=0,0,AT62&gt;0,(LOG(0.01*BK62/10^-AT62)))</f>
        <v>8.3457416512809246</v>
      </c>
      <c r="AD62" s="79" cm="1">
        <f t="array" ref="AD62">_xlfn.IFS(AU62=0,0,AU62&gt;0,(LOG(0.01*BL62/10^-AU62)))</f>
        <v>0</v>
      </c>
      <c r="AE62" s="79" t="e" cm="1">
        <f t="array" ref="AE62">_xlfn.IFS(AV62=0,0,AV62&gt;0,(LOG(0.01*BM62/10^-AV62)))</f>
        <v>#N/A</v>
      </c>
      <c r="AF62" s="79" cm="1">
        <f t="array" ref="AF62">_xlfn.IFS(AW62=0,0,AW62&gt;0,(LOG(0.01*BN62/10^-AW62)))</f>
        <v>8.3413530202255881</v>
      </c>
      <c r="AG62" s="79" cm="1">
        <f t="array" ref="AG62">_xlfn.IFS(AX62=0,0,AX62&gt;0,(LOG(0.01*BO62/10^-AX62)))</f>
        <v>0</v>
      </c>
      <c r="AH62" s="79" cm="1">
        <f t="array" ref="AH62">_xlfn.IFS(AY62=0,0,AY62&gt;0,(LOG(0.01*BP62/10^-AY62)))</f>
        <v>0</v>
      </c>
      <c r="AI62" s="79" cm="1">
        <f t="array" ref="AI62">_xlfn.IFS(AZ62=0,0,AZ62&gt;0,(LOG(0.01*BQ62/10^-AZ62)))</f>
        <v>6.2395854092368417</v>
      </c>
      <c r="AJ62" s="79" cm="1">
        <f t="array" ref="AJ62">_xlfn.IFS(BA62=0,0,BA62&gt;0,(LOG(0.01*BR62/10^-BA62)))</f>
        <v>5.635833656093407</v>
      </c>
      <c r="AK62" s="79" cm="1">
        <f t="array" ref="AK62">_xlfn.IFS(BB62=0,0,BB62&gt;0,(LOG(0.01*BS62/10^-BB62)))</f>
        <v>4.6718812015176967</v>
      </c>
      <c r="AL62" s="79" cm="1">
        <f t="array" ref="AL62">_xlfn.IFS(BC62=0,0,BC62&gt;0,(LOG(0.01*BT62/10^-BC62)))</f>
        <v>5.7693722100576261</v>
      </c>
      <c r="AM62" s="79" cm="1">
        <f t="array" ref="AM62">_xlfn.IFS(BD62=0,0,BD62&gt;0,(LOG(0.01*BU62/10^-BD62)))</f>
        <v>0</v>
      </c>
      <c r="AN62" s="79" cm="1">
        <f t="array" ref="AN62">_xlfn.IFS(BE62=0,0,BE62&gt;0,(LOG(0.01*BV62/10^-BE62)))</f>
        <v>7.7819934188386961</v>
      </c>
      <c r="AO62" s="79" cm="1">
        <f t="array" ref="AO62">_xlfn.IFS(BF62=0,0,BF62&gt;0,(LOG(0.01*BW62/10^-BF62)))</f>
        <v>6.515428023567976</v>
      </c>
      <c r="AP62" s="79" cm="1">
        <f t="array" ref="AP62">_xlfn.IFS(BG62=0,0,BG62&gt;0,(LOG(0.01*BX62/10^-BG62)))</f>
        <v>6.0144260366724716</v>
      </c>
      <c r="AQ62" s="79" cm="1">
        <f t="array" ref="AQ62">_xlfn.IFS(BH62=0,0,BH62&gt;0,(LOG(0.01*BY62/10^-BH62)))</f>
        <v>6.4704117588316379</v>
      </c>
      <c r="AR62" s="80">
        <f>VLOOKUP($A62,'B-EmEC'!$A:$DD,MATCH(AR$2,'B-EmEC'!$A$1:$DD$1,0),FALSE)</f>
        <v>0</v>
      </c>
      <c r="AS62" s="79" t="e">
        <f>VLOOKUP($A62,'B-EmEC'!$A:$DD,MATCH(AS$2,'B-EmEC'!$A$1:$DD$1,0),FALSE)</f>
        <v>#N/A</v>
      </c>
      <c r="AT62" s="79">
        <f>VLOOKUP($A62,'B-EmEC'!$A:$DD,MATCH(AT$2,'B-EmEC'!$A$1:$DD$1,0),FALSE)</f>
        <v>9.1969999999999992</v>
      </c>
      <c r="AU62" s="79">
        <f>VLOOKUP($A62,'B-EmEC'!$A:$DD,MATCH(AU$2,'B-EmEC'!$A$1:$DD$1,0),FALSE)</f>
        <v>0</v>
      </c>
      <c r="AV62" s="79" t="e">
        <f>VLOOKUP($A62,'B-EmEC'!$A:$DD,MATCH(AV$2,'B-EmEC'!$A$1:$DD$1,0),FALSE)</f>
        <v>#N/A</v>
      </c>
      <c r="AW62" s="79">
        <f>VLOOKUP($A62,'B-EmEC'!$A:$DD,MATCH(AW$2,'B-EmEC'!$A$1:$DD$1,0),FALSE)</f>
        <v>8.8870000000000005</v>
      </c>
      <c r="AX62" s="79">
        <f>VLOOKUP($A62,'B-EmEC'!$A:$DD,MATCH(AX$2,'B-EmEC'!$A$1:$DD$1,0),FALSE)</f>
        <v>0</v>
      </c>
      <c r="AY62" s="79">
        <f>VLOOKUP($A62,'B-EmEC'!$A:$DD,MATCH(AY$2,'B-EmEC'!$A$1:$DD$1,0),FALSE)</f>
        <v>0</v>
      </c>
      <c r="AZ62" s="79">
        <f>VLOOKUP($A62,'B-EmEC'!$A:$DD,MATCH(AZ$2,'B-EmEC'!$A$1:$DD$1,0),FALSE)</f>
        <v>7.5149999999999997</v>
      </c>
      <c r="BA62" s="79">
        <f>VLOOKUP($A62,'B-EmEC'!$A:$DD,MATCH(BA$2,'B-EmEC'!$A$1:$DD$1,0),FALSE)</f>
        <v>6.9210000000000003</v>
      </c>
      <c r="BB62" s="79">
        <f>VLOOKUP($A62,'B-EmEC'!$A:$DD,MATCH(BB$2,'B-EmEC'!$A$1:$DD$1,0),FALSE)</f>
        <v>5.6289999999999996</v>
      </c>
      <c r="BC62" s="79">
        <f>VLOOKUP($A62,'B-EmEC'!$A:$DD,MATCH(BC$2,'B-EmEC'!$A$1:$DD$1,0),FALSE)</f>
        <v>6.3079999999999998</v>
      </c>
      <c r="BD62" s="79">
        <f>VLOOKUP($A62,'B-EmEC'!$A:$DD,MATCH(BD$2,'B-EmEC'!$A$1:$DD$1,0),FALSE)</f>
        <v>0</v>
      </c>
      <c r="BE62" s="79">
        <f>VLOOKUP($A62,'B-EmEC'!$A:$DD,MATCH(BE$2,'B-EmEC'!$A$1:$DD$1,0),FALSE)</f>
        <v>8.3539999999999992</v>
      </c>
      <c r="BF62" s="79">
        <f>VLOOKUP($A62,'B-EmEC'!$A:$DD,MATCH(BF$2,'B-EmEC'!$A$1:$DD$1,0),FALSE)</f>
        <v>7.5279999999999996</v>
      </c>
      <c r="BG62" s="79">
        <f>VLOOKUP($A62,'B-EmEC'!$A:$DD,MATCH(BG$2,'B-EmEC'!$A$1:$DD$1,0),FALSE)</f>
        <v>6.5780000000000003</v>
      </c>
      <c r="BH62" s="79">
        <f>VLOOKUP($A62,'B-EmEC'!$A:$DD,MATCH(BH$2,'B-EmEC'!$A$1:$DD$1,0),FALSE)</f>
        <v>7.4640000000000004</v>
      </c>
      <c r="BI62" s="78">
        <f>VLOOKUP($A62,'B-EmEC'!$A:$DD,MATCH(BI$2,'B-EmEC'!$A$1:$DD$1,0),FALSE)</f>
        <v>0</v>
      </c>
      <c r="BJ62" s="77" t="e">
        <f>VLOOKUP($A62,'B-EmEC'!$A:$DD,MATCH(BJ$2,'B-EmEC'!$A$1:$DD$1,0),FALSE)</f>
        <v>#N/A</v>
      </c>
      <c r="BK62" s="77">
        <f>VLOOKUP($A62,'B-EmEC'!$A:$DD,MATCH(BK$2,'B-EmEC'!$A$1:$DD$1,0),FALSE)</f>
        <v>14.084507042253522</v>
      </c>
      <c r="BL62" s="77">
        <f>VLOOKUP($A62,'B-EmEC'!$A:$DD,MATCH(BL$2,'B-EmEC'!$A$1:$DD$1,0),FALSE)</f>
        <v>0</v>
      </c>
      <c r="BM62" s="77" t="e">
        <f>VLOOKUP($A62,'B-EmEC'!$A:$DD,MATCH(BM$2,'B-EmEC'!$A$1:$DD$1,0),FALSE)</f>
        <v>#N/A</v>
      </c>
      <c r="BN62" s="77">
        <f>VLOOKUP($A62,'B-EmEC'!$A:$DD,MATCH(BN$2,'B-EmEC'!$A$1:$DD$1,0),FALSE)</f>
        <v>28.467741935483872</v>
      </c>
      <c r="BO62" s="77">
        <f>VLOOKUP($A62,'B-EmEC'!$A:$DD,MATCH(BO$2,'B-EmEC'!$A$1:$DD$1,0),FALSE)</f>
        <v>0</v>
      </c>
      <c r="BP62" s="77">
        <f>VLOOKUP($A62,'B-EmEC'!$A:$DD,MATCH(BP$2,'B-EmEC'!$A$1:$DD$1,0),FALSE)</f>
        <v>0</v>
      </c>
      <c r="BQ62" s="77">
        <f>VLOOKUP($A62,'B-EmEC'!$A:$DD,MATCH(BQ$2,'B-EmEC'!$A$1:$DD$1,0),FALSE)</f>
        <v>5.3037788756843369</v>
      </c>
      <c r="BR62" s="77">
        <f>VLOOKUP($A62,'B-EmEC'!$A:$DD,MATCH(BR$2,'B-EmEC'!$A$1:$DD$1,0),FALSE)</f>
        <v>5.1860136566988464</v>
      </c>
      <c r="BS62" s="77">
        <f>VLOOKUP($A62,'B-EmEC'!$A:$DD,MATCH(BS$2,'B-EmEC'!$A$1:$DD$1,0),FALSE)</f>
        <v>11.037766475489665</v>
      </c>
      <c r="BT62" s="77">
        <f>VLOOKUP($A62,'B-EmEC'!$A:$DD,MATCH(BT$2,'B-EmEC'!$A$1:$DD$1,0),FALSE)</f>
        <v>28.93158388003749</v>
      </c>
      <c r="BU62" s="77">
        <f>VLOOKUP($A62,'B-EmEC'!$A:$DD,MATCH(BU$2,'B-EmEC'!$A$1:$DD$1,0),FALSE)</f>
        <v>0</v>
      </c>
      <c r="BV62" s="77">
        <f>VLOOKUP($A62,'B-EmEC'!$A:$DD,MATCH(BV$2,'B-EmEC'!$A$1:$DD$1,0),FALSE)</f>
        <v>26.791277258566975</v>
      </c>
      <c r="BW62" s="77">
        <f>VLOOKUP($A62,'B-EmEC'!$A:$DD,MATCH(BW$2,'B-EmEC'!$A$1:$DD$1,0),FALSE)</f>
        <v>9.7146693521315868</v>
      </c>
      <c r="BX62" s="77">
        <f>VLOOKUP($A62,'B-EmEC'!$A:$DD,MATCH(BX$2,'B-EmEC'!$A$1:$DD$1,0),FALSE)</f>
        <v>27.316561844863731</v>
      </c>
      <c r="BY62" s="77">
        <f>VLOOKUP($A62,'B-EmEC'!$A:$DD,MATCH(BY$2,'B-EmEC'!$A$1:$DD$1,0),FALSE)</f>
        <v>10.148731408573928</v>
      </c>
      <c r="BZ62" s="80">
        <f>VLOOKUP($A62,'B-EmEC'!$A:$DD,MATCH(BZ$2,'B-EmEC'!$A$1:$DD$1,0),FALSE)</f>
        <v>0</v>
      </c>
      <c r="CA62" s="79" t="e">
        <f>VLOOKUP($A62,'B-EmEC'!$A:$DD,MATCH(CA$2,'B-EmEC'!$A$1:$DD$1,0),FALSE)</f>
        <v>#N/A</v>
      </c>
      <c r="CB62" s="79">
        <f>VLOOKUP($A62,'B-EmEC'!$A:$DD,MATCH(CB$2,'B-EmEC'!$A$1:$DD$1,0),FALSE)</f>
        <v>3.4743477539338059</v>
      </c>
      <c r="CC62" s="79">
        <f>VLOOKUP($A62,'B-EmEC'!$A:$DD,MATCH(CC$2,'B-EmEC'!$A$1:$DD$1,0),FALSE)</f>
        <v>0</v>
      </c>
      <c r="CD62" s="79" t="e">
        <f>VLOOKUP($A62,'B-EmEC'!$A:$DD,MATCH(CD$2,'B-EmEC'!$A$1:$DD$1,0),FALSE)</f>
        <v>#N/A</v>
      </c>
      <c r="CE62" s="79">
        <f>VLOOKUP($A62,'B-EmEC'!$A:$DD,MATCH(CE$2,'B-EmEC'!$A$1:$DD$1,0),FALSE)</f>
        <v>17.503999377422222</v>
      </c>
      <c r="CF62" s="79">
        <f>VLOOKUP($A62,'B-EmEC'!$A:$DD,MATCH(CF$2,'B-EmEC'!$A$1:$DD$1,0),FALSE)</f>
        <v>0</v>
      </c>
      <c r="CG62" s="79">
        <f>VLOOKUP($A62,'B-EmEC'!$A:$DD,MATCH(CG$2,'B-EmEC'!$A$1:$DD$1,0),FALSE)</f>
        <v>0</v>
      </c>
      <c r="CH62" s="79">
        <f>VLOOKUP($A62,'B-EmEC'!$A:$DD,MATCH(CH$2,'B-EmEC'!$A$1:$DD$1,0),FALSE)</f>
        <v>3.6711423644285373</v>
      </c>
      <c r="CI62" s="79">
        <f>VLOOKUP($A62,'B-EmEC'!$A:$DD,MATCH(CI$2,'B-EmEC'!$A$1:$DD$1,0),FALSE)</f>
        <v>4.3125604262095028</v>
      </c>
      <c r="CJ62" s="79">
        <f>VLOOKUP($A62,'B-EmEC'!$A:$DD,MATCH(CJ$2,'B-EmEC'!$A$1:$DD$1,0),FALSE)</f>
        <v>9.1497893320125883</v>
      </c>
      <c r="CK62" s="79">
        <f>VLOOKUP($A62,'B-EmEC'!$A:$DD,MATCH(CK$2,'B-EmEC'!$A$1:$DD$1,0),FALSE)</f>
        <v>21.391004103080043</v>
      </c>
      <c r="CL62" s="79">
        <f>VLOOKUP($A62,'B-EmEC'!$A:$DD,MATCH(CL$2,'B-EmEC'!$A$1:$DD$1,0),FALSE)</f>
        <v>0</v>
      </c>
      <c r="CM62" s="79">
        <f>VLOOKUP($A62,'B-EmEC'!$A:$DD,MATCH(CM$2,'B-EmEC'!$A$1:$DD$1,0),FALSE)</f>
        <v>28.394048232566064</v>
      </c>
      <c r="CN62" s="79">
        <f>VLOOKUP($A62,'B-EmEC'!$A:$DD,MATCH(CN$2,'B-EmEC'!$A$1:$DD$1,0),FALSE)</f>
        <v>95.590591836734731</v>
      </c>
      <c r="CO62" s="79">
        <f>VLOOKUP($A62,'B-EmEC'!$A:$DD,MATCH(CO$2,'B-EmEC'!$A$1:$DD$1,0),FALSE)</f>
        <v>26.411173176579979</v>
      </c>
      <c r="CP62" s="79">
        <f>VLOOKUP($A62,'B-EmEC'!$A:$DD,MATCH(CP$2,'B-EmEC'!$A$1:$DD$1,0),FALSE)</f>
        <v>11.540463463135628</v>
      </c>
    </row>
    <row r="63" spans="1:94" x14ac:dyDescent="0.2">
      <c r="A63" t="s">
        <v>149</v>
      </c>
      <c r="B63" s="1" t="str">
        <f>IF(VLOOKUP($A63,'B-Ligands'!$A:$G,3,FALSE)="","",VLOOKUP($A63,'B-Ligands'!$A:$G,3,FALSE))</f>
        <v>O-LPA</v>
      </c>
      <c r="C63" t="str">
        <f>IF(VLOOKUP($A63,'B-Ligands'!$A:$G,4,FALSE)="","",VLOOKUP($A63,'B-Ligands'!$A:$G,4,FALSE))</f>
        <v>Lysophosphatidic acid</v>
      </c>
      <c r="D63" t="str">
        <f>IF(VLOOKUP($A63,'B-Ligands'!$A:$G,5,FALSE)="","",VLOOKUP($A63,'B-Ligands'!$A:$G,5,FALSE))</f>
        <v>Guide To Pharmacology</v>
      </c>
      <c r="E63">
        <f>IF(VLOOKUP($A63,'B-Ligands'!$A:$G,6,FALSE)="","",VLOOKUP($A63,'B-Ligands'!$A:$G,6,FALSE))</f>
        <v>2936</v>
      </c>
      <c r="F63" t="str">
        <f>IF(VLOOKUP($A63,'B-Ligands'!$A:$G,7,FALSE)="","",VLOOKUP($A63,'B-Ligands'!$A:$G,7,FALSE))</f>
        <v>Physiological</v>
      </c>
      <c r="G63" s="28">
        <f t="shared" si="0"/>
        <v>0</v>
      </c>
      <c r="H63" s="32">
        <f t="shared" si="1"/>
        <v>8.7258566450226205</v>
      </c>
      <c r="I63" s="32">
        <f t="shared" si="2"/>
        <v>6.9129367421135566</v>
      </c>
      <c r="J63" s="32">
        <f t="shared" si="3"/>
        <v>8.1822638273797708</v>
      </c>
      <c r="K63" s="32">
        <f t="shared" si="4"/>
        <v>6.6915431130003613</v>
      </c>
      <c r="L63" s="28">
        <f t="shared" si="5"/>
        <v>0</v>
      </c>
      <c r="M63" s="32">
        <f t="shared" si="6"/>
        <v>9.0289999999999999</v>
      </c>
      <c r="N63" s="32">
        <f t="shared" si="7"/>
        <v>7.3540000000000001</v>
      </c>
      <c r="O63" s="32">
        <f t="shared" si="8"/>
        <v>9.1460000000000008</v>
      </c>
      <c r="P63" s="32">
        <f t="shared" si="9"/>
        <v>7.0780000000000003</v>
      </c>
      <c r="Q63" s="29">
        <f t="shared" si="10"/>
        <v>0</v>
      </c>
      <c r="R63" s="31">
        <f t="shared" si="11"/>
        <v>54.731182795698928</v>
      </c>
      <c r="S63" s="31">
        <f t="shared" si="12"/>
        <v>47.680715799387805</v>
      </c>
      <c r="T63" s="31">
        <f t="shared" si="13"/>
        <v>10.870858113848767</v>
      </c>
      <c r="U63" s="31">
        <f t="shared" si="14"/>
        <v>41.071741032370952</v>
      </c>
      <c r="V63" s="28">
        <f t="shared" si="15"/>
        <v>0</v>
      </c>
      <c r="W63" s="32">
        <f t="shared" si="16"/>
        <v>141.37660647958535</v>
      </c>
      <c r="X63" s="32">
        <f t="shared" si="17"/>
        <v>88.343087100093072</v>
      </c>
      <c r="Y63" s="32">
        <f t="shared" si="18"/>
        <v>16.32840084337116</v>
      </c>
      <c r="Z63" s="32">
        <f t="shared" si="19"/>
        <v>328.7198004380034</v>
      </c>
      <c r="AA63" s="80" cm="1">
        <f t="array" ref="AA63">_xlfn.IFS(AR63=0,0,AR63&gt;0,(LOG(0.01*BI63/10^-AR63)))</f>
        <v>0</v>
      </c>
      <c r="AB63" s="79" t="e" cm="1">
        <f t="array" ref="AB63">_xlfn.IFS(AS63=0,0,AS63&gt;0,(LOG(0.01*BJ63/10^-AS63)))</f>
        <v>#N/A</v>
      </c>
      <c r="AC63" s="79" cm="1">
        <f t="array" ref="AC63">_xlfn.IFS(AT63=0,0,AT63&gt;0,(LOG(0.01*BK63/10^-AT63)))</f>
        <v>7.9624813665910041</v>
      </c>
      <c r="AD63" s="79" cm="1">
        <f t="array" ref="AD63">_xlfn.IFS(AU63=0,0,AU63&gt;0,(LOG(0.01*BL63/10^-AU63)))</f>
        <v>8.1778783783101527</v>
      </c>
      <c r="AE63" s="79" t="e" cm="1">
        <f t="array" ref="AE63">_xlfn.IFS(AV63=0,0,AV63&gt;0,(LOG(0.01*BM63/10^-AV63)))</f>
        <v>#N/A</v>
      </c>
      <c r="AF63" s="79" cm="1">
        <f t="array" ref="AF63">_xlfn.IFS(AW63=0,0,AW63&gt;0,(LOG(0.01*BN63/10^-AW63)))</f>
        <v>8.0802348337828249</v>
      </c>
      <c r="AG63" s="79" cm="1">
        <f t="array" ref="AG63">_xlfn.IFS(AX63=0,0,AX63&gt;0,(LOG(0.01*BO63/10^-AX63)))</f>
        <v>8.7258566450226205</v>
      </c>
      <c r="AH63" s="79" cm="1">
        <f t="array" ref="AH63">_xlfn.IFS(AY63=0,0,AY63&gt;0,(LOG(0.01*BP63/10^-AY63)))</f>
        <v>7.6182531988630213</v>
      </c>
      <c r="AI63" s="79" cm="1">
        <f t="array" ref="AI63">_xlfn.IFS(AZ63=0,0,AZ63&gt;0,(LOG(0.01*BQ63/10^-AZ63)))</f>
        <v>6.8792629123591444</v>
      </c>
      <c r="AJ63" s="79" cm="1">
        <f t="array" ref="AJ63">_xlfn.IFS(BA63=0,0,BA63&gt;0,(LOG(0.01*BR63/10^-BA63)))</f>
        <v>6.731342766560009</v>
      </c>
      <c r="AK63" s="79" cm="1">
        <f t="array" ref="AK63">_xlfn.IFS(BB63=0,0,BB63&gt;0,(LOG(0.01*BS63/10^-BB63)))</f>
        <v>6.9129367421135566</v>
      </c>
      <c r="AL63" s="79" cm="1">
        <f t="array" ref="AL63">_xlfn.IFS(BC63=0,0,BC63&gt;0,(LOG(0.01*BT63/10^-BC63)))</f>
        <v>6.1416516385564464</v>
      </c>
      <c r="AM63" s="79" cm="1">
        <f t="array" ref="AM63">_xlfn.IFS(BD63=0,0,BD63&gt;0,(LOG(0.01*BU63/10^-BD63)))</f>
        <v>0</v>
      </c>
      <c r="AN63" s="79" cm="1">
        <f t="array" ref="AN63">_xlfn.IFS(BE63=0,0,BE63&gt;0,(LOG(0.01*BV63/10^-BE63)))</f>
        <v>8.1822638273797708</v>
      </c>
      <c r="AO63" s="79" cm="1">
        <f t="array" ref="AO63">_xlfn.IFS(BF63=0,0,BF63&gt;0,(LOG(0.01*BW63/10^-BF63)))</f>
        <v>6.1533570025728181</v>
      </c>
      <c r="AP63" s="79" cm="1">
        <f t="array" ref="AP63">_xlfn.IFS(BG63=0,0,BG63&gt;0,(LOG(0.01*BX63/10^-BG63)))</f>
        <v>6.1611126404079792</v>
      </c>
      <c r="AQ63" s="79" cm="1">
        <f t="array" ref="AQ63">_xlfn.IFS(BH63=0,0,BH63&gt;0,(LOG(0.01*BY63/10^-BH63)))</f>
        <v>6.6915431130003613</v>
      </c>
      <c r="AR63" s="80">
        <f>VLOOKUP($A63,'B-EmEC'!$A:$DD,MATCH(AR$2,'B-EmEC'!$A$1:$DD$1,0),FALSE)</f>
        <v>0</v>
      </c>
      <c r="AS63" s="79" t="e">
        <f>VLOOKUP($A63,'B-EmEC'!$A:$DD,MATCH(AS$2,'B-EmEC'!$A$1:$DD$1,0),FALSE)</f>
        <v>#N/A</v>
      </c>
      <c r="AT63" s="79">
        <f>VLOOKUP($A63,'B-EmEC'!$A:$DD,MATCH(AT$2,'B-EmEC'!$A$1:$DD$1,0),FALSE)</f>
        <v>8.4320000000000004</v>
      </c>
      <c r="AU63" s="79">
        <f>VLOOKUP($A63,'B-EmEC'!$A:$DD,MATCH(AU$2,'B-EmEC'!$A$1:$DD$1,0),FALSE)</f>
        <v>8.4760000000000009</v>
      </c>
      <c r="AV63" s="79" t="e">
        <f>VLOOKUP($A63,'B-EmEC'!$A:$DD,MATCH(AV$2,'B-EmEC'!$A$1:$DD$1,0),FALSE)</f>
        <v>#N/A</v>
      </c>
      <c r="AW63" s="79">
        <f>VLOOKUP($A63,'B-EmEC'!$A:$DD,MATCH(AW$2,'B-EmEC'!$A$1:$DD$1,0),FALSE)</f>
        <v>8.3420000000000005</v>
      </c>
      <c r="AX63" s="79">
        <f>VLOOKUP($A63,'B-EmEC'!$A:$DD,MATCH(AX$2,'B-EmEC'!$A$1:$DD$1,0),FALSE)</f>
        <v>9.0289999999999999</v>
      </c>
      <c r="AY63" s="79">
        <f>VLOOKUP($A63,'B-EmEC'!$A:$DD,MATCH(AY$2,'B-EmEC'!$A$1:$DD$1,0),FALSE)</f>
        <v>8.4979999999999993</v>
      </c>
      <c r="AZ63" s="79">
        <f>VLOOKUP($A63,'B-EmEC'!$A:$DD,MATCH(AZ$2,'B-EmEC'!$A$1:$DD$1,0),FALSE)</f>
        <v>7.2770000000000001</v>
      </c>
      <c r="BA63" s="79">
        <f>VLOOKUP($A63,'B-EmEC'!$A:$DD,MATCH(BA$2,'B-EmEC'!$A$1:$DD$1,0),FALSE)</f>
        <v>7.0529999999999999</v>
      </c>
      <c r="BB63" s="79">
        <f>VLOOKUP($A63,'B-EmEC'!$A:$DD,MATCH(BB$2,'B-EmEC'!$A$1:$DD$1,0),FALSE)</f>
        <v>7.3540000000000001</v>
      </c>
      <c r="BC63" s="79">
        <f>VLOOKUP($A63,'B-EmEC'!$A:$DD,MATCH(BC$2,'B-EmEC'!$A$1:$DD$1,0),FALSE)</f>
        <v>6.4790000000000001</v>
      </c>
      <c r="BD63" s="79">
        <f>VLOOKUP($A63,'B-EmEC'!$A:$DD,MATCH(BD$2,'B-EmEC'!$A$1:$DD$1,0),FALSE)</f>
        <v>0</v>
      </c>
      <c r="BE63" s="79">
        <f>VLOOKUP($A63,'B-EmEC'!$A:$DD,MATCH(BE$2,'B-EmEC'!$A$1:$DD$1,0),FALSE)</f>
        <v>9.1460000000000008</v>
      </c>
      <c r="BF63" s="79">
        <f>VLOOKUP($A63,'B-EmEC'!$A:$DD,MATCH(BF$2,'B-EmEC'!$A$1:$DD$1,0),FALSE)</f>
        <v>6.7729999999999997</v>
      </c>
      <c r="BG63" s="79">
        <f>VLOOKUP($A63,'B-EmEC'!$A:$DD,MATCH(BG$2,'B-EmEC'!$A$1:$DD$1,0),FALSE)</f>
        <v>6.6189999999999998</v>
      </c>
      <c r="BH63" s="79">
        <f>VLOOKUP($A63,'B-EmEC'!$A:$DD,MATCH(BH$2,'B-EmEC'!$A$1:$DD$1,0),FALSE)</f>
        <v>7.0780000000000003</v>
      </c>
      <c r="BI63" s="78">
        <f>VLOOKUP($A63,'B-EmEC'!$A:$DD,MATCH(BI$2,'B-EmEC'!$A$1:$DD$1,0),FALSE)</f>
        <v>0</v>
      </c>
      <c r="BJ63" s="77" t="e">
        <f>VLOOKUP($A63,'B-EmEC'!$A:$DD,MATCH(BJ$2,'B-EmEC'!$A$1:$DD$1,0),FALSE)</f>
        <v>#N/A</v>
      </c>
      <c r="BK63" s="77">
        <f>VLOOKUP($A63,'B-EmEC'!$A:$DD,MATCH(BK$2,'B-EmEC'!$A$1:$DD$1,0),FALSE)</f>
        <v>33.921993499458296</v>
      </c>
      <c r="BL63" s="77">
        <f>VLOOKUP($A63,'B-EmEC'!$A:$DD,MATCH(BL$2,'B-EmEC'!$A$1:$DD$1,0),FALSE)</f>
        <v>50.335962605901251</v>
      </c>
      <c r="BM63" s="77" t="e">
        <f>VLOOKUP($A63,'B-EmEC'!$A:$DD,MATCH(BM$2,'B-EmEC'!$A$1:$DD$1,0),FALSE)</f>
        <v>#N/A</v>
      </c>
      <c r="BN63" s="77">
        <f>VLOOKUP($A63,'B-EmEC'!$A:$DD,MATCH(BN$2,'B-EmEC'!$A$1:$DD$1,0),FALSE)</f>
        <v>54.731182795698928</v>
      </c>
      <c r="BO63" s="77">
        <f>VLOOKUP($A63,'B-EmEC'!$A:$DD,MATCH(BO$2,'B-EmEC'!$A$1:$DD$1,0),FALSE)</f>
        <v>49.757281553398059</v>
      </c>
      <c r="BP63" s="77">
        <f>VLOOKUP($A63,'B-EmEC'!$A:$DD,MATCH(BP$2,'B-EmEC'!$A$1:$DD$1,0),FALSE)</f>
        <v>13.190255220417633</v>
      </c>
      <c r="BQ63" s="77">
        <f>VLOOKUP($A63,'B-EmEC'!$A:$DD,MATCH(BQ$2,'B-EmEC'!$A$1:$DD$1,0),FALSE)</f>
        <v>40.018694084657497</v>
      </c>
      <c r="BR63" s="77">
        <f>VLOOKUP($A63,'B-EmEC'!$A:$DD,MATCH(BR$2,'B-EmEC'!$A$1:$DD$1,0),FALSE)</f>
        <v>47.680715799387805</v>
      </c>
      <c r="BS63" s="77">
        <f>VLOOKUP($A63,'B-EmEC'!$A:$DD,MATCH(BS$2,'B-EmEC'!$A$1:$DD$1,0),FALSE)</f>
        <v>36.219023915160697</v>
      </c>
      <c r="BT63" s="77">
        <f>VLOOKUP($A63,'B-EmEC'!$A:$DD,MATCH(BT$2,'B-EmEC'!$A$1:$DD$1,0),FALSE)</f>
        <v>45.988753514526714</v>
      </c>
      <c r="BU63" s="77">
        <f>VLOOKUP($A63,'B-EmEC'!$A:$DD,MATCH(BU$2,'B-EmEC'!$A$1:$DD$1,0),FALSE)</f>
        <v>0</v>
      </c>
      <c r="BV63" s="77">
        <f>VLOOKUP($A63,'B-EmEC'!$A:$DD,MATCH(BV$2,'B-EmEC'!$A$1:$DD$1,0),FALSE)</f>
        <v>10.870858113848767</v>
      </c>
      <c r="BW63" s="77">
        <f>VLOOKUP($A63,'B-EmEC'!$A:$DD,MATCH(BW$2,'B-EmEC'!$A$1:$DD$1,0),FALSE)</f>
        <v>24.008056394763344</v>
      </c>
      <c r="BX63" s="77">
        <f>VLOOKUP($A63,'B-EmEC'!$A:$DD,MATCH(BX$2,'B-EmEC'!$A$1:$DD$1,0),FALSE)</f>
        <v>34.842767295597483</v>
      </c>
      <c r="BY63" s="77">
        <f>VLOOKUP($A63,'B-EmEC'!$A:$DD,MATCH(BY$2,'B-EmEC'!$A$1:$DD$1,0),FALSE)</f>
        <v>41.071741032370952</v>
      </c>
      <c r="BZ63" s="80">
        <f>VLOOKUP($A63,'B-EmEC'!$A:$DD,MATCH(BZ$2,'B-EmEC'!$A$1:$DD$1,0),FALSE)</f>
        <v>0</v>
      </c>
      <c r="CA63" s="79" t="e">
        <f>VLOOKUP($A63,'B-EmEC'!$A:$DD,MATCH(CA$2,'B-EmEC'!$A$1:$DD$1,0),FALSE)</f>
        <v>#N/A</v>
      </c>
      <c r="CB63" s="79">
        <f>VLOOKUP($A63,'B-EmEC'!$A:$DD,MATCH(CB$2,'B-EmEC'!$A$1:$DD$1,0),FALSE)</f>
        <v>141.37660647958535</v>
      </c>
      <c r="CC63" s="79">
        <f>VLOOKUP($A63,'B-EmEC'!$A:$DD,MATCH(CC$2,'B-EmEC'!$A$1:$DD$1,0),FALSE)</f>
        <v>36.27841037035278</v>
      </c>
      <c r="CD63" s="79" t="e">
        <f>VLOOKUP($A63,'B-EmEC'!$A:$DD,MATCH(CD$2,'B-EmEC'!$A$1:$DD$1,0),FALSE)</f>
        <v>#N/A</v>
      </c>
      <c r="CE63" s="79">
        <f>VLOOKUP($A63,'B-EmEC'!$A:$DD,MATCH(CE$2,'B-EmEC'!$A$1:$DD$1,0),FALSE)</f>
        <v>117.02455604230288</v>
      </c>
      <c r="CF63" s="79">
        <f>VLOOKUP($A63,'B-EmEC'!$A:$DD,MATCH(CF$2,'B-EmEC'!$A$1:$DD$1,0),FALSE)</f>
        <v>13.68123355714731</v>
      </c>
      <c r="CG63" s="79">
        <f>VLOOKUP($A63,'B-EmEC'!$A:$DD,MATCH(CG$2,'B-EmEC'!$A$1:$DD$1,0),FALSE)</f>
        <v>5.71179336623611</v>
      </c>
      <c r="CH63" s="79">
        <f>VLOOKUP($A63,'B-EmEC'!$A:$DD,MATCH(CH$2,'B-EmEC'!$A$1:$DD$1,0),FALSE)</f>
        <v>54.515143376747645</v>
      </c>
      <c r="CI63" s="79">
        <f>VLOOKUP($A63,'B-EmEC'!$A:$DD,MATCH(CI$2,'B-EmEC'!$A$1:$DD$1,0),FALSE)</f>
        <v>35.65789315552535</v>
      </c>
      <c r="CJ63" s="79">
        <f>VLOOKUP($A63,'B-EmEC'!$A:$DD,MATCH(CJ$2,'B-EmEC'!$A$1:$DD$1,0),FALSE)</f>
        <v>39.327278207853261</v>
      </c>
      <c r="CK63" s="79">
        <f>VLOOKUP($A63,'B-EmEC'!$A:$DD,MATCH(CK$2,'B-EmEC'!$A$1:$DD$1,0),FALSE)</f>
        <v>88.343087100093072</v>
      </c>
      <c r="CL63" s="79">
        <f>VLOOKUP($A63,'B-EmEC'!$A:$DD,MATCH(CL$2,'B-EmEC'!$A$1:$DD$1,0),FALSE)</f>
        <v>0</v>
      </c>
      <c r="CM63" s="79">
        <f>VLOOKUP($A63,'B-EmEC'!$A:$DD,MATCH(CM$2,'B-EmEC'!$A$1:$DD$1,0),FALSE)</f>
        <v>16.32840084337116</v>
      </c>
      <c r="CN63" s="79">
        <f>VLOOKUP($A63,'B-EmEC'!$A:$DD,MATCH(CN$2,'B-EmEC'!$A$1:$DD$1,0),FALSE)</f>
        <v>328.7198004380034</v>
      </c>
      <c r="CO63" s="79">
        <f>VLOOKUP($A63,'B-EmEC'!$A:$DD,MATCH(CO$2,'B-EmEC'!$A$1:$DD$1,0),FALSE)</f>
        <v>39.252063109090187</v>
      </c>
      <c r="CP63" s="79">
        <f>VLOOKUP($A63,'B-EmEC'!$A:$DD,MATCH(CP$2,'B-EmEC'!$A$1:$DD$1,0),FALSE)</f>
        <v>199.38492917193003</v>
      </c>
    </row>
    <row r="64" spans="1:94" x14ac:dyDescent="0.2">
      <c r="A64" t="s">
        <v>207</v>
      </c>
      <c r="B64" s="1" t="str">
        <f>IF(VLOOKUP($A64,'B-Ligands'!$A:$G,3,FALSE)="","",VLOOKUP($A64,'B-Ligands'!$A:$G,3,FALSE))</f>
        <v>PGD2</v>
      </c>
      <c r="C64" t="str">
        <f>IF(VLOOKUP($A64,'B-Ligands'!$A:$G,4,FALSE)="","",VLOOKUP($A64,'B-Ligands'!$A:$G,4,FALSE))</f>
        <v>Prostaglandin F2α</v>
      </c>
      <c r="D64" t="str">
        <f>IF(VLOOKUP($A64,'B-Ligands'!$A:$G,5,FALSE)="","",VLOOKUP($A64,'B-Ligands'!$A:$G,5,FALSE))</f>
        <v>Guide To Pharmacology</v>
      </c>
      <c r="E64">
        <f>IF(VLOOKUP($A64,'B-Ligands'!$A:$G,6,FALSE)="","",VLOOKUP($A64,'B-Ligands'!$A:$G,6,FALSE))</f>
        <v>1881</v>
      </c>
      <c r="F64" t="str">
        <f>IF(VLOOKUP($A64,'B-Ligands'!$A:$G,7,FALSE)="","",VLOOKUP($A64,'B-Ligands'!$A:$G,7,FALSE))</f>
        <v>Physiological</v>
      </c>
      <c r="G64" s="28">
        <f t="shared" si="0"/>
        <v>0</v>
      </c>
      <c r="H64" s="32">
        <f t="shared" si="1"/>
        <v>7.0145688315478774</v>
      </c>
      <c r="I64" s="32">
        <f t="shared" si="2"/>
        <v>8.489317017545952</v>
      </c>
      <c r="J64" s="32">
        <f t="shared" si="3"/>
        <v>8.3092557168824293</v>
      </c>
      <c r="K64" s="32">
        <f t="shared" si="4"/>
        <v>0</v>
      </c>
      <c r="L64" s="28">
        <f t="shared" si="5"/>
        <v>0</v>
      </c>
      <c r="M64" s="32">
        <f t="shared" si="6"/>
        <v>7.4640000000000004</v>
      </c>
      <c r="N64" s="32">
        <f t="shared" si="7"/>
        <v>8.8770000000000007</v>
      </c>
      <c r="O64" s="32">
        <f t="shared" si="8"/>
        <v>8.7769999999999992</v>
      </c>
      <c r="P64" s="32">
        <f t="shared" si="9"/>
        <v>0</v>
      </c>
      <c r="Q64" s="29">
        <f t="shared" si="10"/>
        <v>0</v>
      </c>
      <c r="R64" s="31">
        <f t="shared" si="11"/>
        <v>35.527842227378187</v>
      </c>
      <c r="S64" s="31">
        <f t="shared" si="12"/>
        <v>62.493236662698841</v>
      </c>
      <c r="T64" s="31">
        <f t="shared" si="13"/>
        <v>85.163934426229503</v>
      </c>
      <c r="U64" s="31">
        <f t="shared" si="14"/>
        <v>0</v>
      </c>
      <c r="V64" s="28">
        <f t="shared" si="15"/>
        <v>0</v>
      </c>
      <c r="W64" s="32">
        <f t="shared" si="16"/>
        <v>10.893397618546398</v>
      </c>
      <c r="X64" s="32">
        <f t="shared" si="17"/>
        <v>45.062137812343217</v>
      </c>
      <c r="Y64" s="32">
        <f t="shared" si="18"/>
        <v>213.50476041009799</v>
      </c>
      <c r="Z64" s="32">
        <f t="shared" si="19"/>
        <v>0</v>
      </c>
      <c r="AA64" s="80" cm="1">
        <f t="array" ref="AA64">_xlfn.IFS(AR64=0,0,AR64&gt;0,(LOG(0.01*BI64/10^-AR64)))</f>
        <v>0</v>
      </c>
      <c r="AB64" s="79" t="e" cm="1">
        <f t="array" ref="AB64">_xlfn.IFS(AS64=0,0,AS64&gt;0,(LOG(0.01*BJ64/10^-AS64)))</f>
        <v>#N/A</v>
      </c>
      <c r="AC64" s="79" cm="1">
        <f t="array" ref="AC64">_xlfn.IFS(AT64=0,0,AT64&gt;0,(LOG(0.01*BK64/10^-AT64)))</f>
        <v>5.3245458408182857</v>
      </c>
      <c r="AD64" s="79" cm="1">
        <f t="array" ref="AD64">_xlfn.IFS(AU64=0,0,AU64&gt;0,(LOG(0.01*BL64/10^-AU64)))</f>
        <v>0</v>
      </c>
      <c r="AE64" s="79" t="e" cm="1">
        <f t="array" ref="AE64">_xlfn.IFS(AV64=0,0,AV64&gt;0,(LOG(0.01*BM64/10^-AV64)))</f>
        <v>#N/A</v>
      </c>
      <c r="AF64" s="79" cm="1">
        <f t="array" ref="AF64">_xlfn.IFS(AW64=0,0,AW64&gt;0,(LOG(0.01*BN64/10^-AW64)))</f>
        <v>6.2779553282417941</v>
      </c>
      <c r="AG64" s="79" cm="1">
        <f t="array" ref="AG64">_xlfn.IFS(AX64=0,0,AX64&gt;0,(LOG(0.01*BO64/10^-AX64)))</f>
        <v>6.355727024595148</v>
      </c>
      <c r="AH64" s="79" cm="1">
        <f t="array" ref="AH64">_xlfn.IFS(AY64=0,0,AY64&gt;0,(LOG(0.01*BP64/10^-AY64)))</f>
        <v>7.0145688315478774</v>
      </c>
      <c r="AI64" s="79" cm="1">
        <f t="array" ref="AI64">_xlfn.IFS(AZ64=0,0,AZ64&gt;0,(LOG(0.01*BQ64/10^-AZ64)))</f>
        <v>8.3454394990108334</v>
      </c>
      <c r="AJ64" s="79" cm="1">
        <f t="array" ref="AJ64">_xlfn.IFS(BA64=0,0,BA64&gt;0,(LOG(0.01*BR64/10^-BA64)))</f>
        <v>8.3967950361113601</v>
      </c>
      <c r="AK64" s="79" cm="1">
        <f t="array" ref="AK64">_xlfn.IFS(BB64=0,0,BB64&gt;0,(LOG(0.01*BS64/10^-BB64)))</f>
        <v>7.969833018319961</v>
      </c>
      <c r="AL64" s="79" cm="1">
        <f t="array" ref="AL64">_xlfn.IFS(BC64=0,0,BC64&gt;0,(LOG(0.01*BT64/10^-BC64)))</f>
        <v>8.489317017545952</v>
      </c>
      <c r="AM64" s="79" cm="1">
        <f t="array" ref="AM64">_xlfn.IFS(BD64=0,0,BD64&gt;0,(LOG(0.01*BU64/10^-BD64)))</f>
        <v>8.3092557168824293</v>
      </c>
      <c r="AN64" s="79" cm="1">
        <f t="array" ref="AN64">_xlfn.IFS(BE64=0,0,BE64&gt;0,(LOG(0.01*BV64/10^-BE64)))</f>
        <v>8.1912347517351378</v>
      </c>
      <c r="AO64" s="79" cm="1">
        <f t="array" ref="AO64">_xlfn.IFS(BF64=0,0,BF64&gt;0,(LOG(0.01*BW64/10^-BF64)))</f>
        <v>0</v>
      </c>
      <c r="AP64" s="79" cm="1">
        <f t="array" ref="AP64">_xlfn.IFS(BG64=0,0,BG64&gt;0,(LOG(0.01*BX64/10^-BG64)))</f>
        <v>0</v>
      </c>
      <c r="AQ64" s="79" cm="1">
        <f t="array" ref="AQ64">_xlfn.IFS(BH64=0,0,BH64&gt;0,(LOG(0.01*BY64/10^-BH64)))</f>
        <v>0</v>
      </c>
      <c r="AR64" s="80">
        <f>VLOOKUP($A64,'B-EmEC'!$A:$DD,MATCH(AR$2,'B-EmEC'!$A$1:$DD$1,0),FALSE)</f>
        <v>0</v>
      </c>
      <c r="AS64" s="79" t="e">
        <f>VLOOKUP($A64,'B-EmEC'!$A:$DD,MATCH(AS$2,'B-EmEC'!$A$1:$DD$1,0),FALSE)</f>
        <v>#N/A</v>
      </c>
      <c r="AT64" s="79">
        <f>VLOOKUP($A64,'B-EmEC'!$A:$DD,MATCH(AT$2,'B-EmEC'!$A$1:$DD$1,0),FALSE)</f>
        <v>6.8289999999999997</v>
      </c>
      <c r="AU64" s="79">
        <f>VLOOKUP($A64,'B-EmEC'!$A:$DD,MATCH(AU$2,'B-EmEC'!$A$1:$DD$1,0),FALSE)</f>
        <v>0</v>
      </c>
      <c r="AV64" s="79" t="e">
        <f>VLOOKUP($A64,'B-EmEC'!$A:$DD,MATCH(AV$2,'B-EmEC'!$A$1:$DD$1,0),FALSE)</f>
        <v>#N/A</v>
      </c>
      <c r="AW64" s="79">
        <f>VLOOKUP($A64,'B-EmEC'!$A:$DD,MATCH(AW$2,'B-EmEC'!$A$1:$DD$1,0),FALSE)</f>
        <v>6.92</v>
      </c>
      <c r="AX64" s="79">
        <f>VLOOKUP($A64,'B-EmEC'!$A:$DD,MATCH(AX$2,'B-EmEC'!$A$1:$DD$1,0),FALSE)</f>
        <v>6.9909999999999997</v>
      </c>
      <c r="AY64" s="79">
        <f>VLOOKUP($A64,'B-EmEC'!$A:$DD,MATCH(AY$2,'B-EmEC'!$A$1:$DD$1,0),FALSE)</f>
        <v>7.4640000000000004</v>
      </c>
      <c r="AZ64" s="79">
        <f>VLOOKUP($A64,'B-EmEC'!$A:$DD,MATCH(AZ$2,'B-EmEC'!$A$1:$DD$1,0),FALSE)</f>
        <v>8.734</v>
      </c>
      <c r="BA64" s="79">
        <f>VLOOKUP($A64,'B-EmEC'!$A:$DD,MATCH(BA$2,'B-EmEC'!$A$1:$DD$1,0),FALSE)</f>
        <v>8.6639999999999997</v>
      </c>
      <c r="BB64" s="79">
        <f>VLOOKUP($A64,'B-EmEC'!$A:$DD,MATCH(BB$2,'B-EmEC'!$A$1:$DD$1,0),FALSE)</f>
        <v>8.1739999999999995</v>
      </c>
      <c r="BC64" s="79">
        <f>VLOOKUP($A64,'B-EmEC'!$A:$DD,MATCH(BC$2,'B-EmEC'!$A$1:$DD$1,0),FALSE)</f>
        <v>8.8770000000000007</v>
      </c>
      <c r="BD64" s="79">
        <f>VLOOKUP($A64,'B-EmEC'!$A:$DD,MATCH(BD$2,'B-EmEC'!$A$1:$DD$1,0),FALSE)</f>
        <v>8.3789999999999996</v>
      </c>
      <c r="BE64" s="79">
        <f>VLOOKUP($A64,'B-EmEC'!$A:$DD,MATCH(BE$2,'B-EmEC'!$A$1:$DD$1,0),FALSE)</f>
        <v>8.7769999999999992</v>
      </c>
      <c r="BF64" s="79">
        <f>VLOOKUP($A64,'B-EmEC'!$A:$DD,MATCH(BF$2,'B-EmEC'!$A$1:$DD$1,0),FALSE)</f>
        <v>0</v>
      </c>
      <c r="BG64" s="79">
        <f>VLOOKUP($A64,'B-EmEC'!$A:$DD,MATCH(BG$2,'B-EmEC'!$A$1:$DD$1,0),FALSE)</f>
        <v>0</v>
      </c>
      <c r="BH64" s="79">
        <f>VLOOKUP($A64,'B-EmEC'!$A:$DD,MATCH(BH$2,'B-EmEC'!$A$1:$DD$1,0),FALSE)</f>
        <v>0</v>
      </c>
      <c r="BI64" s="78">
        <f>VLOOKUP($A64,'B-EmEC'!$A:$DD,MATCH(BI$2,'B-EmEC'!$A$1:$DD$1,0),FALSE)</f>
        <v>0</v>
      </c>
      <c r="BJ64" s="77" t="e">
        <f>VLOOKUP($A64,'B-EmEC'!$A:$DD,MATCH(BJ$2,'B-EmEC'!$A$1:$DD$1,0),FALSE)</f>
        <v>#N/A</v>
      </c>
      <c r="BK64" s="77">
        <f>VLOOKUP($A64,'B-EmEC'!$A:$DD,MATCH(BK$2,'B-EmEC'!$A$1:$DD$1,0),FALSE)</f>
        <v>3.1300108342361863</v>
      </c>
      <c r="BL64" s="77">
        <f>VLOOKUP($A64,'B-EmEC'!$A:$DD,MATCH(BL$2,'B-EmEC'!$A$1:$DD$1,0),FALSE)</f>
        <v>0</v>
      </c>
      <c r="BM64" s="77" t="e">
        <f>VLOOKUP($A64,'B-EmEC'!$A:$DD,MATCH(BM$2,'B-EmEC'!$A$1:$DD$1,0),FALSE)</f>
        <v>#N/A</v>
      </c>
      <c r="BN64" s="77">
        <f>VLOOKUP($A64,'B-EmEC'!$A:$DD,MATCH(BN$2,'B-EmEC'!$A$1:$DD$1,0),FALSE)</f>
        <v>22.801075268817204</v>
      </c>
      <c r="BO64" s="77">
        <f>VLOOKUP($A64,'B-EmEC'!$A:$DD,MATCH(BO$2,'B-EmEC'!$A$1:$DD$1,0),FALSE)</f>
        <v>23.159385113268609</v>
      </c>
      <c r="BP64" s="77">
        <f>VLOOKUP($A64,'B-EmEC'!$A:$DD,MATCH(BP$2,'B-EmEC'!$A$1:$DD$1,0),FALSE)</f>
        <v>35.527842227378187</v>
      </c>
      <c r="BQ64" s="77">
        <f>VLOOKUP($A64,'B-EmEC'!$A:$DD,MATCH(BQ$2,'B-EmEC'!$A$1:$DD$1,0),FALSE)</f>
        <v>40.873280811857398</v>
      </c>
      <c r="BR64" s="77">
        <f>VLOOKUP($A64,'B-EmEC'!$A:$DD,MATCH(BR$2,'B-EmEC'!$A$1:$DD$1,0),FALSE)</f>
        <v>54.049917588886274</v>
      </c>
      <c r="BS64" s="77">
        <f>VLOOKUP($A64,'B-EmEC'!$A:$DD,MATCH(BS$2,'B-EmEC'!$A$1:$DD$1,0),FALSE)</f>
        <v>62.493236662698841</v>
      </c>
      <c r="BT64" s="77">
        <f>VLOOKUP($A64,'B-EmEC'!$A:$DD,MATCH(BT$2,'B-EmEC'!$A$1:$DD$1,0),FALSE)</f>
        <v>40.955951265229615</v>
      </c>
      <c r="BU64" s="77">
        <f>VLOOKUP($A64,'B-EmEC'!$A:$DD,MATCH(BU$2,'B-EmEC'!$A$1:$DD$1,0),FALSE)</f>
        <v>85.163934426229503</v>
      </c>
      <c r="BV64" s="77">
        <f>VLOOKUP($A64,'B-EmEC'!$A:$DD,MATCH(BV$2,'B-EmEC'!$A$1:$DD$1,0),FALSE)</f>
        <v>25.955819881053525</v>
      </c>
      <c r="BW64" s="77">
        <f>VLOOKUP($A64,'B-EmEC'!$A:$DD,MATCH(BW$2,'B-EmEC'!$A$1:$DD$1,0),FALSE)</f>
        <v>0</v>
      </c>
      <c r="BX64" s="77">
        <f>VLOOKUP($A64,'B-EmEC'!$A:$DD,MATCH(BX$2,'B-EmEC'!$A$1:$DD$1,0),FALSE)</f>
        <v>0</v>
      </c>
      <c r="BY64" s="77">
        <f>VLOOKUP($A64,'B-EmEC'!$A:$DD,MATCH(BY$2,'B-EmEC'!$A$1:$DD$1,0),FALSE)</f>
        <v>0</v>
      </c>
      <c r="BZ64" s="80">
        <f>VLOOKUP($A64,'B-EmEC'!$A:$DD,MATCH(BZ$2,'B-EmEC'!$A$1:$DD$1,0),FALSE)</f>
        <v>0</v>
      </c>
      <c r="CA64" s="79" t="e">
        <f>VLOOKUP($A64,'B-EmEC'!$A:$DD,MATCH(CA$2,'B-EmEC'!$A$1:$DD$1,0),FALSE)</f>
        <v>#N/A</v>
      </c>
      <c r="CB64" s="79">
        <f>VLOOKUP($A64,'B-EmEC'!$A:$DD,MATCH(CB$2,'B-EmEC'!$A$1:$DD$1,0),FALSE)</f>
        <v>1.2108334770561495</v>
      </c>
      <c r="CC64" s="79">
        <f>VLOOKUP($A64,'B-EmEC'!$A:$DD,MATCH(CC$2,'B-EmEC'!$A$1:$DD$1,0),FALSE)</f>
        <v>0</v>
      </c>
      <c r="CD64" s="79" t="e">
        <f>VLOOKUP($A64,'B-EmEC'!$A:$DD,MATCH(CD$2,'B-EmEC'!$A$1:$DD$1,0),FALSE)</f>
        <v>#N/A</v>
      </c>
      <c r="CE64" s="79">
        <f>VLOOKUP($A64,'B-EmEC'!$A:$DD,MATCH(CE$2,'B-EmEC'!$A$1:$DD$1,0),FALSE)</f>
        <v>2.5680619559299638</v>
      </c>
      <c r="CF64" s="79">
        <f>VLOOKUP($A64,'B-EmEC'!$A:$DD,MATCH(CF$2,'B-EmEC'!$A$1:$DD$1,0),FALSE)</f>
        <v>10.893397618546398</v>
      </c>
      <c r="CG64" s="79">
        <f>VLOOKUP($A64,'B-EmEC'!$A:$DD,MATCH(CG$2,'B-EmEC'!$A$1:$DD$1,0),FALSE)</f>
        <v>7.5894506766363197</v>
      </c>
      <c r="CH64" s="79">
        <f>VLOOKUP($A64,'B-EmEC'!$A:$DD,MATCH(CH$2,'B-EmEC'!$A$1:$DD$1,0),FALSE)</f>
        <v>24.028631663556489</v>
      </c>
      <c r="CI64" s="79">
        <f>VLOOKUP($A64,'B-EmEC'!$A:$DD,MATCH(CI$2,'B-EmEC'!$A$1:$DD$1,0),FALSE)</f>
        <v>34.766082270090202</v>
      </c>
      <c r="CJ64" s="79">
        <f>VLOOKUP($A64,'B-EmEC'!$A:$DD,MATCH(CJ$2,'B-EmEC'!$A$1:$DD$1,0),FALSE)</f>
        <v>45.062137812343217</v>
      </c>
      <c r="CK64" s="79">
        <f>VLOOKUP($A64,'B-EmEC'!$A:$DD,MATCH(CK$2,'B-EmEC'!$A$1:$DD$1,0),FALSE)</f>
        <v>35.873431291499884</v>
      </c>
      <c r="CL64" s="79">
        <f>VLOOKUP($A64,'B-EmEC'!$A:$DD,MATCH(CL$2,'B-EmEC'!$A$1:$DD$1,0),FALSE)</f>
        <v>5.7838485579218508</v>
      </c>
      <c r="CM64" s="79">
        <f>VLOOKUP($A64,'B-EmEC'!$A:$DD,MATCH(CM$2,'B-EmEC'!$A$1:$DD$1,0),FALSE)</f>
        <v>213.50476041009799</v>
      </c>
      <c r="CN64" s="79">
        <f>VLOOKUP($A64,'B-EmEC'!$A:$DD,MATCH(CN$2,'B-EmEC'!$A$1:$DD$1,0),FALSE)</f>
        <v>0</v>
      </c>
      <c r="CO64" s="79">
        <f>VLOOKUP($A64,'B-EmEC'!$A:$DD,MATCH(CO$2,'B-EmEC'!$A$1:$DD$1,0),FALSE)</f>
        <v>0</v>
      </c>
      <c r="CP64" s="79">
        <f>VLOOKUP($A64,'B-EmEC'!$A:$DD,MATCH(CP$2,'B-EmEC'!$A$1:$DD$1,0),FALSE)</f>
        <v>0</v>
      </c>
    </row>
    <row r="65" spans="1:94" x14ac:dyDescent="0.2">
      <c r="A65" t="s">
        <v>203</v>
      </c>
      <c r="B65" s="1" t="str">
        <f>IF(VLOOKUP($A65,'B-Ligands'!$A:$G,3,FALSE)="","",VLOOKUP($A65,'B-Ligands'!$A:$G,3,FALSE))</f>
        <v>PGE2</v>
      </c>
      <c r="C65" t="str">
        <f>IF(VLOOKUP($A65,'B-Ligands'!$A:$G,4,FALSE)="","",VLOOKUP($A65,'B-Ligands'!$A:$G,4,FALSE))</f>
        <v>Prostaglandin E2</v>
      </c>
      <c r="D65" t="str">
        <f>IF(VLOOKUP($A65,'B-Ligands'!$A:$G,5,FALSE)="","",VLOOKUP($A65,'B-Ligands'!$A:$G,5,FALSE))</f>
        <v>Guide To Pharmacology</v>
      </c>
      <c r="E65">
        <f>IF(VLOOKUP($A65,'B-Ligands'!$A:$G,6,FALSE)="","",VLOOKUP($A65,'B-Ligands'!$A:$G,6,FALSE))</f>
        <v>1883</v>
      </c>
      <c r="F65" t="str">
        <f>IF(VLOOKUP($A65,'B-Ligands'!$A:$G,7,FALSE)="","",VLOOKUP($A65,'B-Ligands'!$A:$G,7,FALSE))</f>
        <v>Physiological</v>
      </c>
      <c r="G65" s="28">
        <f t="shared" si="0"/>
        <v>0</v>
      </c>
      <c r="H65" s="32">
        <f t="shared" si="1"/>
        <v>7.0647396981163144</v>
      </c>
      <c r="I65" s="32">
        <f t="shared" si="2"/>
        <v>9.1707932796679561</v>
      </c>
      <c r="J65" s="32">
        <f t="shared" si="3"/>
        <v>9.3371427107306673</v>
      </c>
      <c r="K65" s="32">
        <f t="shared" si="4"/>
        <v>5.7731520158793481</v>
      </c>
      <c r="L65" s="28">
        <f t="shared" si="5"/>
        <v>0</v>
      </c>
      <c r="M65" s="32">
        <f t="shared" si="6"/>
        <v>8</v>
      </c>
      <c r="N65" s="32">
        <f t="shared" si="7"/>
        <v>9.2929999999999993</v>
      </c>
      <c r="O65" s="32">
        <f t="shared" si="8"/>
        <v>9.5139999999999993</v>
      </c>
      <c r="P65" s="32">
        <f t="shared" si="9"/>
        <v>7.407</v>
      </c>
      <c r="Q65" s="29">
        <f t="shared" si="10"/>
        <v>0</v>
      </c>
      <c r="R65" s="31">
        <f t="shared" si="11"/>
        <v>11.60752688172043</v>
      </c>
      <c r="S65" s="31">
        <f t="shared" si="12"/>
        <v>75.473289597000942</v>
      </c>
      <c r="T65" s="31">
        <f t="shared" si="13"/>
        <v>66.549180327868854</v>
      </c>
      <c r="U65" s="31">
        <f t="shared" si="14"/>
        <v>2.3235499650593989</v>
      </c>
      <c r="V65" s="28">
        <f t="shared" si="15"/>
        <v>0</v>
      </c>
      <c r="W65" s="32">
        <f t="shared" si="16"/>
        <v>3.8640746523790628</v>
      </c>
      <c r="X65" s="32">
        <f t="shared" si="17"/>
        <v>72.30369119126587</v>
      </c>
      <c r="Y65" s="32">
        <f t="shared" si="18"/>
        <v>3.6388962811925816</v>
      </c>
      <c r="Z65" s="32">
        <f t="shared" si="19"/>
        <v>3.1134086891068744</v>
      </c>
      <c r="AA65" s="80" cm="1">
        <f t="array" ref="AA65">_xlfn.IFS(AR65=0,0,AR65&gt;0,(LOG(0.01*BI65/10^-AR65)))</f>
        <v>0</v>
      </c>
      <c r="AB65" s="79" t="e" cm="1">
        <f t="array" ref="AB65">_xlfn.IFS(AS65=0,0,AS65&gt;0,(LOG(0.01*BJ65/10^-AS65)))</f>
        <v>#N/A</v>
      </c>
      <c r="AC65" s="79" cm="1">
        <f t="array" ref="AC65">_xlfn.IFS(AT65=0,0,AT65&gt;0,(LOG(0.01*BK65/10^-AT65)))</f>
        <v>5.2118992303390748</v>
      </c>
      <c r="AD65" s="79" cm="1">
        <f t="array" ref="AD65">_xlfn.IFS(AU65=0,0,AU65&gt;0,(LOG(0.01*BL65/10^-AU65)))</f>
        <v>6.0118623785309984</v>
      </c>
      <c r="AE65" s="79" t="e" cm="1">
        <f t="array" ref="AE65">_xlfn.IFS(AV65=0,0,AV65&gt;0,(LOG(0.01*BM65/10^-AV65)))</f>
        <v>#N/A</v>
      </c>
      <c r="AF65" s="79" cm="1">
        <f t="array" ref="AF65">_xlfn.IFS(AW65=0,0,AW65&gt;0,(LOG(0.01*BN65/10^-AW65)))</f>
        <v>7.0647396981163144</v>
      </c>
      <c r="AG65" s="79" cm="1">
        <f t="array" ref="AG65">_xlfn.IFS(AX65=0,0,AX65&gt;0,(LOG(0.01*BO65/10^-AX65)))</f>
        <v>6.4572683020540627</v>
      </c>
      <c r="AH65" s="79" cm="1">
        <f t="array" ref="AH65">_xlfn.IFS(AY65=0,0,AY65&gt;0,(LOG(0.01*BP65/10^-AY65)))</f>
        <v>0</v>
      </c>
      <c r="AI65" s="79" cm="1">
        <f t="array" ref="AI65">_xlfn.IFS(AZ65=0,0,AZ65&gt;0,(LOG(0.01*BQ65/10^-AZ65)))</f>
        <v>7.8262442034471533</v>
      </c>
      <c r="AJ65" s="79" cm="1">
        <f t="array" ref="AJ65">_xlfn.IFS(BA65=0,0,BA65&gt;0,(LOG(0.01*BR65/10^-BA65)))</f>
        <v>7.8557007538578345</v>
      </c>
      <c r="AK65" s="79" cm="1">
        <f t="array" ref="AK65">_xlfn.IFS(BB65=0,0,BB65&gt;0,(LOG(0.01*BS65/10^-BB65)))</f>
        <v>7.1772857577788249</v>
      </c>
      <c r="AL65" s="79" cm="1">
        <f t="array" ref="AL65">_xlfn.IFS(BC65=0,0,BC65&gt;0,(LOG(0.01*BT65/10^-BC65)))</f>
        <v>9.1707932796679561</v>
      </c>
      <c r="AM65" s="79" cm="1">
        <f t="array" ref="AM65">_xlfn.IFS(BD65=0,0,BD65&gt;0,(LOG(0.01*BU65/10^-BD65)))</f>
        <v>9.3371427107306673</v>
      </c>
      <c r="AN65" s="79" cm="1">
        <f t="array" ref="AN65">_xlfn.IFS(BE65=0,0,BE65&gt;0,(LOG(0.01*BV65/10^-BE65)))</f>
        <v>6.978990481987501</v>
      </c>
      <c r="AO65" s="79" cm="1">
        <f t="array" ref="AO65">_xlfn.IFS(BF65=0,0,BF65&gt;0,(LOG(0.01*BW65/10^-BF65)))</f>
        <v>0</v>
      </c>
      <c r="AP65" s="79" cm="1">
        <f t="array" ref="AP65">_xlfn.IFS(BG65=0,0,BG65&gt;0,(LOG(0.01*BX65/10^-BG65)))</f>
        <v>5.7731520158793481</v>
      </c>
      <c r="AQ65" s="79" cm="1">
        <f t="array" ref="AQ65">_xlfn.IFS(BH65=0,0,BH65&gt;0,(LOG(0.01*BY65/10^-BH65)))</f>
        <v>0</v>
      </c>
      <c r="AR65" s="80">
        <f>VLOOKUP($A65,'B-EmEC'!$A:$DD,MATCH(AR$2,'B-EmEC'!$A$1:$DD$1,0),FALSE)</f>
        <v>0</v>
      </c>
      <c r="AS65" s="79" t="e">
        <f>VLOOKUP($A65,'B-EmEC'!$A:$DD,MATCH(AS$2,'B-EmEC'!$A$1:$DD$1,0),FALSE)</f>
        <v>#N/A</v>
      </c>
      <c r="AT65" s="79">
        <f>VLOOKUP($A65,'B-EmEC'!$A:$DD,MATCH(AT$2,'B-EmEC'!$A$1:$DD$1,0),FALSE)</f>
        <v>6.43</v>
      </c>
      <c r="AU65" s="79">
        <f>VLOOKUP($A65,'B-EmEC'!$A:$DD,MATCH(AU$2,'B-EmEC'!$A$1:$DD$1,0),FALSE)</f>
        <v>7.3659999999999997</v>
      </c>
      <c r="AV65" s="79" t="e">
        <f>VLOOKUP($A65,'B-EmEC'!$A:$DD,MATCH(AV$2,'B-EmEC'!$A$1:$DD$1,0),FALSE)</f>
        <v>#N/A</v>
      </c>
      <c r="AW65" s="79">
        <f>VLOOKUP($A65,'B-EmEC'!$A:$DD,MATCH(AW$2,'B-EmEC'!$A$1:$DD$1,0),FALSE)</f>
        <v>8</v>
      </c>
      <c r="AX65" s="79">
        <f>VLOOKUP($A65,'B-EmEC'!$A:$DD,MATCH(AX$2,'B-EmEC'!$A$1:$DD$1,0),FALSE)</f>
        <v>7.46</v>
      </c>
      <c r="AY65" s="79">
        <f>VLOOKUP($A65,'B-EmEC'!$A:$DD,MATCH(AY$2,'B-EmEC'!$A$1:$DD$1,0),FALSE)</f>
        <v>0</v>
      </c>
      <c r="AZ65" s="79">
        <f>VLOOKUP($A65,'B-EmEC'!$A:$DD,MATCH(AZ$2,'B-EmEC'!$A$1:$DD$1,0),FALSE)</f>
        <v>8.3209999999999997</v>
      </c>
      <c r="BA65" s="79">
        <f>VLOOKUP($A65,'B-EmEC'!$A:$DD,MATCH(BA$2,'B-EmEC'!$A$1:$DD$1,0),FALSE)</f>
        <v>8.2739999999999991</v>
      </c>
      <c r="BB65" s="79">
        <f>VLOOKUP($A65,'B-EmEC'!$A:$DD,MATCH(BB$2,'B-EmEC'!$A$1:$DD$1,0),FALSE)</f>
        <v>7.9459999999999997</v>
      </c>
      <c r="BC65" s="79">
        <f>VLOOKUP($A65,'B-EmEC'!$A:$DD,MATCH(BC$2,'B-EmEC'!$A$1:$DD$1,0),FALSE)</f>
        <v>9.2929999999999993</v>
      </c>
      <c r="BD65" s="79">
        <f>VLOOKUP($A65,'B-EmEC'!$A:$DD,MATCH(BD$2,'B-EmEC'!$A$1:$DD$1,0),FALSE)</f>
        <v>9.5139999999999993</v>
      </c>
      <c r="BE65" s="79">
        <f>VLOOKUP($A65,'B-EmEC'!$A:$DD,MATCH(BE$2,'B-EmEC'!$A$1:$DD$1,0),FALSE)</f>
        <v>8.0370000000000008</v>
      </c>
      <c r="BF65" s="79">
        <f>VLOOKUP($A65,'B-EmEC'!$A:$DD,MATCH(BF$2,'B-EmEC'!$A$1:$DD$1,0),FALSE)</f>
        <v>0</v>
      </c>
      <c r="BG65" s="79">
        <f>VLOOKUP($A65,'B-EmEC'!$A:$DD,MATCH(BG$2,'B-EmEC'!$A$1:$DD$1,0),FALSE)</f>
        <v>7.407</v>
      </c>
      <c r="BH65" s="79">
        <f>VLOOKUP($A65,'B-EmEC'!$A:$DD,MATCH(BH$2,'B-EmEC'!$A$1:$DD$1,0),FALSE)</f>
        <v>0</v>
      </c>
      <c r="BI65" s="78">
        <f>VLOOKUP($A65,'B-EmEC'!$A:$DD,MATCH(BI$2,'B-EmEC'!$A$1:$DD$1,0),FALSE)</f>
        <v>0</v>
      </c>
      <c r="BJ65" s="77" t="e">
        <f>VLOOKUP($A65,'B-EmEC'!$A:$DD,MATCH(BJ$2,'B-EmEC'!$A$1:$DD$1,0),FALSE)</f>
        <v>#N/A</v>
      </c>
      <c r="BK65" s="77">
        <f>VLOOKUP($A65,'B-EmEC'!$A:$DD,MATCH(BK$2,'B-EmEC'!$A$1:$DD$1,0),FALSE)</f>
        <v>6.0520043336944749</v>
      </c>
      <c r="BL65" s="77">
        <f>VLOOKUP($A65,'B-EmEC'!$A:$DD,MATCH(BL$2,'B-EmEC'!$A$1:$DD$1,0),FALSE)</f>
        <v>4.424481449021326</v>
      </c>
      <c r="BM65" s="77" t="e">
        <f>VLOOKUP($A65,'B-EmEC'!$A:$DD,MATCH(BM$2,'B-EmEC'!$A$1:$DD$1,0),FALSE)</f>
        <v>#N/A</v>
      </c>
      <c r="BN65" s="77">
        <f>VLOOKUP($A65,'B-EmEC'!$A:$DD,MATCH(BN$2,'B-EmEC'!$A$1:$DD$1,0),FALSE)</f>
        <v>11.60752688172043</v>
      </c>
      <c r="BO65" s="77">
        <f>VLOOKUP($A65,'B-EmEC'!$A:$DD,MATCH(BO$2,'B-EmEC'!$A$1:$DD$1,0),FALSE)</f>
        <v>9.9372977346278315</v>
      </c>
      <c r="BP65" s="77">
        <f>VLOOKUP($A65,'B-EmEC'!$A:$DD,MATCH(BP$2,'B-EmEC'!$A$1:$DD$1,0),FALSE)</f>
        <v>0</v>
      </c>
      <c r="BQ65" s="77">
        <f>VLOOKUP($A65,'B-EmEC'!$A:$DD,MATCH(BQ$2,'B-EmEC'!$A$1:$DD$1,0),FALSE)</f>
        <v>32.006943517158497</v>
      </c>
      <c r="BR65" s="77">
        <f>VLOOKUP($A65,'B-EmEC'!$A:$DD,MATCH(BR$2,'B-EmEC'!$A$1:$DD$1,0),FALSE)</f>
        <v>38.168118672003772</v>
      </c>
      <c r="BS65" s="77">
        <f>VLOOKUP($A65,'B-EmEC'!$A:$DD,MATCH(BS$2,'B-EmEC'!$A$1:$DD$1,0),FALSE)</f>
        <v>17.032788659236012</v>
      </c>
      <c r="BT65" s="77">
        <f>VLOOKUP($A65,'B-EmEC'!$A:$DD,MATCH(BT$2,'B-EmEC'!$A$1:$DD$1,0),FALSE)</f>
        <v>75.473289597000942</v>
      </c>
      <c r="BU65" s="77">
        <f>VLOOKUP($A65,'B-EmEC'!$A:$DD,MATCH(BU$2,'B-EmEC'!$A$1:$DD$1,0),FALSE)</f>
        <v>66.549180327868854</v>
      </c>
      <c r="BV65" s="77">
        <f>VLOOKUP($A65,'B-EmEC'!$A:$DD,MATCH(BV$2,'B-EmEC'!$A$1:$DD$1,0),FALSE)</f>
        <v>8.7496459926366459</v>
      </c>
      <c r="BW65" s="77">
        <f>VLOOKUP($A65,'B-EmEC'!$A:$DD,MATCH(BW$2,'B-EmEC'!$A$1:$DD$1,0),FALSE)</f>
        <v>0</v>
      </c>
      <c r="BX65" s="77">
        <f>VLOOKUP($A65,'B-EmEC'!$A:$DD,MATCH(BX$2,'B-EmEC'!$A$1:$DD$1,0),FALSE)</f>
        <v>2.3235499650593989</v>
      </c>
      <c r="BY65" s="77">
        <f>VLOOKUP($A65,'B-EmEC'!$A:$DD,MATCH(BY$2,'B-EmEC'!$A$1:$DD$1,0),FALSE)</f>
        <v>0</v>
      </c>
      <c r="BZ65" s="80">
        <f>VLOOKUP($A65,'B-EmEC'!$A:$DD,MATCH(BZ$2,'B-EmEC'!$A$1:$DD$1,0),FALSE)</f>
        <v>0</v>
      </c>
      <c r="CA65" s="79" t="e">
        <f>VLOOKUP($A65,'B-EmEC'!$A:$DD,MATCH(CA$2,'B-EmEC'!$A$1:$DD$1,0),FALSE)</f>
        <v>#N/A</v>
      </c>
      <c r="CB65" s="79">
        <f>VLOOKUP($A65,'B-EmEC'!$A:$DD,MATCH(CB$2,'B-EmEC'!$A$1:$DD$1,0),FALSE)</f>
        <v>2.19658467206298</v>
      </c>
      <c r="CC65" s="79">
        <f>VLOOKUP($A65,'B-EmEC'!$A:$DD,MATCH(CC$2,'B-EmEC'!$A$1:$DD$1,0),FALSE)</f>
        <v>3.8640746523790628</v>
      </c>
      <c r="CD65" s="79" t="e">
        <f>VLOOKUP($A65,'B-EmEC'!$A:$DD,MATCH(CD$2,'B-EmEC'!$A$1:$DD$1,0),FALSE)</f>
        <v>#N/A</v>
      </c>
      <c r="CE65" s="79">
        <f>VLOOKUP($A65,'B-EmEC'!$A:$DD,MATCH(CE$2,'B-EmEC'!$A$1:$DD$1,0),FALSE)</f>
        <v>3.204711945748977</v>
      </c>
      <c r="CF65" s="79">
        <f>VLOOKUP($A65,'B-EmEC'!$A:$DD,MATCH(CF$2,'B-EmEC'!$A$1:$DD$1,0),FALSE)</f>
        <v>3.1307595810309632</v>
      </c>
      <c r="CG65" s="79">
        <f>VLOOKUP($A65,'B-EmEC'!$A:$DD,MATCH(CG$2,'B-EmEC'!$A$1:$DD$1,0),FALSE)</f>
        <v>0</v>
      </c>
      <c r="CH65" s="79">
        <f>VLOOKUP($A65,'B-EmEC'!$A:$DD,MATCH(CH$2,'B-EmEC'!$A$1:$DD$1,0),FALSE)</f>
        <v>17.390103976468687</v>
      </c>
      <c r="CI65" s="79">
        <f>VLOOKUP($A65,'B-EmEC'!$A:$DD,MATCH(CI$2,'B-EmEC'!$A$1:$DD$1,0),FALSE)</f>
        <v>20.833522584600566</v>
      </c>
      <c r="CJ65" s="79">
        <f>VLOOKUP($A65,'B-EmEC'!$A:$DD,MATCH(CJ$2,'B-EmEC'!$A$1:$DD$1,0),FALSE)</f>
        <v>11.06063754836325</v>
      </c>
      <c r="CK65" s="79">
        <f>VLOOKUP($A65,'B-EmEC'!$A:$DD,MATCH(CK$2,'B-EmEC'!$A$1:$DD$1,0),FALSE)</f>
        <v>72.30369119126587</v>
      </c>
      <c r="CL65" s="79">
        <f>VLOOKUP($A65,'B-EmEC'!$A:$DD,MATCH(CL$2,'B-EmEC'!$A$1:$DD$1,0),FALSE)</f>
        <v>3.6388962811925816</v>
      </c>
      <c r="CM65" s="79">
        <f>VLOOKUP($A65,'B-EmEC'!$A:$DD,MATCH(CM$2,'B-EmEC'!$A$1:$DD$1,0),FALSE)</f>
        <v>3.2740312871768031</v>
      </c>
      <c r="CN65" s="79">
        <f>VLOOKUP($A65,'B-EmEC'!$A:$DD,MATCH(CN$2,'B-EmEC'!$A$1:$DD$1,0),FALSE)</f>
        <v>0</v>
      </c>
      <c r="CO65" s="79">
        <f>VLOOKUP($A65,'B-EmEC'!$A:$DD,MATCH(CO$2,'B-EmEC'!$A$1:$DD$1,0),FALSE)</f>
        <v>3.1134086891068744</v>
      </c>
      <c r="CP65" s="79">
        <f>VLOOKUP($A65,'B-EmEC'!$A:$DD,MATCH(CP$2,'B-EmEC'!$A$1:$DD$1,0),FALSE)</f>
        <v>0</v>
      </c>
    </row>
    <row r="66" spans="1:94" x14ac:dyDescent="0.2">
      <c r="A66" t="s">
        <v>204</v>
      </c>
      <c r="B66" s="1" t="str">
        <f>IF(VLOOKUP($A66,'B-Ligands'!$A:$G,3,FALSE)="","",VLOOKUP($A66,'B-Ligands'!$A:$G,3,FALSE))</f>
        <v>PGE2</v>
      </c>
      <c r="C66" t="str">
        <f>IF(VLOOKUP($A66,'B-Ligands'!$A:$G,4,FALSE)="","",VLOOKUP($A66,'B-Ligands'!$A:$G,4,FALSE))</f>
        <v>Prostaglandin E3</v>
      </c>
      <c r="D66" t="str">
        <f>IF(VLOOKUP($A66,'B-Ligands'!$A:$G,5,FALSE)="","",VLOOKUP($A66,'B-Ligands'!$A:$G,5,FALSE))</f>
        <v>Guide To Pharmacology</v>
      </c>
      <c r="E66">
        <f>IF(VLOOKUP($A66,'B-Ligands'!$A:$G,6,FALSE)="","",VLOOKUP($A66,'B-Ligands'!$A:$G,6,FALSE))</f>
        <v>1883</v>
      </c>
      <c r="F66" t="str">
        <f>IF(VLOOKUP($A66,'B-Ligands'!$A:$G,7,FALSE)="","",VLOOKUP($A66,'B-Ligands'!$A:$G,7,FALSE))</f>
        <v>Physiological</v>
      </c>
      <c r="G66" s="28">
        <f t="shared" si="0"/>
        <v>9.3086192393898628</v>
      </c>
      <c r="H66" s="32">
        <f t="shared" si="1"/>
        <v>5.370295855870423</v>
      </c>
      <c r="I66" s="32">
        <f t="shared" si="2"/>
        <v>5.5644613572638253</v>
      </c>
      <c r="J66" s="32">
        <f t="shared" si="3"/>
        <v>5.9641074823933344</v>
      </c>
      <c r="K66" s="32">
        <f t="shared" si="4"/>
        <v>5.881658304739501</v>
      </c>
      <c r="L66" s="28">
        <f t="shared" si="5"/>
        <v>9.4550000000000001</v>
      </c>
      <c r="M66" s="32">
        <f t="shared" si="6"/>
        <v>6.4279999999999999</v>
      </c>
      <c r="N66" s="32">
        <f t="shared" si="7"/>
        <v>6.6219999999999999</v>
      </c>
      <c r="O66" s="32">
        <f t="shared" si="8"/>
        <v>6.3780000000000001</v>
      </c>
      <c r="P66" s="32">
        <f t="shared" si="9"/>
        <v>7.2629999999999999</v>
      </c>
      <c r="Q66" s="29">
        <f t="shared" si="10"/>
        <v>71.387017758726273</v>
      </c>
      <c r="R66" s="31">
        <f t="shared" si="11"/>
        <v>8.7558004640371223</v>
      </c>
      <c r="S66" s="31">
        <f t="shared" si="12"/>
        <v>8.7591377694470474</v>
      </c>
      <c r="T66" s="31">
        <f t="shared" si="13"/>
        <v>38.557377049180324</v>
      </c>
      <c r="U66" s="31">
        <f t="shared" si="14"/>
        <v>4.3963254593175849</v>
      </c>
      <c r="V66" s="28">
        <f t="shared" si="15"/>
        <v>6.2590508848902653</v>
      </c>
      <c r="W66" s="32">
        <f t="shared" si="16"/>
        <v>3.7376506155124294</v>
      </c>
      <c r="X66" s="32">
        <f t="shared" si="17"/>
        <v>7.6305024349202073</v>
      </c>
      <c r="Y66" s="32">
        <f t="shared" si="18"/>
        <v>7.2368450712914827</v>
      </c>
      <c r="Z66" s="32">
        <f t="shared" si="19"/>
        <v>5.0806120528784673</v>
      </c>
      <c r="AA66" s="80" cm="1">
        <f t="array" ref="AA66">_xlfn.IFS(AR66=0,0,AR66&gt;0,(LOG(0.01*BI66/10^-AR66)))</f>
        <v>9.3086192393898628</v>
      </c>
      <c r="AB66" s="79" t="e" cm="1">
        <f t="array" ref="AB66">_xlfn.IFS(AS66=0,0,AS66&gt;0,(LOG(0.01*BJ66/10^-AS66)))</f>
        <v>#N/A</v>
      </c>
      <c r="AC66" s="79" cm="1">
        <f t="array" ref="AC66">_xlfn.IFS(AT66=0,0,AT66&gt;0,(LOG(0.01*BK66/10^-AT66)))</f>
        <v>0</v>
      </c>
      <c r="AD66" s="79" cm="1">
        <f t="array" ref="AD66">_xlfn.IFS(AU66=0,0,AU66&gt;0,(LOG(0.01*BL66/10^-AU66)))</f>
        <v>0</v>
      </c>
      <c r="AE66" s="79" t="e" cm="1">
        <f t="array" ref="AE66">_xlfn.IFS(AV66=0,0,AV66&gt;0,(LOG(0.01*BM66/10^-AV66)))</f>
        <v>#N/A</v>
      </c>
      <c r="AF66" s="79" cm="1">
        <f t="array" ref="AF66">_xlfn.IFS(AW66=0,0,AW66&gt;0,(LOG(0.01*BN66/10^-AW66)))</f>
        <v>0</v>
      </c>
      <c r="AG66" s="79" cm="1">
        <f t="array" ref="AG66">_xlfn.IFS(AX66=0,0,AX66&gt;0,(LOG(0.01*BO66/10^-AX66)))</f>
        <v>0</v>
      </c>
      <c r="AH66" s="79" cm="1">
        <f t="array" ref="AH66">_xlfn.IFS(AY66=0,0,AY66&gt;0,(LOG(0.01*BP66/10^-AY66)))</f>
        <v>5.370295855870423</v>
      </c>
      <c r="AI66" s="79" cm="1">
        <f t="array" ref="AI66">_xlfn.IFS(AZ66=0,0,AZ66&gt;0,(LOG(0.01*BQ66/10^-AZ66)))</f>
        <v>0</v>
      </c>
      <c r="AJ66" s="79" cm="1">
        <f t="array" ref="AJ66">_xlfn.IFS(BA66=0,0,BA66&gt;0,(LOG(0.01*BR66/10^-BA66)))</f>
        <v>0</v>
      </c>
      <c r="AK66" s="79" cm="1">
        <f t="array" ref="AK66">_xlfn.IFS(BB66=0,0,BB66&gt;0,(LOG(0.01*BS66/10^-BB66)))</f>
        <v>0</v>
      </c>
      <c r="AL66" s="79" cm="1">
        <f t="array" ref="AL66">_xlfn.IFS(BC66=0,0,BC66&gt;0,(LOG(0.01*BT66/10^-BC66)))</f>
        <v>5.5644613572638253</v>
      </c>
      <c r="AM66" s="79" cm="1">
        <f t="array" ref="AM66">_xlfn.IFS(BD66=0,0,BD66&gt;0,(LOG(0.01*BU66/10^-BD66)))</f>
        <v>5.9641074823933344</v>
      </c>
      <c r="AN66" s="79" cm="1">
        <f t="array" ref="AN66">_xlfn.IFS(BE66=0,0,BE66&gt;0,(LOG(0.01*BV66/10^-BE66)))</f>
        <v>0</v>
      </c>
      <c r="AO66" s="79" cm="1">
        <f t="array" ref="AO66">_xlfn.IFS(BF66=0,0,BF66&gt;0,(LOG(0.01*BW66/10^-BF66)))</f>
        <v>5.0735482576356761</v>
      </c>
      <c r="AP66" s="79" cm="1">
        <f t="array" ref="AP66">_xlfn.IFS(BG66=0,0,BG66&gt;0,(LOG(0.01*BX66/10^-BG66)))</f>
        <v>5.881658304739501</v>
      </c>
      <c r="AQ66" s="79" cm="1">
        <f t="array" ref="AQ66">_xlfn.IFS(BH66=0,0,BH66&gt;0,(LOG(0.01*BY66/10^-BH66)))</f>
        <v>5.5680898356972452</v>
      </c>
      <c r="AR66" s="80">
        <f>VLOOKUP($A66,'B-EmEC'!$A:$DD,MATCH(AR$2,'B-EmEC'!$A$1:$DD$1,0),FALSE)</f>
        <v>9.4550000000000001</v>
      </c>
      <c r="AS66" s="79" t="e">
        <f>VLOOKUP($A66,'B-EmEC'!$A:$DD,MATCH(AS$2,'B-EmEC'!$A$1:$DD$1,0),FALSE)</f>
        <v>#N/A</v>
      </c>
      <c r="AT66" s="79">
        <f>VLOOKUP($A66,'B-EmEC'!$A:$DD,MATCH(AT$2,'B-EmEC'!$A$1:$DD$1,0),FALSE)</f>
        <v>0</v>
      </c>
      <c r="AU66" s="79">
        <f>VLOOKUP($A66,'B-EmEC'!$A:$DD,MATCH(AU$2,'B-EmEC'!$A$1:$DD$1,0),FALSE)</f>
        <v>0</v>
      </c>
      <c r="AV66" s="79" t="e">
        <f>VLOOKUP($A66,'B-EmEC'!$A:$DD,MATCH(AV$2,'B-EmEC'!$A$1:$DD$1,0),FALSE)</f>
        <v>#N/A</v>
      </c>
      <c r="AW66" s="79">
        <f>VLOOKUP($A66,'B-EmEC'!$A:$DD,MATCH(AW$2,'B-EmEC'!$A$1:$DD$1,0),FALSE)</f>
        <v>0</v>
      </c>
      <c r="AX66" s="79">
        <f>VLOOKUP($A66,'B-EmEC'!$A:$DD,MATCH(AX$2,'B-EmEC'!$A$1:$DD$1,0),FALSE)</f>
        <v>0</v>
      </c>
      <c r="AY66" s="79">
        <f>VLOOKUP($A66,'B-EmEC'!$A:$DD,MATCH(AY$2,'B-EmEC'!$A$1:$DD$1,0),FALSE)</f>
        <v>6.4279999999999999</v>
      </c>
      <c r="AZ66" s="79">
        <f>VLOOKUP($A66,'B-EmEC'!$A:$DD,MATCH(AZ$2,'B-EmEC'!$A$1:$DD$1,0),FALSE)</f>
        <v>0</v>
      </c>
      <c r="BA66" s="79">
        <f>VLOOKUP($A66,'B-EmEC'!$A:$DD,MATCH(BA$2,'B-EmEC'!$A$1:$DD$1,0),FALSE)</f>
        <v>0</v>
      </c>
      <c r="BB66" s="79">
        <f>VLOOKUP($A66,'B-EmEC'!$A:$DD,MATCH(BB$2,'B-EmEC'!$A$1:$DD$1,0),FALSE)</f>
        <v>0</v>
      </c>
      <c r="BC66" s="79">
        <f>VLOOKUP($A66,'B-EmEC'!$A:$DD,MATCH(BC$2,'B-EmEC'!$A$1:$DD$1,0),FALSE)</f>
        <v>6.6219999999999999</v>
      </c>
      <c r="BD66" s="79">
        <f>VLOOKUP($A66,'B-EmEC'!$A:$DD,MATCH(BD$2,'B-EmEC'!$A$1:$DD$1,0),FALSE)</f>
        <v>6.3780000000000001</v>
      </c>
      <c r="BE66" s="79">
        <f>VLOOKUP($A66,'B-EmEC'!$A:$DD,MATCH(BE$2,'B-EmEC'!$A$1:$DD$1,0),FALSE)</f>
        <v>0</v>
      </c>
      <c r="BF66" s="79">
        <f>VLOOKUP($A66,'B-EmEC'!$A:$DD,MATCH(BF$2,'B-EmEC'!$A$1:$DD$1,0),FALSE)</f>
        <v>6.5149999999999997</v>
      </c>
      <c r="BG66" s="79">
        <f>VLOOKUP($A66,'B-EmEC'!$A:$DD,MATCH(BG$2,'B-EmEC'!$A$1:$DD$1,0),FALSE)</f>
        <v>7.2629999999999999</v>
      </c>
      <c r="BH66" s="79">
        <f>VLOOKUP($A66,'B-EmEC'!$A:$DD,MATCH(BH$2,'B-EmEC'!$A$1:$DD$1,0),FALSE)</f>
        <v>6.9249999999999998</v>
      </c>
      <c r="BI66" s="78">
        <f>VLOOKUP($A66,'B-EmEC'!$A:$DD,MATCH(BI$2,'B-EmEC'!$A$1:$DD$1,0),FALSE)</f>
        <v>71.387017758726273</v>
      </c>
      <c r="BJ66" s="77" t="e">
        <f>VLOOKUP($A66,'B-EmEC'!$A:$DD,MATCH(BJ$2,'B-EmEC'!$A$1:$DD$1,0),FALSE)</f>
        <v>#N/A</v>
      </c>
      <c r="BK66" s="77">
        <f>VLOOKUP($A66,'B-EmEC'!$A:$DD,MATCH(BK$2,'B-EmEC'!$A$1:$DD$1,0),FALSE)</f>
        <v>0</v>
      </c>
      <c r="BL66" s="77">
        <f>VLOOKUP($A66,'B-EmEC'!$A:$DD,MATCH(BL$2,'B-EmEC'!$A$1:$DD$1,0),FALSE)</f>
        <v>0</v>
      </c>
      <c r="BM66" s="77" t="e">
        <f>VLOOKUP($A66,'B-EmEC'!$A:$DD,MATCH(BM$2,'B-EmEC'!$A$1:$DD$1,0),FALSE)</f>
        <v>#N/A</v>
      </c>
      <c r="BN66" s="77">
        <f>VLOOKUP($A66,'B-EmEC'!$A:$DD,MATCH(BN$2,'B-EmEC'!$A$1:$DD$1,0),FALSE)</f>
        <v>0</v>
      </c>
      <c r="BO66" s="77">
        <f>VLOOKUP($A66,'B-EmEC'!$A:$DD,MATCH(BO$2,'B-EmEC'!$A$1:$DD$1,0),FALSE)</f>
        <v>0</v>
      </c>
      <c r="BP66" s="77">
        <f>VLOOKUP($A66,'B-EmEC'!$A:$DD,MATCH(BP$2,'B-EmEC'!$A$1:$DD$1,0),FALSE)</f>
        <v>8.7558004640371223</v>
      </c>
      <c r="BQ66" s="77">
        <f>VLOOKUP($A66,'B-EmEC'!$A:$DD,MATCH(BQ$2,'B-EmEC'!$A$1:$DD$1,0),FALSE)</f>
        <v>0</v>
      </c>
      <c r="BR66" s="77">
        <f>VLOOKUP($A66,'B-EmEC'!$A:$DD,MATCH(BR$2,'B-EmEC'!$A$1:$DD$1,0),FALSE)</f>
        <v>0</v>
      </c>
      <c r="BS66" s="77">
        <f>VLOOKUP($A66,'B-EmEC'!$A:$DD,MATCH(BS$2,'B-EmEC'!$A$1:$DD$1,0),FALSE)</f>
        <v>0</v>
      </c>
      <c r="BT66" s="77">
        <f>VLOOKUP($A66,'B-EmEC'!$A:$DD,MATCH(BT$2,'B-EmEC'!$A$1:$DD$1,0),FALSE)</f>
        <v>8.7591377694470474</v>
      </c>
      <c r="BU66" s="77">
        <f>VLOOKUP($A66,'B-EmEC'!$A:$DD,MATCH(BU$2,'B-EmEC'!$A$1:$DD$1,0),FALSE)</f>
        <v>38.557377049180324</v>
      </c>
      <c r="BV66" s="77">
        <f>VLOOKUP($A66,'B-EmEC'!$A:$DD,MATCH(BV$2,'B-EmEC'!$A$1:$DD$1,0),FALSE)</f>
        <v>0</v>
      </c>
      <c r="BW66" s="77">
        <f>VLOOKUP($A66,'B-EmEC'!$A:$DD,MATCH(BW$2,'B-EmEC'!$A$1:$DD$1,0),FALSE)</f>
        <v>3.6186639812017454</v>
      </c>
      <c r="BX66" s="77">
        <f>VLOOKUP($A66,'B-EmEC'!$A:$DD,MATCH(BX$2,'B-EmEC'!$A$1:$DD$1,0),FALSE)</f>
        <v>4.1558350803633823</v>
      </c>
      <c r="BY66" s="77">
        <f>VLOOKUP($A66,'B-EmEC'!$A:$DD,MATCH(BY$2,'B-EmEC'!$A$1:$DD$1,0),FALSE)</f>
        <v>4.3963254593175849</v>
      </c>
      <c r="BZ66" s="80">
        <f>VLOOKUP($A66,'B-EmEC'!$A:$DD,MATCH(BZ$2,'B-EmEC'!$A$1:$DD$1,0),FALSE)</f>
        <v>6.2590508848902653</v>
      </c>
      <c r="CA66" s="79" t="e">
        <f>VLOOKUP($A66,'B-EmEC'!$A:$DD,MATCH(CA$2,'B-EmEC'!$A$1:$DD$1,0),FALSE)</f>
        <v>#N/A</v>
      </c>
      <c r="CB66" s="79">
        <f>VLOOKUP($A66,'B-EmEC'!$A:$DD,MATCH(CB$2,'B-EmEC'!$A$1:$DD$1,0),FALSE)</f>
        <v>0</v>
      </c>
      <c r="CC66" s="79">
        <f>VLOOKUP($A66,'B-EmEC'!$A:$DD,MATCH(CC$2,'B-EmEC'!$A$1:$DD$1,0),FALSE)</f>
        <v>0</v>
      </c>
      <c r="CD66" s="79" t="e">
        <f>VLOOKUP($A66,'B-EmEC'!$A:$DD,MATCH(CD$2,'B-EmEC'!$A$1:$DD$1,0),FALSE)</f>
        <v>#N/A</v>
      </c>
      <c r="CE66" s="79">
        <f>VLOOKUP($A66,'B-EmEC'!$A:$DD,MATCH(CE$2,'B-EmEC'!$A$1:$DD$1,0),FALSE)</f>
        <v>0</v>
      </c>
      <c r="CF66" s="79">
        <f>VLOOKUP($A66,'B-EmEC'!$A:$DD,MATCH(CF$2,'B-EmEC'!$A$1:$DD$1,0),FALSE)</f>
        <v>0</v>
      </c>
      <c r="CG66" s="79">
        <f>VLOOKUP($A66,'B-EmEC'!$A:$DD,MATCH(CG$2,'B-EmEC'!$A$1:$DD$1,0),FALSE)</f>
        <v>3.7376506155124294</v>
      </c>
      <c r="CH66" s="79">
        <f>VLOOKUP($A66,'B-EmEC'!$A:$DD,MATCH(CH$2,'B-EmEC'!$A$1:$DD$1,0),FALSE)</f>
        <v>0</v>
      </c>
      <c r="CI66" s="79">
        <f>VLOOKUP($A66,'B-EmEC'!$A:$DD,MATCH(CI$2,'B-EmEC'!$A$1:$DD$1,0),FALSE)</f>
        <v>0</v>
      </c>
      <c r="CJ66" s="79">
        <f>VLOOKUP($A66,'B-EmEC'!$A:$DD,MATCH(CJ$2,'B-EmEC'!$A$1:$DD$1,0),FALSE)</f>
        <v>0</v>
      </c>
      <c r="CK66" s="79">
        <f>VLOOKUP($A66,'B-EmEC'!$A:$DD,MATCH(CK$2,'B-EmEC'!$A$1:$DD$1,0),FALSE)</f>
        <v>7.6305024349202073</v>
      </c>
      <c r="CL66" s="79">
        <f>VLOOKUP($A66,'B-EmEC'!$A:$DD,MATCH(CL$2,'B-EmEC'!$A$1:$DD$1,0),FALSE)</f>
        <v>7.2368450712914827</v>
      </c>
      <c r="CM66" s="79">
        <f>VLOOKUP($A66,'B-EmEC'!$A:$DD,MATCH(CM$2,'B-EmEC'!$A$1:$DD$1,0),FALSE)</f>
        <v>0</v>
      </c>
      <c r="CN66" s="79">
        <f>VLOOKUP($A66,'B-EmEC'!$A:$DD,MATCH(CN$2,'B-EmEC'!$A$1:$DD$1,0),FALSE)</f>
        <v>4.8584789452618704</v>
      </c>
      <c r="CO66" s="79">
        <f>VLOOKUP($A66,'B-EmEC'!$A:$DD,MATCH(CO$2,'B-EmEC'!$A$1:$DD$1,0),FALSE)</f>
        <v>4.0838176495542644</v>
      </c>
      <c r="CP66" s="79">
        <f>VLOOKUP($A66,'B-EmEC'!$A:$DD,MATCH(CP$2,'B-EmEC'!$A$1:$DD$1,0),FALSE)</f>
        <v>5.0806120528784673</v>
      </c>
    </row>
    <row r="67" spans="1:94" x14ac:dyDescent="0.2">
      <c r="A67" t="s">
        <v>205</v>
      </c>
      <c r="B67" s="1" t="str">
        <f>IF(VLOOKUP($A67,'B-Ligands'!$A:$G,3,FALSE)="","",VLOOKUP($A67,'B-Ligands'!$A:$G,3,FALSE))</f>
        <v>PGE2</v>
      </c>
      <c r="C67" t="str">
        <f>IF(VLOOKUP($A67,'B-Ligands'!$A:$G,4,FALSE)="","",VLOOKUP($A67,'B-Ligands'!$A:$G,4,FALSE))</f>
        <v>Prostaglandin E4</v>
      </c>
      <c r="D67" t="str">
        <f>IF(VLOOKUP($A67,'B-Ligands'!$A:$G,5,FALSE)="","",VLOOKUP($A67,'B-Ligands'!$A:$G,5,FALSE))</f>
        <v>Guide To Pharmacology</v>
      </c>
      <c r="E67">
        <f>IF(VLOOKUP($A67,'B-Ligands'!$A:$G,6,FALSE)="","",VLOOKUP($A67,'B-Ligands'!$A:$G,6,FALSE))</f>
        <v>1883</v>
      </c>
      <c r="F67" t="str">
        <f>IF(VLOOKUP($A67,'B-Ligands'!$A:$G,7,FALSE)="","",VLOOKUP($A67,'B-Ligands'!$A:$G,7,FALSE))</f>
        <v>Physiological</v>
      </c>
      <c r="G67" s="28">
        <f t="shared" si="0"/>
        <v>0</v>
      </c>
      <c r="H67" s="32">
        <f t="shared" si="1"/>
        <v>9.8809328121587843</v>
      </c>
      <c r="I67" s="32">
        <f t="shared" si="2"/>
        <v>7.451099671227527</v>
      </c>
      <c r="J67" s="32">
        <f t="shared" si="3"/>
        <v>8.0237415803276431</v>
      </c>
      <c r="K67" s="32">
        <f t="shared" si="4"/>
        <v>0</v>
      </c>
      <c r="L67" s="28">
        <f t="shared" si="5"/>
        <v>0</v>
      </c>
      <c r="M67" s="32">
        <f t="shared" si="6"/>
        <v>10.44</v>
      </c>
      <c r="N67" s="32">
        <f t="shared" si="7"/>
        <v>7.7130000000000001</v>
      </c>
      <c r="O67" s="32">
        <f t="shared" si="8"/>
        <v>8.2929999999999993</v>
      </c>
      <c r="P67" s="32">
        <f t="shared" si="9"/>
        <v>0</v>
      </c>
      <c r="Q67" s="29">
        <f t="shared" si="10"/>
        <v>0</v>
      </c>
      <c r="R67" s="31">
        <f t="shared" si="11"/>
        <v>63.494623655913976</v>
      </c>
      <c r="S67" s="31">
        <f t="shared" si="12"/>
        <v>54.714151827553884</v>
      </c>
      <c r="T67" s="31">
        <f t="shared" si="13"/>
        <v>53.79495893514585</v>
      </c>
      <c r="U67" s="31">
        <f t="shared" si="14"/>
        <v>0</v>
      </c>
      <c r="V67" s="28">
        <f t="shared" si="15"/>
        <v>0</v>
      </c>
      <c r="W67" s="32">
        <f t="shared" si="16"/>
        <v>51.834791942165232</v>
      </c>
      <c r="X67" s="32">
        <f t="shared" si="17"/>
        <v>31.971436893369486</v>
      </c>
      <c r="Y67" s="32">
        <f t="shared" si="18"/>
        <v>39.55082785609698</v>
      </c>
      <c r="Z67" s="32">
        <f t="shared" si="19"/>
        <v>0</v>
      </c>
      <c r="AA67" s="80" cm="1">
        <f t="array" ref="AA67">_xlfn.IFS(AR67=0,0,AR67&gt;0,(LOG(0.01*BI67/10^-AR67)))</f>
        <v>0</v>
      </c>
      <c r="AB67" s="79" t="e" cm="1">
        <f t="array" ref="AB67">_xlfn.IFS(AS67=0,0,AS67&gt;0,(LOG(0.01*BJ67/10^-AS67)))</f>
        <v>#N/A</v>
      </c>
      <c r="AC67" s="79" cm="1">
        <f t="array" ref="AC67">_xlfn.IFS(AT67=0,0,AT67&gt;0,(LOG(0.01*BK67/10^-AT67)))</f>
        <v>9.4363493845700024</v>
      </c>
      <c r="AD67" s="79" cm="1">
        <f t="array" ref="AD67">_xlfn.IFS(AU67=0,0,AU67&gt;0,(LOG(0.01*BL67/10^-AU67)))</f>
        <v>9.2511573670379743</v>
      </c>
      <c r="AE67" s="79" t="e" cm="1">
        <f t="array" ref="AE67">_xlfn.IFS(AV67=0,0,AV67&gt;0,(LOG(0.01*BM67/10^-AV67)))</f>
        <v>#N/A</v>
      </c>
      <c r="AF67" s="79" cm="1">
        <f t="array" ref="AF67">_xlfn.IFS(AW67=0,0,AW67&gt;0,(LOG(0.01*BN67/10^-AW67)))</f>
        <v>9.543736953395598</v>
      </c>
      <c r="AG67" s="79" cm="1">
        <f t="array" ref="AG67">_xlfn.IFS(AX67=0,0,AX67&gt;0,(LOG(0.01*BO67/10^-AX67)))</f>
        <v>9.3895010149039209</v>
      </c>
      <c r="AH67" s="79" cm="1">
        <f t="array" ref="AH67">_xlfn.IFS(AY67=0,0,AY67&gt;0,(LOG(0.01*BP67/10^-AY67)))</f>
        <v>9.8809328121587843</v>
      </c>
      <c r="AI67" s="79" cm="1">
        <f t="array" ref="AI67">_xlfn.IFS(AZ67=0,0,AZ67&gt;0,(LOG(0.01*BQ67/10^-AZ67)))</f>
        <v>0</v>
      </c>
      <c r="AJ67" s="79" cm="1">
        <f t="array" ref="AJ67">_xlfn.IFS(BA67=0,0,BA67&gt;0,(LOG(0.01*BR67/10^-BA67)))</f>
        <v>0</v>
      </c>
      <c r="AK67" s="79" cm="1">
        <f t="array" ref="AK67">_xlfn.IFS(BB67=0,0,BB67&gt;0,(LOG(0.01*BS67/10^-BB67)))</f>
        <v>5.3293324701026714</v>
      </c>
      <c r="AL67" s="79" cm="1">
        <f t="array" ref="AL67">_xlfn.IFS(BC67=0,0,BC67&gt;0,(LOG(0.01*BT67/10^-BC67)))</f>
        <v>7.451099671227527</v>
      </c>
      <c r="AM67" s="79" cm="1">
        <f t="array" ref="AM67">_xlfn.IFS(BD67=0,0,BD67&gt;0,(LOG(0.01*BU67/10^-BD67)))</f>
        <v>0</v>
      </c>
      <c r="AN67" s="79" cm="1">
        <f t="array" ref="AN67">_xlfn.IFS(BE67=0,0,BE67&gt;0,(LOG(0.01*BV67/10^-BE67)))</f>
        <v>8.0237415803276431</v>
      </c>
      <c r="AO67" s="79" cm="1">
        <f t="array" ref="AO67">_xlfn.IFS(BF67=0,0,BF67&gt;0,(LOG(0.01*BW67/10^-BF67)))</f>
        <v>0</v>
      </c>
      <c r="AP67" s="79" cm="1">
        <f t="array" ref="AP67">_xlfn.IFS(BG67=0,0,BG67&gt;0,(LOG(0.01*BX67/10^-BG67)))</f>
        <v>0</v>
      </c>
      <c r="AQ67" s="79" cm="1">
        <f t="array" ref="AQ67">_xlfn.IFS(BH67=0,0,BH67&gt;0,(LOG(0.01*BY67/10^-BH67)))</f>
        <v>0</v>
      </c>
      <c r="AR67" s="80">
        <f>VLOOKUP($A67,'B-EmEC'!$A:$DD,MATCH(AR$2,'B-EmEC'!$A$1:$DD$1,0),FALSE)</f>
        <v>0</v>
      </c>
      <c r="AS67" s="79" t="e">
        <f>VLOOKUP($A67,'B-EmEC'!$A:$DD,MATCH(AS$2,'B-EmEC'!$A$1:$DD$1,0),FALSE)</f>
        <v>#N/A</v>
      </c>
      <c r="AT67" s="79">
        <f>VLOOKUP($A67,'B-EmEC'!$A:$DD,MATCH(AT$2,'B-EmEC'!$A$1:$DD$1,0),FALSE)</f>
        <v>9.7080000000000002</v>
      </c>
      <c r="AU67" s="79">
        <f>VLOOKUP($A67,'B-EmEC'!$A:$DD,MATCH(AU$2,'B-EmEC'!$A$1:$DD$1,0),FALSE)</f>
        <v>9.6460000000000008</v>
      </c>
      <c r="AV67" s="79" t="e">
        <f>VLOOKUP($A67,'B-EmEC'!$A:$DD,MATCH(AV$2,'B-EmEC'!$A$1:$DD$1,0),FALSE)</f>
        <v>#N/A</v>
      </c>
      <c r="AW67" s="79">
        <f>VLOOKUP($A67,'B-EmEC'!$A:$DD,MATCH(AW$2,'B-EmEC'!$A$1:$DD$1,0),FALSE)</f>
        <v>9.7409999999999997</v>
      </c>
      <c r="AX67" s="79">
        <f>VLOOKUP($A67,'B-EmEC'!$A:$DD,MATCH(AX$2,'B-EmEC'!$A$1:$DD$1,0),FALSE)</f>
        <v>9.5980000000000008</v>
      </c>
      <c r="AY67" s="79">
        <f>VLOOKUP($A67,'B-EmEC'!$A:$DD,MATCH(AY$2,'B-EmEC'!$A$1:$DD$1,0),FALSE)</f>
        <v>10.44</v>
      </c>
      <c r="AZ67" s="79">
        <f>VLOOKUP($A67,'B-EmEC'!$A:$DD,MATCH(AZ$2,'B-EmEC'!$A$1:$DD$1,0),FALSE)</f>
        <v>0</v>
      </c>
      <c r="BA67" s="79">
        <f>VLOOKUP($A67,'B-EmEC'!$A:$DD,MATCH(BA$2,'B-EmEC'!$A$1:$DD$1,0),FALSE)</f>
        <v>0</v>
      </c>
      <c r="BB67" s="79">
        <f>VLOOKUP($A67,'B-EmEC'!$A:$DD,MATCH(BB$2,'B-EmEC'!$A$1:$DD$1,0),FALSE)</f>
        <v>6.9610000000000003</v>
      </c>
      <c r="BC67" s="79">
        <f>VLOOKUP($A67,'B-EmEC'!$A:$DD,MATCH(BC$2,'B-EmEC'!$A$1:$DD$1,0),FALSE)</f>
        <v>7.7130000000000001</v>
      </c>
      <c r="BD67" s="79">
        <f>VLOOKUP($A67,'B-EmEC'!$A:$DD,MATCH(BD$2,'B-EmEC'!$A$1:$DD$1,0),FALSE)</f>
        <v>0</v>
      </c>
      <c r="BE67" s="79">
        <f>VLOOKUP($A67,'B-EmEC'!$A:$DD,MATCH(BE$2,'B-EmEC'!$A$1:$DD$1,0),FALSE)</f>
        <v>8.2929999999999993</v>
      </c>
      <c r="BF67" s="79">
        <f>VLOOKUP($A67,'B-EmEC'!$A:$DD,MATCH(BF$2,'B-EmEC'!$A$1:$DD$1,0),FALSE)</f>
        <v>0</v>
      </c>
      <c r="BG67" s="79">
        <f>VLOOKUP($A67,'B-EmEC'!$A:$DD,MATCH(BG$2,'B-EmEC'!$A$1:$DD$1,0),FALSE)</f>
        <v>0</v>
      </c>
      <c r="BH67" s="79">
        <f>VLOOKUP($A67,'B-EmEC'!$A:$DD,MATCH(BH$2,'B-EmEC'!$A$1:$DD$1,0),FALSE)</f>
        <v>0</v>
      </c>
      <c r="BI67" s="78">
        <f>VLOOKUP($A67,'B-EmEC'!$A:$DD,MATCH(BI$2,'B-EmEC'!$A$1:$DD$1,0),FALSE)</f>
        <v>0</v>
      </c>
      <c r="BJ67" s="77" t="e">
        <f>VLOOKUP($A67,'B-EmEC'!$A:$DD,MATCH(BJ$2,'B-EmEC'!$A$1:$DD$1,0),FALSE)</f>
        <v>#N/A</v>
      </c>
      <c r="BK67" s="77">
        <f>VLOOKUP($A67,'B-EmEC'!$A:$DD,MATCH(BK$2,'B-EmEC'!$A$1:$DD$1,0),FALSE)</f>
        <v>53.499458288190681</v>
      </c>
      <c r="BL67" s="77">
        <f>VLOOKUP($A67,'B-EmEC'!$A:$DD,MATCH(BL$2,'B-EmEC'!$A$1:$DD$1,0),FALSE)</f>
        <v>40.286298568507156</v>
      </c>
      <c r="BM67" s="77" t="e">
        <f>VLOOKUP($A67,'B-EmEC'!$A:$DD,MATCH(BM$2,'B-EmEC'!$A$1:$DD$1,0),FALSE)</f>
        <v>#N/A</v>
      </c>
      <c r="BN67" s="77">
        <f>VLOOKUP($A67,'B-EmEC'!$A:$DD,MATCH(BN$2,'B-EmEC'!$A$1:$DD$1,0),FALSE)</f>
        <v>63.494623655913976</v>
      </c>
      <c r="BO67" s="77">
        <f>VLOOKUP($A67,'B-EmEC'!$A:$DD,MATCH(BO$2,'B-EmEC'!$A$1:$DD$1,0),FALSE)</f>
        <v>61.872977346278311</v>
      </c>
      <c r="BP67" s="77">
        <f>VLOOKUP($A67,'B-EmEC'!$A:$DD,MATCH(BP$2,'B-EmEC'!$A$1:$DD$1,0),FALSE)</f>
        <v>27.601508120649651</v>
      </c>
      <c r="BQ67" s="77">
        <f>VLOOKUP($A67,'B-EmEC'!$A:$DD,MATCH(BQ$2,'B-EmEC'!$A$1:$DD$1,0),FALSE)</f>
        <v>0</v>
      </c>
      <c r="BR67" s="77">
        <f>VLOOKUP($A67,'B-EmEC'!$A:$DD,MATCH(BR$2,'B-EmEC'!$A$1:$DD$1,0),FALSE)</f>
        <v>0</v>
      </c>
      <c r="BS67" s="77">
        <f>VLOOKUP($A67,'B-EmEC'!$A:$DD,MATCH(BS$2,'B-EmEC'!$A$1:$DD$1,0),FALSE)</f>
        <v>2.335245103343794</v>
      </c>
      <c r="BT67" s="77">
        <f>VLOOKUP($A67,'B-EmEC'!$A:$DD,MATCH(BT$2,'B-EmEC'!$A$1:$DD$1,0),FALSE)</f>
        <v>54.714151827553884</v>
      </c>
      <c r="BU67" s="77">
        <f>VLOOKUP($A67,'B-EmEC'!$A:$DD,MATCH(BU$2,'B-EmEC'!$A$1:$DD$1,0),FALSE)</f>
        <v>0</v>
      </c>
      <c r="BV67" s="77">
        <f>VLOOKUP($A67,'B-EmEC'!$A:$DD,MATCH(BV$2,'B-EmEC'!$A$1:$DD$1,0),FALSE)</f>
        <v>53.79495893514585</v>
      </c>
      <c r="BW67" s="77">
        <f>VLOOKUP($A67,'B-EmEC'!$A:$DD,MATCH(BW$2,'B-EmEC'!$A$1:$DD$1,0),FALSE)</f>
        <v>0</v>
      </c>
      <c r="BX67" s="77">
        <f>VLOOKUP($A67,'B-EmEC'!$A:$DD,MATCH(BX$2,'B-EmEC'!$A$1:$DD$1,0),FALSE)</f>
        <v>0</v>
      </c>
      <c r="BY67" s="77">
        <f>VLOOKUP($A67,'B-EmEC'!$A:$DD,MATCH(BY$2,'B-EmEC'!$A$1:$DD$1,0),FALSE)</f>
        <v>0</v>
      </c>
      <c r="BZ67" s="80">
        <f>VLOOKUP($A67,'B-EmEC'!$A:$DD,MATCH(BZ$2,'B-EmEC'!$A$1:$DD$1,0),FALSE)</f>
        <v>0</v>
      </c>
      <c r="CA67" s="79" t="e">
        <f>VLOOKUP($A67,'B-EmEC'!$A:$DD,MATCH(CA$2,'B-EmEC'!$A$1:$DD$1,0),FALSE)</f>
        <v>#N/A</v>
      </c>
      <c r="CB67" s="79">
        <f>VLOOKUP($A67,'B-EmEC'!$A:$DD,MATCH(CB$2,'B-EmEC'!$A$1:$DD$1,0),FALSE)</f>
        <v>51.834791942165232</v>
      </c>
      <c r="CC67" s="79">
        <f>VLOOKUP($A67,'B-EmEC'!$A:$DD,MATCH(CC$2,'B-EmEC'!$A$1:$DD$1,0),FALSE)</f>
        <v>20.290251613499255</v>
      </c>
      <c r="CD67" s="79" t="e">
        <f>VLOOKUP($A67,'B-EmEC'!$A:$DD,MATCH(CD$2,'B-EmEC'!$A$1:$DD$1,0),FALSE)</f>
        <v>#N/A</v>
      </c>
      <c r="CE67" s="79">
        <f>VLOOKUP($A67,'B-EmEC'!$A:$DD,MATCH(CE$2,'B-EmEC'!$A$1:$DD$1,0),FALSE)</f>
        <v>7.5966008460218273</v>
      </c>
      <c r="CF67" s="79">
        <f>VLOOKUP($A67,'B-EmEC'!$A:$DD,MATCH(CF$2,'B-EmEC'!$A$1:$DD$1,0),FALSE)</f>
        <v>20.150213812591193</v>
      </c>
      <c r="CG67" s="79">
        <f>VLOOKUP($A67,'B-EmEC'!$A:$DD,MATCH(CG$2,'B-EmEC'!$A$1:$DD$1,0),FALSE)</f>
        <v>6.1208452390356678</v>
      </c>
      <c r="CH67" s="79">
        <f>VLOOKUP($A67,'B-EmEC'!$A:$DD,MATCH(CH$2,'B-EmEC'!$A$1:$DD$1,0),FALSE)</f>
        <v>0</v>
      </c>
      <c r="CI67" s="79">
        <f>VLOOKUP($A67,'B-EmEC'!$A:$DD,MATCH(CI$2,'B-EmEC'!$A$1:$DD$1,0),FALSE)</f>
        <v>0</v>
      </c>
      <c r="CJ67" s="79">
        <f>VLOOKUP($A67,'B-EmEC'!$A:$DD,MATCH(CJ$2,'B-EmEC'!$A$1:$DD$1,0),FALSE)</f>
        <v>1.761890033656945</v>
      </c>
      <c r="CK67" s="79">
        <f>VLOOKUP($A67,'B-EmEC'!$A:$DD,MATCH(CK$2,'B-EmEC'!$A$1:$DD$1,0),FALSE)</f>
        <v>31.971436893369486</v>
      </c>
      <c r="CL67" s="79">
        <f>VLOOKUP($A67,'B-EmEC'!$A:$DD,MATCH(CL$2,'B-EmEC'!$A$1:$DD$1,0),FALSE)</f>
        <v>0</v>
      </c>
      <c r="CM67" s="79">
        <f>VLOOKUP($A67,'B-EmEC'!$A:$DD,MATCH(CM$2,'B-EmEC'!$A$1:$DD$1,0),FALSE)</f>
        <v>39.55082785609698</v>
      </c>
      <c r="CN67" s="79">
        <f>VLOOKUP($A67,'B-EmEC'!$A:$DD,MATCH(CN$2,'B-EmEC'!$A$1:$DD$1,0),FALSE)</f>
        <v>0</v>
      </c>
      <c r="CO67" s="79">
        <f>VLOOKUP($A67,'B-EmEC'!$A:$DD,MATCH(CO$2,'B-EmEC'!$A$1:$DD$1,0),FALSE)</f>
        <v>0</v>
      </c>
      <c r="CP67" s="79">
        <f>VLOOKUP($A67,'B-EmEC'!$A:$DD,MATCH(CP$2,'B-EmEC'!$A$1:$DD$1,0),FALSE)</f>
        <v>0</v>
      </c>
    </row>
    <row r="68" spans="1:94" x14ac:dyDescent="0.2">
      <c r="A68" t="s">
        <v>206</v>
      </c>
      <c r="B68" s="1" t="str">
        <f>IF(VLOOKUP($A68,'B-Ligands'!$A:$G,3,FALSE)="","",VLOOKUP($A68,'B-Ligands'!$A:$G,3,FALSE))</f>
        <v>PGE2</v>
      </c>
      <c r="C68" t="str">
        <f>IF(VLOOKUP($A68,'B-Ligands'!$A:$G,4,FALSE)="","",VLOOKUP($A68,'B-Ligands'!$A:$G,4,FALSE))</f>
        <v>Prostaglandin E5</v>
      </c>
      <c r="D68" t="str">
        <f>IF(VLOOKUP($A68,'B-Ligands'!$A:$G,5,FALSE)="","",VLOOKUP($A68,'B-Ligands'!$A:$G,5,FALSE))</f>
        <v>Guide To Pharmacology</v>
      </c>
      <c r="E68">
        <f>IF(VLOOKUP($A68,'B-Ligands'!$A:$G,6,FALSE)="","",VLOOKUP($A68,'B-Ligands'!$A:$G,6,FALSE))</f>
        <v>1883</v>
      </c>
      <c r="F68" t="str">
        <f>IF(VLOOKUP($A68,'B-Ligands'!$A:$G,7,FALSE)="","",VLOOKUP($A68,'B-Ligands'!$A:$G,7,FALSE))</f>
        <v>Physiological</v>
      </c>
      <c r="G68" s="28">
        <f t="shared" ref="G68:G102" si="20">IF(COUNTIF(AA68:AB68,"#N/A")=COLUMNS(AA68:AB68),NA(),_xlfn.MAXIFS(AA68:AB68,AA68:AB68,"&lt;&gt;#N/A"))</f>
        <v>10.468159105714415</v>
      </c>
      <c r="H68" s="32">
        <f t="shared" ref="H68:H102" si="21">IF(COUNTIF(AC68:AH68,"#N/A")=COLUMNS(AC68:AH68),NA(),_xlfn.MAXIFS(AC68:AH68,AC68:AH68,"&lt;&gt;#N/A"))</f>
        <v>8.9030003136294731</v>
      </c>
      <c r="I68" s="32">
        <f t="shared" ref="I68:I102" si="22">IF(COUNTIF(AI68:AL68,"#N/A")=COLUMNS(AI68:AL68),NA(),_xlfn.MAXIFS(AI68:AL68,AI68:AL68,"&lt;&gt;#N/A"))</f>
        <v>8.6767923176350816</v>
      </c>
      <c r="J68" s="32">
        <f t="shared" ref="J68:J102" si="23">IF(COUNTIF(AM68:AN68,"#N/A")=COLUMNS(AM68:AN68),NA(),_xlfn.MAXIFS(AM68:AN68,AM68:AN68,"&lt;&gt;#N/A"))</f>
        <v>9.42733426972136</v>
      </c>
      <c r="K68" s="32">
        <f t="shared" ref="K68:K102" si="24">IF(COUNTIF(AO68:AQ68,"#N/A")=COLUMNS(AO68:AQ68),NA(),_xlfn.MAXIFS(AO68:AQ68,AO68:AQ68,"&lt;&gt;#N/A"))</f>
        <v>8.0576498295207895</v>
      </c>
      <c r="L68" s="28">
        <f t="shared" ref="L68:L102" si="25">IF(COUNTIF(AR68:AS68,"#N/A")=COLUMNS(AR68:AS68),NA(),_xlfn.MAXIFS(AR68:AS68,AR68:AS68,"&lt;&gt;#N/A"))</f>
        <v>10.61</v>
      </c>
      <c r="M68" s="32">
        <f t="shared" ref="M68:M102" si="26">IF(COUNTIF(AT68:AY68,"#N/A")=COLUMNS(AT68:AY68),NA(),_xlfn.MAXIFS(AT68:AY68,AT68:AY68,"&lt;&gt;#N/A"))</f>
        <v>9.1579999999999995</v>
      </c>
      <c r="N68" s="32">
        <f t="shared" ref="N68:N102" si="27">IF(COUNTIF(AZ68:BC68,"#N/A")=COLUMNS(AZ68:BC68),NA(),_xlfn.MAXIFS(AZ68:BC68,AZ68:BC68,"&lt;&gt;#N/A"))</f>
        <v>8.8680000000000003</v>
      </c>
      <c r="O68" s="32">
        <f t="shared" ref="O68:O102" si="28">IF(COUNTIF(BD68:BE68,"#N/A")=COLUMNS(BD68:BE68),NA(),_xlfn.MAXIFS(BD68:BE68,BD68:BE68,"&lt;&gt;#N/A"))</f>
        <v>9.6349999999999998</v>
      </c>
      <c r="P68" s="32">
        <f t="shared" ref="P68:P102" si="29">IF(COUNTIF(BF68:BH68,"#N/A")=COLUMNS(BF68:BH68),NA(),_xlfn.MAXIFS(BF68:BH68,BF68:BH68,"&lt;&gt;#N/A"))</f>
        <v>9.25</v>
      </c>
      <c r="Q68" s="29">
        <f t="shared" ref="Q68:Q102" si="30">IF(COUNTIF(BI68:BJ68,"#N/A")=COLUMNS(BI68:BJ68),NA(),_xlfn.MAXIFS(BI68:BJ68,BI68:BJ68,"&lt;&gt;#N/A"))</f>
        <v>72.137170851194128</v>
      </c>
      <c r="R68" s="31">
        <f t="shared" ref="R68:R102" si="31">IF(COUNTIF(BK68:BP68,"#N/A")=COLUMNS(BK68:BP68),NA(),_xlfn.MAXIFS(BK68:BP68,BK68:BP68,"&lt;&gt;#N/A"))</f>
        <v>55.59046587215601</v>
      </c>
      <c r="S68" s="31">
        <f t="shared" ref="S68:S102" si="32">IF(COUNTIF(BQ68:BT68,"#N/A")=COLUMNS(BQ68:BT68),NA(),_xlfn.MAXIFS(BQ68:BT68,BQ68:BT68,"&lt;&gt;#N/A"))</f>
        <v>64.386129334582947</v>
      </c>
      <c r="T68" s="31">
        <f t="shared" ref="T68:T102" si="33">IF(COUNTIF(BU68:BV68,"#N/A")=COLUMNS(BU68:BV68),NA(),_xlfn.MAXIFS(BU68:BV68,BU68:BV68,"&lt;&gt;#N/A"))</f>
        <v>61.991803278688522</v>
      </c>
      <c r="U68" s="31">
        <f t="shared" ref="U68:U102" si="34">IF(COUNTIF(BW68:BY68,"#N/A")=COLUMNS(BW68:BY68),NA(),_xlfn.MAXIFS(BW68:BY68,BW68:BY68,"&lt;&gt;#N/A"))</f>
        <v>27.994409503843467</v>
      </c>
      <c r="V68" s="28">
        <f t="shared" ref="V68:V102" si="35">IF(COUNTIF(BZ68:CA68,"#N/A")=COLUMNS(BZ68:CA68),NA(),_xlfn.MAXIFS(BZ68:CA68,BZ68:CA68,"&lt;&gt;#N/A"))</f>
        <v>30.365097413017569</v>
      </c>
      <c r="W68" s="32">
        <f t="shared" ref="W68:W102" si="36">IF(COUNTIF(CB68:CG68,"#N/A")=COLUMNS(CB68:CG68),NA(),_xlfn.MAXIFS(CB68:CG68,CB68:CG68,"&lt;&gt;#N/A"))</f>
        <v>39.300061517397303</v>
      </c>
      <c r="X68" s="32">
        <f t="shared" ref="X68:X102" si="37">IF(COUNTIF(CH68:CK68,"#N/A")=COLUMNS(CH68:CK68),NA(),_xlfn.MAXIFS(CH68:CK68,CH68:CK68,"&lt;&gt;#N/A"))</f>
        <v>42.876035456658606</v>
      </c>
      <c r="Y68" s="32">
        <f t="shared" ref="Y68:Y102" si="38">IF(COUNTIF(CL68:CM68,"#N/A")=COLUMNS(CL68:CM68),NA(),_xlfn.MAXIFS(CL68:CM68,CL68:CM68,"&lt;&gt;#N/A"))</f>
        <v>6.31912225624444</v>
      </c>
      <c r="Z68" s="32">
        <f t="shared" ref="Z68:Z102" si="39">IF(COUNTIF(CN68:CP68,"#N/A")=COLUMNS(CN68:CP68),NA(),_xlfn.MAXIFS(CN68:CP68,CN68:CP68,"&lt;&gt;#N/A"))</f>
        <v>34.942093760659453</v>
      </c>
      <c r="AA68" s="80" cm="1">
        <f t="array" ref="AA68">_xlfn.IFS(AR68=0,0,AR68&gt;0,(LOG(0.01*BI68/10^-AR68)))</f>
        <v>10.468159105714415</v>
      </c>
      <c r="AB68" s="79" t="e" cm="1">
        <f t="array" ref="AB68">_xlfn.IFS(AS68=0,0,AS68&gt;0,(LOG(0.01*BJ68/10^-AS68)))</f>
        <v>#N/A</v>
      </c>
      <c r="AC68" s="79" cm="1">
        <f t="array" ref="AC68">_xlfn.IFS(AT68=0,0,AT68&gt;0,(LOG(0.01*BK68/10^-AT68)))</f>
        <v>8.9030003136294731</v>
      </c>
      <c r="AD68" s="79" cm="1">
        <f t="array" ref="AD68">_xlfn.IFS(AU68=0,0,AU68&gt;0,(LOG(0.01*BL68/10^-AU68)))</f>
        <v>8.4417322546878779</v>
      </c>
      <c r="AE68" s="79" t="e" cm="1">
        <f t="array" ref="AE68">_xlfn.IFS(AV68=0,0,AV68&gt;0,(LOG(0.01*BM68/10^-AV68)))</f>
        <v>#N/A</v>
      </c>
      <c r="AF68" s="79" cm="1">
        <f t="array" ref="AF68">_xlfn.IFS(AW68=0,0,AW68&gt;0,(LOG(0.01*BN68/10^-AW68)))</f>
        <v>0</v>
      </c>
      <c r="AG68" s="79" cm="1">
        <f t="array" ref="AG68">_xlfn.IFS(AX68=0,0,AX68&gt;0,(LOG(0.01*BO68/10^-AX68)))</f>
        <v>7.3097439174184302</v>
      </c>
      <c r="AH68" s="79" cm="1">
        <f t="array" ref="AH68">_xlfn.IFS(AY68=0,0,AY68&gt;0,(LOG(0.01*BP68/10^-AY68)))</f>
        <v>7.6630134921516477</v>
      </c>
      <c r="AI68" s="79" cm="1">
        <f t="array" ref="AI68">_xlfn.IFS(AZ68=0,0,AZ68&gt;0,(LOG(0.01*BQ68/10^-AZ68)))</f>
        <v>0</v>
      </c>
      <c r="AJ68" s="79" cm="1">
        <f t="array" ref="AJ68">_xlfn.IFS(BA68=0,0,BA68&gt;0,(LOG(0.01*BR68/10^-BA68)))</f>
        <v>0</v>
      </c>
      <c r="AK68" s="79" cm="1">
        <f t="array" ref="AK68">_xlfn.IFS(BB68=0,0,BB68&gt;0,(LOG(0.01*BS68/10^-BB68)))</f>
        <v>0</v>
      </c>
      <c r="AL68" s="79" cm="1">
        <f t="array" ref="AL68">_xlfn.IFS(BC68=0,0,BC68&gt;0,(LOG(0.01*BT68/10^-BC68)))</f>
        <v>8.6767923176350816</v>
      </c>
      <c r="AM68" s="79" cm="1">
        <f t="array" ref="AM68">_xlfn.IFS(BD68=0,0,BD68&gt;0,(LOG(0.01*BU68/10^-BD68)))</f>
        <v>9.42733426972136</v>
      </c>
      <c r="AN68" s="79" cm="1">
        <f t="array" ref="AN68">_xlfn.IFS(BE68=0,0,BE68&gt;0,(LOG(0.01*BV68/10^-BE68)))</f>
        <v>7.8702741451374942</v>
      </c>
      <c r="AO68" s="79" cm="1">
        <f t="array" ref="AO68">_xlfn.IFS(BF68=0,0,BF68&gt;0,(LOG(0.01*BW68/10^-BF68)))</f>
        <v>7.8474674861769032</v>
      </c>
      <c r="AP68" s="79" cm="1">
        <f t="array" ref="AP68">_xlfn.IFS(BG68=0,0,BG68&gt;0,(LOG(0.01*BX68/10^-BG68)))</f>
        <v>8.0370713111977832</v>
      </c>
      <c r="AQ68" s="79" cm="1">
        <f t="array" ref="AQ68">_xlfn.IFS(BH68=0,0,BH68&gt;0,(LOG(0.01*BY68/10^-BH68)))</f>
        <v>8.0576498295207895</v>
      </c>
      <c r="AR68" s="80">
        <f>VLOOKUP($A68,'B-EmEC'!$A:$DD,MATCH(AR$2,'B-EmEC'!$A$1:$DD$1,0),FALSE)</f>
        <v>10.61</v>
      </c>
      <c r="AS68" s="79" t="e">
        <f>VLOOKUP($A68,'B-EmEC'!$A:$DD,MATCH(AS$2,'B-EmEC'!$A$1:$DD$1,0),FALSE)</f>
        <v>#N/A</v>
      </c>
      <c r="AT68" s="79">
        <f>VLOOKUP($A68,'B-EmEC'!$A:$DD,MATCH(AT$2,'B-EmEC'!$A$1:$DD$1,0),FALSE)</f>
        <v>9.1579999999999995</v>
      </c>
      <c r="AU68" s="79">
        <f>VLOOKUP($A68,'B-EmEC'!$A:$DD,MATCH(AU$2,'B-EmEC'!$A$1:$DD$1,0),FALSE)</f>
        <v>8.8849999999999998</v>
      </c>
      <c r="AV68" s="79" t="e">
        <f>VLOOKUP($A68,'B-EmEC'!$A:$DD,MATCH(AV$2,'B-EmEC'!$A$1:$DD$1,0),FALSE)</f>
        <v>#N/A</v>
      </c>
      <c r="AW68" s="79">
        <f>VLOOKUP($A68,'B-EmEC'!$A:$DD,MATCH(AW$2,'B-EmEC'!$A$1:$DD$1,0),FALSE)</f>
        <v>0</v>
      </c>
      <c r="AX68" s="79">
        <f>VLOOKUP($A68,'B-EmEC'!$A:$DD,MATCH(AX$2,'B-EmEC'!$A$1:$DD$1,0),FALSE)</f>
        <v>8.2170000000000005</v>
      </c>
      <c r="AY68" s="79">
        <f>VLOOKUP($A68,'B-EmEC'!$A:$DD,MATCH(AY$2,'B-EmEC'!$A$1:$DD$1,0),FALSE)</f>
        <v>8.2530000000000001</v>
      </c>
      <c r="AZ68" s="79">
        <f>VLOOKUP($A68,'B-EmEC'!$A:$DD,MATCH(AZ$2,'B-EmEC'!$A$1:$DD$1,0),FALSE)</f>
        <v>0</v>
      </c>
      <c r="BA68" s="79">
        <f>VLOOKUP($A68,'B-EmEC'!$A:$DD,MATCH(BA$2,'B-EmEC'!$A$1:$DD$1,0),FALSE)</f>
        <v>0</v>
      </c>
      <c r="BB68" s="79">
        <f>VLOOKUP($A68,'B-EmEC'!$A:$DD,MATCH(BB$2,'B-EmEC'!$A$1:$DD$1,0),FALSE)</f>
        <v>0</v>
      </c>
      <c r="BC68" s="79">
        <f>VLOOKUP($A68,'B-EmEC'!$A:$DD,MATCH(BC$2,'B-EmEC'!$A$1:$DD$1,0),FALSE)</f>
        <v>8.8680000000000003</v>
      </c>
      <c r="BD68" s="79">
        <f>VLOOKUP($A68,'B-EmEC'!$A:$DD,MATCH(BD$2,'B-EmEC'!$A$1:$DD$1,0),FALSE)</f>
        <v>9.6349999999999998</v>
      </c>
      <c r="BE68" s="79">
        <f>VLOOKUP($A68,'B-EmEC'!$A:$DD,MATCH(BE$2,'B-EmEC'!$A$1:$DD$1,0),FALSE)</f>
        <v>8.734</v>
      </c>
      <c r="BF68" s="79">
        <f>VLOOKUP($A68,'B-EmEC'!$A:$DD,MATCH(BF$2,'B-EmEC'!$A$1:$DD$1,0),FALSE)</f>
        <v>8.9209999999999994</v>
      </c>
      <c r="BG68" s="79">
        <f>VLOOKUP($A68,'B-EmEC'!$A:$DD,MATCH(BG$2,'B-EmEC'!$A$1:$DD$1,0),FALSE)</f>
        <v>8.59</v>
      </c>
      <c r="BH68" s="79">
        <f>VLOOKUP($A68,'B-EmEC'!$A:$DD,MATCH(BH$2,'B-EmEC'!$A$1:$DD$1,0),FALSE)</f>
        <v>9.25</v>
      </c>
      <c r="BI68" s="78">
        <f>VLOOKUP($A68,'B-EmEC'!$A:$DD,MATCH(BI$2,'B-EmEC'!$A$1:$DD$1,0),FALSE)</f>
        <v>72.137170851194128</v>
      </c>
      <c r="BJ68" s="77" t="e">
        <f>VLOOKUP($A68,'B-EmEC'!$A:$DD,MATCH(BJ$2,'B-EmEC'!$A$1:$DD$1,0),FALSE)</f>
        <v>#N/A</v>
      </c>
      <c r="BK68" s="77">
        <f>VLOOKUP($A68,'B-EmEC'!$A:$DD,MATCH(BK$2,'B-EmEC'!$A$1:$DD$1,0),FALSE)</f>
        <v>55.59046587215601</v>
      </c>
      <c r="BL68" s="77">
        <f>VLOOKUP($A68,'B-EmEC'!$A:$DD,MATCH(BL$2,'B-EmEC'!$A$1:$DD$1,0),FALSE)</f>
        <v>36.035641250365174</v>
      </c>
      <c r="BM68" s="77" t="e">
        <f>VLOOKUP($A68,'B-EmEC'!$A:$DD,MATCH(BM$2,'B-EmEC'!$A$1:$DD$1,0),FALSE)</f>
        <v>#N/A</v>
      </c>
      <c r="BN68" s="77">
        <f>VLOOKUP($A68,'B-EmEC'!$A:$DD,MATCH(BN$2,'B-EmEC'!$A$1:$DD$1,0),FALSE)</f>
        <v>0</v>
      </c>
      <c r="BO68" s="77">
        <f>VLOOKUP($A68,'B-EmEC'!$A:$DD,MATCH(BO$2,'B-EmEC'!$A$1:$DD$1,0),FALSE)</f>
        <v>12.380663430420713</v>
      </c>
      <c r="BP68" s="77">
        <f>VLOOKUP($A68,'B-EmEC'!$A:$DD,MATCH(BP$2,'B-EmEC'!$A$1:$DD$1,0),FALSE)</f>
        <v>25.704756380510439</v>
      </c>
      <c r="BQ68" s="77">
        <f>VLOOKUP($A68,'B-EmEC'!$A:$DD,MATCH(BQ$2,'B-EmEC'!$A$1:$DD$1,0),FALSE)</f>
        <v>0</v>
      </c>
      <c r="BR68" s="77">
        <f>VLOOKUP($A68,'B-EmEC'!$A:$DD,MATCH(BR$2,'B-EmEC'!$A$1:$DD$1,0),FALSE)</f>
        <v>0</v>
      </c>
      <c r="BS68" s="77">
        <f>VLOOKUP($A68,'B-EmEC'!$A:$DD,MATCH(BS$2,'B-EmEC'!$A$1:$DD$1,0),FALSE)</f>
        <v>0</v>
      </c>
      <c r="BT68" s="77">
        <f>VLOOKUP($A68,'B-EmEC'!$A:$DD,MATCH(BT$2,'B-EmEC'!$A$1:$DD$1,0),FALSE)</f>
        <v>64.386129334582947</v>
      </c>
      <c r="BU68" s="77">
        <f>VLOOKUP($A68,'B-EmEC'!$A:$DD,MATCH(BU$2,'B-EmEC'!$A$1:$DD$1,0),FALSE)</f>
        <v>61.991803278688522</v>
      </c>
      <c r="BV68" s="77">
        <f>VLOOKUP($A68,'B-EmEC'!$A:$DD,MATCH(BV$2,'B-EmEC'!$A$1:$DD$1,0),FALSE)</f>
        <v>13.685924667233078</v>
      </c>
      <c r="BW68" s="77">
        <f>VLOOKUP($A68,'B-EmEC'!$A:$DD,MATCH(BW$2,'B-EmEC'!$A$1:$DD$1,0),FALSE)</f>
        <v>8.4424303457536087</v>
      </c>
      <c r="BX68" s="77">
        <f>VLOOKUP($A68,'B-EmEC'!$A:$DD,MATCH(BX$2,'B-EmEC'!$A$1:$DD$1,0),FALSE)</f>
        <v>27.994409503843467</v>
      </c>
      <c r="BY68" s="77">
        <f>VLOOKUP($A68,'B-EmEC'!$A:$DD,MATCH(BY$2,'B-EmEC'!$A$1:$DD$1,0),FALSE)</f>
        <v>6.4216972878390211</v>
      </c>
      <c r="BZ68" s="80">
        <f>VLOOKUP($A68,'B-EmEC'!$A:$DD,MATCH(BZ$2,'B-EmEC'!$A$1:$DD$1,0),FALSE)</f>
        <v>30.365097413017569</v>
      </c>
      <c r="CA68" s="79" t="e">
        <f>VLOOKUP($A68,'B-EmEC'!$A:$DD,MATCH(CA$2,'B-EmEC'!$A$1:$DD$1,0),FALSE)</f>
        <v>#N/A</v>
      </c>
      <c r="CB68" s="79">
        <f>VLOOKUP($A68,'B-EmEC'!$A:$DD,MATCH(CB$2,'B-EmEC'!$A$1:$DD$1,0),FALSE)</f>
        <v>20.221926243679185</v>
      </c>
      <c r="CC68" s="79">
        <f>VLOOKUP($A68,'B-EmEC'!$A:$DD,MATCH(CC$2,'B-EmEC'!$A$1:$DD$1,0),FALSE)</f>
        <v>25.934879287436722</v>
      </c>
      <c r="CD68" s="79" t="e">
        <f>VLOOKUP($A68,'B-EmEC'!$A:$DD,MATCH(CD$2,'B-EmEC'!$A$1:$DD$1,0),FALSE)</f>
        <v>#N/A</v>
      </c>
      <c r="CE68" s="79">
        <f>VLOOKUP($A68,'B-EmEC'!$A:$DD,MATCH(CE$2,'B-EmEC'!$A$1:$DD$1,0),FALSE)</f>
        <v>0</v>
      </c>
      <c r="CF68" s="79">
        <f>VLOOKUP($A68,'B-EmEC'!$A:$DD,MATCH(CF$2,'B-EmEC'!$A$1:$DD$1,0),FALSE)</f>
        <v>39.300061517397303</v>
      </c>
      <c r="CG68" s="79">
        <f>VLOOKUP($A68,'B-EmEC'!$A:$DD,MATCH(CG$2,'B-EmEC'!$A$1:$DD$1,0),FALSE)</f>
        <v>14.036386205619328</v>
      </c>
      <c r="CH68" s="79">
        <f>VLOOKUP($A68,'B-EmEC'!$A:$DD,MATCH(CH$2,'B-EmEC'!$A$1:$DD$1,0),FALSE)</f>
        <v>0</v>
      </c>
      <c r="CI68" s="79">
        <f>VLOOKUP($A68,'B-EmEC'!$A:$DD,MATCH(CI$2,'B-EmEC'!$A$1:$DD$1,0),FALSE)</f>
        <v>0</v>
      </c>
      <c r="CJ68" s="79">
        <f>VLOOKUP($A68,'B-EmEC'!$A:$DD,MATCH(CJ$2,'B-EmEC'!$A$1:$DD$1,0),FALSE)</f>
        <v>0</v>
      </c>
      <c r="CK68" s="79">
        <f>VLOOKUP($A68,'B-EmEC'!$A:$DD,MATCH(CK$2,'B-EmEC'!$A$1:$DD$1,0),FALSE)</f>
        <v>42.876035456658606</v>
      </c>
      <c r="CL68" s="79">
        <f>VLOOKUP($A68,'B-EmEC'!$A:$DD,MATCH(CL$2,'B-EmEC'!$A$1:$DD$1,0),FALSE)</f>
        <v>2.8267201753227345</v>
      </c>
      <c r="CM68" s="79">
        <f>VLOOKUP($A68,'B-EmEC'!$A:$DD,MATCH(CM$2,'B-EmEC'!$A$1:$DD$1,0),FALSE)</f>
        <v>6.31912225624444</v>
      </c>
      <c r="CN68" s="79">
        <f>VLOOKUP($A68,'B-EmEC'!$A:$DD,MATCH(CN$2,'B-EmEC'!$A$1:$DD$1,0),FALSE)</f>
        <v>32.471492294182738</v>
      </c>
      <c r="CO68" s="79">
        <f>VLOOKUP($A68,'B-EmEC'!$A:$DD,MATCH(CO$2,'B-EmEC'!$A$1:$DD$1,0),FALSE)</f>
        <v>34.942093760659453</v>
      </c>
      <c r="CP68" s="79">
        <f>VLOOKUP($A68,'B-EmEC'!$A:$DD,MATCH(CP$2,'B-EmEC'!$A$1:$DD$1,0),FALSE)</f>
        <v>9.171826070843764</v>
      </c>
    </row>
    <row r="69" spans="1:94" x14ac:dyDescent="0.2">
      <c r="A69" t="s">
        <v>118</v>
      </c>
      <c r="B69" s="1" t="str">
        <f>IF(VLOOKUP($A69,'B-Ligands'!$A:$G,3,FALSE)="","",VLOOKUP($A69,'B-Ligands'!$A:$G,3,FALSE))</f>
        <v>Propionate</v>
      </c>
      <c r="C69" t="str">
        <f>IF(VLOOKUP($A69,'B-Ligands'!$A:$G,4,FALSE)="","",VLOOKUP($A69,'B-Ligands'!$A:$G,4,FALSE))</f>
        <v>Propionic acid</v>
      </c>
      <c r="D69" t="str">
        <f>IF(VLOOKUP($A69,'B-Ligands'!$A:$G,5,FALSE)="","",VLOOKUP($A69,'B-Ligands'!$A:$G,5,FALSE))</f>
        <v>Guide To Pharmacology</v>
      </c>
      <c r="E69">
        <f>IF(VLOOKUP($A69,'B-Ligands'!$A:$G,6,FALSE)="","",VLOOKUP($A69,'B-Ligands'!$A:$G,6,FALSE))</f>
        <v>1062</v>
      </c>
      <c r="F69" t="str">
        <f>IF(VLOOKUP($A69,'B-Ligands'!$A:$G,7,FALSE)="","",VLOOKUP($A69,'B-Ligands'!$A:$G,7,FALSE))</f>
        <v>Physiological</v>
      </c>
      <c r="G69" s="28">
        <f t="shared" si="20"/>
        <v>0</v>
      </c>
      <c r="H69" s="32">
        <f t="shared" si="21"/>
        <v>4.2783792114013881</v>
      </c>
      <c r="I69" s="32">
        <f t="shared" si="22"/>
        <v>4.1273199500970712</v>
      </c>
      <c r="J69" s="32">
        <f t="shared" si="23"/>
        <v>0</v>
      </c>
      <c r="K69" s="32">
        <f t="shared" si="24"/>
        <v>0</v>
      </c>
      <c r="L69" s="28">
        <f t="shared" si="25"/>
        <v>0</v>
      </c>
      <c r="M69" s="32">
        <f t="shared" si="26"/>
        <v>4.6500000000000004</v>
      </c>
      <c r="N69" s="32">
        <f t="shared" si="27"/>
        <v>5.2009999999999996</v>
      </c>
      <c r="O69" s="32">
        <f t="shared" si="28"/>
        <v>0</v>
      </c>
      <c r="P69" s="32">
        <f t="shared" si="29"/>
        <v>0</v>
      </c>
      <c r="Q69" s="29">
        <f t="shared" si="30"/>
        <v>0</v>
      </c>
      <c r="R69" s="31">
        <f t="shared" si="31"/>
        <v>49.58829902491874</v>
      </c>
      <c r="S69" s="31">
        <f t="shared" si="32"/>
        <v>60.341834690879956</v>
      </c>
      <c r="T69" s="31">
        <f t="shared" si="33"/>
        <v>0</v>
      </c>
      <c r="U69" s="31">
        <f t="shared" si="34"/>
        <v>0</v>
      </c>
      <c r="V69" s="28">
        <f t="shared" si="35"/>
        <v>0</v>
      </c>
      <c r="W69" s="32">
        <f t="shared" si="36"/>
        <v>39.648834478738962</v>
      </c>
      <c r="X69" s="32">
        <f t="shared" si="37"/>
        <v>42.927559209824949</v>
      </c>
      <c r="Y69" s="32">
        <f t="shared" si="38"/>
        <v>0</v>
      </c>
      <c r="Z69" s="32">
        <f t="shared" si="39"/>
        <v>0</v>
      </c>
      <c r="AA69" s="80" cm="1">
        <f t="array" ref="AA69">_xlfn.IFS(AR69=0,0,AR69&gt;0,(LOG(0.01*BI69/10^-AR69)))</f>
        <v>0</v>
      </c>
      <c r="AB69" s="79" t="e" cm="1">
        <f t="array" ref="AB69">_xlfn.IFS(AS69=0,0,AS69&gt;0,(LOG(0.01*BJ69/10^-AS69)))</f>
        <v>#N/A</v>
      </c>
      <c r="AC69" s="79" cm="1">
        <f t="array" ref="AC69">_xlfn.IFS(AT69=0,0,AT69&gt;0,(LOG(0.01*BK69/10^-AT69)))</f>
        <v>4.2783792114013881</v>
      </c>
      <c r="AD69" s="79" cm="1">
        <f t="array" ref="AD69">_xlfn.IFS(AU69=0,0,AU69&gt;0,(LOG(0.01*BL69/10^-AU69)))</f>
        <v>4.2138906373568217</v>
      </c>
      <c r="AE69" s="79" t="e" cm="1">
        <f t="array" ref="AE69">_xlfn.IFS(AV69=0,0,AV69&gt;0,(LOG(0.01*BM69/10^-AV69)))</f>
        <v>#N/A</v>
      </c>
      <c r="AF69" s="79" cm="1">
        <f t="array" ref="AF69">_xlfn.IFS(AW69=0,0,AW69&gt;0,(LOG(0.01*BN69/10^-AW69)))</f>
        <v>0</v>
      </c>
      <c r="AG69" s="79" cm="1">
        <f t="array" ref="AG69">_xlfn.IFS(AX69=0,0,AX69&gt;0,(LOG(0.01*BO69/10^-AX69)))</f>
        <v>0</v>
      </c>
      <c r="AH69" s="79" cm="1">
        <f t="array" ref="AH69">_xlfn.IFS(AY69=0,0,AY69&gt;0,(LOG(0.01*BP69/10^-AY69)))</f>
        <v>0</v>
      </c>
      <c r="AI69" s="79" cm="1">
        <f t="array" ref="AI69">_xlfn.IFS(AZ69=0,0,AZ69&gt;0,(LOG(0.01*BQ69/10^-AZ69)))</f>
        <v>3.8756185107447001</v>
      </c>
      <c r="AJ69" s="79" cm="1">
        <f t="array" ref="AJ69">_xlfn.IFS(BA69=0,0,BA69&gt;0,(LOG(0.01*BR69/10^-BA69)))</f>
        <v>3.9526363495295835</v>
      </c>
      <c r="AK69" s="79" cm="1">
        <f t="array" ref="AK69">_xlfn.IFS(BB69=0,0,BB69&gt;0,(LOG(0.01*BS69/10^-BB69)))</f>
        <v>4.1273199500970712</v>
      </c>
      <c r="AL69" s="79" cm="1">
        <f t="array" ref="AL69">_xlfn.IFS(BC69=0,0,BC69&gt;0,(LOG(0.01*BT69/10^-BC69)))</f>
        <v>0</v>
      </c>
      <c r="AM69" s="79" cm="1">
        <f t="array" ref="AM69">_xlfn.IFS(BD69=0,0,BD69&gt;0,(LOG(0.01*BU69/10^-BD69)))</f>
        <v>0</v>
      </c>
      <c r="AN69" s="79" cm="1">
        <f t="array" ref="AN69">_xlfn.IFS(BE69=0,0,BE69&gt;0,(LOG(0.01*BV69/10^-BE69)))</f>
        <v>0</v>
      </c>
      <c r="AO69" s="79" cm="1">
        <f t="array" ref="AO69">_xlfn.IFS(BF69=0,0,BF69&gt;0,(LOG(0.01*BW69/10^-BF69)))</f>
        <v>0</v>
      </c>
      <c r="AP69" s="79" cm="1">
        <f t="array" ref="AP69">_xlfn.IFS(BG69=0,0,BG69&gt;0,(LOG(0.01*BX69/10^-BG69)))</f>
        <v>0</v>
      </c>
      <c r="AQ69" s="79" cm="1">
        <f t="array" ref="AQ69">_xlfn.IFS(BH69=0,0,BH69&gt;0,(LOG(0.01*BY69/10^-BH69)))</f>
        <v>0</v>
      </c>
      <c r="AR69" s="80">
        <f>VLOOKUP($A69,'B-EmEC'!$A:$DD,MATCH(AR$2,'B-EmEC'!$A$1:$DD$1,0),FALSE)</f>
        <v>0</v>
      </c>
      <c r="AS69" s="79" t="e">
        <f>VLOOKUP($A69,'B-EmEC'!$A:$DD,MATCH(AS$2,'B-EmEC'!$A$1:$DD$1,0),FALSE)</f>
        <v>#N/A</v>
      </c>
      <c r="AT69" s="79">
        <f>VLOOKUP($A69,'B-EmEC'!$A:$DD,MATCH(AT$2,'B-EmEC'!$A$1:$DD$1,0),FALSE)</f>
        <v>4.5830000000000002</v>
      </c>
      <c r="AU69" s="79">
        <f>VLOOKUP($A69,'B-EmEC'!$A:$DD,MATCH(AU$2,'B-EmEC'!$A$1:$DD$1,0),FALSE)</f>
        <v>4.6500000000000004</v>
      </c>
      <c r="AV69" s="79" t="e">
        <f>VLOOKUP($A69,'B-EmEC'!$A:$DD,MATCH(AV$2,'B-EmEC'!$A$1:$DD$1,0),FALSE)</f>
        <v>#N/A</v>
      </c>
      <c r="AW69" s="79">
        <f>VLOOKUP($A69,'B-EmEC'!$A:$DD,MATCH(AW$2,'B-EmEC'!$A$1:$DD$1,0),FALSE)</f>
        <v>0</v>
      </c>
      <c r="AX69" s="79">
        <f>VLOOKUP($A69,'B-EmEC'!$A:$DD,MATCH(AX$2,'B-EmEC'!$A$1:$DD$1,0),FALSE)</f>
        <v>0</v>
      </c>
      <c r="AY69" s="79">
        <f>VLOOKUP($A69,'B-EmEC'!$A:$DD,MATCH(AY$2,'B-EmEC'!$A$1:$DD$1,0),FALSE)</f>
        <v>0</v>
      </c>
      <c r="AZ69" s="79">
        <f>VLOOKUP($A69,'B-EmEC'!$A:$DD,MATCH(AZ$2,'B-EmEC'!$A$1:$DD$1,0),FALSE)</f>
        <v>4.0949999999999998</v>
      </c>
      <c r="BA69" s="79">
        <f>VLOOKUP($A69,'B-EmEC'!$A:$DD,MATCH(BA$2,'B-EmEC'!$A$1:$DD$1,0),FALSE)</f>
        <v>4.4729999999999999</v>
      </c>
      <c r="BB69" s="79">
        <f>VLOOKUP($A69,'B-EmEC'!$A:$DD,MATCH(BB$2,'B-EmEC'!$A$1:$DD$1,0),FALSE)</f>
        <v>5.2009999999999996</v>
      </c>
      <c r="BC69" s="79">
        <f>VLOOKUP($A69,'B-EmEC'!$A:$DD,MATCH(BC$2,'B-EmEC'!$A$1:$DD$1,0),FALSE)</f>
        <v>0</v>
      </c>
      <c r="BD69" s="79">
        <f>VLOOKUP($A69,'B-EmEC'!$A:$DD,MATCH(BD$2,'B-EmEC'!$A$1:$DD$1,0),FALSE)</f>
        <v>0</v>
      </c>
      <c r="BE69" s="79">
        <f>VLOOKUP($A69,'B-EmEC'!$A:$DD,MATCH(BE$2,'B-EmEC'!$A$1:$DD$1,0),FALSE)</f>
        <v>0</v>
      </c>
      <c r="BF69" s="79">
        <f>VLOOKUP($A69,'B-EmEC'!$A:$DD,MATCH(BF$2,'B-EmEC'!$A$1:$DD$1,0),FALSE)</f>
        <v>0</v>
      </c>
      <c r="BG69" s="79">
        <f>VLOOKUP($A69,'B-EmEC'!$A:$DD,MATCH(BG$2,'B-EmEC'!$A$1:$DD$1,0),FALSE)</f>
        <v>0</v>
      </c>
      <c r="BH69" s="79">
        <f>VLOOKUP($A69,'B-EmEC'!$A:$DD,MATCH(BH$2,'B-EmEC'!$A$1:$DD$1,0),FALSE)</f>
        <v>0</v>
      </c>
      <c r="BI69" s="78">
        <f>VLOOKUP($A69,'B-EmEC'!$A:$DD,MATCH(BI$2,'B-EmEC'!$A$1:$DD$1,0),FALSE)</f>
        <v>0</v>
      </c>
      <c r="BJ69" s="77" t="e">
        <f>VLOOKUP($A69,'B-EmEC'!$A:$DD,MATCH(BJ$2,'B-EmEC'!$A$1:$DD$1,0),FALSE)</f>
        <v>#N/A</v>
      </c>
      <c r="BK69" s="77">
        <f>VLOOKUP($A69,'B-EmEC'!$A:$DD,MATCH(BK$2,'B-EmEC'!$A$1:$DD$1,0),FALSE)</f>
        <v>49.58829902491874</v>
      </c>
      <c r="BL69" s="77">
        <f>VLOOKUP($A69,'B-EmEC'!$A:$DD,MATCH(BL$2,'B-EmEC'!$A$1:$DD$1,0),FALSE)</f>
        <v>36.634531113058721</v>
      </c>
      <c r="BM69" s="77" t="e">
        <f>VLOOKUP($A69,'B-EmEC'!$A:$DD,MATCH(BM$2,'B-EmEC'!$A$1:$DD$1,0),FALSE)</f>
        <v>#N/A</v>
      </c>
      <c r="BN69" s="77">
        <f>VLOOKUP($A69,'B-EmEC'!$A:$DD,MATCH(BN$2,'B-EmEC'!$A$1:$DD$1,0),FALSE)</f>
        <v>0</v>
      </c>
      <c r="BO69" s="77">
        <f>VLOOKUP($A69,'B-EmEC'!$A:$DD,MATCH(BO$2,'B-EmEC'!$A$1:$DD$1,0),FALSE)</f>
        <v>0</v>
      </c>
      <c r="BP69" s="77">
        <f>VLOOKUP($A69,'B-EmEC'!$A:$DD,MATCH(BP$2,'B-EmEC'!$A$1:$DD$1,0),FALSE)</f>
        <v>0</v>
      </c>
      <c r="BQ69" s="77">
        <f>VLOOKUP($A69,'B-EmEC'!$A:$DD,MATCH(BQ$2,'B-EmEC'!$A$1:$DD$1,0),FALSE)</f>
        <v>60.341834690879956</v>
      </c>
      <c r="BR69" s="77">
        <f>VLOOKUP($A69,'B-EmEC'!$A:$DD,MATCH(BR$2,'B-EmEC'!$A$1:$DD$1,0),FALSE)</f>
        <v>30.174240640452084</v>
      </c>
      <c r="BS69" s="77">
        <f>VLOOKUP($A69,'B-EmEC'!$A:$DD,MATCH(BS$2,'B-EmEC'!$A$1:$DD$1,0),FALSE)</f>
        <v>8.4395628178768511</v>
      </c>
      <c r="BT69" s="77">
        <f>VLOOKUP($A69,'B-EmEC'!$A:$DD,MATCH(BT$2,'B-EmEC'!$A$1:$DD$1,0),FALSE)</f>
        <v>0</v>
      </c>
      <c r="BU69" s="77">
        <f>VLOOKUP($A69,'B-EmEC'!$A:$DD,MATCH(BU$2,'B-EmEC'!$A$1:$DD$1,0),FALSE)</f>
        <v>0</v>
      </c>
      <c r="BV69" s="77">
        <f>VLOOKUP($A69,'B-EmEC'!$A:$DD,MATCH(BV$2,'B-EmEC'!$A$1:$DD$1,0),FALSE)</f>
        <v>0</v>
      </c>
      <c r="BW69" s="77">
        <f>VLOOKUP($A69,'B-EmEC'!$A:$DD,MATCH(BW$2,'B-EmEC'!$A$1:$DD$1,0),FALSE)</f>
        <v>0</v>
      </c>
      <c r="BX69" s="77">
        <f>VLOOKUP($A69,'B-EmEC'!$A:$DD,MATCH(BX$2,'B-EmEC'!$A$1:$DD$1,0),FALSE)</f>
        <v>0</v>
      </c>
      <c r="BY69" s="77">
        <f>VLOOKUP($A69,'B-EmEC'!$A:$DD,MATCH(BY$2,'B-EmEC'!$A$1:$DD$1,0),FALSE)</f>
        <v>0</v>
      </c>
      <c r="BZ69" s="80">
        <f>VLOOKUP($A69,'B-EmEC'!$A:$DD,MATCH(BZ$2,'B-EmEC'!$A$1:$DD$1,0),FALSE)</f>
        <v>0</v>
      </c>
      <c r="CA69" s="79" t="e">
        <f>VLOOKUP($A69,'B-EmEC'!$A:$DD,MATCH(CA$2,'B-EmEC'!$A$1:$DD$1,0),FALSE)</f>
        <v>#N/A</v>
      </c>
      <c r="CB69" s="79">
        <f>VLOOKUP($A69,'B-EmEC'!$A:$DD,MATCH(CB$2,'B-EmEC'!$A$1:$DD$1,0),FALSE)</f>
        <v>30.058524262079398</v>
      </c>
      <c r="CC69" s="79">
        <f>VLOOKUP($A69,'B-EmEC'!$A:$DD,MATCH(CC$2,'B-EmEC'!$A$1:$DD$1,0),FALSE)</f>
        <v>39.648834478738962</v>
      </c>
      <c r="CD69" s="79" t="e">
        <f>VLOOKUP($A69,'B-EmEC'!$A:$DD,MATCH(CD$2,'B-EmEC'!$A$1:$DD$1,0),FALSE)</f>
        <v>#N/A</v>
      </c>
      <c r="CE69" s="79">
        <f>VLOOKUP($A69,'B-EmEC'!$A:$DD,MATCH(CE$2,'B-EmEC'!$A$1:$DD$1,0),FALSE)</f>
        <v>0</v>
      </c>
      <c r="CF69" s="79">
        <f>VLOOKUP($A69,'B-EmEC'!$A:$DD,MATCH(CF$2,'B-EmEC'!$A$1:$DD$1,0),FALSE)</f>
        <v>0</v>
      </c>
      <c r="CG69" s="79">
        <f>VLOOKUP($A69,'B-EmEC'!$A:$DD,MATCH(CG$2,'B-EmEC'!$A$1:$DD$1,0),FALSE)</f>
        <v>0</v>
      </c>
      <c r="CH69" s="79">
        <f>VLOOKUP($A69,'B-EmEC'!$A:$DD,MATCH(CH$2,'B-EmEC'!$A$1:$DD$1,0),FALSE)</f>
        <v>42.927559209824949</v>
      </c>
      <c r="CI69" s="79">
        <f>VLOOKUP($A69,'B-EmEC'!$A:$DD,MATCH(CI$2,'B-EmEC'!$A$1:$DD$1,0),FALSE)</f>
        <v>33.147413553610185</v>
      </c>
      <c r="CJ69" s="79">
        <f>VLOOKUP($A69,'B-EmEC'!$A:$DD,MATCH(CJ$2,'B-EmEC'!$A$1:$DD$1,0),FALSE)</f>
        <v>4.4470475464850816</v>
      </c>
      <c r="CK69" s="79">
        <f>VLOOKUP($A69,'B-EmEC'!$A:$DD,MATCH(CK$2,'B-EmEC'!$A$1:$DD$1,0),FALSE)</f>
        <v>0</v>
      </c>
      <c r="CL69" s="79">
        <f>VLOOKUP($A69,'B-EmEC'!$A:$DD,MATCH(CL$2,'B-EmEC'!$A$1:$DD$1,0),FALSE)</f>
        <v>0</v>
      </c>
      <c r="CM69" s="79">
        <f>VLOOKUP($A69,'B-EmEC'!$A:$DD,MATCH(CM$2,'B-EmEC'!$A$1:$DD$1,0),FALSE)</f>
        <v>0</v>
      </c>
      <c r="CN69" s="79">
        <f>VLOOKUP($A69,'B-EmEC'!$A:$DD,MATCH(CN$2,'B-EmEC'!$A$1:$DD$1,0),FALSE)</f>
        <v>0</v>
      </c>
      <c r="CO69" s="79">
        <f>VLOOKUP($A69,'B-EmEC'!$A:$DD,MATCH(CO$2,'B-EmEC'!$A$1:$DD$1,0),FALSE)</f>
        <v>0</v>
      </c>
      <c r="CP69" s="79">
        <f>VLOOKUP($A69,'B-EmEC'!$A:$DD,MATCH(CP$2,'B-EmEC'!$A$1:$DD$1,0),FALSE)</f>
        <v>0</v>
      </c>
    </row>
    <row r="70" spans="1:94" x14ac:dyDescent="0.2">
      <c r="A70" t="s">
        <v>119</v>
      </c>
      <c r="B70" s="1" t="str">
        <f>IF(VLOOKUP($A70,'B-Ligands'!$A:$G,3,FALSE)="","",VLOOKUP($A70,'B-Ligands'!$A:$G,3,FALSE))</f>
        <v>Propionate</v>
      </c>
      <c r="C70" t="str">
        <f>IF(VLOOKUP($A70,'B-Ligands'!$A:$G,4,FALSE)="","",VLOOKUP($A70,'B-Ligands'!$A:$G,4,FALSE))</f>
        <v>Propionic acid</v>
      </c>
      <c r="D70" t="str">
        <f>IF(VLOOKUP($A70,'B-Ligands'!$A:$G,5,FALSE)="","",VLOOKUP($A70,'B-Ligands'!$A:$G,5,FALSE))</f>
        <v>Guide To Pharmacology</v>
      </c>
      <c r="E70">
        <f>IF(VLOOKUP($A70,'B-Ligands'!$A:$G,6,FALSE)="","",VLOOKUP($A70,'B-Ligands'!$A:$G,6,FALSE))</f>
        <v>1062</v>
      </c>
      <c r="F70" t="str">
        <f>IF(VLOOKUP($A70,'B-Ligands'!$A:$G,7,FALSE)="","",VLOOKUP($A70,'B-Ligands'!$A:$G,7,FALSE))</f>
        <v>Physiological</v>
      </c>
      <c r="G70" s="28">
        <f t="shared" si="20"/>
        <v>0</v>
      </c>
      <c r="H70" s="32">
        <f t="shared" si="21"/>
        <v>5.2426314613240477</v>
      </c>
      <c r="I70" s="32">
        <f t="shared" si="22"/>
        <v>0</v>
      </c>
      <c r="J70" s="32">
        <f t="shared" si="23"/>
        <v>5.0454933290018928</v>
      </c>
      <c r="K70" s="32">
        <f t="shared" si="24"/>
        <v>0</v>
      </c>
      <c r="L70" s="28">
        <f t="shared" si="25"/>
        <v>0</v>
      </c>
      <c r="M70" s="32">
        <f t="shared" si="26"/>
        <v>5.6550000000000002</v>
      </c>
      <c r="N70" s="32">
        <f t="shared" si="27"/>
        <v>0</v>
      </c>
      <c r="O70" s="32">
        <f t="shared" si="28"/>
        <v>5.3029999999999999</v>
      </c>
      <c r="P70" s="32">
        <f t="shared" si="29"/>
        <v>0</v>
      </c>
      <c r="Q70" s="29">
        <f t="shared" si="30"/>
        <v>0</v>
      </c>
      <c r="R70" s="31">
        <f t="shared" si="31"/>
        <v>45.446635730858461</v>
      </c>
      <c r="S70" s="31">
        <f t="shared" si="32"/>
        <v>0</v>
      </c>
      <c r="T70" s="31">
        <f t="shared" si="33"/>
        <v>66.723307844803173</v>
      </c>
      <c r="U70" s="31">
        <f t="shared" si="34"/>
        <v>0</v>
      </c>
      <c r="V70" s="28">
        <f t="shared" si="35"/>
        <v>0</v>
      </c>
      <c r="W70" s="32">
        <f t="shared" si="36"/>
        <v>143.7951245803194</v>
      </c>
      <c r="X70" s="32">
        <f t="shared" si="37"/>
        <v>0</v>
      </c>
      <c r="Y70" s="32">
        <f t="shared" si="38"/>
        <v>78.814776667868699</v>
      </c>
      <c r="Z70" s="32">
        <f t="shared" si="39"/>
        <v>0</v>
      </c>
      <c r="AA70" s="80" cm="1">
        <f t="array" ref="AA70">_xlfn.IFS(AR70=0,0,AR70&gt;0,(LOG(0.01*BI70/10^-AR70)))</f>
        <v>0</v>
      </c>
      <c r="AB70" s="79" t="e" cm="1">
        <f t="array" ref="AB70">_xlfn.IFS(AS70=0,0,AS70&gt;0,(LOG(0.01*BJ70/10^-AS70)))</f>
        <v>#N/A</v>
      </c>
      <c r="AC70" s="79" cm="1">
        <f t="array" ref="AC70">_xlfn.IFS(AT70=0,0,AT70&gt;0,(LOG(0.01*BK70/10^-AT70)))</f>
        <v>4.848753763969901</v>
      </c>
      <c r="AD70" s="79" cm="1">
        <f t="array" ref="AD70">_xlfn.IFS(AU70=0,0,AU70&gt;0,(LOG(0.01*BL70/10^-AU70)))</f>
        <v>5.0681361082650298</v>
      </c>
      <c r="AE70" s="79" t="e" cm="1">
        <f t="array" ref="AE70">_xlfn.IFS(AV70=0,0,AV70&gt;0,(LOG(0.01*BM70/10^-AV70)))</f>
        <v>#N/A</v>
      </c>
      <c r="AF70" s="79" cm="1">
        <f t="array" ref="AF70">_xlfn.IFS(AW70=0,0,AW70&gt;0,(LOG(0.01*BN70/10^-AW70)))</f>
        <v>5.240096693877879</v>
      </c>
      <c r="AG70" s="79" cm="1">
        <f t="array" ref="AG70">_xlfn.IFS(AX70=0,0,AX70&gt;0,(LOG(0.01*BO70/10^-AX70)))</f>
        <v>5.2426314613240477</v>
      </c>
      <c r="AH70" s="79" cm="1">
        <f t="array" ref="AH70">_xlfn.IFS(AY70=0,0,AY70&gt;0,(LOG(0.01*BP70/10^-AY70)))</f>
        <v>4.8305017393159151</v>
      </c>
      <c r="AI70" s="79" cm="1">
        <f t="array" ref="AI70">_xlfn.IFS(AZ70=0,0,AZ70&gt;0,(LOG(0.01*BQ70/10^-AZ70)))</f>
        <v>0</v>
      </c>
      <c r="AJ70" s="79" cm="1">
        <f t="array" ref="AJ70">_xlfn.IFS(BA70=0,0,BA70&gt;0,(LOG(0.01*BR70/10^-BA70)))</f>
        <v>0</v>
      </c>
      <c r="AK70" s="79" cm="1">
        <f t="array" ref="AK70">_xlfn.IFS(BB70=0,0,BB70&gt;0,(LOG(0.01*BS70/10^-BB70)))</f>
        <v>0</v>
      </c>
      <c r="AL70" s="79" cm="1">
        <f t="array" ref="AL70">_xlfn.IFS(BC70=0,0,BC70&gt;0,(LOG(0.01*BT70/10^-BC70)))</f>
        <v>0</v>
      </c>
      <c r="AM70" s="79" cm="1">
        <f t="array" ref="AM70">_xlfn.IFS(BD70=0,0,BD70&gt;0,(LOG(0.01*BU70/10^-BD70)))</f>
        <v>5.0454933290018928</v>
      </c>
      <c r="AN70" s="79" cm="1">
        <f t="array" ref="AN70">_xlfn.IFS(BE70=0,0,BE70&gt;0,(LOG(0.01*BV70/10^-BE70)))</f>
        <v>3.858277568551967</v>
      </c>
      <c r="AO70" s="79" cm="1">
        <f t="array" ref="AO70">_xlfn.IFS(BF70=0,0,BF70&gt;0,(LOG(0.01*BW70/10^-BF70)))</f>
        <v>0</v>
      </c>
      <c r="AP70" s="79" cm="1">
        <f t="array" ref="AP70">_xlfn.IFS(BG70=0,0,BG70&gt;0,(LOG(0.01*BX70/10^-BG70)))</f>
        <v>0</v>
      </c>
      <c r="AQ70" s="79" cm="1">
        <f t="array" ref="AQ70">_xlfn.IFS(BH70=0,0,BH70&gt;0,(LOG(0.01*BY70/10^-BH70)))</f>
        <v>0</v>
      </c>
      <c r="AR70" s="80">
        <f>VLOOKUP($A70,'B-EmEC'!$A:$DD,MATCH(AR$2,'B-EmEC'!$A$1:$DD$1,0),FALSE)</f>
        <v>0</v>
      </c>
      <c r="AS70" s="79" t="e">
        <f>VLOOKUP($A70,'B-EmEC'!$A:$DD,MATCH(AS$2,'B-EmEC'!$A$1:$DD$1,0),FALSE)</f>
        <v>#N/A</v>
      </c>
      <c r="AT70" s="79">
        <f>VLOOKUP($A70,'B-EmEC'!$A:$DD,MATCH(AT$2,'B-EmEC'!$A$1:$DD$1,0),FALSE)</f>
        <v>5.25</v>
      </c>
      <c r="AU70" s="79">
        <f>VLOOKUP($A70,'B-EmEC'!$A:$DD,MATCH(AU$2,'B-EmEC'!$A$1:$DD$1,0),FALSE)</f>
        <v>5.5229999999999997</v>
      </c>
      <c r="AV70" s="79" t="e">
        <f>VLOOKUP($A70,'B-EmEC'!$A:$DD,MATCH(AV$2,'B-EmEC'!$A$1:$DD$1,0),FALSE)</f>
        <v>#N/A</v>
      </c>
      <c r="AW70" s="79">
        <f>VLOOKUP($A70,'B-EmEC'!$A:$DD,MATCH(AW$2,'B-EmEC'!$A$1:$DD$1,0),FALSE)</f>
        <v>5.6550000000000002</v>
      </c>
      <c r="AX70" s="79">
        <f>VLOOKUP($A70,'B-EmEC'!$A:$DD,MATCH(AX$2,'B-EmEC'!$A$1:$DD$1,0),FALSE)</f>
        <v>5.6289999999999996</v>
      </c>
      <c r="AY70" s="79">
        <f>VLOOKUP($A70,'B-EmEC'!$A:$DD,MATCH(AY$2,'B-EmEC'!$A$1:$DD$1,0),FALSE)</f>
        <v>5.173</v>
      </c>
      <c r="AZ70" s="79">
        <f>VLOOKUP($A70,'B-EmEC'!$A:$DD,MATCH(AZ$2,'B-EmEC'!$A$1:$DD$1,0),FALSE)</f>
        <v>0</v>
      </c>
      <c r="BA70" s="79">
        <f>VLOOKUP($A70,'B-EmEC'!$A:$DD,MATCH(BA$2,'B-EmEC'!$A$1:$DD$1,0),FALSE)</f>
        <v>0</v>
      </c>
      <c r="BB70" s="79">
        <f>VLOOKUP($A70,'B-EmEC'!$A:$DD,MATCH(BB$2,'B-EmEC'!$A$1:$DD$1,0),FALSE)</f>
        <v>0</v>
      </c>
      <c r="BC70" s="79">
        <f>VLOOKUP($A70,'B-EmEC'!$A:$DD,MATCH(BC$2,'B-EmEC'!$A$1:$DD$1,0),FALSE)</f>
        <v>0</v>
      </c>
      <c r="BD70" s="79">
        <f>VLOOKUP($A70,'B-EmEC'!$A:$DD,MATCH(BD$2,'B-EmEC'!$A$1:$DD$1,0),FALSE)</f>
        <v>5.3029999999999999</v>
      </c>
      <c r="BE70" s="79">
        <f>VLOOKUP($A70,'B-EmEC'!$A:$DD,MATCH(BE$2,'B-EmEC'!$A$1:$DD$1,0),FALSE)</f>
        <v>4.0339999999999998</v>
      </c>
      <c r="BF70" s="79">
        <f>VLOOKUP($A70,'B-EmEC'!$A:$DD,MATCH(BF$2,'B-EmEC'!$A$1:$DD$1,0),FALSE)</f>
        <v>0</v>
      </c>
      <c r="BG70" s="79">
        <f>VLOOKUP($A70,'B-EmEC'!$A:$DD,MATCH(BG$2,'B-EmEC'!$A$1:$DD$1,0),FALSE)</f>
        <v>0</v>
      </c>
      <c r="BH70" s="79">
        <f>VLOOKUP($A70,'B-EmEC'!$A:$DD,MATCH(BH$2,'B-EmEC'!$A$1:$DD$1,0),FALSE)</f>
        <v>0</v>
      </c>
      <c r="BI70" s="78">
        <f>VLOOKUP($A70,'B-EmEC'!$A:$DD,MATCH(BI$2,'B-EmEC'!$A$1:$DD$1,0),FALSE)</f>
        <v>0</v>
      </c>
      <c r="BJ70" s="77" t="e">
        <f>VLOOKUP($A70,'B-EmEC'!$A:$DD,MATCH(BJ$2,'B-EmEC'!$A$1:$DD$1,0),FALSE)</f>
        <v>#N/A</v>
      </c>
      <c r="BK70" s="77">
        <f>VLOOKUP($A70,'B-EmEC'!$A:$DD,MATCH(BK$2,'B-EmEC'!$A$1:$DD$1,0),FALSE)</f>
        <v>39.696641386782233</v>
      </c>
      <c r="BL70" s="77">
        <f>VLOOKUP($A70,'B-EmEC'!$A:$DD,MATCH(BL$2,'B-EmEC'!$A$1:$DD$1,0),FALSE)</f>
        <v>35.086181711948583</v>
      </c>
      <c r="BM70" s="77" t="e">
        <f>VLOOKUP($A70,'B-EmEC'!$A:$DD,MATCH(BM$2,'B-EmEC'!$A$1:$DD$1,0),FALSE)</f>
        <v>#N/A</v>
      </c>
      <c r="BN70" s="77">
        <f>VLOOKUP($A70,'B-EmEC'!$A:$DD,MATCH(BN$2,'B-EmEC'!$A$1:$DD$1,0),FALSE)</f>
        <v>38.467741935483872</v>
      </c>
      <c r="BO70" s="77">
        <f>VLOOKUP($A70,'B-EmEC'!$A:$DD,MATCH(BO$2,'B-EmEC'!$A$1:$DD$1,0),FALSE)</f>
        <v>41.08009708737864</v>
      </c>
      <c r="BP70" s="77">
        <f>VLOOKUP($A70,'B-EmEC'!$A:$DD,MATCH(BP$2,'B-EmEC'!$A$1:$DD$1,0),FALSE)</f>
        <v>45.446635730858461</v>
      </c>
      <c r="BQ70" s="77">
        <f>VLOOKUP($A70,'B-EmEC'!$A:$DD,MATCH(BQ$2,'B-EmEC'!$A$1:$DD$1,0),FALSE)</f>
        <v>0</v>
      </c>
      <c r="BR70" s="77">
        <f>VLOOKUP($A70,'B-EmEC'!$A:$DD,MATCH(BR$2,'B-EmEC'!$A$1:$DD$1,0),FALSE)</f>
        <v>0</v>
      </c>
      <c r="BS70" s="77">
        <f>VLOOKUP($A70,'B-EmEC'!$A:$DD,MATCH(BS$2,'B-EmEC'!$A$1:$DD$1,0),FALSE)</f>
        <v>0</v>
      </c>
      <c r="BT70" s="77">
        <f>VLOOKUP($A70,'B-EmEC'!$A:$DD,MATCH(BT$2,'B-EmEC'!$A$1:$DD$1,0),FALSE)</f>
        <v>0</v>
      </c>
      <c r="BU70" s="77">
        <f>VLOOKUP($A70,'B-EmEC'!$A:$DD,MATCH(BU$2,'B-EmEC'!$A$1:$DD$1,0),FALSE)</f>
        <v>55.270491803278695</v>
      </c>
      <c r="BV70" s="77">
        <f>VLOOKUP($A70,'B-EmEC'!$A:$DD,MATCH(BV$2,'B-EmEC'!$A$1:$DD$1,0),FALSE)</f>
        <v>66.723307844803173</v>
      </c>
      <c r="BW70" s="77">
        <f>VLOOKUP($A70,'B-EmEC'!$A:$DD,MATCH(BW$2,'B-EmEC'!$A$1:$DD$1,0),FALSE)</f>
        <v>0</v>
      </c>
      <c r="BX70" s="77">
        <f>VLOOKUP($A70,'B-EmEC'!$A:$DD,MATCH(BX$2,'B-EmEC'!$A$1:$DD$1,0),FALSE)</f>
        <v>0</v>
      </c>
      <c r="BY70" s="77">
        <f>VLOOKUP($A70,'B-EmEC'!$A:$DD,MATCH(BY$2,'B-EmEC'!$A$1:$DD$1,0),FALSE)</f>
        <v>0</v>
      </c>
      <c r="BZ70" s="80">
        <f>VLOOKUP($A70,'B-EmEC'!$A:$DD,MATCH(BZ$2,'B-EmEC'!$A$1:$DD$1,0),FALSE)</f>
        <v>0</v>
      </c>
      <c r="CA70" s="79" t="e">
        <f>VLOOKUP($A70,'B-EmEC'!$A:$DD,MATCH(CA$2,'B-EmEC'!$A$1:$DD$1,0),FALSE)</f>
        <v>#N/A</v>
      </c>
      <c r="CB70" s="79">
        <f>VLOOKUP($A70,'B-EmEC'!$A:$DD,MATCH(CB$2,'B-EmEC'!$A$1:$DD$1,0),FALSE)</f>
        <v>21.303713103588365</v>
      </c>
      <c r="CC70" s="79">
        <f>VLOOKUP($A70,'B-EmEC'!$A:$DD,MATCH(CC$2,'B-EmEC'!$A$1:$DD$1,0),FALSE)</f>
        <v>143.7951245803194</v>
      </c>
      <c r="CD70" s="79" t="e">
        <f>VLOOKUP($A70,'B-EmEC'!$A:$DD,MATCH(CD$2,'B-EmEC'!$A$1:$DD$1,0),FALSE)</f>
        <v>#N/A</v>
      </c>
      <c r="CE70" s="79">
        <f>VLOOKUP($A70,'B-EmEC'!$A:$DD,MATCH(CE$2,'B-EmEC'!$A$1:$DD$1,0),FALSE)</f>
        <v>7.7679383891557725</v>
      </c>
      <c r="CF70" s="79">
        <f>VLOOKUP($A70,'B-EmEC'!$A:$DD,MATCH(CF$2,'B-EmEC'!$A$1:$DD$1,0),FALSE)</f>
        <v>29.597123409774536</v>
      </c>
      <c r="CG70" s="79">
        <f>VLOOKUP($A70,'B-EmEC'!$A:$DD,MATCH(CG$2,'B-EmEC'!$A$1:$DD$1,0),FALSE)</f>
        <v>11.445565840509841</v>
      </c>
      <c r="CH70" s="79">
        <f>VLOOKUP($A70,'B-EmEC'!$A:$DD,MATCH(CH$2,'B-EmEC'!$A$1:$DD$1,0),FALSE)</f>
        <v>0</v>
      </c>
      <c r="CI70" s="79">
        <f>VLOOKUP($A70,'B-EmEC'!$A:$DD,MATCH(CI$2,'B-EmEC'!$A$1:$DD$1,0),FALSE)</f>
        <v>0</v>
      </c>
      <c r="CJ70" s="79">
        <f>VLOOKUP($A70,'B-EmEC'!$A:$DD,MATCH(CJ$2,'B-EmEC'!$A$1:$DD$1,0),FALSE)</f>
        <v>0</v>
      </c>
      <c r="CK70" s="79">
        <f>VLOOKUP($A70,'B-EmEC'!$A:$DD,MATCH(CK$2,'B-EmEC'!$A$1:$DD$1,0),FALSE)</f>
        <v>0</v>
      </c>
      <c r="CL70" s="79">
        <f>VLOOKUP($A70,'B-EmEC'!$A:$DD,MATCH(CL$2,'B-EmEC'!$A$1:$DD$1,0),FALSE)</f>
        <v>6.986273792016652</v>
      </c>
      <c r="CM70" s="79">
        <f>VLOOKUP($A70,'B-EmEC'!$A:$DD,MATCH(CM$2,'B-EmEC'!$A$1:$DD$1,0),FALSE)</f>
        <v>78.814776667868699</v>
      </c>
      <c r="CN70" s="79">
        <f>VLOOKUP($A70,'B-EmEC'!$A:$DD,MATCH(CN$2,'B-EmEC'!$A$1:$DD$1,0),FALSE)</f>
        <v>0</v>
      </c>
      <c r="CO70" s="79">
        <f>VLOOKUP($A70,'B-EmEC'!$A:$DD,MATCH(CO$2,'B-EmEC'!$A$1:$DD$1,0),FALSE)</f>
        <v>0</v>
      </c>
      <c r="CP70" s="79">
        <f>VLOOKUP($A70,'B-EmEC'!$A:$DD,MATCH(CP$2,'B-EmEC'!$A$1:$DD$1,0),FALSE)</f>
        <v>0</v>
      </c>
    </row>
    <row r="71" spans="1:94" x14ac:dyDescent="0.2">
      <c r="A71" t="s">
        <v>198</v>
      </c>
      <c r="B71" s="1" t="str">
        <f>IF(VLOOKUP($A71,'B-Ligands'!$A:$G,3,FALSE)="","",VLOOKUP($A71,'B-Ligands'!$A:$G,3,FALSE))</f>
        <v>PTH (1-34)</v>
      </c>
      <c r="C71" t="str">
        <f>IF(VLOOKUP($A71,'B-Ligands'!$A:$G,4,FALSE)="","",VLOOKUP($A71,'B-Ligands'!$A:$G,4,FALSE))</f>
        <v>Parathyroid Hormone</v>
      </c>
      <c r="D71" t="str">
        <f>IF(VLOOKUP($A71,'B-Ligands'!$A:$G,5,FALSE)="","",VLOOKUP($A71,'B-Ligands'!$A:$G,5,FALSE))</f>
        <v>Guide To Pharmacology</v>
      </c>
      <c r="E71">
        <f>IF(VLOOKUP($A71,'B-Ligands'!$A:$G,6,FALSE)="","",VLOOKUP($A71,'B-Ligands'!$A:$G,6,FALSE))</f>
        <v>4448</v>
      </c>
      <c r="F71" t="str">
        <f>IF(VLOOKUP($A71,'B-Ligands'!$A:$G,7,FALSE)="","",VLOOKUP($A71,'B-Ligands'!$A:$G,7,FALSE))</f>
        <v>Physiological</v>
      </c>
      <c r="G71" s="28">
        <f t="shared" si="20"/>
        <v>10.959346374310798</v>
      </c>
      <c r="H71" s="32">
        <f t="shared" si="21"/>
        <v>8.0687660142579993</v>
      </c>
      <c r="I71" s="32">
        <f t="shared" si="22"/>
        <v>9.038862464671336</v>
      </c>
      <c r="J71" s="32">
        <f t="shared" si="23"/>
        <v>7.399591226921892</v>
      </c>
      <c r="K71" s="32">
        <f t="shared" si="24"/>
        <v>8.6983792905465549</v>
      </c>
      <c r="L71" s="28">
        <f t="shared" si="25"/>
        <v>11.18</v>
      </c>
      <c r="M71" s="32">
        <f t="shared" si="26"/>
        <v>8.2850000000000001</v>
      </c>
      <c r="N71" s="32">
        <f t="shared" si="27"/>
        <v>9.2789999999999999</v>
      </c>
      <c r="O71" s="32">
        <f t="shared" si="28"/>
        <v>7.6950000000000003</v>
      </c>
      <c r="P71" s="32">
        <f t="shared" si="29"/>
        <v>8.7550000000000008</v>
      </c>
      <c r="Q71" s="29">
        <f t="shared" si="30"/>
        <v>60.165339865278625</v>
      </c>
      <c r="R71" s="31">
        <f t="shared" si="31"/>
        <v>60.780744336569583</v>
      </c>
      <c r="S71" s="31">
        <f t="shared" si="32"/>
        <v>57.525773195876283</v>
      </c>
      <c r="T71" s="31">
        <f t="shared" si="33"/>
        <v>50.651373548569808</v>
      </c>
      <c r="U71" s="31">
        <f t="shared" si="34"/>
        <v>91.070829137294396</v>
      </c>
      <c r="V71" s="28">
        <f t="shared" si="35"/>
        <v>5.9218816301590902</v>
      </c>
      <c r="W71" s="32">
        <f t="shared" si="36"/>
        <v>75.931810772607676</v>
      </c>
      <c r="X71" s="32">
        <f t="shared" si="37"/>
        <v>83.178980342877935</v>
      </c>
      <c r="Y71" s="32">
        <f t="shared" si="38"/>
        <v>18.222483451894373</v>
      </c>
      <c r="Z71" s="32">
        <f t="shared" si="39"/>
        <v>217.4164790340316</v>
      </c>
      <c r="AA71" s="80" cm="1">
        <f t="array" ref="AA71">_xlfn.IFS(AR71=0,0,AR71&gt;0,(LOG(0.01*BI71/10^-AR71)))</f>
        <v>10.959346374310798</v>
      </c>
      <c r="AB71" s="79" t="e" cm="1">
        <f t="array" ref="AB71">_xlfn.IFS(AS71=0,0,AS71&gt;0,(LOG(0.01*BJ71/10^-AS71)))</f>
        <v>#N/A</v>
      </c>
      <c r="AC71" s="79" cm="1">
        <f t="array" ref="AC71">_xlfn.IFS(AT71=0,0,AT71&gt;0,(LOG(0.01*BK71/10^-AT71)))</f>
        <v>7.6123426365205376</v>
      </c>
      <c r="AD71" s="79" cm="1">
        <f t="array" ref="AD71">_xlfn.IFS(AU71=0,0,AU71&gt;0,(LOG(0.01*BL71/10^-AU71)))</f>
        <v>7.3431181637193506</v>
      </c>
      <c r="AE71" s="79" t="e" cm="1">
        <f t="array" ref="AE71">_xlfn.IFS(AV71=0,0,AV71&gt;0,(LOG(0.01*BM71/10^-AV71)))</f>
        <v>#N/A</v>
      </c>
      <c r="AF71" s="79" cm="1">
        <f t="array" ref="AF71">_xlfn.IFS(AW71=0,0,AW71&gt;0,(LOG(0.01*BN71/10^-AW71)))</f>
        <v>7.7608858379697025</v>
      </c>
      <c r="AG71" s="79" cm="1">
        <f t="array" ref="AG71">_xlfn.IFS(AX71=0,0,AX71&gt;0,(LOG(0.01*BO71/10^-AX71)))</f>
        <v>8.0687660142579993</v>
      </c>
      <c r="AH71" s="79" cm="1">
        <f t="array" ref="AH71">_xlfn.IFS(AY71=0,0,AY71&gt;0,(LOG(0.01*BP71/10^-AY71)))</f>
        <v>6.70926743956311</v>
      </c>
      <c r="AI71" s="79" cm="1">
        <f t="array" ref="AI71">_xlfn.IFS(AZ71=0,0,AZ71&gt;0,(LOG(0.01*BQ71/10^-AZ71)))</f>
        <v>7.9096570149526171</v>
      </c>
      <c r="AJ71" s="79" cm="1">
        <f t="array" ref="AJ71">_xlfn.IFS(BA71=0,0,BA71&gt;0,(LOG(0.01*BR71/10^-BA71)))</f>
        <v>7.1950858183773381</v>
      </c>
      <c r="AK71" s="79" cm="1">
        <f t="array" ref="AK71">_xlfn.IFS(BB71=0,0,BB71&gt;0,(LOG(0.01*BS71/10^-BB71)))</f>
        <v>7.01431436905456</v>
      </c>
      <c r="AL71" s="79" cm="1">
        <f t="array" ref="AL71">_xlfn.IFS(BC71=0,0,BC71&gt;0,(LOG(0.01*BT71/10^-BC71)))</f>
        <v>9.038862464671336</v>
      </c>
      <c r="AM71" s="79" cm="1">
        <f t="array" ref="AM71">_xlfn.IFS(BD71=0,0,BD71&gt;0,(LOG(0.01*BU71/10^-BD71)))</f>
        <v>6.795070010900675</v>
      </c>
      <c r="AN71" s="79" cm="1">
        <f t="array" ref="AN71">_xlfn.IFS(BE71=0,0,BE71&gt;0,(LOG(0.01*BV71/10^-BE71)))</f>
        <v>7.399591226921892</v>
      </c>
      <c r="AO71" s="79" cm="1">
        <f t="array" ref="AO71">_xlfn.IFS(BF71=0,0,BF71&gt;0,(LOG(0.01*BW71/10^-BF71)))</f>
        <v>8.6983792905465549</v>
      </c>
      <c r="AP71" s="79" cm="1">
        <f t="array" ref="AP71">_xlfn.IFS(BG71=0,0,BG71&gt;0,(LOG(0.01*BX71/10^-BG71)))</f>
        <v>8.3590441812162659</v>
      </c>
      <c r="AQ71" s="79" cm="1">
        <f t="array" ref="AQ71">_xlfn.IFS(BH71=0,0,BH71&gt;0,(LOG(0.01*BY71/10^-BH71)))</f>
        <v>8.5959530404945088</v>
      </c>
      <c r="AR71" s="80">
        <f>VLOOKUP($A71,'B-EmEC'!$A:$DD,MATCH(AR$2,'B-EmEC'!$A$1:$DD$1,0),FALSE)</f>
        <v>11.18</v>
      </c>
      <c r="AS71" s="79" t="e">
        <f>VLOOKUP($A71,'B-EmEC'!$A:$DD,MATCH(AS$2,'B-EmEC'!$A$1:$DD$1,0),FALSE)</f>
        <v>#N/A</v>
      </c>
      <c r="AT71" s="79">
        <f>VLOOKUP($A71,'B-EmEC'!$A:$DD,MATCH(AT$2,'B-EmEC'!$A$1:$DD$1,0),FALSE)</f>
        <v>8.0820000000000007</v>
      </c>
      <c r="AU71" s="79">
        <f>VLOOKUP($A71,'B-EmEC'!$A:$DD,MATCH(AU$2,'B-EmEC'!$A$1:$DD$1,0),FALSE)</f>
        <v>8.0079999999999991</v>
      </c>
      <c r="AV71" s="79" t="e">
        <f>VLOOKUP($A71,'B-EmEC'!$A:$DD,MATCH(AV$2,'B-EmEC'!$A$1:$DD$1,0),FALSE)</f>
        <v>#N/A</v>
      </c>
      <c r="AW71" s="79">
        <f>VLOOKUP($A71,'B-EmEC'!$A:$DD,MATCH(AW$2,'B-EmEC'!$A$1:$DD$1,0),FALSE)</f>
        <v>8.2040000000000006</v>
      </c>
      <c r="AX71" s="79">
        <f>VLOOKUP($A71,'B-EmEC'!$A:$DD,MATCH(AX$2,'B-EmEC'!$A$1:$DD$1,0),FALSE)</f>
        <v>8.2850000000000001</v>
      </c>
      <c r="AY71" s="79">
        <f>VLOOKUP($A71,'B-EmEC'!$A:$DD,MATCH(AY$2,'B-EmEC'!$A$1:$DD$1,0),FALSE)</f>
        <v>7.0970000000000004</v>
      </c>
      <c r="AZ71" s="79">
        <f>VLOOKUP($A71,'B-EmEC'!$A:$DD,MATCH(AZ$2,'B-EmEC'!$A$1:$DD$1,0),FALSE)</f>
        <v>8.2729999999999997</v>
      </c>
      <c r="BA71" s="79">
        <f>VLOOKUP($A71,'B-EmEC'!$A:$DD,MATCH(BA$2,'B-EmEC'!$A$1:$DD$1,0),FALSE)</f>
        <v>8.0009999999999994</v>
      </c>
      <c r="BB71" s="79">
        <f>VLOOKUP($A71,'B-EmEC'!$A:$DD,MATCH(BB$2,'B-EmEC'!$A$1:$DD$1,0),FALSE)</f>
        <v>7.9630000000000001</v>
      </c>
      <c r="BC71" s="79">
        <f>VLOOKUP($A71,'B-EmEC'!$A:$DD,MATCH(BC$2,'B-EmEC'!$A$1:$DD$1,0),FALSE)</f>
        <v>9.2789999999999999</v>
      </c>
      <c r="BD71" s="79">
        <f>VLOOKUP($A71,'B-EmEC'!$A:$DD,MATCH(BD$2,'B-EmEC'!$A$1:$DD$1,0),FALSE)</f>
        <v>7.1280000000000001</v>
      </c>
      <c r="BE71" s="79">
        <f>VLOOKUP($A71,'B-EmEC'!$A:$DD,MATCH(BE$2,'B-EmEC'!$A$1:$DD$1,0),FALSE)</f>
        <v>7.6950000000000003</v>
      </c>
      <c r="BF71" s="79">
        <f>VLOOKUP($A71,'B-EmEC'!$A:$DD,MATCH(BF$2,'B-EmEC'!$A$1:$DD$1,0),FALSE)</f>
        <v>8.7390000000000008</v>
      </c>
      <c r="BG71" s="79">
        <f>VLOOKUP($A71,'B-EmEC'!$A:$DD,MATCH(BG$2,'B-EmEC'!$A$1:$DD$1,0),FALSE)</f>
        <v>8.5500000000000007</v>
      </c>
      <c r="BH71" s="79">
        <f>VLOOKUP($A71,'B-EmEC'!$A:$DD,MATCH(BH$2,'B-EmEC'!$A$1:$DD$1,0),FALSE)</f>
        <v>8.7550000000000008</v>
      </c>
      <c r="BI71" s="78">
        <f>VLOOKUP($A71,'B-EmEC'!$A:$DD,MATCH(BI$2,'B-EmEC'!$A$1:$DD$1,0),FALSE)</f>
        <v>60.165339865278625</v>
      </c>
      <c r="BJ71" s="77" t="e">
        <f>VLOOKUP($A71,'B-EmEC'!$A:$DD,MATCH(BJ$2,'B-EmEC'!$A$1:$DD$1,0),FALSE)</f>
        <v>#N/A</v>
      </c>
      <c r="BK71" s="77">
        <f>VLOOKUP($A71,'B-EmEC'!$A:$DD,MATCH(BK$2,'B-EmEC'!$A$1:$DD$1,0),FALSE)</f>
        <v>33.911159263271941</v>
      </c>
      <c r="BL71" s="77">
        <f>VLOOKUP($A71,'B-EmEC'!$A:$DD,MATCH(BL$2,'B-EmEC'!$A$1:$DD$1,0),FALSE)</f>
        <v>21.633070406076541</v>
      </c>
      <c r="BM71" s="77" t="e">
        <f>VLOOKUP($A71,'B-EmEC'!$A:$DD,MATCH(BM$2,'B-EmEC'!$A$1:$DD$1,0),FALSE)</f>
        <v>#N/A</v>
      </c>
      <c r="BN71" s="77">
        <f>VLOOKUP($A71,'B-EmEC'!$A:$DD,MATCH(BN$2,'B-EmEC'!$A$1:$DD$1,0),FALSE)</f>
        <v>36.048387096774192</v>
      </c>
      <c r="BO71" s="77">
        <f>VLOOKUP($A71,'B-EmEC'!$A:$DD,MATCH(BO$2,'B-EmEC'!$A$1:$DD$1,0),FALSE)</f>
        <v>60.780744336569583</v>
      </c>
      <c r="BP71" s="77">
        <f>VLOOKUP($A71,'B-EmEC'!$A:$DD,MATCH(BP$2,'B-EmEC'!$A$1:$DD$1,0),FALSE)</f>
        <v>40.951276102088158</v>
      </c>
      <c r="BQ71" s="77">
        <f>VLOOKUP($A71,'B-EmEC'!$A:$DD,MATCH(BQ$2,'B-EmEC'!$A$1:$DD$1,0),FALSE)</f>
        <v>43.316864734944581</v>
      </c>
      <c r="BR71" s="77">
        <f>VLOOKUP($A71,'B-EmEC'!$A:$DD,MATCH(BR$2,'B-EmEC'!$A$1:$DD$1,0),FALSE)</f>
        <v>15.634565575700497</v>
      </c>
      <c r="BS71" s="77">
        <f>VLOOKUP($A71,'B-EmEC'!$A:$DD,MATCH(BS$2,'B-EmEC'!$A$1:$DD$1,0),FALSE)</f>
        <v>11.254193269126718</v>
      </c>
      <c r="BT71" s="77">
        <f>VLOOKUP($A71,'B-EmEC'!$A:$DD,MATCH(BT$2,'B-EmEC'!$A$1:$DD$1,0),FALSE)</f>
        <v>57.525773195876283</v>
      </c>
      <c r="BU71" s="77">
        <f>VLOOKUP($A71,'B-EmEC'!$A:$DD,MATCH(BU$2,'B-EmEC'!$A$1:$DD$1,0),FALSE)</f>
        <v>46.459016393442624</v>
      </c>
      <c r="BV71" s="77">
        <f>VLOOKUP($A71,'B-EmEC'!$A:$DD,MATCH(BV$2,'B-EmEC'!$A$1:$DD$1,0),FALSE)</f>
        <v>50.651373548569808</v>
      </c>
      <c r="BW71" s="77">
        <f>VLOOKUP($A71,'B-EmEC'!$A:$DD,MATCH(BW$2,'B-EmEC'!$A$1:$DD$1,0),FALSE)</f>
        <v>91.070829137294396</v>
      </c>
      <c r="BX71" s="77">
        <f>VLOOKUP($A71,'B-EmEC'!$A:$DD,MATCH(BX$2,'B-EmEC'!$A$1:$DD$1,0),FALSE)</f>
        <v>64.423480083857442</v>
      </c>
      <c r="BY71" s="77">
        <f>VLOOKUP($A71,'B-EmEC'!$A:$DD,MATCH(BY$2,'B-EmEC'!$A$1:$DD$1,0),FALSE)</f>
        <v>69.335083114610669</v>
      </c>
      <c r="BZ71" s="80">
        <f>VLOOKUP($A71,'B-EmEC'!$A:$DD,MATCH(BZ$2,'B-EmEC'!$A$1:$DD$1,0),FALSE)</f>
        <v>5.9218816301590902</v>
      </c>
      <c r="CA71" s="79" t="e">
        <f>VLOOKUP($A71,'B-EmEC'!$A:$DD,MATCH(CA$2,'B-EmEC'!$A$1:$DD$1,0),FALSE)</f>
        <v>#N/A</v>
      </c>
      <c r="CB71" s="79">
        <f>VLOOKUP($A71,'B-EmEC'!$A:$DD,MATCH(CB$2,'B-EmEC'!$A$1:$DD$1,0),FALSE)</f>
        <v>43.122496834995992</v>
      </c>
      <c r="CC71" s="79">
        <f>VLOOKUP($A71,'B-EmEC'!$A:$DD,MATCH(CC$2,'B-EmEC'!$A$1:$DD$1,0),FALSE)</f>
        <v>14.195046012646891</v>
      </c>
      <c r="CD71" s="79" t="e">
        <f>VLOOKUP($A71,'B-EmEC'!$A:$DD,MATCH(CD$2,'B-EmEC'!$A$1:$DD$1,0),FALSE)</f>
        <v>#N/A</v>
      </c>
      <c r="CE71" s="79">
        <f>VLOOKUP($A71,'B-EmEC'!$A:$DD,MATCH(CE$2,'B-EmEC'!$A$1:$DD$1,0),FALSE)</f>
        <v>15.408879818429375</v>
      </c>
      <c r="CF71" s="79">
        <f>VLOOKUP($A71,'B-EmEC'!$A:$DD,MATCH(CF$2,'B-EmEC'!$A$1:$DD$1,0),FALSE)</f>
        <v>48.991395371987906</v>
      </c>
      <c r="CG71" s="79">
        <f>VLOOKUP($A71,'B-EmEC'!$A:$DD,MATCH(CG$2,'B-EmEC'!$A$1:$DD$1,0),FALSE)</f>
        <v>75.931810772607676</v>
      </c>
      <c r="CH71" s="79">
        <f>VLOOKUP($A71,'B-EmEC'!$A:$DD,MATCH(CH$2,'B-EmEC'!$A$1:$DD$1,0),FALSE)</f>
        <v>64.272122845365288</v>
      </c>
      <c r="CI71" s="79">
        <f>VLOOKUP($A71,'B-EmEC'!$A:$DD,MATCH(CI$2,'B-EmEC'!$A$1:$DD$1,0),FALSE)</f>
        <v>83.178980342877935</v>
      </c>
      <c r="CJ71" s="79">
        <f>VLOOKUP($A71,'B-EmEC'!$A:$DD,MATCH(CJ$2,'B-EmEC'!$A$1:$DD$1,0),FALSE)</f>
        <v>11.727677606031781</v>
      </c>
      <c r="CK71" s="79">
        <f>VLOOKUP($A71,'B-EmEC'!$A:$DD,MATCH(CK$2,'B-EmEC'!$A$1:$DD$1,0),FALSE)</f>
        <v>53.418658559005344</v>
      </c>
      <c r="CL71" s="79">
        <f>VLOOKUP($A71,'B-EmEC'!$A:$DD,MATCH(CL$2,'B-EmEC'!$A$1:$DD$1,0),FALSE)</f>
        <v>12.028713285673897</v>
      </c>
      <c r="CM71" s="79">
        <f>VLOOKUP($A71,'B-EmEC'!$A:$DD,MATCH(CM$2,'B-EmEC'!$A$1:$DD$1,0),FALSE)</f>
        <v>18.222483451894373</v>
      </c>
      <c r="CN71" s="79">
        <f>VLOOKUP($A71,'B-EmEC'!$A:$DD,MATCH(CN$2,'B-EmEC'!$A$1:$DD$1,0),FALSE)</f>
        <v>217.4164790340316</v>
      </c>
      <c r="CO71" s="79">
        <f>VLOOKUP($A71,'B-EmEC'!$A:$DD,MATCH(CO$2,'B-EmEC'!$A$1:$DD$1,0),FALSE)</f>
        <v>69.490939336548294</v>
      </c>
      <c r="CP71" s="79">
        <f>VLOOKUP($A71,'B-EmEC'!$A:$DD,MATCH(CP$2,'B-EmEC'!$A$1:$DD$1,0),FALSE)</f>
        <v>135.67388505837937</v>
      </c>
    </row>
    <row r="72" spans="1:94" x14ac:dyDescent="0.2">
      <c r="A72" t="s">
        <v>174</v>
      </c>
      <c r="B72" s="1" t="str">
        <f>IF(VLOOKUP($A72,'B-Ligands'!$A:$G,3,FALSE)="","",VLOOKUP($A72,'B-Ligands'!$A:$G,3,FALSE))</f>
        <v>RFRP-3</v>
      </c>
      <c r="C72" t="str">
        <f>IF(VLOOKUP($A72,'B-Ligands'!$A:$G,4,FALSE)="","",VLOOKUP($A72,'B-Ligands'!$A:$G,4,FALSE))</f>
        <v>Neuropeptide RFRP-3</v>
      </c>
      <c r="D72" t="str">
        <f>IF(VLOOKUP($A72,'B-Ligands'!$A:$G,5,FALSE)="","",VLOOKUP($A72,'B-Ligands'!$A:$G,5,FALSE))</f>
        <v>Guide To Pharmacology</v>
      </c>
      <c r="E72">
        <f>IF(VLOOKUP($A72,'B-Ligands'!$A:$G,6,FALSE)="","",VLOOKUP($A72,'B-Ligands'!$A:$G,6,FALSE))</f>
        <v>4016</v>
      </c>
      <c r="F72" t="str">
        <f>IF(VLOOKUP($A72,'B-Ligands'!$A:$G,7,FALSE)="","",VLOOKUP($A72,'B-Ligands'!$A:$G,7,FALSE))</f>
        <v>Physiological</v>
      </c>
      <c r="G72" s="28">
        <f t="shared" si="20"/>
        <v>0</v>
      </c>
      <c r="H72" s="32">
        <f t="shared" si="21"/>
        <v>9.7853274405995023</v>
      </c>
      <c r="I72" s="32">
        <f t="shared" si="22"/>
        <v>7.0961114501763207</v>
      </c>
      <c r="J72" s="32">
        <f t="shared" si="23"/>
        <v>6.8222527272641429</v>
      </c>
      <c r="K72" s="32">
        <f t="shared" si="24"/>
        <v>7.199817099202054</v>
      </c>
      <c r="L72" s="28">
        <f t="shared" si="25"/>
        <v>0</v>
      </c>
      <c r="M72" s="32">
        <f t="shared" si="26"/>
        <v>10.15</v>
      </c>
      <c r="N72" s="32">
        <f t="shared" si="27"/>
        <v>7.4</v>
      </c>
      <c r="O72" s="32">
        <f t="shared" si="28"/>
        <v>6.915</v>
      </c>
      <c r="P72" s="32">
        <f t="shared" si="29"/>
        <v>7.9829999999999997</v>
      </c>
      <c r="Q72" s="29">
        <f t="shared" si="30"/>
        <v>0</v>
      </c>
      <c r="R72" s="31">
        <f t="shared" si="31"/>
        <v>93.406148867313917</v>
      </c>
      <c r="S72" s="31">
        <f t="shared" si="32"/>
        <v>49.671977507029055</v>
      </c>
      <c r="T72" s="31">
        <f t="shared" si="33"/>
        <v>80.770491803278688</v>
      </c>
      <c r="U72" s="31">
        <f t="shared" si="34"/>
        <v>26.780402449693792</v>
      </c>
      <c r="V72" s="28">
        <f t="shared" si="35"/>
        <v>0</v>
      </c>
      <c r="W72" s="32">
        <f t="shared" si="36"/>
        <v>83.029650311013782</v>
      </c>
      <c r="X72" s="32">
        <f t="shared" si="37"/>
        <v>52.28780966672813</v>
      </c>
      <c r="Y72" s="32">
        <f t="shared" si="38"/>
        <v>31.728740622985537</v>
      </c>
      <c r="Z72" s="32">
        <f t="shared" si="39"/>
        <v>150.32100218532338</v>
      </c>
      <c r="AA72" s="80" cm="1">
        <f t="array" ref="AA72">_xlfn.IFS(AR72=0,0,AR72&gt;0,(LOG(0.01*BI72/10^-AR72)))</f>
        <v>0</v>
      </c>
      <c r="AB72" s="79" t="e" cm="1">
        <f t="array" ref="AB72">_xlfn.IFS(AS72=0,0,AS72&gt;0,(LOG(0.01*BJ72/10^-AS72)))</f>
        <v>#N/A</v>
      </c>
      <c r="AC72" s="79" cm="1">
        <f t="array" ref="AC72">_xlfn.IFS(AT72=0,0,AT72&gt;0,(LOG(0.01*BK72/10^-AT72)))</f>
        <v>7.9244075385846511</v>
      </c>
      <c r="AD72" s="79" cm="1">
        <f t="array" ref="AD72">_xlfn.IFS(AU72=0,0,AU72&gt;0,(LOG(0.01*BL72/10^-AU72)))</f>
        <v>7.9082258125543463</v>
      </c>
      <c r="AE72" s="79" t="e" cm="1">
        <f t="array" ref="AE72">_xlfn.IFS(AV72=0,0,AV72&gt;0,(LOG(0.01*BM72/10^-AV72)))</f>
        <v>#N/A</v>
      </c>
      <c r="AF72" s="79" cm="1">
        <f t="array" ref="AF72">_xlfn.IFS(AW72=0,0,AW72&gt;0,(LOG(0.01*BN72/10^-AW72)))</f>
        <v>8.6155444295659365</v>
      </c>
      <c r="AG72" s="79" cm="1">
        <f t="array" ref="AG72">_xlfn.IFS(AX72=0,0,AX72&gt;0,(LOG(0.01*BO72/10^-AX72)))</f>
        <v>9.1063754665003973</v>
      </c>
      <c r="AH72" s="79" cm="1">
        <f t="array" ref="AH72">_xlfn.IFS(AY72=0,0,AY72&gt;0,(LOG(0.01*BP72/10^-AY72)))</f>
        <v>9.7853274405995023</v>
      </c>
      <c r="AI72" s="79" cm="1">
        <f t="array" ref="AI72">_xlfn.IFS(AZ72=0,0,AZ72&gt;0,(LOG(0.01*BQ72/10^-AZ72)))</f>
        <v>0</v>
      </c>
      <c r="AJ72" s="79" cm="1">
        <f t="array" ref="AJ72">_xlfn.IFS(BA72=0,0,BA72&gt;0,(LOG(0.01*BR72/10^-BA72)))</f>
        <v>0</v>
      </c>
      <c r="AK72" s="79" cm="1">
        <f t="array" ref="AK72">_xlfn.IFS(BB72=0,0,BB72&gt;0,(LOG(0.01*BS72/10^-BB72)))</f>
        <v>0</v>
      </c>
      <c r="AL72" s="79" cm="1">
        <f t="array" ref="AL72">_xlfn.IFS(BC72=0,0,BC72&gt;0,(LOG(0.01*BT72/10^-BC72)))</f>
        <v>7.0961114501763207</v>
      </c>
      <c r="AM72" s="79" cm="1">
        <f t="array" ref="AM72">_xlfn.IFS(BD72=0,0,BD72&gt;0,(LOG(0.01*BU72/10^-BD72)))</f>
        <v>6.8222527272641429</v>
      </c>
      <c r="AN72" s="79" cm="1">
        <f t="array" ref="AN72">_xlfn.IFS(BE72=0,0,BE72&gt;0,(LOG(0.01*BV72/10^-BE72)))</f>
        <v>6.4541738037398355</v>
      </c>
      <c r="AO72" s="79" cm="1">
        <f t="array" ref="AO72">_xlfn.IFS(BF72=0,0,BF72&gt;0,(LOG(0.01*BW72/10^-BF72)))</f>
        <v>7.0169202216046482</v>
      </c>
      <c r="AP72" s="79" cm="1">
        <f t="array" ref="AP72">_xlfn.IFS(BG72=0,0,BG72&gt;0,(LOG(0.01*BX72/10^-BG72)))</f>
        <v>6.4987767463015187</v>
      </c>
      <c r="AQ72" s="79" cm="1">
        <f t="array" ref="AQ72">_xlfn.IFS(BH72=0,0,BH72&gt;0,(LOG(0.01*BY72/10^-BH72)))</f>
        <v>7.199817099202054</v>
      </c>
      <c r="AR72" s="80">
        <f>VLOOKUP($A72,'B-EmEC'!$A:$DD,MATCH(AR$2,'B-EmEC'!$A$1:$DD$1,0),FALSE)</f>
        <v>0</v>
      </c>
      <c r="AS72" s="79" t="e">
        <f>VLOOKUP($A72,'B-EmEC'!$A:$DD,MATCH(AS$2,'B-EmEC'!$A$1:$DD$1,0),FALSE)</f>
        <v>#N/A</v>
      </c>
      <c r="AT72" s="79">
        <f>VLOOKUP($A72,'B-EmEC'!$A:$DD,MATCH(AT$2,'B-EmEC'!$A$1:$DD$1,0),FALSE)</f>
        <v>8.0470000000000006</v>
      </c>
      <c r="AU72" s="79">
        <f>VLOOKUP($A72,'B-EmEC'!$A:$DD,MATCH(AU$2,'B-EmEC'!$A$1:$DD$1,0),FALSE)</f>
        <v>8.1199999999999992</v>
      </c>
      <c r="AV72" s="79" t="e">
        <f>VLOOKUP($A72,'B-EmEC'!$A:$DD,MATCH(AV$2,'B-EmEC'!$A$1:$DD$1,0),FALSE)</f>
        <v>#N/A</v>
      </c>
      <c r="AW72" s="79">
        <f>VLOOKUP($A72,'B-EmEC'!$A:$DD,MATCH(AW$2,'B-EmEC'!$A$1:$DD$1,0),FALSE)</f>
        <v>8.7769999999999992</v>
      </c>
      <c r="AX72" s="79">
        <f>VLOOKUP($A72,'B-EmEC'!$A:$DD,MATCH(AX$2,'B-EmEC'!$A$1:$DD$1,0),FALSE)</f>
        <v>9.1359999999999992</v>
      </c>
      <c r="AY72" s="79">
        <f>VLOOKUP($A72,'B-EmEC'!$A:$DD,MATCH(AY$2,'B-EmEC'!$A$1:$DD$1,0),FALSE)</f>
        <v>10.15</v>
      </c>
      <c r="AZ72" s="79">
        <f>VLOOKUP($A72,'B-EmEC'!$A:$DD,MATCH(AZ$2,'B-EmEC'!$A$1:$DD$1,0),FALSE)</f>
        <v>0</v>
      </c>
      <c r="BA72" s="79">
        <f>VLOOKUP($A72,'B-EmEC'!$A:$DD,MATCH(BA$2,'B-EmEC'!$A$1:$DD$1,0),FALSE)</f>
        <v>0</v>
      </c>
      <c r="BB72" s="79">
        <f>VLOOKUP($A72,'B-EmEC'!$A:$DD,MATCH(BB$2,'B-EmEC'!$A$1:$DD$1,0),FALSE)</f>
        <v>0</v>
      </c>
      <c r="BC72" s="79">
        <f>VLOOKUP($A72,'B-EmEC'!$A:$DD,MATCH(BC$2,'B-EmEC'!$A$1:$DD$1,0),FALSE)</f>
        <v>7.4</v>
      </c>
      <c r="BD72" s="79">
        <f>VLOOKUP($A72,'B-EmEC'!$A:$DD,MATCH(BD$2,'B-EmEC'!$A$1:$DD$1,0),FALSE)</f>
        <v>6.915</v>
      </c>
      <c r="BE72" s="79">
        <f>VLOOKUP($A72,'B-EmEC'!$A:$DD,MATCH(BE$2,'B-EmEC'!$A$1:$DD$1,0),FALSE)</f>
        <v>6.69</v>
      </c>
      <c r="BF72" s="79">
        <f>VLOOKUP($A72,'B-EmEC'!$A:$DD,MATCH(BF$2,'B-EmEC'!$A$1:$DD$1,0),FALSE)</f>
        <v>7.9829999999999997</v>
      </c>
      <c r="BG72" s="79">
        <f>VLOOKUP($A72,'B-EmEC'!$A:$DD,MATCH(BG$2,'B-EmEC'!$A$1:$DD$1,0),FALSE)</f>
        <v>7.3559999999999999</v>
      </c>
      <c r="BH72" s="79">
        <f>VLOOKUP($A72,'B-EmEC'!$A:$DD,MATCH(BH$2,'B-EmEC'!$A$1:$DD$1,0),FALSE)</f>
        <v>7.7720000000000002</v>
      </c>
      <c r="BI72" s="78">
        <f>VLOOKUP($A72,'B-EmEC'!$A:$DD,MATCH(BI$2,'B-EmEC'!$A$1:$DD$1,0),FALSE)</f>
        <v>0</v>
      </c>
      <c r="BJ72" s="77" t="e">
        <f>VLOOKUP($A72,'B-EmEC'!$A:$DD,MATCH(BJ$2,'B-EmEC'!$A$1:$DD$1,0),FALSE)</f>
        <v>#N/A</v>
      </c>
      <c r="BK72" s="77">
        <f>VLOOKUP($A72,'B-EmEC'!$A:$DD,MATCH(BK$2,'B-EmEC'!$A$1:$DD$1,0),FALSE)</f>
        <v>75.406283856988082</v>
      </c>
      <c r="BL72" s="77">
        <f>VLOOKUP($A72,'B-EmEC'!$A:$DD,MATCH(BL$2,'B-EmEC'!$A$1:$DD$1,0),FALSE)</f>
        <v>61.408121530820914</v>
      </c>
      <c r="BM72" s="77" t="e">
        <f>VLOOKUP($A72,'B-EmEC'!$A:$DD,MATCH(BM$2,'B-EmEC'!$A$1:$DD$1,0),FALSE)</f>
        <v>#N/A</v>
      </c>
      <c r="BN72" s="77">
        <f>VLOOKUP($A72,'B-EmEC'!$A:$DD,MATCH(BN$2,'B-EmEC'!$A$1:$DD$1,0),FALSE)</f>
        <v>68.951612903225808</v>
      </c>
      <c r="BO72" s="77">
        <f>VLOOKUP($A72,'B-EmEC'!$A:$DD,MATCH(BO$2,'B-EmEC'!$A$1:$DD$1,0),FALSE)</f>
        <v>93.406148867313917</v>
      </c>
      <c r="BP72" s="77">
        <f>VLOOKUP($A72,'B-EmEC'!$A:$DD,MATCH(BP$2,'B-EmEC'!$A$1:$DD$1,0),FALSE)</f>
        <v>43.184454756380511</v>
      </c>
      <c r="BQ72" s="77">
        <f>VLOOKUP($A72,'B-EmEC'!$A:$DD,MATCH(BQ$2,'B-EmEC'!$A$1:$DD$1,0),FALSE)</f>
        <v>0</v>
      </c>
      <c r="BR72" s="77">
        <f>VLOOKUP($A72,'B-EmEC'!$A:$DD,MATCH(BR$2,'B-EmEC'!$A$1:$DD$1,0),FALSE)</f>
        <v>0</v>
      </c>
      <c r="BS72" s="77">
        <f>VLOOKUP($A72,'B-EmEC'!$A:$DD,MATCH(BS$2,'B-EmEC'!$A$1:$DD$1,0),FALSE)</f>
        <v>0</v>
      </c>
      <c r="BT72" s="77">
        <f>VLOOKUP($A72,'B-EmEC'!$A:$DD,MATCH(BT$2,'B-EmEC'!$A$1:$DD$1,0),FALSE)</f>
        <v>49.671977507029055</v>
      </c>
      <c r="BU72" s="77">
        <f>VLOOKUP($A72,'B-EmEC'!$A:$DD,MATCH(BU$2,'B-EmEC'!$A$1:$DD$1,0),FALSE)</f>
        <v>80.770491803278688</v>
      </c>
      <c r="BV72" s="77">
        <f>VLOOKUP($A72,'B-EmEC'!$A:$DD,MATCH(BV$2,'B-EmEC'!$A$1:$DD$1,0),FALSE)</f>
        <v>58.099688473520246</v>
      </c>
      <c r="BW72" s="77">
        <f>VLOOKUP($A72,'B-EmEC'!$A:$DD,MATCH(BW$2,'B-EmEC'!$A$1:$DD$1,0),FALSE)</f>
        <v>10.812353138637128</v>
      </c>
      <c r="BX72" s="77">
        <f>VLOOKUP($A72,'B-EmEC'!$A:$DD,MATCH(BX$2,'B-EmEC'!$A$1:$DD$1,0),FALSE)</f>
        <v>13.892382948986723</v>
      </c>
      <c r="BY72" s="77">
        <f>VLOOKUP($A72,'B-EmEC'!$A:$DD,MATCH(BY$2,'B-EmEC'!$A$1:$DD$1,0),FALSE)</f>
        <v>26.780402449693792</v>
      </c>
      <c r="BZ72" s="80">
        <f>VLOOKUP($A72,'B-EmEC'!$A:$DD,MATCH(BZ$2,'B-EmEC'!$A$1:$DD$1,0),FALSE)</f>
        <v>0</v>
      </c>
      <c r="CA72" s="79" t="e">
        <f>VLOOKUP($A72,'B-EmEC'!$A:$DD,MATCH(CA$2,'B-EmEC'!$A$1:$DD$1,0),FALSE)</f>
        <v>#N/A</v>
      </c>
      <c r="CB72" s="79">
        <f>VLOOKUP($A72,'B-EmEC'!$A:$DD,MATCH(CB$2,'B-EmEC'!$A$1:$DD$1,0),FALSE)</f>
        <v>83.029650311013782</v>
      </c>
      <c r="CC72" s="79">
        <f>VLOOKUP($A72,'B-EmEC'!$A:$DD,MATCH(CC$2,'B-EmEC'!$A$1:$DD$1,0),FALSE)</f>
        <v>62.030822987239929</v>
      </c>
      <c r="CD72" s="79" t="e">
        <f>VLOOKUP($A72,'B-EmEC'!$A:$DD,MATCH(CD$2,'B-EmEC'!$A$1:$DD$1,0),FALSE)</f>
        <v>#N/A</v>
      </c>
      <c r="CE72" s="79">
        <f>VLOOKUP($A72,'B-EmEC'!$A:$DD,MATCH(CE$2,'B-EmEC'!$A$1:$DD$1,0),FALSE)</f>
        <v>18.933598369899709</v>
      </c>
      <c r="CF72" s="79">
        <f>VLOOKUP($A72,'B-EmEC'!$A:$DD,MATCH(CF$2,'B-EmEC'!$A$1:$DD$1,0),FALSE)</f>
        <v>49.803983295472058</v>
      </c>
      <c r="CG72" s="79">
        <f>VLOOKUP($A72,'B-EmEC'!$A:$DD,MATCH(CG$2,'B-EmEC'!$A$1:$DD$1,0),FALSE)</f>
        <v>20.674289047448244</v>
      </c>
      <c r="CH72" s="79">
        <f>VLOOKUP($A72,'B-EmEC'!$A:$DD,MATCH(CH$2,'B-EmEC'!$A$1:$DD$1,0),FALSE)</f>
        <v>0</v>
      </c>
      <c r="CI72" s="79">
        <f>VLOOKUP($A72,'B-EmEC'!$A:$DD,MATCH(CI$2,'B-EmEC'!$A$1:$DD$1,0),FALSE)</f>
        <v>0</v>
      </c>
      <c r="CJ72" s="79">
        <f>VLOOKUP($A72,'B-EmEC'!$A:$DD,MATCH(CJ$2,'B-EmEC'!$A$1:$DD$1,0),FALSE)</f>
        <v>0</v>
      </c>
      <c r="CK72" s="79">
        <f>VLOOKUP($A72,'B-EmEC'!$A:$DD,MATCH(CK$2,'B-EmEC'!$A$1:$DD$1,0),FALSE)</f>
        <v>52.28780966672813</v>
      </c>
      <c r="CL72" s="79">
        <f>VLOOKUP($A72,'B-EmEC'!$A:$DD,MATCH(CL$2,'B-EmEC'!$A$1:$DD$1,0),FALSE)</f>
        <v>11.840231498529363</v>
      </c>
      <c r="CM72" s="79">
        <f>VLOOKUP($A72,'B-EmEC'!$A:$DD,MATCH(CM$2,'B-EmEC'!$A$1:$DD$1,0),FALSE)</f>
        <v>31.728740622985537</v>
      </c>
      <c r="CN72" s="79">
        <f>VLOOKUP($A72,'B-EmEC'!$A:$DD,MATCH(CN$2,'B-EmEC'!$A$1:$DD$1,0),FALSE)</f>
        <v>150.32100218532338</v>
      </c>
      <c r="CO72" s="79">
        <f>VLOOKUP($A72,'B-EmEC'!$A:$DD,MATCH(CO$2,'B-EmEC'!$A$1:$DD$1,0),FALSE)</f>
        <v>20.840359936408717</v>
      </c>
      <c r="CP72" s="79">
        <f>VLOOKUP($A72,'B-EmEC'!$A:$DD,MATCH(CP$2,'B-EmEC'!$A$1:$DD$1,0),FALSE)</f>
        <v>29.509579978714765</v>
      </c>
    </row>
    <row r="73" spans="1:94" x14ac:dyDescent="0.2">
      <c r="A73" t="s">
        <v>181</v>
      </c>
      <c r="B73" s="1" t="str">
        <f>IF(VLOOKUP($A73,'B-Ligands'!$A:$G,3,FALSE)="","",VLOOKUP($A73,'B-Ligands'!$A:$G,3,FALSE))</f>
        <v>SNC-80</v>
      </c>
      <c r="C73" t="str">
        <f>IF(VLOOKUP($A73,'B-Ligands'!$A:$G,4,FALSE)="","",VLOOKUP($A73,'B-Ligands'!$A:$G,4,FALSE))</f>
        <v>NSC707484</v>
      </c>
      <c r="D73" t="str">
        <f>IF(VLOOKUP($A73,'B-Ligands'!$A:$G,5,FALSE)="","",VLOOKUP($A73,'B-Ligands'!$A:$G,5,FALSE))</f>
        <v>Guide To Pharmacology</v>
      </c>
      <c r="E73">
        <f>IF(VLOOKUP($A73,'B-Ligands'!$A:$G,6,FALSE)="","",VLOOKUP($A73,'B-Ligands'!$A:$G,6,FALSE))</f>
        <v>1611</v>
      </c>
      <c r="F73" t="str">
        <f>IF(VLOOKUP($A73,'B-Ligands'!$A:$G,7,FALSE)="","",VLOOKUP($A73,'B-Ligands'!$A:$G,7,FALSE))</f>
        <v>Surrogate</v>
      </c>
      <c r="G73" s="28">
        <f t="shared" si="20"/>
        <v>0</v>
      </c>
      <c r="H73" s="32">
        <f t="shared" si="21"/>
        <v>9.7514818992855474</v>
      </c>
      <c r="I73" s="32">
        <f t="shared" si="22"/>
        <v>6.684884385664069</v>
      </c>
      <c r="J73" s="32">
        <f t="shared" si="23"/>
        <v>4.6951403311231976</v>
      </c>
      <c r="K73" s="32">
        <f t="shared" si="24"/>
        <v>7.1234180867134471</v>
      </c>
      <c r="L73" s="28">
        <f t="shared" si="25"/>
        <v>0</v>
      </c>
      <c r="M73" s="32">
        <f t="shared" si="26"/>
        <v>10.3</v>
      </c>
      <c r="N73" s="32">
        <f t="shared" si="27"/>
        <v>7.24</v>
      </c>
      <c r="O73" s="32">
        <f t="shared" si="28"/>
        <v>6</v>
      </c>
      <c r="P73" s="32">
        <f t="shared" si="29"/>
        <v>7.4930000000000003</v>
      </c>
      <c r="Q73" s="29">
        <f t="shared" si="30"/>
        <v>0</v>
      </c>
      <c r="R73" s="31">
        <f t="shared" si="31"/>
        <v>60.660888407367281</v>
      </c>
      <c r="S73" s="31">
        <f t="shared" si="32"/>
        <v>27.853795688847235</v>
      </c>
      <c r="T73" s="31">
        <f t="shared" si="33"/>
        <v>4.956103086944208</v>
      </c>
      <c r="U73" s="31">
        <f t="shared" si="34"/>
        <v>42.69903762029746</v>
      </c>
      <c r="V73" s="28">
        <f t="shared" si="35"/>
        <v>0</v>
      </c>
      <c r="W73" s="32">
        <f t="shared" si="36"/>
        <v>215.63089377215977</v>
      </c>
      <c r="X73" s="32">
        <f t="shared" si="37"/>
        <v>14.17603444065416</v>
      </c>
      <c r="Y73" s="32">
        <f t="shared" si="38"/>
        <v>1.8811681252730876</v>
      </c>
      <c r="Z73" s="32">
        <f t="shared" si="39"/>
        <v>92.295112614374105</v>
      </c>
      <c r="AA73" s="80" cm="1">
        <f t="array" ref="AA73">_xlfn.IFS(AR73=0,0,AR73&gt;0,(LOG(0.01*BI73/10^-AR73)))</f>
        <v>0</v>
      </c>
      <c r="AB73" s="79" t="e" cm="1">
        <f t="array" ref="AB73">_xlfn.IFS(AS73=0,0,AS73&gt;0,(LOG(0.01*BJ73/10^-AS73)))</f>
        <v>#N/A</v>
      </c>
      <c r="AC73" s="79" cm="1">
        <f t="array" ref="AC73">_xlfn.IFS(AT73=0,0,AT73&gt;0,(LOG(0.01*BK73/10^-AT73)))</f>
        <v>8.9539087664690733</v>
      </c>
      <c r="AD73" s="79" cm="1">
        <f t="array" ref="AD73">_xlfn.IFS(AU73=0,0,AU73&gt;0,(LOG(0.01*BL73/10^-AU73)))</f>
        <v>8.7197291909828625</v>
      </c>
      <c r="AE73" s="79" t="e" cm="1">
        <f t="array" ref="AE73">_xlfn.IFS(AV73=0,0,AV73&gt;0,(LOG(0.01*BM73/10^-AV73)))</f>
        <v>#N/A</v>
      </c>
      <c r="AF73" s="79" cm="1">
        <f t="array" ref="AF73">_xlfn.IFS(AW73=0,0,AW73&gt;0,(LOG(0.01*BN73/10^-AW73)))</f>
        <v>9.2150663614969357</v>
      </c>
      <c r="AG73" s="79" cm="1">
        <f t="array" ref="AG73">_xlfn.IFS(AX73=0,0,AX73&gt;0,(LOG(0.01*BO73/10^-AX73)))</f>
        <v>9.5453823875274644</v>
      </c>
      <c r="AH73" s="79" cm="1">
        <f t="array" ref="AH73">_xlfn.IFS(AY73=0,0,AY73&gt;0,(LOG(0.01*BP73/10^-AY73)))</f>
        <v>9.7514818992855474</v>
      </c>
      <c r="AI73" s="79" cm="1">
        <f t="array" ref="AI73">_xlfn.IFS(AZ73=0,0,AZ73&gt;0,(LOG(0.01*BQ73/10^-AZ73)))</f>
        <v>0</v>
      </c>
      <c r="AJ73" s="79" cm="1">
        <f t="array" ref="AJ73">_xlfn.IFS(BA73=0,0,BA73&gt;0,(LOG(0.01*BR73/10^-BA73)))</f>
        <v>0</v>
      </c>
      <c r="AK73" s="79" cm="1">
        <f t="array" ref="AK73">_xlfn.IFS(BB73=0,0,BB73&gt;0,(LOG(0.01*BS73/10^-BB73)))</f>
        <v>5.4078974488101501</v>
      </c>
      <c r="AL73" s="79" cm="1">
        <f t="array" ref="AL73">_xlfn.IFS(BC73=0,0,BC73&gt;0,(LOG(0.01*BT73/10^-BC73)))</f>
        <v>6.684884385664069</v>
      </c>
      <c r="AM73" s="79" cm="1">
        <f t="array" ref="AM73">_xlfn.IFS(BD73=0,0,BD73&gt;0,(LOG(0.01*BU73/10^-BD73)))</f>
        <v>0</v>
      </c>
      <c r="AN73" s="79" cm="1">
        <f t="array" ref="AN73">_xlfn.IFS(BE73=0,0,BE73&gt;0,(LOG(0.01*BV73/10^-BE73)))</f>
        <v>4.6951403311231976</v>
      </c>
      <c r="AO73" s="79" cm="1">
        <f t="array" ref="AO73">_xlfn.IFS(BF73=0,0,BF73&gt;0,(LOG(0.01*BW73/10^-BF73)))</f>
        <v>6.4909684171262487</v>
      </c>
      <c r="AP73" s="79" cm="1">
        <f t="array" ref="AP73">_xlfn.IFS(BG73=0,0,BG73&gt;0,(LOG(0.01*BX73/10^-BG73)))</f>
        <v>6.4183539325049024</v>
      </c>
      <c r="AQ73" s="79" cm="1">
        <f t="array" ref="AQ73">_xlfn.IFS(BH73=0,0,BH73&gt;0,(LOG(0.01*BY73/10^-BH73)))</f>
        <v>7.1234180867134471</v>
      </c>
      <c r="AR73" s="80">
        <f>VLOOKUP($A73,'B-EmEC'!$A:$DD,MATCH(AR$2,'B-EmEC'!$A$1:$DD$1,0),FALSE)</f>
        <v>0</v>
      </c>
      <c r="AS73" s="79" t="e">
        <f>VLOOKUP($A73,'B-EmEC'!$A:$DD,MATCH(AS$2,'B-EmEC'!$A$1:$DD$1,0),FALSE)</f>
        <v>#N/A</v>
      </c>
      <c r="AT73" s="79">
        <f>VLOOKUP($A73,'B-EmEC'!$A:$DD,MATCH(AT$2,'B-EmEC'!$A$1:$DD$1,0),FALSE)</f>
        <v>9.1709999999999994</v>
      </c>
      <c r="AU73" s="79">
        <f>VLOOKUP($A73,'B-EmEC'!$A:$DD,MATCH(AU$2,'B-EmEC'!$A$1:$DD$1,0),FALSE)</f>
        <v>9.1129999999999995</v>
      </c>
      <c r="AV73" s="79" t="e">
        <f>VLOOKUP($A73,'B-EmEC'!$A:$DD,MATCH(AV$2,'B-EmEC'!$A$1:$DD$1,0),FALSE)</f>
        <v>#N/A</v>
      </c>
      <c r="AW73" s="79">
        <f>VLOOKUP($A73,'B-EmEC'!$A:$DD,MATCH(AW$2,'B-EmEC'!$A$1:$DD$1,0),FALSE)</f>
        <v>9.5139999999999993</v>
      </c>
      <c r="AX73" s="79">
        <f>VLOOKUP($A73,'B-EmEC'!$A:$DD,MATCH(AX$2,'B-EmEC'!$A$1:$DD$1,0),FALSE)</f>
        <v>9.8409999999999993</v>
      </c>
      <c r="AY73" s="79">
        <f>VLOOKUP($A73,'B-EmEC'!$A:$DD,MATCH(AY$2,'B-EmEC'!$A$1:$DD$1,0),FALSE)</f>
        <v>10.3</v>
      </c>
      <c r="AZ73" s="79">
        <f>VLOOKUP($A73,'B-EmEC'!$A:$DD,MATCH(AZ$2,'B-EmEC'!$A$1:$DD$1,0),FALSE)</f>
        <v>0</v>
      </c>
      <c r="BA73" s="79">
        <f>VLOOKUP($A73,'B-EmEC'!$A:$DD,MATCH(BA$2,'B-EmEC'!$A$1:$DD$1,0),FALSE)</f>
        <v>0</v>
      </c>
      <c r="BB73" s="79">
        <f>VLOOKUP($A73,'B-EmEC'!$A:$DD,MATCH(BB$2,'B-EmEC'!$A$1:$DD$1,0),FALSE)</f>
        <v>6.85</v>
      </c>
      <c r="BC73" s="79">
        <f>VLOOKUP($A73,'B-EmEC'!$A:$DD,MATCH(BC$2,'B-EmEC'!$A$1:$DD$1,0),FALSE)</f>
        <v>7.24</v>
      </c>
      <c r="BD73" s="79">
        <f>VLOOKUP($A73,'B-EmEC'!$A:$DD,MATCH(BD$2,'B-EmEC'!$A$1:$DD$1,0),FALSE)</f>
        <v>0</v>
      </c>
      <c r="BE73" s="79">
        <f>VLOOKUP($A73,'B-EmEC'!$A:$DD,MATCH(BE$2,'B-EmEC'!$A$1:$DD$1,0),FALSE)</f>
        <v>6</v>
      </c>
      <c r="BF73" s="79">
        <f>VLOOKUP($A73,'B-EmEC'!$A:$DD,MATCH(BF$2,'B-EmEC'!$A$1:$DD$1,0),FALSE)</f>
        <v>7.0730000000000004</v>
      </c>
      <c r="BG73" s="79">
        <f>VLOOKUP($A73,'B-EmEC'!$A:$DD,MATCH(BG$2,'B-EmEC'!$A$1:$DD$1,0),FALSE)</f>
        <v>6.8869999999999996</v>
      </c>
      <c r="BH73" s="79">
        <f>VLOOKUP($A73,'B-EmEC'!$A:$DD,MATCH(BH$2,'B-EmEC'!$A$1:$DD$1,0),FALSE)</f>
        <v>7.4930000000000003</v>
      </c>
      <c r="BI73" s="78">
        <f>VLOOKUP($A73,'B-EmEC'!$A:$DD,MATCH(BI$2,'B-EmEC'!$A$1:$DD$1,0),FALSE)</f>
        <v>0</v>
      </c>
      <c r="BJ73" s="77" t="e">
        <f>VLOOKUP($A73,'B-EmEC'!$A:$DD,MATCH(BJ$2,'B-EmEC'!$A$1:$DD$1,0),FALSE)</f>
        <v>#N/A</v>
      </c>
      <c r="BK73" s="77">
        <f>VLOOKUP($A73,'B-EmEC'!$A:$DD,MATCH(BK$2,'B-EmEC'!$A$1:$DD$1,0),FALSE)</f>
        <v>60.660888407367281</v>
      </c>
      <c r="BL73" s="77">
        <f>VLOOKUP($A73,'B-EmEC'!$A:$DD,MATCH(BL$2,'B-EmEC'!$A$1:$DD$1,0),FALSE)</f>
        <v>40.432369266725097</v>
      </c>
      <c r="BM73" s="77" t="e">
        <f>VLOOKUP($A73,'B-EmEC'!$A:$DD,MATCH(BM$2,'B-EmEC'!$A$1:$DD$1,0),FALSE)</f>
        <v>#N/A</v>
      </c>
      <c r="BN73" s="77">
        <f>VLOOKUP($A73,'B-EmEC'!$A:$DD,MATCH(BN$2,'B-EmEC'!$A$1:$DD$1,0),FALSE)</f>
        <v>50.241935483870968</v>
      </c>
      <c r="BO73" s="77">
        <f>VLOOKUP($A73,'B-EmEC'!$A:$DD,MATCH(BO$2,'B-EmEC'!$A$1:$DD$1,0),FALSE)</f>
        <v>50.627022653721689</v>
      </c>
      <c r="BP73" s="77">
        <f>VLOOKUP($A73,'B-EmEC'!$A:$DD,MATCH(BP$2,'B-EmEC'!$A$1:$DD$1,0),FALSE)</f>
        <v>28.28016241299304</v>
      </c>
      <c r="BQ73" s="77">
        <f>VLOOKUP($A73,'B-EmEC'!$A:$DD,MATCH(BQ$2,'B-EmEC'!$A$1:$DD$1,0),FALSE)</f>
        <v>0</v>
      </c>
      <c r="BR73" s="77">
        <f>VLOOKUP($A73,'B-EmEC'!$A:$DD,MATCH(BR$2,'B-EmEC'!$A$1:$DD$1,0),FALSE)</f>
        <v>0</v>
      </c>
      <c r="BS73" s="77">
        <f>VLOOKUP($A73,'B-EmEC'!$A:$DD,MATCH(BS$2,'B-EmEC'!$A$1:$DD$1,0),FALSE)</f>
        <v>3.6132453197705874</v>
      </c>
      <c r="BT73" s="77">
        <f>VLOOKUP($A73,'B-EmEC'!$A:$DD,MATCH(BT$2,'B-EmEC'!$A$1:$DD$1,0),FALSE)</f>
        <v>27.853795688847235</v>
      </c>
      <c r="BU73" s="77">
        <f>VLOOKUP($A73,'B-EmEC'!$A:$DD,MATCH(BU$2,'B-EmEC'!$A$1:$DD$1,0),FALSE)</f>
        <v>0</v>
      </c>
      <c r="BV73" s="77">
        <f>VLOOKUP($A73,'B-EmEC'!$A:$DD,MATCH(BV$2,'B-EmEC'!$A$1:$DD$1,0),FALSE)</f>
        <v>4.956103086944208</v>
      </c>
      <c r="BW73" s="77">
        <f>VLOOKUP($A73,'B-EmEC'!$A:$DD,MATCH(BW$2,'B-EmEC'!$A$1:$DD$1,0),FALSE)</f>
        <v>26.179926149714671</v>
      </c>
      <c r="BX73" s="77">
        <f>VLOOKUP($A73,'B-EmEC'!$A:$DD,MATCH(BX$2,'B-EmEC'!$A$1:$DD$1,0),FALSE)</f>
        <v>33.990216631726064</v>
      </c>
      <c r="BY73" s="77">
        <f>VLOOKUP($A73,'B-EmEC'!$A:$DD,MATCH(BY$2,'B-EmEC'!$A$1:$DD$1,0),FALSE)</f>
        <v>42.69903762029746</v>
      </c>
      <c r="BZ73" s="80">
        <f>VLOOKUP($A73,'B-EmEC'!$A:$DD,MATCH(BZ$2,'B-EmEC'!$A$1:$DD$1,0),FALSE)</f>
        <v>0</v>
      </c>
      <c r="CA73" s="79" t="e">
        <f>VLOOKUP($A73,'B-EmEC'!$A:$DD,MATCH(CA$2,'B-EmEC'!$A$1:$DD$1,0),FALSE)</f>
        <v>#N/A</v>
      </c>
      <c r="CB73" s="79">
        <f>VLOOKUP($A73,'B-EmEC'!$A:$DD,MATCH(CB$2,'B-EmEC'!$A$1:$DD$1,0),FALSE)</f>
        <v>30.909840179960664</v>
      </c>
      <c r="CC73" s="79">
        <f>VLOOKUP($A73,'B-EmEC'!$A:$DD,MATCH(CC$2,'B-EmEC'!$A$1:$DD$1,0),FALSE)</f>
        <v>21.773592626043811</v>
      </c>
      <c r="CD73" s="79" t="e">
        <f>VLOOKUP($A73,'B-EmEC'!$A:$DD,MATCH(CD$2,'B-EmEC'!$A$1:$DD$1,0),FALSE)</f>
        <v>#N/A</v>
      </c>
      <c r="CE73" s="79">
        <f>VLOOKUP($A73,'B-EmEC'!$A:$DD,MATCH(CE$2,'B-EmEC'!$A$1:$DD$1,0),FALSE)</f>
        <v>215.63089377215977</v>
      </c>
      <c r="CF73" s="79">
        <f>VLOOKUP($A73,'B-EmEC'!$A:$DD,MATCH(CF$2,'B-EmEC'!$A$1:$DD$1,0),FALSE)</f>
        <v>37.885955070314715</v>
      </c>
      <c r="CG73" s="79">
        <f>VLOOKUP($A73,'B-EmEC'!$A:$DD,MATCH(CG$2,'B-EmEC'!$A$1:$DD$1,0),FALSE)</f>
        <v>10.858391740261192</v>
      </c>
      <c r="CH73" s="79">
        <f>VLOOKUP($A73,'B-EmEC'!$A:$DD,MATCH(CH$2,'B-EmEC'!$A$1:$DD$1,0),FALSE)</f>
        <v>0</v>
      </c>
      <c r="CI73" s="79">
        <f>VLOOKUP($A73,'B-EmEC'!$A:$DD,MATCH(CI$2,'B-EmEC'!$A$1:$DD$1,0),FALSE)</f>
        <v>0</v>
      </c>
      <c r="CJ73" s="79">
        <f>VLOOKUP($A73,'B-EmEC'!$A:$DD,MATCH(CJ$2,'B-EmEC'!$A$1:$DD$1,0),FALSE)</f>
        <v>3.3461487652377739</v>
      </c>
      <c r="CK73" s="79">
        <f>VLOOKUP($A73,'B-EmEC'!$A:$DD,MATCH(CK$2,'B-EmEC'!$A$1:$DD$1,0),FALSE)</f>
        <v>14.17603444065416</v>
      </c>
      <c r="CL73" s="79">
        <f>VLOOKUP($A73,'B-EmEC'!$A:$DD,MATCH(CL$2,'B-EmEC'!$A$1:$DD$1,0),FALSE)</f>
        <v>0</v>
      </c>
      <c r="CM73" s="79">
        <f>VLOOKUP($A73,'B-EmEC'!$A:$DD,MATCH(CM$2,'B-EmEC'!$A$1:$DD$1,0),FALSE)</f>
        <v>1.8811681252730876</v>
      </c>
      <c r="CN73" s="79">
        <f>VLOOKUP($A73,'B-EmEC'!$A:$DD,MATCH(CN$2,'B-EmEC'!$A$1:$DD$1,0),FALSE)</f>
        <v>45.958850835856154</v>
      </c>
      <c r="CO73" s="79">
        <f>VLOOKUP($A73,'B-EmEC'!$A:$DD,MATCH(CO$2,'B-EmEC'!$A$1:$DD$1,0),FALSE)</f>
        <v>21.553368937799224</v>
      </c>
      <c r="CP73" s="79">
        <f>VLOOKUP($A73,'B-EmEC'!$A:$DD,MATCH(CP$2,'B-EmEC'!$A$1:$DD$1,0),FALSE)</f>
        <v>92.295112614374105</v>
      </c>
    </row>
    <row r="74" spans="1:94" x14ac:dyDescent="0.2">
      <c r="A74" t="s">
        <v>93</v>
      </c>
      <c r="B74" s="1" t="str">
        <f>IF(VLOOKUP($A74,'B-Ligands'!$A:$G,3,FALSE)="","",VLOOKUP($A74,'B-Ligands'!$A:$G,3,FALSE))</f>
        <v>Undecanoic acid</v>
      </c>
      <c r="C74" t="str">
        <f>IF(VLOOKUP($A74,'B-Ligands'!$A:$G,4,FALSE)="","",VLOOKUP($A74,'B-Ligands'!$A:$G,4,FALSE))</f>
        <v>Decanoic Acid</v>
      </c>
      <c r="D74" t="str">
        <f>IF(VLOOKUP($A74,'B-Ligands'!$A:$G,5,FALSE)="","",VLOOKUP($A74,'B-Ligands'!$A:$G,5,FALSE))</f>
        <v>Guide To Pharmacology</v>
      </c>
      <c r="E74">
        <f>IF(VLOOKUP($A74,'B-Ligands'!$A:$G,6,FALSE)="","",VLOOKUP($A74,'B-Ligands'!$A:$G,6,FALSE))</f>
        <v>5533</v>
      </c>
      <c r="F74" t="str">
        <f>IF(VLOOKUP($A74,'B-Ligands'!$A:$G,7,FALSE)="","",VLOOKUP($A74,'B-Ligands'!$A:$G,7,FALSE))</f>
        <v>Physiological</v>
      </c>
      <c r="G74" s="28">
        <f t="shared" si="20"/>
        <v>0</v>
      </c>
      <c r="H74" s="32">
        <f t="shared" si="21"/>
        <v>4.2283859780353108</v>
      </c>
      <c r="I74" s="32">
        <f t="shared" si="22"/>
        <v>0</v>
      </c>
      <c r="J74" s="32">
        <f t="shared" si="23"/>
        <v>0</v>
      </c>
      <c r="K74" s="32">
        <f t="shared" si="24"/>
        <v>1.132740214585912</v>
      </c>
      <c r="L74" s="28">
        <f t="shared" si="25"/>
        <v>0</v>
      </c>
      <c r="M74" s="32">
        <f t="shared" si="26"/>
        <v>5.1749999999999998</v>
      </c>
      <c r="N74" s="32">
        <f t="shared" si="27"/>
        <v>0</v>
      </c>
      <c r="O74" s="32">
        <f t="shared" si="28"/>
        <v>0</v>
      </c>
      <c r="P74" s="32">
        <f t="shared" si="29"/>
        <v>2.4169999999999998</v>
      </c>
      <c r="Q74" s="29">
        <f t="shared" si="30"/>
        <v>0</v>
      </c>
      <c r="R74" s="31">
        <f t="shared" si="31"/>
        <v>23.346774193548388</v>
      </c>
      <c r="S74" s="31">
        <f t="shared" si="32"/>
        <v>0</v>
      </c>
      <c r="T74" s="31">
        <f t="shared" si="33"/>
        <v>0</v>
      </c>
      <c r="U74" s="31">
        <f t="shared" si="34"/>
        <v>5.1968503937007871</v>
      </c>
      <c r="V74" s="28">
        <f t="shared" si="35"/>
        <v>0</v>
      </c>
      <c r="W74" s="32">
        <f t="shared" si="36"/>
        <v>18.548970131630355</v>
      </c>
      <c r="X74" s="32">
        <f t="shared" si="37"/>
        <v>0</v>
      </c>
      <c r="Y74" s="32">
        <f t="shared" si="38"/>
        <v>0</v>
      </c>
      <c r="Z74" s="32">
        <f t="shared" si="39"/>
        <v>15.421029836223312</v>
      </c>
      <c r="AA74" s="80" cm="1">
        <f t="array" ref="AA74">_xlfn.IFS(AR74=0,0,AR74&gt;0,(LOG(0.01*BI74/10^-AR74)))</f>
        <v>0</v>
      </c>
      <c r="AB74" s="79" t="e" cm="1">
        <f t="array" ref="AB74">_xlfn.IFS(AS74=0,0,AS74&gt;0,(LOG(0.01*BJ74/10^-AS74)))</f>
        <v>#N/A</v>
      </c>
      <c r="AC74" s="79" cm="1">
        <f t="array" ref="AC74">_xlfn.IFS(AT74=0,0,AT74&gt;0,(LOG(0.01*BK74/10^-AT74)))</f>
        <v>3.333109267496043</v>
      </c>
      <c r="AD74" s="79" cm="1">
        <f t="array" ref="AD74">_xlfn.IFS(AU74=0,0,AU74&gt;0,(LOG(0.01*BL74/10^-AU74)))</f>
        <v>3.2084590653056275</v>
      </c>
      <c r="AE74" s="79" t="e" cm="1">
        <f t="array" ref="AE74">_xlfn.IFS(AV74=0,0,AV74&gt;0,(LOG(0.01*BM74/10^-AV74)))</f>
        <v>#N/A</v>
      </c>
      <c r="AF74" s="79" cm="1">
        <f t="array" ref="AF74">_xlfn.IFS(AW74=0,0,AW74&gt;0,(LOG(0.01*BN74/10^-AW74)))</f>
        <v>2.03022688290122</v>
      </c>
      <c r="AG74" s="79" cm="1">
        <f t="array" ref="AG74">_xlfn.IFS(AX74=0,0,AX74&gt;0,(LOG(0.01*BO74/10^-AX74)))</f>
        <v>0</v>
      </c>
      <c r="AH74" s="79" cm="1">
        <f t="array" ref="AH74">_xlfn.IFS(AY74=0,0,AY74&gt;0,(LOG(0.01*BP74/10^-AY74)))</f>
        <v>4.2283859780353108</v>
      </c>
      <c r="AI74" s="79" cm="1">
        <f t="array" ref="AI74">_xlfn.IFS(AZ74=0,0,AZ74&gt;0,(LOG(0.01*BQ74/10^-AZ74)))</f>
        <v>0</v>
      </c>
      <c r="AJ74" s="79" cm="1">
        <f t="array" ref="AJ74">_xlfn.IFS(BA74=0,0,BA74&gt;0,(LOG(0.01*BR74/10^-BA74)))</f>
        <v>0</v>
      </c>
      <c r="AK74" s="79" cm="1">
        <f t="array" ref="AK74">_xlfn.IFS(BB74=0,0,BB74&gt;0,(LOG(0.01*BS74/10^-BB74)))</f>
        <v>0</v>
      </c>
      <c r="AL74" s="79" cm="1">
        <f t="array" ref="AL74">_xlfn.IFS(BC74=0,0,BC74&gt;0,(LOG(0.01*BT74/10^-BC74)))</f>
        <v>0</v>
      </c>
      <c r="AM74" s="79" cm="1">
        <f t="array" ref="AM74">_xlfn.IFS(BD74=0,0,BD74&gt;0,(LOG(0.01*BU74/10^-BD74)))</f>
        <v>0</v>
      </c>
      <c r="AN74" s="79" cm="1">
        <f t="array" ref="AN74">_xlfn.IFS(BE74=0,0,BE74&gt;0,(LOG(0.01*BV74/10^-BE74)))</f>
        <v>0</v>
      </c>
      <c r="AO74" s="79" cm="1">
        <f t="array" ref="AO74">_xlfn.IFS(BF74=0,0,BF74&gt;0,(LOG(0.01*BW74/10^-BF74)))</f>
        <v>0</v>
      </c>
      <c r="AP74" s="79" cm="1">
        <f t="array" ref="AP74">_xlfn.IFS(BG74=0,0,BG74&gt;0,(LOG(0.01*BX74/10^-BG74)))</f>
        <v>0</v>
      </c>
      <c r="AQ74" s="79" cm="1">
        <f t="array" ref="AQ74">_xlfn.IFS(BH74=0,0,BH74&gt;0,(LOG(0.01*BY74/10^-BH74)))</f>
        <v>1.132740214585912</v>
      </c>
      <c r="AR74" s="80">
        <f>VLOOKUP($A74,'B-EmEC'!$A:$DD,MATCH(AR$2,'B-EmEC'!$A$1:$DD$1,0),FALSE)</f>
        <v>0</v>
      </c>
      <c r="AS74" s="79" t="e">
        <f>VLOOKUP($A74,'B-EmEC'!$A:$DD,MATCH(AS$2,'B-EmEC'!$A$1:$DD$1,0),FALSE)</f>
        <v>#N/A</v>
      </c>
      <c r="AT74" s="79">
        <f>VLOOKUP($A74,'B-EmEC'!$A:$DD,MATCH(AT$2,'B-EmEC'!$A$1:$DD$1,0),FALSE)</f>
        <v>4.1260000000000003</v>
      </c>
      <c r="AU74" s="79">
        <f>VLOOKUP($A74,'B-EmEC'!$A:$DD,MATCH(AU$2,'B-EmEC'!$A$1:$DD$1,0),FALSE)</f>
        <v>4.0190000000000001</v>
      </c>
      <c r="AV74" s="79" t="e">
        <f>VLOOKUP($A74,'B-EmEC'!$A:$DD,MATCH(AV$2,'B-EmEC'!$A$1:$DD$1,0),FALSE)</f>
        <v>#N/A</v>
      </c>
      <c r="AW74" s="79">
        <f>VLOOKUP($A74,'B-EmEC'!$A:$DD,MATCH(AW$2,'B-EmEC'!$A$1:$DD$1,0),FALSE)</f>
        <v>2.6619999999999999</v>
      </c>
      <c r="AX74" s="79">
        <f>VLOOKUP($A74,'B-EmEC'!$A:$DD,MATCH(AX$2,'B-EmEC'!$A$1:$DD$1,0),FALSE)</f>
        <v>0</v>
      </c>
      <c r="AY74" s="79">
        <f>VLOOKUP($A74,'B-EmEC'!$A:$DD,MATCH(AY$2,'B-EmEC'!$A$1:$DD$1,0),FALSE)</f>
        <v>5.1749999999999998</v>
      </c>
      <c r="AZ74" s="79">
        <f>VLOOKUP($A74,'B-EmEC'!$A:$DD,MATCH(AZ$2,'B-EmEC'!$A$1:$DD$1,0),FALSE)</f>
        <v>0</v>
      </c>
      <c r="BA74" s="79">
        <f>VLOOKUP($A74,'B-EmEC'!$A:$DD,MATCH(BA$2,'B-EmEC'!$A$1:$DD$1,0),FALSE)</f>
        <v>0</v>
      </c>
      <c r="BB74" s="79">
        <f>VLOOKUP($A74,'B-EmEC'!$A:$DD,MATCH(BB$2,'B-EmEC'!$A$1:$DD$1,0),FALSE)</f>
        <v>0</v>
      </c>
      <c r="BC74" s="79">
        <f>VLOOKUP($A74,'B-EmEC'!$A:$DD,MATCH(BC$2,'B-EmEC'!$A$1:$DD$1,0),FALSE)</f>
        <v>0</v>
      </c>
      <c r="BD74" s="79">
        <f>VLOOKUP($A74,'B-EmEC'!$A:$DD,MATCH(BD$2,'B-EmEC'!$A$1:$DD$1,0),FALSE)</f>
        <v>0</v>
      </c>
      <c r="BE74" s="79">
        <f>VLOOKUP($A74,'B-EmEC'!$A:$DD,MATCH(BE$2,'B-EmEC'!$A$1:$DD$1,0),FALSE)</f>
        <v>0</v>
      </c>
      <c r="BF74" s="79">
        <f>VLOOKUP($A74,'B-EmEC'!$A:$DD,MATCH(BF$2,'B-EmEC'!$A$1:$DD$1,0),FALSE)</f>
        <v>0</v>
      </c>
      <c r="BG74" s="79">
        <f>VLOOKUP($A74,'B-EmEC'!$A:$DD,MATCH(BG$2,'B-EmEC'!$A$1:$DD$1,0),FALSE)</f>
        <v>0</v>
      </c>
      <c r="BH74" s="79">
        <f>VLOOKUP($A74,'B-EmEC'!$A:$DD,MATCH(BH$2,'B-EmEC'!$A$1:$DD$1,0),FALSE)</f>
        <v>2.4169999999999998</v>
      </c>
      <c r="BI74" s="78">
        <f>VLOOKUP($A74,'B-EmEC'!$A:$DD,MATCH(BI$2,'B-EmEC'!$A$1:$DD$1,0),FALSE)</f>
        <v>0</v>
      </c>
      <c r="BJ74" s="77" t="e">
        <f>VLOOKUP($A74,'B-EmEC'!$A:$DD,MATCH(BJ$2,'B-EmEC'!$A$1:$DD$1,0),FALSE)</f>
        <v>#N/A</v>
      </c>
      <c r="BK74" s="77">
        <f>VLOOKUP($A74,'B-EmEC'!$A:$DD,MATCH(BK$2,'B-EmEC'!$A$1:$DD$1,0),FALSE)</f>
        <v>16.110509209100755</v>
      </c>
      <c r="BL74" s="77">
        <f>VLOOKUP($A74,'B-EmEC'!$A:$DD,MATCH(BL$2,'B-EmEC'!$A$1:$DD$1,0),FALSE)</f>
        <v>15.468886941279578</v>
      </c>
      <c r="BM74" s="77" t="e">
        <f>VLOOKUP($A74,'B-EmEC'!$A:$DD,MATCH(BM$2,'B-EmEC'!$A$1:$DD$1,0),FALSE)</f>
        <v>#N/A</v>
      </c>
      <c r="BN74" s="77">
        <f>VLOOKUP($A74,'B-EmEC'!$A:$DD,MATCH(BN$2,'B-EmEC'!$A$1:$DD$1,0),FALSE)</f>
        <v>23.346774193548388</v>
      </c>
      <c r="BO74" s="77">
        <f>VLOOKUP($A74,'B-EmEC'!$A:$DD,MATCH(BO$2,'B-EmEC'!$A$1:$DD$1,0),FALSE)</f>
        <v>0</v>
      </c>
      <c r="BP74" s="77">
        <f>VLOOKUP($A74,'B-EmEC'!$A:$DD,MATCH(BP$2,'B-EmEC'!$A$1:$DD$1,0),FALSE)</f>
        <v>11.30800464037123</v>
      </c>
      <c r="BQ74" s="77">
        <f>VLOOKUP($A74,'B-EmEC'!$A:$DD,MATCH(BQ$2,'B-EmEC'!$A$1:$DD$1,0),FALSE)</f>
        <v>0</v>
      </c>
      <c r="BR74" s="77">
        <f>VLOOKUP($A74,'B-EmEC'!$A:$DD,MATCH(BR$2,'B-EmEC'!$A$1:$DD$1,0),FALSE)</f>
        <v>0</v>
      </c>
      <c r="BS74" s="77">
        <f>VLOOKUP($A74,'B-EmEC'!$A:$DD,MATCH(BS$2,'B-EmEC'!$A$1:$DD$1,0),FALSE)</f>
        <v>0</v>
      </c>
      <c r="BT74" s="77">
        <f>VLOOKUP($A74,'B-EmEC'!$A:$DD,MATCH(BT$2,'B-EmEC'!$A$1:$DD$1,0),FALSE)</f>
        <v>0</v>
      </c>
      <c r="BU74" s="77">
        <f>VLOOKUP($A74,'B-EmEC'!$A:$DD,MATCH(BU$2,'B-EmEC'!$A$1:$DD$1,0),FALSE)</f>
        <v>0</v>
      </c>
      <c r="BV74" s="77">
        <f>VLOOKUP($A74,'B-EmEC'!$A:$DD,MATCH(BV$2,'B-EmEC'!$A$1:$DD$1,0),FALSE)</f>
        <v>0</v>
      </c>
      <c r="BW74" s="77">
        <f>VLOOKUP($A74,'B-EmEC'!$A:$DD,MATCH(BW$2,'B-EmEC'!$A$1:$DD$1,0),FALSE)</f>
        <v>0</v>
      </c>
      <c r="BX74" s="77">
        <f>VLOOKUP($A74,'B-EmEC'!$A:$DD,MATCH(BX$2,'B-EmEC'!$A$1:$DD$1,0),FALSE)</f>
        <v>0</v>
      </c>
      <c r="BY74" s="77">
        <f>VLOOKUP($A74,'B-EmEC'!$A:$DD,MATCH(BY$2,'B-EmEC'!$A$1:$DD$1,0),FALSE)</f>
        <v>5.1968503937007871</v>
      </c>
      <c r="BZ74" s="80">
        <f>VLOOKUP($A74,'B-EmEC'!$A:$DD,MATCH(BZ$2,'B-EmEC'!$A$1:$DD$1,0),FALSE)</f>
        <v>0</v>
      </c>
      <c r="CA74" s="79" t="e">
        <f>VLOOKUP($A74,'B-EmEC'!$A:$DD,MATCH(CA$2,'B-EmEC'!$A$1:$DD$1,0),FALSE)</f>
        <v>#N/A</v>
      </c>
      <c r="CB74" s="79">
        <f>VLOOKUP($A74,'B-EmEC'!$A:$DD,MATCH(CB$2,'B-EmEC'!$A$1:$DD$1,0),FALSE)</f>
        <v>18.548970131630355</v>
      </c>
      <c r="CC74" s="79">
        <f>VLOOKUP($A74,'B-EmEC'!$A:$DD,MATCH(CC$2,'B-EmEC'!$A$1:$DD$1,0),FALSE)</f>
        <v>6.6796692696030542</v>
      </c>
      <c r="CD74" s="79" t="e">
        <f>VLOOKUP($A74,'B-EmEC'!$A:$DD,MATCH(CD$2,'B-EmEC'!$A$1:$DD$1,0),FALSE)</f>
        <v>#N/A</v>
      </c>
      <c r="CE74" s="79">
        <f>VLOOKUP($A74,'B-EmEC'!$A:$DD,MATCH(CE$2,'B-EmEC'!$A$1:$DD$1,0),FALSE)</f>
        <v>2.6770959759006967</v>
      </c>
      <c r="CF74" s="79">
        <f>VLOOKUP($A74,'B-EmEC'!$A:$DD,MATCH(CF$2,'B-EmEC'!$A$1:$DD$1,0),FALSE)</f>
        <v>0</v>
      </c>
      <c r="CG74" s="79">
        <f>VLOOKUP($A74,'B-EmEC'!$A:$DD,MATCH(CG$2,'B-EmEC'!$A$1:$DD$1,0),FALSE)</f>
        <v>5.8285032313020757</v>
      </c>
      <c r="CH74" s="79">
        <f>VLOOKUP($A74,'B-EmEC'!$A:$DD,MATCH(CH$2,'B-EmEC'!$A$1:$DD$1,0),FALSE)</f>
        <v>0</v>
      </c>
      <c r="CI74" s="79">
        <f>VLOOKUP($A74,'B-EmEC'!$A:$DD,MATCH(CI$2,'B-EmEC'!$A$1:$DD$1,0),FALSE)</f>
        <v>0</v>
      </c>
      <c r="CJ74" s="79">
        <f>VLOOKUP($A74,'B-EmEC'!$A:$DD,MATCH(CJ$2,'B-EmEC'!$A$1:$DD$1,0),FALSE)</f>
        <v>0</v>
      </c>
      <c r="CK74" s="79">
        <f>VLOOKUP($A74,'B-EmEC'!$A:$DD,MATCH(CK$2,'B-EmEC'!$A$1:$DD$1,0),FALSE)</f>
        <v>0</v>
      </c>
      <c r="CL74" s="79">
        <f>VLOOKUP($A74,'B-EmEC'!$A:$DD,MATCH(CL$2,'B-EmEC'!$A$1:$DD$1,0),FALSE)</f>
        <v>0</v>
      </c>
      <c r="CM74" s="79">
        <f>VLOOKUP($A74,'B-EmEC'!$A:$DD,MATCH(CM$2,'B-EmEC'!$A$1:$DD$1,0),FALSE)</f>
        <v>0</v>
      </c>
      <c r="CN74" s="79">
        <f>VLOOKUP($A74,'B-EmEC'!$A:$DD,MATCH(CN$2,'B-EmEC'!$A$1:$DD$1,0),FALSE)</f>
        <v>0</v>
      </c>
      <c r="CO74" s="79">
        <f>VLOOKUP($A74,'B-EmEC'!$A:$DD,MATCH(CO$2,'B-EmEC'!$A$1:$DD$1,0),FALSE)</f>
        <v>0</v>
      </c>
      <c r="CP74" s="79">
        <f>VLOOKUP($A74,'B-EmEC'!$A:$DD,MATCH(CP$2,'B-EmEC'!$A$1:$DD$1,0),FALSE)</f>
        <v>15.421029836223312</v>
      </c>
    </row>
    <row r="75" spans="1:94" x14ac:dyDescent="0.2">
      <c r="A75" t="s">
        <v>191</v>
      </c>
      <c r="B75" s="1" t="str">
        <f>IF(VLOOKUP($A75,'B-Ligands'!$A:$G,3,FALSE)="","",VLOOKUP($A75,'B-Ligands'!$A:$G,3,FALSE))</f>
        <v>UTP</v>
      </c>
      <c r="C75" t="str">
        <f>IF(VLOOKUP($A75,'B-Ligands'!$A:$G,4,FALSE)="","",VLOOKUP($A75,'B-Ligands'!$A:$G,4,FALSE))</f>
        <v>Uridine 5'-triphosphate</v>
      </c>
      <c r="D75" t="str">
        <f>IF(VLOOKUP($A75,'B-Ligands'!$A:$G,5,FALSE)="","",VLOOKUP($A75,'B-Ligands'!$A:$G,5,FALSE))</f>
        <v>Guide To Pharmacology</v>
      </c>
      <c r="E75">
        <f>IF(VLOOKUP($A75,'B-Ligands'!$A:$G,6,FALSE)="","",VLOOKUP($A75,'B-Ligands'!$A:$G,6,FALSE))</f>
        <v>1734</v>
      </c>
      <c r="F75" t="str">
        <f>IF(VLOOKUP($A75,'B-Ligands'!$A:$G,7,FALSE)="","",VLOOKUP($A75,'B-Ligands'!$A:$G,7,FALSE))</f>
        <v>Physiological</v>
      </c>
      <c r="G75" s="28">
        <f t="shared" si="20"/>
        <v>0</v>
      </c>
      <c r="H75" s="32">
        <f t="shared" si="21"/>
        <v>5.4601807962059654</v>
      </c>
      <c r="I75" s="32">
        <f t="shared" si="22"/>
        <v>5.3438422498892031</v>
      </c>
      <c r="J75" s="32">
        <f t="shared" si="23"/>
        <v>0</v>
      </c>
      <c r="K75" s="32">
        <f t="shared" si="24"/>
        <v>4.3688084179504409</v>
      </c>
      <c r="L75" s="28">
        <f t="shared" si="25"/>
        <v>0</v>
      </c>
      <c r="M75" s="32">
        <f t="shared" si="26"/>
        <v>6.5380000000000003</v>
      </c>
      <c r="N75" s="32">
        <f t="shared" si="27"/>
        <v>6.4340000000000002</v>
      </c>
      <c r="O75" s="32">
        <f t="shared" si="28"/>
        <v>0</v>
      </c>
      <c r="P75" s="32">
        <f t="shared" si="29"/>
        <v>5.36</v>
      </c>
      <c r="Q75" s="29">
        <f t="shared" si="30"/>
        <v>0</v>
      </c>
      <c r="R75" s="31">
        <f t="shared" si="31"/>
        <v>26.618329466357309</v>
      </c>
      <c r="S75" s="31">
        <f t="shared" si="32"/>
        <v>18.52858481724461</v>
      </c>
      <c r="T75" s="31">
        <f t="shared" si="33"/>
        <v>0</v>
      </c>
      <c r="U75" s="31">
        <f t="shared" si="34"/>
        <v>24.143955276030749</v>
      </c>
      <c r="V75" s="28">
        <f t="shared" si="35"/>
        <v>0</v>
      </c>
      <c r="W75" s="32">
        <f t="shared" si="36"/>
        <v>10.527550237420618</v>
      </c>
      <c r="X75" s="32">
        <f t="shared" si="37"/>
        <v>28.364015710345843</v>
      </c>
      <c r="Y75" s="32">
        <f t="shared" si="38"/>
        <v>0</v>
      </c>
      <c r="Z75" s="32">
        <f t="shared" si="39"/>
        <v>28.527645295438006</v>
      </c>
      <c r="AA75" s="80" cm="1">
        <f t="array" ref="AA75">_xlfn.IFS(AR75=0,0,AR75&gt;0,(LOG(0.01*BI75/10^-AR75)))</f>
        <v>0</v>
      </c>
      <c r="AB75" s="79" t="e" cm="1">
        <f t="array" ref="AB75">_xlfn.IFS(AS75=0,0,AS75&gt;0,(LOG(0.01*BJ75/10^-AS75)))</f>
        <v>#N/A</v>
      </c>
      <c r="AC75" s="79" cm="1">
        <f t="array" ref="AC75">_xlfn.IFS(AT75=0,0,AT75&gt;0,(LOG(0.01*BK75/10^-AT75)))</f>
        <v>5.0921200056970086</v>
      </c>
      <c r="AD75" s="79" cm="1">
        <f t="array" ref="AD75">_xlfn.IFS(AU75=0,0,AU75&gt;0,(LOG(0.01*BL75/10^-AU75)))</f>
        <v>5.1160305181839671</v>
      </c>
      <c r="AE75" s="79" t="e" cm="1">
        <f t="array" ref="AE75">_xlfn.IFS(AV75=0,0,AV75&gt;0,(LOG(0.01*BM75/10^-AV75)))</f>
        <v>#N/A</v>
      </c>
      <c r="AF75" s="79" cm="1">
        <f t="array" ref="AF75">_xlfn.IFS(AW75=0,0,AW75&gt;0,(LOG(0.01*BN75/10^-AW75)))</f>
        <v>5.3054885552205082</v>
      </c>
      <c r="AG75" s="79" cm="1">
        <f t="array" ref="AG75">_xlfn.IFS(AX75=0,0,AX75&gt;0,(LOG(0.01*BO75/10^-AX75)))</f>
        <v>5.4104773850818768</v>
      </c>
      <c r="AH75" s="79" cm="1">
        <f t="array" ref="AH75">_xlfn.IFS(AY75=0,0,AY75&gt;0,(LOG(0.01*BP75/10^-AY75)))</f>
        <v>5.4601807962059654</v>
      </c>
      <c r="AI75" s="79" cm="1">
        <f t="array" ref="AI75">_xlfn.IFS(AZ75=0,0,AZ75&gt;0,(LOG(0.01*BQ75/10^-AZ75)))</f>
        <v>4.9928102644015135</v>
      </c>
      <c r="AJ75" s="79" cm="1">
        <f t="array" ref="AJ75">_xlfn.IFS(BA75=0,0,BA75&gt;0,(LOG(0.01*BR75/10^-BA75)))</f>
        <v>4.9221933265898654</v>
      </c>
      <c r="AK75" s="79" cm="1">
        <f t="array" ref="AK75">_xlfn.IFS(BB75=0,0,BB75&gt;0,(LOG(0.01*BS75/10^-BB75)))</f>
        <v>4.7472799885123171</v>
      </c>
      <c r="AL75" s="79" cm="1">
        <f t="array" ref="AL75">_xlfn.IFS(BC75=0,0,BC75&gt;0,(LOG(0.01*BT75/10^-BC75)))</f>
        <v>5.3438422498892031</v>
      </c>
      <c r="AM75" s="79" cm="1">
        <f t="array" ref="AM75">_xlfn.IFS(BD75=0,0,BD75&gt;0,(LOG(0.01*BU75/10^-BD75)))</f>
        <v>0</v>
      </c>
      <c r="AN75" s="79" cm="1">
        <f t="array" ref="AN75">_xlfn.IFS(BE75=0,0,BE75&gt;0,(LOG(0.01*BV75/10^-BE75)))</f>
        <v>0</v>
      </c>
      <c r="AO75" s="79" cm="1">
        <f t="array" ref="AO75">_xlfn.IFS(BF75=0,0,BF75&gt;0,(LOG(0.01*BW75/10^-BF75)))</f>
        <v>4.0273963922251985</v>
      </c>
      <c r="AP75" s="79" cm="1">
        <f t="array" ref="AP75">_xlfn.IFS(BG75=0,0,BG75&gt;0,(LOG(0.01*BX75/10^-BG75)))</f>
        <v>4.3688084179504409</v>
      </c>
      <c r="AQ75" s="79" cm="1">
        <f t="array" ref="AQ75">_xlfn.IFS(BH75=0,0,BH75&gt;0,(LOG(0.01*BY75/10^-BH75)))</f>
        <v>3.9771820231977832</v>
      </c>
      <c r="AR75" s="80">
        <f>VLOOKUP($A75,'B-EmEC'!$A:$DD,MATCH(AR$2,'B-EmEC'!$A$1:$DD$1,0),FALSE)</f>
        <v>0</v>
      </c>
      <c r="AS75" s="79" t="e">
        <f>VLOOKUP($A75,'B-EmEC'!$A:$DD,MATCH(AS$2,'B-EmEC'!$A$1:$DD$1,0),FALSE)</f>
        <v>#N/A</v>
      </c>
      <c r="AT75" s="79">
        <f>VLOOKUP($A75,'B-EmEC'!$A:$DD,MATCH(AT$2,'B-EmEC'!$A$1:$DD$1,0),FALSE)</f>
        <v>6.2850000000000001</v>
      </c>
      <c r="AU75" s="79">
        <f>VLOOKUP($A75,'B-EmEC'!$A:$DD,MATCH(AU$2,'B-EmEC'!$A$1:$DD$1,0),FALSE)</f>
        <v>6.5380000000000003</v>
      </c>
      <c r="AV75" s="79" t="e">
        <f>VLOOKUP($A75,'B-EmEC'!$A:$DD,MATCH(AV$2,'B-EmEC'!$A$1:$DD$1,0),FALSE)</f>
        <v>#N/A</v>
      </c>
      <c r="AW75" s="79">
        <f>VLOOKUP($A75,'B-EmEC'!$A:$DD,MATCH(AW$2,'B-EmEC'!$A$1:$DD$1,0),FALSE)</f>
        <v>5.9429999999999996</v>
      </c>
      <c r="AX75" s="79">
        <f>VLOOKUP($A75,'B-EmEC'!$A:$DD,MATCH(AX$2,'B-EmEC'!$A$1:$DD$1,0),FALSE)</f>
        <v>6.3680000000000003</v>
      </c>
      <c r="AY75" s="79">
        <f>VLOOKUP($A75,'B-EmEC'!$A:$DD,MATCH(AY$2,'B-EmEC'!$A$1:$DD$1,0),FALSE)</f>
        <v>6.0350000000000001</v>
      </c>
      <c r="AZ75" s="79">
        <f>VLOOKUP($A75,'B-EmEC'!$A:$DD,MATCH(AZ$2,'B-EmEC'!$A$1:$DD$1,0),FALSE)</f>
        <v>6.4020000000000001</v>
      </c>
      <c r="BA75" s="79">
        <f>VLOOKUP($A75,'B-EmEC'!$A:$DD,MATCH(BA$2,'B-EmEC'!$A$1:$DD$1,0),FALSE)</f>
        <v>6.4340000000000002</v>
      </c>
      <c r="BB75" s="79">
        <f>VLOOKUP($A75,'B-EmEC'!$A:$DD,MATCH(BB$2,'B-EmEC'!$A$1:$DD$1,0),FALSE)</f>
        <v>6.2859999999999996</v>
      </c>
      <c r="BC75" s="79">
        <f>VLOOKUP($A75,'B-EmEC'!$A:$DD,MATCH(BC$2,'B-EmEC'!$A$1:$DD$1,0),FALSE)</f>
        <v>6.0759999999999996</v>
      </c>
      <c r="BD75" s="79">
        <f>VLOOKUP($A75,'B-EmEC'!$A:$DD,MATCH(BD$2,'B-EmEC'!$A$1:$DD$1,0),FALSE)</f>
        <v>0</v>
      </c>
      <c r="BE75" s="79">
        <f>VLOOKUP($A75,'B-EmEC'!$A:$DD,MATCH(BE$2,'B-EmEC'!$A$1:$DD$1,0),FALSE)</f>
        <v>0</v>
      </c>
      <c r="BF75" s="79">
        <f>VLOOKUP($A75,'B-EmEC'!$A:$DD,MATCH(BF$2,'B-EmEC'!$A$1:$DD$1,0),FALSE)</f>
        <v>5.2350000000000003</v>
      </c>
      <c r="BG75" s="79">
        <f>VLOOKUP($A75,'B-EmEC'!$A:$DD,MATCH(BG$2,'B-EmEC'!$A$1:$DD$1,0),FALSE)</f>
        <v>4.9859999999999998</v>
      </c>
      <c r="BH75" s="79">
        <f>VLOOKUP($A75,'B-EmEC'!$A:$DD,MATCH(BH$2,'B-EmEC'!$A$1:$DD$1,0),FALSE)</f>
        <v>5.36</v>
      </c>
      <c r="BI75" s="78">
        <f>VLOOKUP($A75,'B-EmEC'!$A:$DD,MATCH(BI$2,'B-EmEC'!$A$1:$DD$1,0),FALSE)</f>
        <v>0</v>
      </c>
      <c r="BJ75" s="77" t="e">
        <f>VLOOKUP($A75,'B-EmEC'!$A:$DD,MATCH(BJ$2,'B-EmEC'!$A$1:$DD$1,0),FALSE)</f>
        <v>#N/A</v>
      </c>
      <c r="BK75" s="77">
        <f>VLOOKUP($A75,'B-EmEC'!$A:$DD,MATCH(BK$2,'B-EmEC'!$A$1:$DD$1,0),FALSE)</f>
        <v>6.4138678223185268</v>
      </c>
      <c r="BL75" s="77">
        <f>VLOOKUP($A75,'B-EmEC'!$A:$DD,MATCH(BL$2,'B-EmEC'!$A$1:$DD$1,0),FALSE)</f>
        <v>3.7846917908267601</v>
      </c>
      <c r="BM75" s="77" t="e">
        <f>VLOOKUP($A75,'B-EmEC'!$A:$DD,MATCH(BM$2,'B-EmEC'!$A$1:$DD$1,0),FALSE)</f>
        <v>#N/A</v>
      </c>
      <c r="BN75" s="77">
        <f>VLOOKUP($A75,'B-EmEC'!$A:$DD,MATCH(BN$2,'B-EmEC'!$A$1:$DD$1,0),FALSE)</f>
        <v>23.04032258064516</v>
      </c>
      <c r="BO75" s="77">
        <f>VLOOKUP($A75,'B-EmEC'!$A:$DD,MATCH(BO$2,'B-EmEC'!$A$1:$DD$1,0),FALSE)</f>
        <v>11.027508090614887</v>
      </c>
      <c r="BP75" s="77">
        <f>VLOOKUP($A75,'B-EmEC'!$A:$DD,MATCH(BP$2,'B-EmEC'!$A$1:$DD$1,0),FALSE)</f>
        <v>26.618329466357309</v>
      </c>
      <c r="BQ75" s="77">
        <f>VLOOKUP($A75,'B-EmEC'!$A:$DD,MATCH(BQ$2,'B-EmEC'!$A$1:$DD$1,0),FALSE)</f>
        <v>3.8977166510882628</v>
      </c>
      <c r="BR75" s="77">
        <f>VLOOKUP($A75,'B-EmEC'!$A:$DD,MATCH(BR$2,'B-EmEC'!$A$1:$DD$1,0),FALSE)</f>
        <v>3.077466446903697</v>
      </c>
      <c r="BS75" s="77">
        <f>VLOOKUP($A75,'B-EmEC'!$A:$DD,MATCH(BS$2,'B-EmEC'!$A$1:$DD$1,0),FALSE)</f>
        <v>2.8925440969592033</v>
      </c>
      <c r="BT75" s="77">
        <f>VLOOKUP($A75,'B-EmEC'!$A:$DD,MATCH(BT$2,'B-EmEC'!$A$1:$DD$1,0),FALSE)</f>
        <v>18.52858481724461</v>
      </c>
      <c r="BU75" s="77">
        <f>VLOOKUP($A75,'B-EmEC'!$A:$DD,MATCH(BU$2,'B-EmEC'!$A$1:$DD$1,0),FALSE)</f>
        <v>0</v>
      </c>
      <c r="BV75" s="77">
        <f>VLOOKUP($A75,'B-EmEC'!$A:$DD,MATCH(BV$2,'B-EmEC'!$A$1:$DD$1,0),FALSE)</f>
        <v>0</v>
      </c>
      <c r="BW75" s="77">
        <f>VLOOKUP($A75,'B-EmEC'!$A:$DD,MATCH(BW$2,'B-EmEC'!$A$1:$DD$1,0),FALSE)</f>
        <v>6.2000671366230282</v>
      </c>
      <c r="BX75" s="77">
        <f>VLOOKUP($A75,'B-EmEC'!$A:$DD,MATCH(BX$2,'B-EmEC'!$A$1:$DD$1,0),FALSE)</f>
        <v>24.143955276030749</v>
      </c>
      <c r="BY75" s="77">
        <f>VLOOKUP($A75,'B-EmEC'!$A:$DD,MATCH(BY$2,'B-EmEC'!$A$1:$DD$1,0),FALSE)</f>
        <v>4.1417322834645667</v>
      </c>
      <c r="BZ75" s="80">
        <f>VLOOKUP($A75,'B-EmEC'!$A:$DD,MATCH(BZ$2,'B-EmEC'!$A$1:$DD$1,0),FALSE)</f>
        <v>0</v>
      </c>
      <c r="CA75" s="79" t="e">
        <f>VLOOKUP($A75,'B-EmEC'!$A:$DD,MATCH(CA$2,'B-EmEC'!$A$1:$DD$1,0),FALSE)</f>
        <v>#N/A</v>
      </c>
      <c r="CB75" s="79">
        <f>VLOOKUP($A75,'B-EmEC'!$A:$DD,MATCH(CB$2,'B-EmEC'!$A$1:$DD$1,0),FALSE)</f>
        <v>5.1509784294197356</v>
      </c>
      <c r="CC75" s="79">
        <f>VLOOKUP($A75,'B-EmEC'!$A:$DD,MATCH(CC$2,'B-EmEC'!$A$1:$DD$1,0),FALSE)</f>
        <v>3.2552697650342322</v>
      </c>
      <c r="CD75" s="79" t="e">
        <f>VLOOKUP($A75,'B-EmEC'!$A:$DD,MATCH(CD$2,'B-EmEC'!$A$1:$DD$1,0),FALSE)</f>
        <v>#N/A</v>
      </c>
      <c r="CE75" s="79">
        <f>VLOOKUP($A75,'B-EmEC'!$A:$DD,MATCH(CE$2,'B-EmEC'!$A$1:$DD$1,0),FALSE)</f>
        <v>4.0323347109313898</v>
      </c>
      <c r="CF75" s="79">
        <f>VLOOKUP($A75,'B-EmEC'!$A:$DD,MATCH(CF$2,'B-EmEC'!$A$1:$DD$1,0),FALSE)</f>
        <v>10.071833654659391</v>
      </c>
      <c r="CG75" s="79">
        <f>VLOOKUP($A75,'B-EmEC'!$A:$DD,MATCH(CG$2,'B-EmEC'!$A$1:$DD$1,0),FALSE)</f>
        <v>10.527550237420618</v>
      </c>
      <c r="CH75" s="79">
        <f>VLOOKUP($A75,'B-EmEC'!$A:$DD,MATCH(CH$2,'B-EmEC'!$A$1:$DD$1,0),FALSE)</f>
        <v>3.3939361765987601</v>
      </c>
      <c r="CI75" s="79">
        <f>VLOOKUP($A75,'B-EmEC'!$A:$DD,MATCH(CI$2,'B-EmEC'!$A$1:$DD$1,0),FALSE)</f>
        <v>4.8535825269097153</v>
      </c>
      <c r="CJ75" s="79">
        <f>VLOOKUP($A75,'B-EmEC'!$A:$DD,MATCH(CJ$2,'B-EmEC'!$A$1:$DD$1,0),FALSE)</f>
        <v>7.8598503035622329</v>
      </c>
      <c r="CK75" s="79">
        <f>VLOOKUP($A75,'B-EmEC'!$A:$DD,MATCH(CK$2,'B-EmEC'!$A$1:$DD$1,0),FALSE)</f>
        <v>28.364015710345843</v>
      </c>
      <c r="CL75" s="79">
        <f>VLOOKUP($A75,'B-EmEC'!$A:$DD,MATCH(CL$2,'B-EmEC'!$A$1:$DD$1,0),FALSE)</f>
        <v>0</v>
      </c>
      <c r="CM75" s="79">
        <f>VLOOKUP($A75,'B-EmEC'!$A:$DD,MATCH(CM$2,'B-EmEC'!$A$1:$DD$1,0),FALSE)</f>
        <v>0</v>
      </c>
      <c r="CN75" s="79">
        <f>VLOOKUP($A75,'B-EmEC'!$A:$DD,MATCH(CN$2,'B-EmEC'!$A$1:$DD$1,0),FALSE)</f>
        <v>20.419235161292093</v>
      </c>
      <c r="CO75" s="79">
        <f>VLOOKUP($A75,'B-EmEC'!$A:$DD,MATCH(CO$2,'B-EmEC'!$A$1:$DD$1,0),FALSE)</f>
        <v>28.527645295438006</v>
      </c>
      <c r="CP75" s="79">
        <f>VLOOKUP($A75,'B-EmEC'!$A:$DD,MATCH(CP$2,'B-EmEC'!$A$1:$DD$1,0),FALSE)</f>
        <v>12.751326203965727</v>
      </c>
    </row>
    <row r="76" spans="1:94" x14ac:dyDescent="0.2">
      <c r="A76" t="s">
        <v>232</v>
      </c>
      <c r="B76" s="1" t="str">
        <f>IF(VLOOKUP($A76,'B-Ligands'!$A:$G,3,FALSE)="","",VLOOKUP($A76,'B-Ligands'!$A:$G,3,FALSE))</f>
        <v>VIP</v>
      </c>
      <c r="C76" t="str">
        <f>IF(VLOOKUP($A76,'B-Ligands'!$A:$G,4,FALSE)="","",VLOOKUP($A76,'B-Ligands'!$A:$G,4,FALSE))</f>
        <v>Vasoactive intestinal polypeptide</v>
      </c>
      <c r="D76" t="str">
        <f>IF(VLOOKUP($A76,'B-Ligands'!$A:$G,5,FALSE)="","",VLOOKUP($A76,'B-Ligands'!$A:$G,5,FALSE))</f>
        <v>Guide To Pharmacology</v>
      </c>
      <c r="E76">
        <f>IF(VLOOKUP($A76,'B-Ligands'!$A:$G,6,FALSE)="","",VLOOKUP($A76,'B-Ligands'!$A:$G,6,FALSE))</f>
        <v>1152</v>
      </c>
      <c r="F76" t="str">
        <f>IF(VLOOKUP($A76,'B-Ligands'!$A:$G,7,FALSE)="","",VLOOKUP($A76,'B-Ligands'!$A:$G,7,FALSE))</f>
        <v>Physiological</v>
      </c>
      <c r="G76" s="28">
        <f t="shared" si="20"/>
        <v>11.187098900309202</v>
      </c>
      <c r="H76" s="32">
        <f t="shared" si="21"/>
        <v>8.2215759384724247</v>
      </c>
      <c r="I76" s="32">
        <f t="shared" si="22"/>
        <v>9.481663500571397</v>
      </c>
      <c r="J76" s="32">
        <f t="shared" si="23"/>
        <v>8.1254201938314665</v>
      </c>
      <c r="K76" s="32">
        <f t="shared" si="24"/>
        <v>8.9202296392055072</v>
      </c>
      <c r="L76" s="28">
        <f t="shared" si="25"/>
        <v>11.32</v>
      </c>
      <c r="M76" s="32">
        <f t="shared" si="26"/>
        <v>8.7040000000000006</v>
      </c>
      <c r="N76" s="32">
        <f t="shared" si="27"/>
        <v>9.7240000000000002</v>
      </c>
      <c r="O76" s="32">
        <f t="shared" si="28"/>
        <v>8.593</v>
      </c>
      <c r="P76" s="32">
        <f t="shared" si="29"/>
        <v>9.2539999999999996</v>
      </c>
      <c r="Q76" s="29">
        <f t="shared" si="30"/>
        <v>73.637477036129823</v>
      </c>
      <c r="R76" s="31">
        <f t="shared" si="31"/>
        <v>32.928802588996767</v>
      </c>
      <c r="S76" s="31">
        <f t="shared" si="32"/>
        <v>57.235238987816317</v>
      </c>
      <c r="T76" s="31">
        <f t="shared" si="33"/>
        <v>45.766071934296228</v>
      </c>
      <c r="U76" s="31">
        <f t="shared" si="34"/>
        <v>48.553459119496857</v>
      </c>
      <c r="V76" s="28">
        <f t="shared" si="35"/>
        <v>7.9810832054764331</v>
      </c>
      <c r="W76" s="32">
        <f t="shared" si="36"/>
        <v>38.206968693131742</v>
      </c>
      <c r="X76" s="32">
        <f t="shared" si="37"/>
        <v>102.23071770868543</v>
      </c>
      <c r="Y76" s="32">
        <f t="shared" si="38"/>
        <v>32.30108761915276</v>
      </c>
      <c r="Z76" s="32">
        <f t="shared" si="39"/>
        <v>331.86303974726889</v>
      </c>
      <c r="AA76" s="80" cm="1">
        <f t="array" ref="AA76">_xlfn.IFS(AR76=0,0,AR76&gt;0,(LOG(0.01*BI76/10^-AR76)))</f>
        <v>11.187098900309202</v>
      </c>
      <c r="AB76" s="79" t="e" cm="1">
        <f t="array" ref="AB76">_xlfn.IFS(AS76=0,0,AS76&gt;0,(LOG(0.01*BJ76/10^-AS76)))</f>
        <v>#N/A</v>
      </c>
      <c r="AC76" s="79" cm="1">
        <f t="array" ref="AC76">_xlfn.IFS(AT76=0,0,AT76&gt;0,(LOG(0.01*BK76/10^-AT76)))</f>
        <v>7.5512601031473334</v>
      </c>
      <c r="AD76" s="79" cm="1">
        <f t="array" ref="AD76">_xlfn.IFS(AU76=0,0,AU76&gt;0,(LOG(0.01*BL76/10^-AU76)))</f>
        <v>7.7129286142766871</v>
      </c>
      <c r="AE76" s="79" t="e" cm="1">
        <f t="array" ref="AE76">_xlfn.IFS(AV76=0,0,AV76&gt;0,(LOG(0.01*BM76/10^-AV76)))</f>
        <v>#N/A</v>
      </c>
      <c r="AF76" s="79" cm="1">
        <f t="array" ref="AF76">_xlfn.IFS(AW76=0,0,AW76&gt;0,(LOG(0.01*BN76/10^-AW76)))</f>
        <v>7.5522739027678583</v>
      </c>
      <c r="AG76" s="79" cm="1">
        <f t="array" ref="AG76">_xlfn.IFS(AX76=0,0,AX76&gt;0,(LOG(0.01*BO76/10^-AX76)))</f>
        <v>8.2215759384724247</v>
      </c>
      <c r="AH76" s="79" cm="1">
        <f t="array" ref="AH76">_xlfn.IFS(AY76=0,0,AY76&gt;0,(LOG(0.01*BP76/10^-AY76)))</f>
        <v>7.6104918032324491</v>
      </c>
      <c r="AI76" s="79" cm="1">
        <f t="array" ref="AI76">_xlfn.IFS(AZ76=0,0,AZ76&gt;0,(LOG(0.01*BQ76/10^-AZ76)))</f>
        <v>8.0922171493096524</v>
      </c>
      <c r="AJ76" s="79" cm="1">
        <f t="array" ref="AJ76">_xlfn.IFS(BA76=0,0,BA76&gt;0,(LOG(0.01*BR76/10^-BA76)))</f>
        <v>7.3648440788107514</v>
      </c>
      <c r="AK76" s="79" cm="1">
        <f t="array" ref="AK76">_xlfn.IFS(BB76=0,0,BB76&gt;0,(LOG(0.01*BS76/10^-BB76)))</f>
        <v>6.5844163447135333</v>
      </c>
      <c r="AL76" s="79" cm="1">
        <f t="array" ref="AL76">_xlfn.IFS(BC76=0,0,BC76&gt;0,(LOG(0.01*BT76/10^-BC76)))</f>
        <v>9.481663500571397</v>
      </c>
      <c r="AM76" s="79" cm="1">
        <f t="array" ref="AM76">_xlfn.IFS(BD76=0,0,BD76&gt;0,(LOG(0.01*BU76/10^-BD76)))</f>
        <v>8.1254201938314665</v>
      </c>
      <c r="AN76" s="79" cm="1">
        <f t="array" ref="AN76">_xlfn.IFS(BE76=0,0,BE76&gt;0,(LOG(0.01*BV76/10^-BE76)))</f>
        <v>8.1015436388754711</v>
      </c>
      <c r="AO76" s="79" cm="1">
        <f t="array" ref="AO76">_xlfn.IFS(BF76=0,0,BF76&gt;0,(LOG(0.01*BW76/10^-BF76)))</f>
        <v>8.7706980113527795</v>
      </c>
      <c r="AP76" s="79" cm="1">
        <f t="array" ref="AP76">_xlfn.IFS(BG76=0,0,BG76&gt;0,(LOG(0.01*BX76/10^-BG76)))</f>
        <v>8.7692201760152848</v>
      </c>
      <c r="AQ76" s="79" cm="1">
        <f t="array" ref="AQ76">_xlfn.IFS(BH76=0,0,BH76&gt;0,(LOG(0.01*BY76/10^-BH76)))</f>
        <v>8.9202296392055072</v>
      </c>
      <c r="AR76" s="80">
        <f>VLOOKUP($A76,'B-EmEC'!$A:$DD,MATCH(AR$2,'B-EmEC'!$A$1:$DD$1,0),FALSE)</f>
        <v>11.32</v>
      </c>
      <c r="AS76" s="79" t="e">
        <f>VLOOKUP($A76,'B-EmEC'!$A:$DD,MATCH(AS$2,'B-EmEC'!$A$1:$DD$1,0),FALSE)</f>
        <v>#N/A</v>
      </c>
      <c r="AT76" s="79">
        <f>VLOOKUP($A76,'B-EmEC'!$A:$DD,MATCH(AT$2,'B-EmEC'!$A$1:$DD$1,0),FALSE)</f>
        <v>8.24</v>
      </c>
      <c r="AU76" s="79">
        <f>VLOOKUP($A76,'B-EmEC'!$A:$DD,MATCH(AU$2,'B-EmEC'!$A$1:$DD$1,0),FALSE)</f>
        <v>8.5670000000000002</v>
      </c>
      <c r="AV76" s="79" t="e">
        <f>VLOOKUP($A76,'B-EmEC'!$A:$DD,MATCH(AV$2,'B-EmEC'!$A$1:$DD$1,0),FALSE)</f>
        <v>#N/A</v>
      </c>
      <c r="AW76" s="79">
        <f>VLOOKUP($A76,'B-EmEC'!$A:$DD,MATCH(AW$2,'B-EmEC'!$A$1:$DD$1,0),FALSE)</f>
        <v>8.3719999999999999</v>
      </c>
      <c r="AX76" s="79">
        <f>VLOOKUP($A76,'B-EmEC'!$A:$DD,MATCH(AX$2,'B-EmEC'!$A$1:$DD$1,0),FALSE)</f>
        <v>8.7040000000000006</v>
      </c>
      <c r="AY76" s="79">
        <f>VLOOKUP($A76,'B-EmEC'!$A:$DD,MATCH(AY$2,'B-EmEC'!$A$1:$DD$1,0),FALSE)</f>
        <v>8.202</v>
      </c>
      <c r="AZ76" s="79">
        <f>VLOOKUP($A76,'B-EmEC'!$A:$DD,MATCH(AZ$2,'B-EmEC'!$A$1:$DD$1,0),FALSE)</f>
        <v>8.5510000000000002</v>
      </c>
      <c r="BA76" s="79">
        <f>VLOOKUP($A76,'B-EmEC'!$A:$DD,MATCH(BA$2,'B-EmEC'!$A$1:$DD$1,0),FALSE)</f>
        <v>8.1069999999999993</v>
      </c>
      <c r="BB76" s="79">
        <f>VLOOKUP($A76,'B-EmEC'!$A:$DD,MATCH(BB$2,'B-EmEC'!$A$1:$DD$1,0),FALSE)</f>
        <v>7.8869999999999996</v>
      </c>
      <c r="BC76" s="79">
        <f>VLOOKUP($A76,'B-EmEC'!$A:$DD,MATCH(BC$2,'B-EmEC'!$A$1:$DD$1,0),FALSE)</f>
        <v>9.7240000000000002</v>
      </c>
      <c r="BD76" s="79">
        <f>VLOOKUP($A76,'B-EmEC'!$A:$DD,MATCH(BD$2,'B-EmEC'!$A$1:$DD$1,0),FALSE)</f>
        <v>8.593</v>
      </c>
      <c r="BE76" s="79">
        <f>VLOOKUP($A76,'B-EmEC'!$A:$DD,MATCH(BE$2,'B-EmEC'!$A$1:$DD$1,0),FALSE)</f>
        <v>8.4410000000000007</v>
      </c>
      <c r="BF76" s="79">
        <f>VLOOKUP($A76,'B-EmEC'!$A:$DD,MATCH(BF$2,'B-EmEC'!$A$1:$DD$1,0),FALSE)</f>
        <v>9.109</v>
      </c>
      <c r="BG76" s="79">
        <f>VLOOKUP($A76,'B-EmEC'!$A:$DD,MATCH(BG$2,'B-EmEC'!$A$1:$DD$1,0),FALSE)</f>
        <v>9.0830000000000002</v>
      </c>
      <c r="BH76" s="79">
        <f>VLOOKUP($A76,'B-EmEC'!$A:$DD,MATCH(BH$2,'B-EmEC'!$A$1:$DD$1,0),FALSE)</f>
        <v>9.2539999999999996</v>
      </c>
      <c r="BI76" s="78">
        <f>VLOOKUP($A76,'B-EmEC'!$A:$DD,MATCH(BI$2,'B-EmEC'!$A$1:$DD$1,0),FALSE)</f>
        <v>73.637477036129823</v>
      </c>
      <c r="BJ76" s="77" t="e">
        <f>VLOOKUP($A76,'B-EmEC'!$A:$DD,MATCH(BJ$2,'B-EmEC'!$A$1:$DD$1,0),FALSE)</f>
        <v>#N/A</v>
      </c>
      <c r="BK76" s="77">
        <f>VLOOKUP($A76,'B-EmEC'!$A:$DD,MATCH(BK$2,'B-EmEC'!$A$1:$DD$1,0),FALSE)</f>
        <v>20.47670639219935</v>
      </c>
      <c r="BL76" s="77">
        <f>VLOOKUP($A76,'B-EmEC'!$A:$DD,MATCH(BL$2,'B-EmEC'!$A$1:$DD$1,0),FALSE)</f>
        <v>13.993572889278409</v>
      </c>
      <c r="BM76" s="77" t="e">
        <f>VLOOKUP($A76,'B-EmEC'!$A:$DD,MATCH(BM$2,'B-EmEC'!$A$1:$DD$1,0),FALSE)</f>
        <v>#N/A</v>
      </c>
      <c r="BN76" s="77">
        <f>VLOOKUP($A76,'B-EmEC'!$A:$DD,MATCH(BN$2,'B-EmEC'!$A$1:$DD$1,0),FALSE)</f>
        <v>15.14516129032258</v>
      </c>
      <c r="BO76" s="77">
        <f>VLOOKUP($A76,'B-EmEC'!$A:$DD,MATCH(BO$2,'B-EmEC'!$A$1:$DD$1,0),FALSE)</f>
        <v>32.928802588996767</v>
      </c>
      <c r="BP76" s="77">
        <f>VLOOKUP($A76,'B-EmEC'!$A:$DD,MATCH(BP$2,'B-EmEC'!$A$1:$DD$1,0),FALSE)</f>
        <v>25.614849187935032</v>
      </c>
      <c r="BQ76" s="77">
        <f>VLOOKUP($A76,'B-EmEC'!$A:$DD,MATCH(BQ$2,'B-EmEC'!$A$1:$DD$1,0),FALSE)</f>
        <v>34.770997462945651</v>
      </c>
      <c r="BR76" s="77">
        <f>VLOOKUP($A76,'B-EmEC'!$A:$DD,MATCH(BR$2,'B-EmEC'!$A$1:$DD$1,0),FALSE)</f>
        <v>18.106898987520605</v>
      </c>
      <c r="BS76" s="77">
        <f>VLOOKUP($A76,'B-EmEC'!$A:$DD,MATCH(BS$2,'B-EmEC'!$A$1:$DD$1,0),FALSE)</f>
        <v>4.9821447895249431</v>
      </c>
      <c r="BT76" s="77">
        <f>VLOOKUP($A76,'B-EmEC'!$A:$DD,MATCH(BT$2,'B-EmEC'!$A$1:$DD$1,0),FALSE)</f>
        <v>57.235238987816317</v>
      </c>
      <c r="BU76" s="77">
        <f>VLOOKUP($A76,'B-EmEC'!$A:$DD,MATCH(BU$2,'B-EmEC'!$A$1:$DD$1,0),FALSE)</f>
        <v>34.07377049180328</v>
      </c>
      <c r="BV76" s="77">
        <f>VLOOKUP($A76,'B-EmEC'!$A:$DD,MATCH(BV$2,'B-EmEC'!$A$1:$DD$1,0),FALSE)</f>
        <v>45.766071934296228</v>
      </c>
      <c r="BW76" s="77">
        <f>VLOOKUP($A76,'B-EmEC'!$A:$DD,MATCH(BW$2,'B-EmEC'!$A$1:$DD$1,0),FALSE)</f>
        <v>45.887881839543468</v>
      </c>
      <c r="BX76" s="77">
        <f>VLOOKUP($A76,'B-EmEC'!$A:$DD,MATCH(BX$2,'B-EmEC'!$A$1:$DD$1,0),FALSE)</f>
        <v>48.553459119496857</v>
      </c>
      <c r="BY76" s="77">
        <f>VLOOKUP($A76,'B-EmEC'!$A:$DD,MATCH(BY$2,'B-EmEC'!$A$1:$DD$1,0),FALSE)</f>
        <v>46.369203849518811</v>
      </c>
      <c r="BZ76" s="80">
        <f>VLOOKUP($A76,'B-EmEC'!$A:$DD,MATCH(BZ$2,'B-EmEC'!$A$1:$DD$1,0),FALSE)</f>
        <v>7.9810832054764331</v>
      </c>
      <c r="CA76" s="79" t="e">
        <f>VLOOKUP($A76,'B-EmEC'!$A:$DD,MATCH(CA$2,'B-EmEC'!$A$1:$DD$1,0),FALSE)</f>
        <v>#N/A</v>
      </c>
      <c r="CB76" s="79">
        <f>VLOOKUP($A76,'B-EmEC'!$A:$DD,MATCH(CB$2,'B-EmEC'!$A$1:$DD$1,0),FALSE)</f>
        <v>34.763765307538762</v>
      </c>
      <c r="CC76" s="79">
        <f>VLOOKUP($A76,'B-EmEC'!$A:$DD,MATCH(CC$2,'B-EmEC'!$A$1:$DD$1,0),FALSE)</f>
        <v>8.3193213803123367</v>
      </c>
      <c r="CD76" s="79" t="e">
        <f>VLOOKUP($A76,'B-EmEC'!$A:$DD,MATCH(CD$2,'B-EmEC'!$A$1:$DD$1,0),FALSE)</f>
        <v>#N/A</v>
      </c>
      <c r="CE76" s="79">
        <f>VLOOKUP($A76,'B-EmEC'!$A:$DD,MATCH(CE$2,'B-EmEC'!$A$1:$DD$1,0),FALSE)</f>
        <v>5.1138491270833795</v>
      </c>
      <c r="CF76" s="79">
        <f>VLOOKUP($A76,'B-EmEC'!$A:$DD,MATCH(CF$2,'B-EmEC'!$A$1:$DD$1,0),FALSE)</f>
        <v>38.206968693131742</v>
      </c>
      <c r="CG76" s="79">
        <f>VLOOKUP($A76,'B-EmEC'!$A:$DD,MATCH(CG$2,'B-EmEC'!$A$1:$DD$1,0),FALSE)</f>
        <v>6.2135002148999305</v>
      </c>
      <c r="CH76" s="79">
        <f>VLOOKUP($A76,'B-EmEC'!$A:$DD,MATCH(CH$2,'B-EmEC'!$A$1:$DD$1,0),FALSE)</f>
        <v>59.39641025156326</v>
      </c>
      <c r="CI76" s="79">
        <f>VLOOKUP($A76,'B-EmEC'!$A:$DD,MATCH(CI$2,'B-EmEC'!$A$1:$DD$1,0),FALSE)</f>
        <v>22.123153881710437</v>
      </c>
      <c r="CJ76" s="79">
        <f>VLOOKUP($A76,'B-EmEC'!$A:$DD,MATCH(CJ$2,'B-EmEC'!$A$1:$DD$1,0),FALSE)</f>
        <v>12.298260381008953</v>
      </c>
      <c r="CK76" s="79">
        <f>VLOOKUP($A76,'B-EmEC'!$A:$DD,MATCH(CK$2,'B-EmEC'!$A$1:$DD$1,0),FALSE)</f>
        <v>102.23071770868543</v>
      </c>
      <c r="CL76" s="79">
        <f>VLOOKUP($A76,'B-EmEC'!$A:$DD,MATCH(CL$2,'B-EmEC'!$A$1:$DD$1,0),FALSE)</f>
        <v>6.1162998181628501</v>
      </c>
      <c r="CM76" s="79">
        <f>VLOOKUP($A76,'B-EmEC'!$A:$DD,MATCH(CM$2,'B-EmEC'!$A$1:$DD$1,0),FALSE)</f>
        <v>32.30108761915276</v>
      </c>
      <c r="CN76" s="79">
        <f>VLOOKUP($A76,'B-EmEC'!$A:$DD,MATCH(CN$2,'B-EmEC'!$A$1:$DD$1,0),FALSE)</f>
        <v>331.86303974726889</v>
      </c>
      <c r="CO76" s="79">
        <f>VLOOKUP($A76,'B-EmEC'!$A:$DD,MATCH(CO$2,'B-EmEC'!$A$1:$DD$1,0),FALSE)</f>
        <v>113.32852477212887</v>
      </c>
      <c r="CP76" s="79">
        <f>VLOOKUP($A76,'B-EmEC'!$A:$DD,MATCH(CP$2,'B-EmEC'!$A$1:$DD$1,0),FALSE)</f>
        <v>252.84021296212919</v>
      </c>
    </row>
    <row r="77" spans="1:94" x14ac:dyDescent="0.2">
      <c r="A77" t="s">
        <v>59</v>
      </c>
      <c r="B77" s="1" t="str">
        <f>IF(VLOOKUP($A77,'B-Ligands'!$A:$G,3,FALSE)="","",VLOOKUP($A77,'B-Ligands'!$A:$G,3,FALSE))</f>
        <v>WIN55,212-2</v>
      </c>
      <c r="C77" t="str">
        <f>IF(VLOOKUP($A77,'B-Ligands'!$A:$G,4,FALSE)="","",VLOOKUP($A77,'B-Ligands'!$A:$G,4,FALSE))</f>
        <v>WIN55212-2</v>
      </c>
      <c r="D77" t="str">
        <f>IF(VLOOKUP($A77,'B-Ligands'!$A:$G,5,FALSE)="","",VLOOKUP($A77,'B-Ligands'!$A:$G,5,FALSE))</f>
        <v>Guide To Pharmacology</v>
      </c>
      <c r="E77">
        <f>IF(VLOOKUP($A77,'B-Ligands'!$A:$G,6,FALSE)="","",VLOOKUP($A77,'B-Ligands'!$A:$G,6,FALSE))</f>
        <v>733</v>
      </c>
      <c r="F77" t="str">
        <f>IF(VLOOKUP($A77,'B-Ligands'!$A:$G,7,FALSE)="","",VLOOKUP($A77,'B-Ligands'!$A:$G,7,FALSE))</f>
        <v>Surrogate</v>
      </c>
      <c r="G77" s="28">
        <f t="shared" si="20"/>
        <v>0</v>
      </c>
      <c r="H77" s="32">
        <f t="shared" si="21"/>
        <v>8.9215772034979413</v>
      </c>
      <c r="I77" s="32">
        <f t="shared" si="22"/>
        <v>5.3759555632314555</v>
      </c>
      <c r="J77" s="32">
        <f t="shared" si="23"/>
        <v>0</v>
      </c>
      <c r="K77" s="32">
        <f t="shared" si="24"/>
        <v>7.3006034712319314</v>
      </c>
      <c r="L77" s="28">
        <f t="shared" si="25"/>
        <v>0</v>
      </c>
      <c r="M77" s="32">
        <f t="shared" si="26"/>
        <v>9.5120000000000005</v>
      </c>
      <c r="N77" s="32">
        <f t="shared" si="27"/>
        <v>7.2</v>
      </c>
      <c r="O77" s="32">
        <f t="shared" si="28"/>
        <v>0</v>
      </c>
      <c r="P77" s="32">
        <f t="shared" si="29"/>
        <v>8.6460000000000008</v>
      </c>
      <c r="Q77" s="29">
        <f t="shared" si="30"/>
        <v>0</v>
      </c>
      <c r="R77" s="31">
        <f t="shared" si="31"/>
        <v>44.114077669902912</v>
      </c>
      <c r="S77" s="31">
        <f t="shared" si="32"/>
        <v>1.499531396438613</v>
      </c>
      <c r="T77" s="31">
        <f t="shared" si="33"/>
        <v>0</v>
      </c>
      <c r="U77" s="31">
        <f t="shared" si="34"/>
        <v>4.514435695538058</v>
      </c>
      <c r="V77" s="28">
        <f t="shared" si="35"/>
        <v>0</v>
      </c>
      <c r="W77" s="32">
        <f t="shared" si="36"/>
        <v>35.91329728773654</v>
      </c>
      <c r="X77" s="32">
        <f t="shared" si="37"/>
        <v>1.3715758219584773</v>
      </c>
      <c r="Y77" s="32">
        <f t="shared" si="38"/>
        <v>0</v>
      </c>
      <c r="Z77" s="32">
        <f t="shared" si="39"/>
        <v>10.446058232123562</v>
      </c>
      <c r="AA77" s="80" cm="1">
        <f t="array" ref="AA77">_xlfn.IFS(AR77=0,0,AR77&gt;0,(LOG(0.01*BI77/10^-AR77)))</f>
        <v>0</v>
      </c>
      <c r="AB77" s="79" t="e" cm="1">
        <f t="array" ref="AB77">_xlfn.IFS(AS77=0,0,AS77&gt;0,(LOG(0.01*BJ77/10^-AS77)))</f>
        <v>#N/A</v>
      </c>
      <c r="AC77" s="79" cm="1">
        <f t="array" ref="AC77">_xlfn.IFS(AT77=0,0,AT77&gt;0,(LOG(0.01*BK77/10^-AT77)))</f>
        <v>8.890821314663965</v>
      </c>
      <c r="AD77" s="79" cm="1">
        <f t="array" ref="AD77">_xlfn.IFS(AU77=0,0,AU77&gt;0,(LOG(0.01*BL77/10^-AU77)))</f>
        <v>8.8444709151996221</v>
      </c>
      <c r="AE77" s="79" t="e" cm="1">
        <f t="array" ref="AE77">_xlfn.IFS(AV77=0,0,AV77&gt;0,(LOG(0.01*BM77/10^-AV77)))</f>
        <v>#N/A</v>
      </c>
      <c r="AF77" s="79" cm="1">
        <f t="array" ref="AF77">_xlfn.IFS(AW77=0,0,AW77&gt;0,(LOG(0.01*BN77/10^-AW77)))</f>
        <v>8.4868645455304215</v>
      </c>
      <c r="AG77" s="79" cm="1">
        <f t="array" ref="AG77">_xlfn.IFS(AX77=0,0,AX77&gt;0,(LOG(0.01*BO77/10^-AX77)))</f>
        <v>8.9215772034979413</v>
      </c>
      <c r="AH77" s="79" cm="1">
        <f t="array" ref="AH77">_xlfn.IFS(AY77=0,0,AY77&gt;0,(LOG(0.01*BP77/10^-AY77)))</f>
        <v>8.6915339343152365</v>
      </c>
      <c r="AI77" s="79" cm="1">
        <f t="array" ref="AI77">_xlfn.IFS(AZ77=0,0,AZ77&gt;0,(LOG(0.01*BQ77/10^-AZ77)))</f>
        <v>0</v>
      </c>
      <c r="AJ77" s="79" cm="1">
        <f t="array" ref="AJ77">_xlfn.IFS(BA77=0,0,BA77&gt;0,(LOG(0.01*BR77/10^-BA77)))</f>
        <v>0</v>
      </c>
      <c r="AK77" s="79" cm="1">
        <f t="array" ref="AK77">_xlfn.IFS(BB77=0,0,BB77&gt;0,(LOG(0.01*BS77/10^-BB77)))</f>
        <v>0</v>
      </c>
      <c r="AL77" s="79" cm="1">
        <f t="array" ref="AL77">_xlfn.IFS(BC77=0,0,BC77&gt;0,(LOG(0.01*BT77/10^-BC77)))</f>
        <v>5.3759555632314555</v>
      </c>
      <c r="AM77" s="79" cm="1">
        <f t="array" ref="AM77">_xlfn.IFS(BD77=0,0,BD77&gt;0,(LOG(0.01*BU77/10^-BD77)))</f>
        <v>0</v>
      </c>
      <c r="AN77" s="79" cm="1">
        <f t="array" ref="AN77">_xlfn.IFS(BE77=0,0,BE77&gt;0,(LOG(0.01*BV77/10^-BE77)))</f>
        <v>0</v>
      </c>
      <c r="AO77" s="79" cm="1">
        <f t="array" ref="AO77">_xlfn.IFS(BF77=0,0,BF77&gt;0,(LOG(0.01*BW77/10^-BF77)))</f>
        <v>7.231795950263499</v>
      </c>
      <c r="AP77" s="79" cm="1">
        <f t="array" ref="AP77">_xlfn.IFS(BG77=0,0,BG77&gt;0,(LOG(0.01*BX77/10^-BG77)))</f>
        <v>7.0709959628423533</v>
      </c>
      <c r="AQ77" s="79" cm="1">
        <f t="array" ref="AQ77">_xlfn.IFS(BH77=0,0,BH77&gt;0,(LOG(0.01*BY77/10^-BH77)))</f>
        <v>7.3006034712319314</v>
      </c>
      <c r="AR77" s="80">
        <f>VLOOKUP($A77,'B-EmEC'!$A:$DD,MATCH(AR$2,'B-EmEC'!$A$1:$DD$1,0),FALSE)</f>
        <v>0</v>
      </c>
      <c r="AS77" s="79" t="e">
        <f>VLOOKUP($A77,'B-EmEC'!$A:$DD,MATCH(AS$2,'B-EmEC'!$A$1:$DD$1,0),FALSE)</f>
        <v>#N/A</v>
      </c>
      <c r="AT77" s="79">
        <f>VLOOKUP($A77,'B-EmEC'!$A:$DD,MATCH(AT$2,'B-EmEC'!$A$1:$DD$1,0),FALSE)</f>
        <v>9.43</v>
      </c>
      <c r="AU77" s="79">
        <f>VLOOKUP($A77,'B-EmEC'!$A:$DD,MATCH(AU$2,'B-EmEC'!$A$1:$DD$1,0),FALSE)</f>
        <v>9.5120000000000005</v>
      </c>
      <c r="AV77" s="79" t="e">
        <f>VLOOKUP($A77,'B-EmEC'!$A:$DD,MATCH(AV$2,'B-EmEC'!$A$1:$DD$1,0),FALSE)</f>
        <v>#N/A</v>
      </c>
      <c r="AW77" s="79">
        <f>VLOOKUP($A77,'B-EmEC'!$A:$DD,MATCH(AW$2,'B-EmEC'!$A$1:$DD$1,0),FALSE)</f>
        <v>8.8729999999999993</v>
      </c>
      <c r="AX77" s="79">
        <f>VLOOKUP($A77,'B-EmEC'!$A:$DD,MATCH(AX$2,'B-EmEC'!$A$1:$DD$1,0),FALSE)</f>
        <v>9.2769999999999992</v>
      </c>
      <c r="AY77" s="79">
        <f>VLOOKUP($A77,'B-EmEC'!$A:$DD,MATCH(AY$2,'B-EmEC'!$A$1:$DD$1,0),FALSE)</f>
        <v>9.4489999999999998</v>
      </c>
      <c r="AZ77" s="79">
        <f>VLOOKUP($A77,'B-EmEC'!$A:$DD,MATCH(AZ$2,'B-EmEC'!$A$1:$DD$1,0),FALSE)</f>
        <v>0</v>
      </c>
      <c r="BA77" s="79">
        <f>VLOOKUP($A77,'B-EmEC'!$A:$DD,MATCH(BA$2,'B-EmEC'!$A$1:$DD$1,0),FALSE)</f>
        <v>0</v>
      </c>
      <c r="BB77" s="79">
        <f>VLOOKUP($A77,'B-EmEC'!$A:$DD,MATCH(BB$2,'B-EmEC'!$A$1:$DD$1,0),FALSE)</f>
        <v>0</v>
      </c>
      <c r="BC77" s="79">
        <f>VLOOKUP($A77,'B-EmEC'!$A:$DD,MATCH(BC$2,'B-EmEC'!$A$1:$DD$1,0),FALSE)</f>
        <v>7.2</v>
      </c>
      <c r="BD77" s="79">
        <f>VLOOKUP($A77,'B-EmEC'!$A:$DD,MATCH(BD$2,'B-EmEC'!$A$1:$DD$1,0),FALSE)</f>
        <v>0</v>
      </c>
      <c r="BE77" s="79">
        <f>VLOOKUP($A77,'B-EmEC'!$A:$DD,MATCH(BE$2,'B-EmEC'!$A$1:$DD$1,0),FALSE)</f>
        <v>0</v>
      </c>
      <c r="BF77" s="79">
        <f>VLOOKUP($A77,'B-EmEC'!$A:$DD,MATCH(BF$2,'B-EmEC'!$A$1:$DD$1,0),FALSE)</f>
        <v>8.61</v>
      </c>
      <c r="BG77" s="79">
        <f>VLOOKUP($A77,'B-EmEC'!$A:$DD,MATCH(BG$2,'B-EmEC'!$A$1:$DD$1,0),FALSE)</f>
        <v>8.5549999999999997</v>
      </c>
      <c r="BH77" s="79">
        <f>VLOOKUP($A77,'B-EmEC'!$A:$DD,MATCH(BH$2,'B-EmEC'!$A$1:$DD$1,0),FALSE)</f>
        <v>8.6460000000000008</v>
      </c>
      <c r="BI77" s="78">
        <f>VLOOKUP($A77,'B-EmEC'!$A:$DD,MATCH(BI$2,'B-EmEC'!$A$1:$DD$1,0),FALSE)</f>
        <v>0</v>
      </c>
      <c r="BJ77" s="77" t="e">
        <f>VLOOKUP($A77,'B-EmEC'!$A:$DD,MATCH(BJ$2,'B-EmEC'!$A$1:$DD$1,0),FALSE)</f>
        <v>#N/A</v>
      </c>
      <c r="BK77" s="77">
        <f>VLOOKUP($A77,'B-EmEC'!$A:$DD,MATCH(BK$2,'B-EmEC'!$A$1:$DD$1,0),FALSE)</f>
        <v>28.894907908992415</v>
      </c>
      <c r="BL77" s="77">
        <f>VLOOKUP($A77,'B-EmEC'!$A:$DD,MATCH(BL$2,'B-EmEC'!$A$1:$DD$1,0),FALSE)</f>
        <v>21.501606777680394</v>
      </c>
      <c r="BM77" s="77" t="e">
        <f>VLOOKUP($A77,'B-EmEC'!$A:$DD,MATCH(BM$2,'B-EmEC'!$A$1:$DD$1,0),FALSE)</f>
        <v>#N/A</v>
      </c>
      <c r="BN77" s="77">
        <f>VLOOKUP($A77,'B-EmEC'!$A:$DD,MATCH(BN$2,'B-EmEC'!$A$1:$DD$1,0),FALSE)</f>
        <v>41.102150537634408</v>
      </c>
      <c r="BO77" s="77">
        <f>VLOOKUP($A77,'B-EmEC'!$A:$DD,MATCH(BO$2,'B-EmEC'!$A$1:$DD$1,0),FALSE)</f>
        <v>44.114077669902912</v>
      </c>
      <c r="BP77" s="77">
        <f>VLOOKUP($A77,'B-EmEC'!$A:$DD,MATCH(BP$2,'B-EmEC'!$A$1:$DD$1,0),FALSE)</f>
        <v>17.479698375870068</v>
      </c>
      <c r="BQ77" s="77">
        <f>VLOOKUP($A77,'B-EmEC'!$A:$DD,MATCH(BQ$2,'B-EmEC'!$A$1:$DD$1,0),FALSE)</f>
        <v>0</v>
      </c>
      <c r="BR77" s="77">
        <f>VLOOKUP($A77,'B-EmEC'!$A:$DD,MATCH(BR$2,'B-EmEC'!$A$1:$DD$1,0),FALSE)</f>
        <v>0</v>
      </c>
      <c r="BS77" s="77">
        <f>VLOOKUP($A77,'B-EmEC'!$A:$DD,MATCH(BS$2,'B-EmEC'!$A$1:$DD$1,0),FALSE)</f>
        <v>0</v>
      </c>
      <c r="BT77" s="77">
        <f>VLOOKUP($A77,'B-EmEC'!$A:$DD,MATCH(BT$2,'B-EmEC'!$A$1:$DD$1,0),FALSE)</f>
        <v>1.499531396438613</v>
      </c>
      <c r="BU77" s="77">
        <f>VLOOKUP($A77,'B-EmEC'!$A:$DD,MATCH(BU$2,'B-EmEC'!$A$1:$DD$1,0),FALSE)</f>
        <v>0</v>
      </c>
      <c r="BV77" s="77">
        <f>VLOOKUP($A77,'B-EmEC'!$A:$DD,MATCH(BV$2,'B-EmEC'!$A$1:$DD$1,0),FALSE)</f>
        <v>0</v>
      </c>
      <c r="BW77" s="77">
        <f>VLOOKUP($A77,'B-EmEC'!$A:$DD,MATCH(BW$2,'B-EmEC'!$A$1:$DD$1,0),FALSE)</f>
        <v>4.1859684457871769</v>
      </c>
      <c r="BX77" s="77">
        <f>VLOOKUP($A77,'B-EmEC'!$A:$DD,MATCH(BX$2,'B-EmEC'!$A$1:$DD$1,0),FALSE)</f>
        <v>3.2809224318658279</v>
      </c>
      <c r="BY77" s="77">
        <f>VLOOKUP($A77,'B-EmEC'!$A:$DD,MATCH(BY$2,'B-EmEC'!$A$1:$DD$1,0),FALSE)</f>
        <v>4.514435695538058</v>
      </c>
      <c r="BZ77" s="80">
        <f>VLOOKUP($A77,'B-EmEC'!$A:$DD,MATCH(BZ$2,'B-EmEC'!$A$1:$DD$1,0),FALSE)</f>
        <v>0</v>
      </c>
      <c r="CA77" s="79" t="e">
        <f>VLOOKUP($A77,'B-EmEC'!$A:$DD,MATCH(CA$2,'B-EmEC'!$A$1:$DD$1,0),FALSE)</f>
        <v>#N/A</v>
      </c>
      <c r="CB77" s="79">
        <f>VLOOKUP($A77,'B-EmEC'!$A:$DD,MATCH(CB$2,'B-EmEC'!$A$1:$DD$1,0),FALSE)</f>
        <v>20.848930025304885</v>
      </c>
      <c r="CC77" s="79">
        <f>VLOOKUP($A77,'B-EmEC'!$A:$DD,MATCH(CC$2,'B-EmEC'!$A$1:$DD$1,0),FALSE)</f>
        <v>8.9410807748499632</v>
      </c>
      <c r="CD77" s="79" t="e">
        <f>VLOOKUP($A77,'B-EmEC'!$A:$DD,MATCH(CD$2,'B-EmEC'!$A$1:$DD$1,0),FALSE)</f>
        <v>#N/A</v>
      </c>
      <c r="CE77" s="79">
        <f>VLOOKUP($A77,'B-EmEC'!$A:$DD,MATCH(CE$2,'B-EmEC'!$A$1:$DD$1,0),FALSE)</f>
        <v>35.91329728773654</v>
      </c>
      <c r="CF77" s="79">
        <f>VLOOKUP($A77,'B-EmEC'!$A:$DD,MATCH(CF$2,'B-EmEC'!$A$1:$DD$1,0),FALSE)</f>
        <v>29.036210305956441</v>
      </c>
      <c r="CG77" s="79">
        <f>VLOOKUP($A77,'B-EmEC'!$A:$DD,MATCH(CG$2,'B-EmEC'!$A$1:$DD$1,0),FALSE)</f>
        <v>4.3940583330313308</v>
      </c>
      <c r="CH77" s="79">
        <f>VLOOKUP($A77,'B-EmEC'!$A:$DD,MATCH(CH$2,'B-EmEC'!$A$1:$DD$1,0),FALSE)</f>
        <v>0</v>
      </c>
      <c r="CI77" s="79">
        <f>VLOOKUP($A77,'B-EmEC'!$A:$DD,MATCH(CI$2,'B-EmEC'!$A$1:$DD$1,0),FALSE)</f>
        <v>0</v>
      </c>
      <c r="CJ77" s="79">
        <f>VLOOKUP($A77,'B-EmEC'!$A:$DD,MATCH(CJ$2,'B-EmEC'!$A$1:$DD$1,0),FALSE)</f>
        <v>0</v>
      </c>
      <c r="CK77" s="79">
        <f>VLOOKUP($A77,'B-EmEC'!$A:$DD,MATCH(CK$2,'B-EmEC'!$A$1:$DD$1,0),FALSE)</f>
        <v>1.3715758219584773</v>
      </c>
      <c r="CL77" s="79">
        <f>VLOOKUP($A77,'B-EmEC'!$A:$DD,MATCH(CL$2,'B-EmEC'!$A$1:$DD$1,0),FALSE)</f>
        <v>0</v>
      </c>
      <c r="CM77" s="79">
        <f>VLOOKUP($A77,'B-EmEC'!$A:$DD,MATCH(CM$2,'B-EmEC'!$A$1:$DD$1,0),FALSE)</f>
        <v>0</v>
      </c>
      <c r="CN77" s="79">
        <f>VLOOKUP($A77,'B-EmEC'!$A:$DD,MATCH(CN$2,'B-EmEC'!$A$1:$DD$1,0),FALSE)</f>
        <v>10.446058232123562</v>
      </c>
      <c r="CO77" s="79">
        <f>VLOOKUP($A77,'B-EmEC'!$A:$DD,MATCH(CO$2,'B-EmEC'!$A$1:$DD$1,0),FALSE)</f>
        <v>5.1810864922403921</v>
      </c>
      <c r="CP77" s="79">
        <f>VLOOKUP($A77,'B-EmEC'!$A:$DD,MATCH(CP$2,'B-EmEC'!$A$1:$DD$1,0),FALSE)</f>
        <v>6.5322719020970501</v>
      </c>
    </row>
    <row r="78" spans="1:94" x14ac:dyDescent="0.2">
      <c r="A78" t="s">
        <v>91</v>
      </c>
      <c r="B78" s="1" t="str">
        <f>IF(VLOOKUP($A78,'B-Ligands'!$A:$G,3,FALSE)="","",VLOOKUP($A78,'B-Ligands'!$A:$G,3,FALSE))</f>
        <v>Zn2+</v>
      </c>
      <c r="C78" t="str">
        <f>IF(VLOOKUP($A78,'B-Ligands'!$A:$G,4,FALSE)="","",VLOOKUP($A78,'B-Ligands'!$A:$G,4,FALSE))</f>
        <v>Zinc ion</v>
      </c>
      <c r="D78" t="str">
        <f>IF(VLOOKUP($A78,'B-Ligands'!$A:$G,5,FALSE)="","",VLOOKUP($A78,'B-Ligands'!$A:$G,5,FALSE))</f>
        <v>Guide To Pharmacology</v>
      </c>
      <c r="E78">
        <f>IF(VLOOKUP($A78,'B-Ligands'!$A:$G,6,FALSE)="","",VLOOKUP($A78,'B-Ligands'!$A:$G,6,FALSE))</f>
        <v>566</v>
      </c>
      <c r="F78" t="str">
        <f>IF(VLOOKUP($A78,'B-Ligands'!$A:$G,7,FALSE)="","",VLOOKUP($A78,'B-Ligands'!$A:$G,7,FALSE))</f>
        <v>Physiological</v>
      </c>
      <c r="G78" s="28">
        <f t="shared" si="20"/>
        <v>0</v>
      </c>
      <c r="H78" s="32">
        <f t="shared" si="21"/>
        <v>3.8469466320145633</v>
      </c>
      <c r="I78" s="32">
        <f t="shared" si="22"/>
        <v>3.6550387743389536</v>
      </c>
      <c r="J78" s="32">
        <f t="shared" si="23"/>
        <v>4.6205291048262147</v>
      </c>
      <c r="K78" s="32">
        <f t="shared" si="24"/>
        <v>2.6614343146665291</v>
      </c>
      <c r="L78" s="28">
        <f t="shared" si="25"/>
        <v>0</v>
      </c>
      <c r="M78" s="32">
        <f t="shared" si="26"/>
        <v>4.2469999999999999</v>
      </c>
      <c r="N78" s="32">
        <f t="shared" si="27"/>
        <v>4.476</v>
      </c>
      <c r="O78" s="32">
        <f t="shared" si="28"/>
        <v>5.391</v>
      </c>
      <c r="P78" s="32">
        <f t="shared" si="29"/>
        <v>4.0270000000000001</v>
      </c>
      <c r="Q78" s="29">
        <f t="shared" si="30"/>
        <v>0</v>
      </c>
      <c r="R78" s="31">
        <f t="shared" si="31"/>
        <v>39.805825242718448</v>
      </c>
      <c r="S78" s="31">
        <f t="shared" si="32"/>
        <v>22.724813331890488</v>
      </c>
      <c r="T78" s="31">
        <f t="shared" si="33"/>
        <v>16.964032851883317</v>
      </c>
      <c r="U78" s="31">
        <f t="shared" si="34"/>
        <v>4.3095737246680645</v>
      </c>
      <c r="V78" s="28">
        <f t="shared" si="35"/>
        <v>0</v>
      </c>
      <c r="W78" s="32">
        <f t="shared" si="36"/>
        <v>24.26016416181745</v>
      </c>
      <c r="X78" s="32">
        <f t="shared" si="37"/>
        <v>17.203229500805076</v>
      </c>
      <c r="Y78" s="32">
        <f t="shared" si="38"/>
        <v>13.872330108052779</v>
      </c>
      <c r="Z78" s="32">
        <f t="shared" si="39"/>
        <v>18.792469403860306</v>
      </c>
      <c r="AA78" s="80" cm="1">
        <f t="array" ref="AA78">_xlfn.IFS(AR78=0,0,AR78&gt;0,(LOG(0.01*BI78/10^-AR78)))</f>
        <v>0</v>
      </c>
      <c r="AB78" s="79" t="e" cm="1">
        <f t="array" ref="AB78">_xlfn.IFS(AS78=0,0,AS78&gt;0,(LOG(0.01*BJ78/10^-AS78)))</f>
        <v>#N/A</v>
      </c>
      <c r="AC78" s="79" cm="1">
        <f t="array" ref="AC78">_xlfn.IFS(AT78=0,0,AT78&gt;0,(LOG(0.01*BK78/10^-AT78)))</f>
        <v>3.5364609998478107</v>
      </c>
      <c r="AD78" s="79" cm="1">
        <f t="array" ref="AD78">_xlfn.IFS(AU78=0,0,AU78&gt;0,(LOG(0.01*BL78/10^-AU78)))</f>
        <v>3.266350548308758</v>
      </c>
      <c r="AE78" s="79" t="e" cm="1">
        <f t="array" ref="AE78">_xlfn.IFS(AV78=0,0,AV78&gt;0,(LOG(0.01*BM78/10^-AV78)))</f>
        <v>#N/A</v>
      </c>
      <c r="AF78" s="79" cm="1">
        <f t="array" ref="AF78">_xlfn.IFS(AW78=0,0,AW78&gt;0,(LOG(0.01*BN78/10^-AW78)))</f>
        <v>3.7232255746859253</v>
      </c>
      <c r="AG78" s="79" cm="1">
        <f t="array" ref="AG78">_xlfn.IFS(AX78=0,0,AX78&gt;0,(LOG(0.01*BO78/10^-AX78)))</f>
        <v>3.8469466320145633</v>
      </c>
      <c r="AH78" s="79" cm="1">
        <f t="array" ref="AH78">_xlfn.IFS(AY78=0,0,AY78&gt;0,(LOG(0.01*BP78/10^-AY78)))</f>
        <v>0</v>
      </c>
      <c r="AI78" s="79" cm="1">
        <f t="array" ref="AI78">_xlfn.IFS(AZ78=0,0,AZ78&gt;0,(LOG(0.01*BQ78/10^-AZ78)))</f>
        <v>3.6550387743389536</v>
      </c>
      <c r="AJ78" s="79" cm="1">
        <f t="array" ref="AJ78">_xlfn.IFS(BA78=0,0,BA78&gt;0,(LOG(0.01*BR78/10^-BA78)))</f>
        <v>3.4181474328763843</v>
      </c>
      <c r="AK78" s="79" cm="1">
        <f t="array" ref="AK78">_xlfn.IFS(BB78=0,0,BB78&gt;0,(LOG(0.01*BS78/10^-BB78)))</f>
        <v>3.6115003244896986</v>
      </c>
      <c r="AL78" s="79" cm="1">
        <f t="array" ref="AL78">_xlfn.IFS(BC78=0,0,BC78&gt;0,(LOG(0.01*BT78/10^-BC78)))</f>
        <v>2.92760056111225</v>
      </c>
      <c r="AM78" s="79" cm="1">
        <f t="array" ref="AM78">_xlfn.IFS(BD78=0,0,BD78&gt;0,(LOG(0.01*BU78/10^-BD78)))</f>
        <v>0</v>
      </c>
      <c r="AN78" s="79" cm="1">
        <f t="array" ref="AN78">_xlfn.IFS(BE78=0,0,BE78&gt;0,(LOG(0.01*BV78/10^-BE78)))</f>
        <v>4.6205291048262147</v>
      </c>
      <c r="AO78" s="79" cm="1">
        <f t="array" ref="AO78">_xlfn.IFS(BF78=0,0,BF78&gt;0,(LOG(0.01*BW78/10^-BF78)))</f>
        <v>0</v>
      </c>
      <c r="AP78" s="79" cm="1">
        <f t="array" ref="AP78">_xlfn.IFS(BG78=0,0,BG78&gt;0,(LOG(0.01*BX78/10^-BG78)))</f>
        <v>2.6614343146665291</v>
      </c>
      <c r="AQ78" s="79" cm="1">
        <f t="array" ref="AQ78">_xlfn.IFS(BH78=0,0,BH78&gt;0,(LOG(0.01*BY78/10^-BH78)))</f>
        <v>2.2803435206779143</v>
      </c>
      <c r="AR78" s="80">
        <f>VLOOKUP($A78,'B-EmEC'!$A:$DD,MATCH(AR$2,'B-EmEC'!$A$1:$DD$1,0),FALSE)</f>
        <v>0</v>
      </c>
      <c r="AS78" s="79" t="e">
        <f>VLOOKUP($A78,'B-EmEC'!$A:$DD,MATCH(AS$2,'B-EmEC'!$A$1:$DD$1,0),FALSE)</f>
        <v>#N/A</v>
      </c>
      <c r="AT78" s="79">
        <f>VLOOKUP($A78,'B-EmEC'!$A:$DD,MATCH(AT$2,'B-EmEC'!$A$1:$DD$1,0),FALSE)</f>
        <v>4.0970000000000004</v>
      </c>
      <c r="AU78" s="79">
        <f>VLOOKUP($A78,'B-EmEC'!$A:$DD,MATCH(AU$2,'B-EmEC'!$A$1:$DD$1,0),FALSE)</f>
        <v>4.194</v>
      </c>
      <c r="AV78" s="79" t="e">
        <f>VLOOKUP($A78,'B-EmEC'!$A:$DD,MATCH(AV$2,'B-EmEC'!$A$1:$DD$1,0),FALSE)</f>
        <v>#N/A</v>
      </c>
      <c r="AW78" s="79">
        <f>VLOOKUP($A78,'B-EmEC'!$A:$DD,MATCH(AW$2,'B-EmEC'!$A$1:$DD$1,0),FALSE)</f>
        <v>4.1580000000000004</v>
      </c>
      <c r="AX78" s="79">
        <f>VLOOKUP($A78,'B-EmEC'!$A:$DD,MATCH(AX$2,'B-EmEC'!$A$1:$DD$1,0),FALSE)</f>
        <v>4.2469999999999999</v>
      </c>
      <c r="AY78" s="79">
        <f>VLOOKUP($A78,'B-EmEC'!$A:$DD,MATCH(AY$2,'B-EmEC'!$A$1:$DD$1,0),FALSE)</f>
        <v>0</v>
      </c>
      <c r="AZ78" s="79">
        <f>VLOOKUP($A78,'B-EmEC'!$A:$DD,MATCH(AZ$2,'B-EmEC'!$A$1:$DD$1,0),FALSE)</f>
        <v>4.476</v>
      </c>
      <c r="BA78" s="79">
        <f>VLOOKUP($A78,'B-EmEC'!$A:$DD,MATCH(BA$2,'B-EmEC'!$A$1:$DD$1,0),FALSE)</f>
        <v>4.2149999999999999</v>
      </c>
      <c r="BB78" s="79">
        <f>VLOOKUP($A78,'B-EmEC'!$A:$DD,MATCH(BB$2,'B-EmEC'!$A$1:$DD$1,0),FALSE)</f>
        <v>4.2549999999999999</v>
      </c>
      <c r="BC78" s="79">
        <f>VLOOKUP($A78,'B-EmEC'!$A:$DD,MATCH(BC$2,'B-EmEC'!$A$1:$DD$1,0),FALSE)</f>
        <v>4.38</v>
      </c>
      <c r="BD78" s="79">
        <f>VLOOKUP($A78,'B-EmEC'!$A:$DD,MATCH(BD$2,'B-EmEC'!$A$1:$DD$1,0),FALSE)</f>
        <v>0</v>
      </c>
      <c r="BE78" s="79">
        <f>VLOOKUP($A78,'B-EmEC'!$A:$DD,MATCH(BE$2,'B-EmEC'!$A$1:$DD$1,0),FALSE)</f>
        <v>5.391</v>
      </c>
      <c r="BF78" s="79">
        <f>VLOOKUP($A78,'B-EmEC'!$A:$DD,MATCH(BF$2,'B-EmEC'!$A$1:$DD$1,0),FALSE)</f>
        <v>0</v>
      </c>
      <c r="BG78" s="79">
        <f>VLOOKUP($A78,'B-EmEC'!$A:$DD,MATCH(BG$2,'B-EmEC'!$A$1:$DD$1,0),FALSE)</f>
        <v>4.0270000000000001</v>
      </c>
      <c r="BH78" s="79">
        <f>VLOOKUP($A78,'B-EmEC'!$A:$DD,MATCH(BH$2,'B-EmEC'!$A$1:$DD$1,0),FALSE)</f>
        <v>4.0220000000000002</v>
      </c>
      <c r="BI78" s="78">
        <f>VLOOKUP($A78,'B-EmEC'!$A:$DD,MATCH(BI$2,'B-EmEC'!$A$1:$DD$1,0),FALSE)</f>
        <v>0</v>
      </c>
      <c r="BJ78" s="77" t="e">
        <f>VLOOKUP($A78,'B-EmEC'!$A:$DD,MATCH(BJ$2,'B-EmEC'!$A$1:$DD$1,0),FALSE)</f>
        <v>#N/A</v>
      </c>
      <c r="BK78" s="77">
        <f>VLOOKUP($A78,'B-EmEC'!$A:$DD,MATCH(BK$2,'B-EmEC'!$A$1:$DD$1,0),FALSE)</f>
        <v>27.508125677139763</v>
      </c>
      <c r="BL78" s="77">
        <f>VLOOKUP($A78,'B-EmEC'!$A:$DD,MATCH(BL$2,'B-EmEC'!$A$1:$DD$1,0),FALSE)</f>
        <v>11.812737364884605</v>
      </c>
      <c r="BM78" s="77" t="e">
        <f>VLOOKUP($A78,'B-EmEC'!$A:$DD,MATCH(BM$2,'B-EmEC'!$A$1:$DD$1,0),FALSE)</f>
        <v>#N/A</v>
      </c>
      <c r="BN78" s="77">
        <f>VLOOKUP($A78,'B-EmEC'!$A:$DD,MATCH(BN$2,'B-EmEC'!$A$1:$DD$1,0),FALSE)</f>
        <v>36.747311827956985</v>
      </c>
      <c r="BO78" s="77">
        <f>VLOOKUP($A78,'B-EmEC'!$A:$DD,MATCH(BO$2,'B-EmEC'!$A$1:$DD$1,0),FALSE)</f>
        <v>39.805825242718448</v>
      </c>
      <c r="BP78" s="77">
        <f>VLOOKUP($A78,'B-EmEC'!$A:$DD,MATCH(BP$2,'B-EmEC'!$A$1:$DD$1,0),FALSE)</f>
        <v>0</v>
      </c>
      <c r="BQ78" s="77">
        <f>VLOOKUP($A78,'B-EmEC'!$A:$DD,MATCH(BQ$2,'B-EmEC'!$A$1:$DD$1,0),FALSE)</f>
        <v>15.102149819735613</v>
      </c>
      <c r="BR78" s="77">
        <f>VLOOKUP($A78,'B-EmEC'!$A:$DD,MATCH(BR$2,'B-EmEC'!$A$1:$DD$1,0),FALSE)</f>
        <v>15.964210030609843</v>
      </c>
      <c r="BS78" s="77">
        <f>VLOOKUP($A78,'B-EmEC'!$A:$DD,MATCH(BS$2,'B-EmEC'!$A$1:$DD$1,0),FALSE)</f>
        <v>22.724813331890488</v>
      </c>
      <c r="BT78" s="77">
        <f>VLOOKUP($A78,'B-EmEC'!$A:$DD,MATCH(BT$2,'B-EmEC'!$A$1:$DD$1,0),FALSE)</f>
        <v>3.528584817244611</v>
      </c>
      <c r="BU78" s="77">
        <f>VLOOKUP($A78,'B-EmEC'!$A:$DD,MATCH(BU$2,'B-EmEC'!$A$1:$DD$1,0),FALSE)</f>
        <v>0</v>
      </c>
      <c r="BV78" s="77">
        <f>VLOOKUP($A78,'B-EmEC'!$A:$DD,MATCH(BV$2,'B-EmEC'!$A$1:$DD$1,0),FALSE)</f>
        <v>16.964032851883317</v>
      </c>
      <c r="BW78" s="77">
        <f>VLOOKUP($A78,'B-EmEC'!$A:$DD,MATCH(BW$2,'B-EmEC'!$A$1:$DD$1,0),FALSE)</f>
        <v>0</v>
      </c>
      <c r="BX78" s="77">
        <f>VLOOKUP($A78,'B-EmEC'!$A:$DD,MATCH(BX$2,'B-EmEC'!$A$1:$DD$1,0),FALSE)</f>
        <v>4.3095737246680645</v>
      </c>
      <c r="BY78" s="77">
        <f>VLOOKUP($A78,'B-EmEC'!$A:$DD,MATCH(BY$2,'B-EmEC'!$A$1:$DD$1,0),FALSE)</f>
        <v>1.8127734033245844</v>
      </c>
      <c r="BZ78" s="80">
        <f>VLOOKUP($A78,'B-EmEC'!$A:$DD,MATCH(BZ$2,'B-EmEC'!$A$1:$DD$1,0),FALSE)</f>
        <v>0</v>
      </c>
      <c r="CA78" s="79" t="e">
        <f>VLOOKUP($A78,'B-EmEC'!$A:$DD,MATCH(CA$2,'B-EmEC'!$A$1:$DD$1,0),FALSE)</f>
        <v>#N/A</v>
      </c>
      <c r="CB78" s="79">
        <f>VLOOKUP($A78,'B-EmEC'!$A:$DD,MATCH(CB$2,'B-EmEC'!$A$1:$DD$1,0),FALSE)</f>
        <v>12.771847555601244</v>
      </c>
      <c r="CC78" s="79">
        <f>VLOOKUP($A78,'B-EmEC'!$A:$DD,MATCH(CC$2,'B-EmEC'!$A$1:$DD$1,0),FALSE)</f>
        <v>13.38174241389277</v>
      </c>
      <c r="CD78" s="79" t="e">
        <f>VLOOKUP($A78,'B-EmEC'!$A:$DD,MATCH(CD$2,'B-EmEC'!$A$1:$DD$1,0),FALSE)</f>
        <v>#N/A</v>
      </c>
      <c r="CE78" s="79">
        <f>VLOOKUP($A78,'B-EmEC'!$A:$DD,MATCH(CE$2,'B-EmEC'!$A$1:$DD$1,0),FALSE)</f>
        <v>12.923424847848725</v>
      </c>
      <c r="CF78" s="79">
        <f>VLOOKUP($A78,'B-EmEC'!$A:$DD,MATCH(CF$2,'B-EmEC'!$A$1:$DD$1,0),FALSE)</f>
        <v>24.26016416181745</v>
      </c>
      <c r="CG78" s="79">
        <f>VLOOKUP($A78,'B-EmEC'!$A:$DD,MATCH(CG$2,'B-EmEC'!$A$1:$DD$1,0),FALSE)</f>
        <v>0</v>
      </c>
      <c r="CH78" s="79">
        <f>VLOOKUP($A78,'B-EmEC'!$A:$DD,MATCH(CH$2,'B-EmEC'!$A$1:$DD$1,0),FALSE)</f>
        <v>17.203229500805076</v>
      </c>
      <c r="CI78" s="79">
        <f>VLOOKUP($A78,'B-EmEC'!$A:$DD,MATCH(CI$2,'B-EmEC'!$A$1:$DD$1,0),FALSE)</f>
        <v>12.359633195701509</v>
      </c>
      <c r="CJ78" s="79">
        <f>VLOOKUP($A78,'B-EmEC'!$A:$DD,MATCH(CJ$2,'B-EmEC'!$A$1:$DD$1,0),FALSE)</f>
        <v>16.084397666930432</v>
      </c>
      <c r="CK78" s="79">
        <f>VLOOKUP($A78,'B-EmEC'!$A:$DD,MATCH(CK$2,'B-EmEC'!$A$1:$DD$1,0),FALSE)</f>
        <v>5.1652204030893749</v>
      </c>
      <c r="CL78" s="79">
        <f>VLOOKUP($A78,'B-EmEC'!$A:$DD,MATCH(CL$2,'B-EmEC'!$A$1:$DD$1,0),FALSE)</f>
        <v>0</v>
      </c>
      <c r="CM78" s="79">
        <f>VLOOKUP($A78,'B-EmEC'!$A:$DD,MATCH(CM$2,'B-EmEC'!$A$1:$DD$1,0),FALSE)</f>
        <v>13.872330108052779</v>
      </c>
      <c r="CN78" s="79">
        <f>VLOOKUP($A78,'B-EmEC'!$A:$DD,MATCH(CN$2,'B-EmEC'!$A$1:$DD$1,0),FALSE)</f>
        <v>0</v>
      </c>
      <c r="CO78" s="79">
        <f>VLOOKUP($A78,'B-EmEC'!$A:$DD,MATCH(CO$2,'B-EmEC'!$A$1:$DD$1,0),FALSE)</f>
        <v>18.792469403860306</v>
      </c>
      <c r="CP78" s="79">
        <f>VLOOKUP($A78,'B-EmEC'!$A:$DD,MATCH(CP$2,'B-EmEC'!$A$1:$DD$1,0),FALSE)</f>
        <v>6.9303479954615943</v>
      </c>
    </row>
    <row r="79" spans="1:94" x14ac:dyDescent="0.2">
      <c r="A79" t="s">
        <v>161</v>
      </c>
      <c r="B79" s="1" t="str">
        <f>IF(VLOOKUP($A79,'B-Ligands'!$A:$G,3,FALSE)="","",VLOOKUP($A79,'B-Ligands'!$A:$G,3,FALSE))</f>
        <v>α-MSH</v>
      </c>
      <c r="C79" t="str">
        <f>IF(VLOOKUP($A79,'B-Ligands'!$A:$G,4,FALSE)="","",VLOOKUP($A79,'B-Ligands'!$A:$G,4,FALSE))</f>
        <v>α-melanocyte stimulating hormone</v>
      </c>
      <c r="D79" t="str">
        <f>IF(VLOOKUP($A79,'B-Ligands'!$A:$G,5,FALSE)="","",VLOOKUP($A79,'B-Ligands'!$A:$G,5,FALSE))</f>
        <v>Guide To Pharmacology</v>
      </c>
      <c r="E79">
        <f>IF(VLOOKUP($A79,'B-Ligands'!$A:$G,6,FALSE)="","",VLOOKUP($A79,'B-Ligands'!$A:$G,6,FALSE))</f>
        <v>1320</v>
      </c>
      <c r="F79" t="str">
        <f>IF(VLOOKUP($A79,'B-Ligands'!$A:$G,7,FALSE)="","",VLOOKUP($A79,'B-Ligands'!$A:$G,7,FALSE))</f>
        <v>Physiological</v>
      </c>
      <c r="G79" s="28">
        <f t="shared" si="20"/>
        <v>7.9415424070435696</v>
      </c>
      <c r="H79" s="32">
        <f t="shared" si="21"/>
        <v>6.1473181611344678</v>
      </c>
      <c r="I79" s="32">
        <f t="shared" si="22"/>
        <v>8.0587646770361072</v>
      </c>
      <c r="J79" s="32">
        <f t="shared" si="23"/>
        <v>4.730803303986864</v>
      </c>
      <c r="K79" s="32">
        <f t="shared" si="24"/>
        <v>5.9732444523237138</v>
      </c>
      <c r="L79" s="28">
        <f t="shared" si="25"/>
        <v>8.1980000000000004</v>
      </c>
      <c r="M79" s="32">
        <f t="shared" si="26"/>
        <v>7.54</v>
      </c>
      <c r="N79" s="32">
        <f t="shared" si="27"/>
        <v>8.2520000000000007</v>
      </c>
      <c r="O79" s="32">
        <f t="shared" si="28"/>
        <v>5.7249999999999996</v>
      </c>
      <c r="P79" s="32">
        <f t="shared" si="29"/>
        <v>7.4489999999999998</v>
      </c>
      <c r="Q79" s="29">
        <f t="shared" si="30"/>
        <v>55.404164115125539</v>
      </c>
      <c r="R79" s="31">
        <f t="shared" si="31"/>
        <v>4.0487238979118327</v>
      </c>
      <c r="S79" s="31">
        <f t="shared" si="32"/>
        <v>64.086223055295221</v>
      </c>
      <c r="T79" s="31">
        <f t="shared" si="33"/>
        <v>10.134522798074197</v>
      </c>
      <c r="U79" s="31">
        <f t="shared" si="34"/>
        <v>3.3438320209973753</v>
      </c>
      <c r="V79" s="28">
        <f t="shared" si="35"/>
        <v>4.5393576633848687</v>
      </c>
      <c r="W79" s="32">
        <f t="shared" si="36"/>
        <v>1.5622814839704486</v>
      </c>
      <c r="X79" s="32">
        <f t="shared" si="37"/>
        <v>76.768681920835206</v>
      </c>
      <c r="Y79" s="32">
        <f t="shared" si="38"/>
        <v>9.0033829140381805</v>
      </c>
      <c r="Z79" s="32">
        <f t="shared" si="39"/>
        <v>25.072074705462963</v>
      </c>
      <c r="AA79" s="80" cm="1">
        <f t="array" ref="AA79">_xlfn.IFS(AR79=0,0,AR79&gt;0,(LOG(0.01*BI79/10^-AR79)))</f>
        <v>7.9415424070435696</v>
      </c>
      <c r="AB79" s="79" t="e" cm="1">
        <f t="array" ref="AB79">_xlfn.IFS(AS79=0,0,AS79&gt;0,(LOG(0.01*BJ79/10^-AS79)))</f>
        <v>#N/A</v>
      </c>
      <c r="AC79" s="79" cm="1">
        <f t="array" ref="AC79">_xlfn.IFS(AT79=0,0,AT79&gt;0,(LOG(0.01*BK79/10^-AT79)))</f>
        <v>0</v>
      </c>
      <c r="AD79" s="79" cm="1">
        <f t="array" ref="AD79">_xlfn.IFS(AU79=0,0,AU79&gt;0,(LOG(0.01*BL79/10^-AU79)))</f>
        <v>0</v>
      </c>
      <c r="AE79" s="79" t="e" cm="1">
        <f t="array" ref="AE79">_xlfn.IFS(AV79=0,0,AV79&gt;0,(LOG(0.01*BM79/10^-AV79)))</f>
        <v>#N/A</v>
      </c>
      <c r="AF79" s="79" cm="1">
        <f t="array" ref="AF79">_xlfn.IFS(AW79=0,0,AW79&gt;0,(LOG(0.01*BN79/10^-AW79)))</f>
        <v>0</v>
      </c>
      <c r="AG79" s="79" cm="1">
        <f t="array" ref="AG79">_xlfn.IFS(AX79=0,0,AX79&gt;0,(LOG(0.01*BO79/10^-AX79)))</f>
        <v>0</v>
      </c>
      <c r="AH79" s="79" cm="1">
        <f t="array" ref="AH79">_xlfn.IFS(AY79=0,0,AY79&gt;0,(LOG(0.01*BP79/10^-AY79)))</f>
        <v>6.1473181611344678</v>
      </c>
      <c r="AI79" s="79" cm="1">
        <f t="array" ref="AI79">_xlfn.IFS(AZ79=0,0,AZ79&gt;0,(LOG(0.01*BQ79/10^-AZ79)))</f>
        <v>0</v>
      </c>
      <c r="AJ79" s="79" cm="1">
        <f t="array" ref="AJ79">_xlfn.IFS(BA79=0,0,BA79&gt;0,(LOG(0.01*BR79/10^-BA79)))</f>
        <v>0</v>
      </c>
      <c r="AK79" s="79" cm="1">
        <f t="array" ref="AK79">_xlfn.IFS(BB79=0,0,BB79&gt;0,(LOG(0.01*BS79/10^-BB79)))</f>
        <v>0</v>
      </c>
      <c r="AL79" s="79" cm="1">
        <f t="array" ref="AL79">_xlfn.IFS(BC79=0,0,BC79&gt;0,(LOG(0.01*BT79/10^-BC79)))</f>
        <v>8.0587646770361072</v>
      </c>
      <c r="AM79" s="79" cm="1">
        <f t="array" ref="AM79">_xlfn.IFS(BD79=0,0,BD79&gt;0,(LOG(0.01*BU79/10^-BD79)))</f>
        <v>0</v>
      </c>
      <c r="AN79" s="79" cm="1">
        <f t="array" ref="AN79">_xlfn.IFS(BE79=0,0,BE79&gt;0,(LOG(0.01*BV79/10^-BE79)))</f>
        <v>4.730803303986864</v>
      </c>
      <c r="AO79" s="79" cm="1">
        <f t="array" ref="AO79">_xlfn.IFS(BF79=0,0,BF79&gt;0,(LOG(0.01*BW79/10^-BF79)))</f>
        <v>0</v>
      </c>
      <c r="AP79" s="79" cm="1">
        <f t="array" ref="AP79">_xlfn.IFS(BG79=0,0,BG79&gt;0,(LOG(0.01*BX79/10^-BG79)))</f>
        <v>5.5350393948226735</v>
      </c>
      <c r="AQ79" s="79" cm="1">
        <f t="array" ref="AQ79">_xlfn.IFS(BH79=0,0,BH79&gt;0,(LOG(0.01*BY79/10^-BH79)))</f>
        <v>5.9732444523237138</v>
      </c>
      <c r="AR79" s="80">
        <f>VLOOKUP($A79,'B-EmEC'!$A:$DD,MATCH(AR$2,'B-EmEC'!$A$1:$DD$1,0),FALSE)</f>
        <v>8.1980000000000004</v>
      </c>
      <c r="AS79" s="79" t="e">
        <f>VLOOKUP($A79,'B-EmEC'!$A:$DD,MATCH(AS$2,'B-EmEC'!$A$1:$DD$1,0),FALSE)</f>
        <v>#N/A</v>
      </c>
      <c r="AT79" s="79">
        <f>VLOOKUP($A79,'B-EmEC'!$A:$DD,MATCH(AT$2,'B-EmEC'!$A$1:$DD$1,0),FALSE)</f>
        <v>0</v>
      </c>
      <c r="AU79" s="79">
        <f>VLOOKUP($A79,'B-EmEC'!$A:$DD,MATCH(AU$2,'B-EmEC'!$A$1:$DD$1,0),FALSE)</f>
        <v>0</v>
      </c>
      <c r="AV79" s="79" t="e">
        <f>VLOOKUP($A79,'B-EmEC'!$A:$DD,MATCH(AV$2,'B-EmEC'!$A$1:$DD$1,0),FALSE)</f>
        <v>#N/A</v>
      </c>
      <c r="AW79" s="79">
        <f>VLOOKUP($A79,'B-EmEC'!$A:$DD,MATCH(AW$2,'B-EmEC'!$A$1:$DD$1,0),FALSE)</f>
        <v>0</v>
      </c>
      <c r="AX79" s="79">
        <f>VLOOKUP($A79,'B-EmEC'!$A:$DD,MATCH(AX$2,'B-EmEC'!$A$1:$DD$1,0),FALSE)</f>
        <v>0</v>
      </c>
      <c r="AY79" s="79">
        <f>VLOOKUP($A79,'B-EmEC'!$A:$DD,MATCH(AY$2,'B-EmEC'!$A$1:$DD$1,0),FALSE)</f>
        <v>7.54</v>
      </c>
      <c r="AZ79" s="79">
        <f>VLOOKUP($A79,'B-EmEC'!$A:$DD,MATCH(AZ$2,'B-EmEC'!$A$1:$DD$1,0),FALSE)</f>
        <v>0</v>
      </c>
      <c r="BA79" s="79">
        <f>VLOOKUP($A79,'B-EmEC'!$A:$DD,MATCH(BA$2,'B-EmEC'!$A$1:$DD$1,0),FALSE)</f>
        <v>0</v>
      </c>
      <c r="BB79" s="79">
        <f>VLOOKUP($A79,'B-EmEC'!$A:$DD,MATCH(BB$2,'B-EmEC'!$A$1:$DD$1,0),FALSE)</f>
        <v>0</v>
      </c>
      <c r="BC79" s="79">
        <f>VLOOKUP($A79,'B-EmEC'!$A:$DD,MATCH(BC$2,'B-EmEC'!$A$1:$DD$1,0),FALSE)</f>
        <v>8.2520000000000007</v>
      </c>
      <c r="BD79" s="79">
        <f>VLOOKUP($A79,'B-EmEC'!$A:$DD,MATCH(BD$2,'B-EmEC'!$A$1:$DD$1,0),FALSE)</f>
        <v>0</v>
      </c>
      <c r="BE79" s="79">
        <f>VLOOKUP($A79,'B-EmEC'!$A:$DD,MATCH(BE$2,'B-EmEC'!$A$1:$DD$1,0),FALSE)</f>
        <v>5.7249999999999996</v>
      </c>
      <c r="BF79" s="79">
        <f>VLOOKUP($A79,'B-EmEC'!$A:$DD,MATCH(BF$2,'B-EmEC'!$A$1:$DD$1,0),FALSE)</f>
        <v>0</v>
      </c>
      <c r="BG79" s="79">
        <f>VLOOKUP($A79,'B-EmEC'!$A:$DD,MATCH(BG$2,'B-EmEC'!$A$1:$DD$1,0),FALSE)</f>
        <v>7.032</v>
      </c>
      <c r="BH79" s="79">
        <f>VLOOKUP($A79,'B-EmEC'!$A:$DD,MATCH(BH$2,'B-EmEC'!$A$1:$DD$1,0),FALSE)</f>
        <v>7.4489999999999998</v>
      </c>
      <c r="BI79" s="78">
        <f>VLOOKUP($A79,'B-EmEC'!$A:$DD,MATCH(BI$2,'B-EmEC'!$A$1:$DD$1,0),FALSE)</f>
        <v>55.404164115125539</v>
      </c>
      <c r="BJ79" s="77" t="e">
        <f>VLOOKUP($A79,'B-EmEC'!$A:$DD,MATCH(BJ$2,'B-EmEC'!$A$1:$DD$1,0),FALSE)</f>
        <v>#N/A</v>
      </c>
      <c r="BK79" s="77">
        <f>VLOOKUP($A79,'B-EmEC'!$A:$DD,MATCH(BK$2,'B-EmEC'!$A$1:$DD$1,0),FALSE)</f>
        <v>0</v>
      </c>
      <c r="BL79" s="77">
        <f>VLOOKUP($A79,'B-EmEC'!$A:$DD,MATCH(BL$2,'B-EmEC'!$A$1:$DD$1,0),FALSE)</f>
        <v>0</v>
      </c>
      <c r="BM79" s="77" t="e">
        <f>VLOOKUP($A79,'B-EmEC'!$A:$DD,MATCH(BM$2,'B-EmEC'!$A$1:$DD$1,0),FALSE)</f>
        <v>#N/A</v>
      </c>
      <c r="BN79" s="77">
        <f>VLOOKUP($A79,'B-EmEC'!$A:$DD,MATCH(BN$2,'B-EmEC'!$A$1:$DD$1,0),FALSE)</f>
        <v>0</v>
      </c>
      <c r="BO79" s="77">
        <f>VLOOKUP($A79,'B-EmEC'!$A:$DD,MATCH(BO$2,'B-EmEC'!$A$1:$DD$1,0),FALSE)</f>
        <v>0</v>
      </c>
      <c r="BP79" s="77">
        <f>VLOOKUP($A79,'B-EmEC'!$A:$DD,MATCH(BP$2,'B-EmEC'!$A$1:$DD$1,0),FALSE)</f>
        <v>4.0487238979118327</v>
      </c>
      <c r="BQ79" s="77">
        <f>VLOOKUP($A79,'B-EmEC'!$A:$DD,MATCH(BQ$2,'B-EmEC'!$A$1:$DD$1,0),FALSE)</f>
        <v>0</v>
      </c>
      <c r="BR79" s="77">
        <f>VLOOKUP($A79,'B-EmEC'!$A:$DD,MATCH(BR$2,'B-EmEC'!$A$1:$DD$1,0),FALSE)</f>
        <v>0</v>
      </c>
      <c r="BS79" s="77">
        <f>VLOOKUP($A79,'B-EmEC'!$A:$DD,MATCH(BS$2,'B-EmEC'!$A$1:$DD$1,0),FALSE)</f>
        <v>0</v>
      </c>
      <c r="BT79" s="77">
        <f>VLOOKUP($A79,'B-EmEC'!$A:$DD,MATCH(BT$2,'B-EmEC'!$A$1:$DD$1,0),FALSE)</f>
        <v>64.086223055295221</v>
      </c>
      <c r="BU79" s="77">
        <f>VLOOKUP($A79,'B-EmEC'!$A:$DD,MATCH(BU$2,'B-EmEC'!$A$1:$DD$1,0),FALSE)</f>
        <v>0</v>
      </c>
      <c r="BV79" s="77">
        <f>VLOOKUP($A79,'B-EmEC'!$A:$DD,MATCH(BV$2,'B-EmEC'!$A$1:$DD$1,0),FALSE)</f>
        <v>10.134522798074197</v>
      </c>
      <c r="BW79" s="77">
        <f>VLOOKUP($A79,'B-EmEC'!$A:$DD,MATCH(BW$2,'B-EmEC'!$A$1:$DD$1,0),FALSE)</f>
        <v>0</v>
      </c>
      <c r="BX79" s="77">
        <f>VLOOKUP($A79,'B-EmEC'!$A:$DD,MATCH(BX$2,'B-EmEC'!$A$1:$DD$1,0),FALSE)</f>
        <v>3.1844863731656186</v>
      </c>
      <c r="BY79" s="77">
        <f>VLOOKUP($A79,'B-EmEC'!$A:$DD,MATCH(BY$2,'B-EmEC'!$A$1:$DD$1,0),FALSE)</f>
        <v>3.3438320209973753</v>
      </c>
      <c r="BZ79" s="80">
        <f>VLOOKUP($A79,'B-EmEC'!$A:$DD,MATCH(BZ$2,'B-EmEC'!$A$1:$DD$1,0),FALSE)</f>
        <v>4.5393576633848687</v>
      </c>
      <c r="CA79" s="79" t="e">
        <f>VLOOKUP($A79,'B-EmEC'!$A:$DD,MATCH(CA$2,'B-EmEC'!$A$1:$DD$1,0),FALSE)</f>
        <v>#N/A</v>
      </c>
      <c r="CB79" s="79">
        <f>VLOOKUP($A79,'B-EmEC'!$A:$DD,MATCH(CB$2,'B-EmEC'!$A$1:$DD$1,0),FALSE)</f>
        <v>0</v>
      </c>
      <c r="CC79" s="79">
        <f>VLOOKUP($A79,'B-EmEC'!$A:$DD,MATCH(CC$2,'B-EmEC'!$A$1:$DD$1,0),FALSE)</f>
        <v>0</v>
      </c>
      <c r="CD79" s="79" t="e">
        <f>VLOOKUP($A79,'B-EmEC'!$A:$DD,MATCH(CD$2,'B-EmEC'!$A$1:$DD$1,0),FALSE)</f>
        <v>#N/A</v>
      </c>
      <c r="CE79" s="79">
        <f>VLOOKUP($A79,'B-EmEC'!$A:$DD,MATCH(CE$2,'B-EmEC'!$A$1:$DD$1,0),FALSE)</f>
        <v>0</v>
      </c>
      <c r="CF79" s="79">
        <f>VLOOKUP($A79,'B-EmEC'!$A:$DD,MATCH(CF$2,'B-EmEC'!$A$1:$DD$1,0),FALSE)</f>
        <v>0</v>
      </c>
      <c r="CG79" s="79">
        <f>VLOOKUP($A79,'B-EmEC'!$A:$DD,MATCH(CG$2,'B-EmEC'!$A$1:$DD$1,0),FALSE)</f>
        <v>1.5622814839704486</v>
      </c>
      <c r="CH79" s="79">
        <f>VLOOKUP($A79,'B-EmEC'!$A:$DD,MATCH(CH$2,'B-EmEC'!$A$1:$DD$1,0),FALSE)</f>
        <v>0</v>
      </c>
      <c r="CI79" s="79">
        <f>VLOOKUP($A79,'B-EmEC'!$A:$DD,MATCH(CI$2,'B-EmEC'!$A$1:$DD$1,0),FALSE)</f>
        <v>0</v>
      </c>
      <c r="CJ79" s="79">
        <f>VLOOKUP($A79,'B-EmEC'!$A:$DD,MATCH(CJ$2,'B-EmEC'!$A$1:$DD$1,0),FALSE)</f>
        <v>0</v>
      </c>
      <c r="CK79" s="79">
        <f>VLOOKUP($A79,'B-EmEC'!$A:$DD,MATCH(CK$2,'B-EmEC'!$A$1:$DD$1,0),FALSE)</f>
        <v>76.768681920835206</v>
      </c>
      <c r="CL79" s="79">
        <f>VLOOKUP($A79,'B-EmEC'!$A:$DD,MATCH(CL$2,'B-EmEC'!$A$1:$DD$1,0),FALSE)</f>
        <v>0</v>
      </c>
      <c r="CM79" s="79">
        <f>VLOOKUP($A79,'B-EmEC'!$A:$DD,MATCH(CM$2,'B-EmEC'!$A$1:$DD$1,0),FALSE)</f>
        <v>9.0033829140381805</v>
      </c>
      <c r="CN79" s="79">
        <f>VLOOKUP($A79,'B-EmEC'!$A:$DD,MATCH(CN$2,'B-EmEC'!$A$1:$DD$1,0),FALSE)</f>
        <v>0</v>
      </c>
      <c r="CO79" s="79">
        <f>VLOOKUP($A79,'B-EmEC'!$A:$DD,MATCH(CO$2,'B-EmEC'!$A$1:$DD$1,0),FALSE)</f>
        <v>25.072074705462963</v>
      </c>
      <c r="CP79" s="79">
        <f>VLOOKUP($A79,'B-EmEC'!$A:$DD,MATCH(CP$2,'B-EmEC'!$A$1:$DD$1,0),FALSE)</f>
        <v>9.6540686348429734</v>
      </c>
    </row>
    <row r="80" spans="1:94" x14ac:dyDescent="0.2">
      <c r="A80" t="s">
        <v>160</v>
      </c>
      <c r="B80" s="1" t="str">
        <f>IF(VLOOKUP($A80,'B-Ligands'!$A:$G,3,FALSE)="","",VLOOKUP($A80,'B-Ligands'!$A:$G,3,FALSE))</f>
        <v>γ-MSH</v>
      </c>
      <c r="C80" t="str">
        <f>IF(VLOOKUP($A80,'B-Ligands'!$A:$G,4,FALSE)="","",VLOOKUP($A80,'B-Ligands'!$A:$G,4,FALSE))</f>
        <v>γ-melanocyte stimulating hormone</v>
      </c>
      <c r="D80" t="str">
        <f>IF(VLOOKUP($A80,'B-Ligands'!$A:$G,5,FALSE)="","",VLOOKUP($A80,'B-Ligands'!$A:$G,5,FALSE))</f>
        <v>Guide To Pharmacology</v>
      </c>
      <c r="E80">
        <f>IF(VLOOKUP($A80,'B-Ligands'!$A:$G,6,FALSE)="","",VLOOKUP($A80,'B-Ligands'!$A:$G,6,FALSE))</f>
        <v>1333</v>
      </c>
      <c r="F80" t="str">
        <f>IF(VLOOKUP($A80,'B-Ligands'!$A:$G,7,FALSE)="","",VLOOKUP($A80,'B-Ligands'!$A:$G,7,FALSE))</f>
        <v>Physiological</v>
      </c>
      <c r="G80" s="28">
        <f t="shared" si="20"/>
        <v>9.5051299563257015</v>
      </c>
      <c r="H80" s="32">
        <f t="shared" si="21"/>
        <v>8.1969951812214603</v>
      </c>
      <c r="I80" s="32">
        <f t="shared" si="22"/>
        <v>10.33010359702708</v>
      </c>
      <c r="J80" s="32">
        <f t="shared" si="23"/>
        <v>7.0763328658629554</v>
      </c>
      <c r="K80" s="32">
        <f t="shared" si="24"/>
        <v>8.2305257538349181</v>
      </c>
      <c r="L80" s="28">
        <f t="shared" si="25"/>
        <v>9.5559999999999992</v>
      </c>
      <c r="M80" s="32">
        <f t="shared" si="26"/>
        <v>8.6379999999999999</v>
      </c>
      <c r="N80" s="32">
        <f t="shared" si="27"/>
        <v>10.59</v>
      </c>
      <c r="O80" s="32">
        <f t="shared" si="28"/>
        <v>7.4569999999999999</v>
      </c>
      <c r="P80" s="32">
        <f t="shared" si="29"/>
        <v>8.7940000000000005</v>
      </c>
      <c r="Q80" s="29">
        <f t="shared" si="30"/>
        <v>88.946723821188002</v>
      </c>
      <c r="R80" s="31">
        <f t="shared" si="31"/>
        <v>36.223897911832942</v>
      </c>
      <c r="S80" s="31">
        <f t="shared" si="32"/>
        <v>54.967197750702908</v>
      </c>
      <c r="T80" s="31">
        <f t="shared" si="33"/>
        <v>41.622950819672134</v>
      </c>
      <c r="U80" s="31">
        <f t="shared" si="34"/>
        <v>28.294898672257162</v>
      </c>
      <c r="V80" s="28">
        <f t="shared" si="35"/>
        <v>6.2815265832971967</v>
      </c>
      <c r="W80" s="32">
        <f t="shared" si="36"/>
        <v>12.291836057059641</v>
      </c>
      <c r="X80" s="32">
        <f t="shared" si="37"/>
        <v>101.44880364033648</v>
      </c>
      <c r="Y80" s="32">
        <f t="shared" si="38"/>
        <v>20.088587291761225</v>
      </c>
      <c r="Z80" s="32">
        <f t="shared" si="39"/>
        <v>245.88416037489282</v>
      </c>
      <c r="AA80" s="80" cm="1">
        <f t="array" ref="AA80">_xlfn.IFS(AR80=0,0,AR80&gt;0,(LOG(0.01*BI80/10^-AR80)))</f>
        <v>9.5051299563257015</v>
      </c>
      <c r="AB80" s="79" t="e" cm="1">
        <f t="array" ref="AB80">_xlfn.IFS(AS80=0,0,AS80&gt;0,(LOG(0.01*BJ80/10^-AS80)))</f>
        <v>#N/A</v>
      </c>
      <c r="AC80" s="79" cm="1">
        <f t="array" ref="AC80">_xlfn.IFS(AT80=0,0,AT80&gt;0,(LOG(0.01*BK80/10^-AT80)))</f>
        <v>0</v>
      </c>
      <c r="AD80" s="79" cm="1">
        <f t="array" ref="AD80">_xlfn.IFS(AU80=0,0,AU80&gt;0,(LOG(0.01*BL80/10^-AU80)))</f>
        <v>0</v>
      </c>
      <c r="AE80" s="79" t="e" cm="1">
        <f t="array" ref="AE80">_xlfn.IFS(AV80=0,0,AV80&gt;0,(LOG(0.01*BM80/10^-AV80)))</f>
        <v>#N/A</v>
      </c>
      <c r="AF80" s="79" cm="1">
        <f t="array" ref="AF80">_xlfn.IFS(AW80=0,0,AW80&gt;0,(LOG(0.01*BN80/10^-AW80)))</f>
        <v>0</v>
      </c>
      <c r="AG80" s="79" cm="1">
        <f t="array" ref="AG80">_xlfn.IFS(AX80=0,0,AX80&gt;0,(LOG(0.01*BO80/10^-AX80)))</f>
        <v>7.1523687180009432</v>
      </c>
      <c r="AH80" s="79" cm="1">
        <f t="array" ref="AH80">_xlfn.IFS(AY80=0,0,AY80&gt;0,(LOG(0.01*BP80/10^-AY80)))</f>
        <v>8.1969951812214603</v>
      </c>
      <c r="AI80" s="79" cm="1">
        <f t="array" ref="AI80">_xlfn.IFS(AZ80=0,0,AZ80&gt;0,(LOG(0.01*BQ80/10^-AZ80)))</f>
        <v>0</v>
      </c>
      <c r="AJ80" s="79" cm="1">
        <f t="array" ref="AJ80">_xlfn.IFS(BA80=0,0,BA80&gt;0,(LOG(0.01*BR80/10^-BA80)))</f>
        <v>0</v>
      </c>
      <c r="AK80" s="79" cm="1">
        <f t="array" ref="AK80">_xlfn.IFS(BB80=0,0,BB80&gt;0,(LOG(0.01*BS80/10^-BB80)))</f>
        <v>0</v>
      </c>
      <c r="AL80" s="79" cm="1">
        <f t="array" ref="AL80">_xlfn.IFS(BC80=0,0,BC80&gt;0,(LOG(0.01*BT80/10^-BC80)))</f>
        <v>10.33010359702708</v>
      </c>
      <c r="AM80" s="79" cm="1">
        <f t="array" ref="AM80">_xlfn.IFS(BD80=0,0,BD80&gt;0,(LOG(0.01*BU80/10^-BD80)))</f>
        <v>7.0763328658629554</v>
      </c>
      <c r="AN80" s="79" cm="1">
        <f t="array" ref="AN80">_xlfn.IFS(BE80=0,0,BE80&gt;0,(LOG(0.01*BV80/10^-BE80)))</f>
        <v>6.1788782151665886</v>
      </c>
      <c r="AO80" s="79" cm="1">
        <f t="array" ref="AO80">_xlfn.IFS(BF80=0,0,BF80&gt;0,(LOG(0.01*BW80/10^-BF80)))</f>
        <v>7.0107483741597836</v>
      </c>
      <c r="AP80" s="79" cm="1">
        <f t="array" ref="AP80">_xlfn.IFS(BG80=0,0,BG80&gt;0,(LOG(0.01*BX80/10^-BG80)))</f>
        <v>8.1817081430086382</v>
      </c>
      <c r="AQ80" s="79" cm="1">
        <f t="array" ref="AQ80">_xlfn.IFS(BH80=0,0,BH80&gt;0,(LOG(0.01*BY80/10^-BH80)))</f>
        <v>8.2305257538349181</v>
      </c>
      <c r="AR80" s="80">
        <f>VLOOKUP($A80,'B-EmEC'!$A:$DD,MATCH(AR$2,'B-EmEC'!$A$1:$DD$1,0),FALSE)</f>
        <v>9.5559999999999992</v>
      </c>
      <c r="AS80" s="79" t="e">
        <f>VLOOKUP($A80,'B-EmEC'!$A:$DD,MATCH(AS$2,'B-EmEC'!$A$1:$DD$1,0),FALSE)</f>
        <v>#N/A</v>
      </c>
      <c r="AT80" s="79">
        <f>VLOOKUP($A80,'B-EmEC'!$A:$DD,MATCH(AT$2,'B-EmEC'!$A$1:$DD$1,0),FALSE)</f>
        <v>0</v>
      </c>
      <c r="AU80" s="79">
        <f>VLOOKUP($A80,'B-EmEC'!$A:$DD,MATCH(AU$2,'B-EmEC'!$A$1:$DD$1,0),FALSE)</f>
        <v>0</v>
      </c>
      <c r="AV80" s="79" t="e">
        <f>VLOOKUP($A80,'B-EmEC'!$A:$DD,MATCH(AV$2,'B-EmEC'!$A$1:$DD$1,0),FALSE)</f>
        <v>#N/A</v>
      </c>
      <c r="AW80" s="79">
        <f>VLOOKUP($A80,'B-EmEC'!$A:$DD,MATCH(AW$2,'B-EmEC'!$A$1:$DD$1,0),FALSE)</f>
        <v>0</v>
      </c>
      <c r="AX80" s="79">
        <f>VLOOKUP($A80,'B-EmEC'!$A:$DD,MATCH(AX$2,'B-EmEC'!$A$1:$DD$1,0),FALSE)</f>
        <v>8.3030000000000008</v>
      </c>
      <c r="AY80" s="79">
        <f>VLOOKUP($A80,'B-EmEC'!$A:$DD,MATCH(AY$2,'B-EmEC'!$A$1:$DD$1,0),FALSE)</f>
        <v>8.6379999999999999</v>
      </c>
      <c r="AZ80" s="79">
        <f>VLOOKUP($A80,'B-EmEC'!$A:$DD,MATCH(AZ$2,'B-EmEC'!$A$1:$DD$1,0),FALSE)</f>
        <v>0</v>
      </c>
      <c r="BA80" s="79">
        <f>VLOOKUP($A80,'B-EmEC'!$A:$DD,MATCH(BA$2,'B-EmEC'!$A$1:$DD$1,0),FALSE)</f>
        <v>0</v>
      </c>
      <c r="BB80" s="79">
        <f>VLOOKUP($A80,'B-EmEC'!$A:$DD,MATCH(BB$2,'B-EmEC'!$A$1:$DD$1,0),FALSE)</f>
        <v>0</v>
      </c>
      <c r="BC80" s="79">
        <f>VLOOKUP($A80,'B-EmEC'!$A:$DD,MATCH(BC$2,'B-EmEC'!$A$1:$DD$1,0),FALSE)</f>
        <v>10.59</v>
      </c>
      <c r="BD80" s="79">
        <f>VLOOKUP($A80,'B-EmEC'!$A:$DD,MATCH(BD$2,'B-EmEC'!$A$1:$DD$1,0),FALSE)</f>
        <v>7.4569999999999999</v>
      </c>
      <c r="BE80" s="79">
        <f>VLOOKUP($A80,'B-EmEC'!$A:$DD,MATCH(BE$2,'B-EmEC'!$A$1:$DD$1,0),FALSE)</f>
        <v>6.7469999999999999</v>
      </c>
      <c r="BF80" s="79">
        <f>VLOOKUP($A80,'B-EmEC'!$A:$DD,MATCH(BF$2,'B-EmEC'!$A$1:$DD$1,0),FALSE)</f>
        <v>8.7249999999999996</v>
      </c>
      <c r="BG80" s="79">
        <f>VLOOKUP($A80,'B-EmEC'!$A:$DD,MATCH(BG$2,'B-EmEC'!$A$1:$DD$1,0),FALSE)</f>
        <v>8.73</v>
      </c>
      <c r="BH80" s="79">
        <f>VLOOKUP($A80,'B-EmEC'!$A:$DD,MATCH(BH$2,'B-EmEC'!$A$1:$DD$1,0),FALSE)</f>
        <v>8.7940000000000005</v>
      </c>
      <c r="BI80" s="78">
        <f>VLOOKUP($A80,'B-EmEC'!$A:$DD,MATCH(BI$2,'B-EmEC'!$A$1:$DD$1,0),FALSE)</f>
        <v>88.946723821188002</v>
      </c>
      <c r="BJ80" s="77" t="e">
        <f>VLOOKUP($A80,'B-EmEC'!$A:$DD,MATCH(BJ$2,'B-EmEC'!$A$1:$DD$1,0),FALSE)</f>
        <v>#N/A</v>
      </c>
      <c r="BK80" s="77">
        <f>VLOOKUP($A80,'B-EmEC'!$A:$DD,MATCH(BK$2,'B-EmEC'!$A$1:$DD$1,0),FALSE)</f>
        <v>0</v>
      </c>
      <c r="BL80" s="77">
        <f>VLOOKUP($A80,'B-EmEC'!$A:$DD,MATCH(BL$2,'B-EmEC'!$A$1:$DD$1,0),FALSE)</f>
        <v>0</v>
      </c>
      <c r="BM80" s="77" t="e">
        <f>VLOOKUP($A80,'B-EmEC'!$A:$DD,MATCH(BM$2,'B-EmEC'!$A$1:$DD$1,0),FALSE)</f>
        <v>#N/A</v>
      </c>
      <c r="BN80" s="77">
        <f>VLOOKUP($A80,'B-EmEC'!$A:$DD,MATCH(BN$2,'B-EmEC'!$A$1:$DD$1,0),FALSE)</f>
        <v>0</v>
      </c>
      <c r="BO80" s="77">
        <f>VLOOKUP($A80,'B-EmEC'!$A:$DD,MATCH(BO$2,'B-EmEC'!$A$1:$DD$1,0),FALSE)</f>
        <v>7.0691747572815542</v>
      </c>
      <c r="BP80" s="77">
        <f>VLOOKUP($A80,'B-EmEC'!$A:$DD,MATCH(BP$2,'B-EmEC'!$A$1:$DD$1,0),FALSE)</f>
        <v>36.223897911832942</v>
      </c>
      <c r="BQ80" s="77">
        <f>VLOOKUP($A80,'B-EmEC'!$A:$DD,MATCH(BQ$2,'B-EmEC'!$A$1:$DD$1,0),FALSE)</f>
        <v>0</v>
      </c>
      <c r="BR80" s="77">
        <f>VLOOKUP($A80,'B-EmEC'!$A:$DD,MATCH(BR$2,'B-EmEC'!$A$1:$DD$1,0),FALSE)</f>
        <v>0</v>
      </c>
      <c r="BS80" s="77">
        <f>VLOOKUP($A80,'B-EmEC'!$A:$DD,MATCH(BS$2,'B-EmEC'!$A$1:$DD$1,0),FALSE)</f>
        <v>0</v>
      </c>
      <c r="BT80" s="77">
        <f>VLOOKUP($A80,'B-EmEC'!$A:$DD,MATCH(BT$2,'B-EmEC'!$A$1:$DD$1,0),FALSE)</f>
        <v>54.967197750702908</v>
      </c>
      <c r="BU80" s="77">
        <f>VLOOKUP($A80,'B-EmEC'!$A:$DD,MATCH(BU$2,'B-EmEC'!$A$1:$DD$1,0),FALSE)</f>
        <v>41.622950819672134</v>
      </c>
      <c r="BV80" s="77">
        <f>VLOOKUP($A80,'B-EmEC'!$A:$DD,MATCH(BV$2,'B-EmEC'!$A$1:$DD$1,0),FALSE)</f>
        <v>27.032002265647122</v>
      </c>
      <c r="BW80" s="77">
        <f>VLOOKUP($A80,'B-EmEC'!$A:$DD,MATCH(BW$2,'B-EmEC'!$A$1:$DD$1,0),FALSE)</f>
        <v>1.9308492782813025</v>
      </c>
      <c r="BX80" s="77">
        <f>VLOOKUP($A80,'B-EmEC'!$A:$DD,MATCH(BX$2,'B-EmEC'!$A$1:$DD$1,0),FALSE)</f>
        <v>28.294898672257162</v>
      </c>
      <c r="BY80" s="77">
        <f>VLOOKUP($A80,'B-EmEC'!$A:$DD,MATCH(BY$2,'B-EmEC'!$A$1:$DD$1,0),FALSE)</f>
        <v>27.322834645669293</v>
      </c>
      <c r="BZ80" s="80">
        <f>VLOOKUP($A80,'B-EmEC'!$A:$DD,MATCH(BZ$2,'B-EmEC'!$A$1:$DD$1,0),FALSE)</f>
        <v>6.2815265832971967</v>
      </c>
      <c r="CA80" s="79" t="e">
        <f>VLOOKUP($A80,'B-EmEC'!$A:$DD,MATCH(CA$2,'B-EmEC'!$A$1:$DD$1,0),FALSE)</f>
        <v>#N/A</v>
      </c>
      <c r="CB80" s="79">
        <f>VLOOKUP($A80,'B-EmEC'!$A:$DD,MATCH(CB$2,'B-EmEC'!$A$1:$DD$1,0),FALSE)</f>
        <v>0</v>
      </c>
      <c r="CC80" s="79">
        <f>VLOOKUP($A80,'B-EmEC'!$A:$DD,MATCH(CC$2,'B-EmEC'!$A$1:$DD$1,0),FALSE)</f>
        <v>0</v>
      </c>
      <c r="CD80" s="79" t="e">
        <f>VLOOKUP($A80,'B-EmEC'!$A:$DD,MATCH(CD$2,'B-EmEC'!$A$1:$DD$1,0),FALSE)</f>
        <v>#N/A</v>
      </c>
      <c r="CE80" s="79">
        <f>VLOOKUP($A80,'B-EmEC'!$A:$DD,MATCH(CE$2,'B-EmEC'!$A$1:$DD$1,0),FALSE)</f>
        <v>0</v>
      </c>
      <c r="CF80" s="79">
        <f>VLOOKUP($A80,'B-EmEC'!$A:$DD,MATCH(CF$2,'B-EmEC'!$A$1:$DD$1,0),FALSE)</f>
        <v>7.8222838740128022</v>
      </c>
      <c r="CG80" s="79">
        <f>VLOOKUP($A80,'B-EmEC'!$A:$DD,MATCH(CG$2,'B-EmEC'!$A$1:$DD$1,0),FALSE)</f>
        <v>12.291836057059641</v>
      </c>
      <c r="CH80" s="79">
        <f>VLOOKUP($A80,'B-EmEC'!$A:$DD,MATCH(CH$2,'B-EmEC'!$A$1:$DD$1,0),FALSE)</f>
        <v>0</v>
      </c>
      <c r="CI80" s="79">
        <f>VLOOKUP($A80,'B-EmEC'!$A:$DD,MATCH(CI$2,'B-EmEC'!$A$1:$DD$1,0),FALSE)</f>
        <v>0</v>
      </c>
      <c r="CJ80" s="79">
        <f>VLOOKUP($A80,'B-EmEC'!$A:$DD,MATCH(CJ$2,'B-EmEC'!$A$1:$DD$1,0),FALSE)</f>
        <v>0</v>
      </c>
      <c r="CK80" s="79">
        <f>VLOOKUP($A80,'B-EmEC'!$A:$DD,MATCH(CK$2,'B-EmEC'!$A$1:$DD$1,0),FALSE)</f>
        <v>101.44880364033648</v>
      </c>
      <c r="CL80" s="79">
        <f>VLOOKUP($A80,'B-EmEC'!$A:$DD,MATCH(CL$2,'B-EmEC'!$A$1:$DD$1,0),FALSE)</f>
        <v>10.421553587596915</v>
      </c>
      <c r="CM80" s="79">
        <f>VLOOKUP($A80,'B-EmEC'!$A:$DD,MATCH(CM$2,'B-EmEC'!$A$1:$DD$1,0),FALSE)</f>
        <v>20.088587291761225</v>
      </c>
      <c r="CN80" s="79">
        <f>VLOOKUP($A80,'B-EmEC'!$A:$DD,MATCH(CN$2,'B-EmEC'!$A$1:$DD$1,0),FALSE)</f>
        <v>5.6631574157941431</v>
      </c>
      <c r="CO80" s="79">
        <f>VLOOKUP($A80,'B-EmEC'!$A:$DD,MATCH(CO$2,'B-EmEC'!$A$1:$DD$1,0),FALSE)</f>
        <v>42.93878729865758</v>
      </c>
      <c r="CP80" s="79">
        <f>VLOOKUP($A80,'B-EmEC'!$A:$DD,MATCH(CP$2,'B-EmEC'!$A$1:$DD$1,0),FALSE)</f>
        <v>245.88416037489282</v>
      </c>
    </row>
    <row r="81" spans="1:94" x14ac:dyDescent="0.2">
      <c r="A81" t="s">
        <v>86</v>
      </c>
      <c r="B81" s="1" t="str">
        <f>IF(VLOOKUP($A81,'B-Ligands'!$A:$G,3,FALSE)="","",VLOOKUP($A81,'B-Ligands'!$A:$G,3,FALSE))</f>
        <v/>
      </c>
      <c r="C81" t="str">
        <f>IF(VLOOKUP($A81,'B-Ligands'!$A:$G,4,FALSE)="","",VLOOKUP($A81,'B-Ligands'!$A:$G,4,FALSE))</f>
        <v>7α,25-dihydroxycholesterol</v>
      </c>
      <c r="D81" t="str">
        <f>IF(VLOOKUP($A81,'B-Ligands'!$A:$G,5,FALSE)="","",VLOOKUP($A81,'B-Ligands'!$A:$G,5,FALSE))</f>
        <v>Guide To Pharmacology</v>
      </c>
      <c r="E81">
        <f>IF(VLOOKUP($A81,'B-Ligands'!$A:$G,6,FALSE)="","",VLOOKUP($A81,'B-Ligands'!$A:$G,6,FALSE))</f>
        <v>4350</v>
      </c>
      <c r="F81" t="str">
        <f>IF(VLOOKUP($A81,'B-Ligands'!$A:$G,7,FALSE)="","",VLOOKUP($A81,'B-Ligands'!$A:$G,7,FALSE))</f>
        <v>Physiological</v>
      </c>
      <c r="G81" s="28">
        <f t="shared" si="20"/>
        <v>0</v>
      </c>
      <c r="H81" s="32">
        <f t="shared" si="21"/>
        <v>9.3323603262062615</v>
      </c>
      <c r="I81" s="32">
        <f t="shared" si="22"/>
        <v>7.0605325202879667</v>
      </c>
      <c r="J81" s="32">
        <f t="shared" si="23"/>
        <v>8.6224253435081586</v>
      </c>
      <c r="K81" s="32">
        <f t="shared" si="24"/>
        <v>8.5182043641691365</v>
      </c>
      <c r="L81" s="28">
        <f t="shared" si="25"/>
        <v>0</v>
      </c>
      <c r="M81" s="32">
        <f t="shared" si="26"/>
        <v>9.7539999999999996</v>
      </c>
      <c r="N81" s="32">
        <f t="shared" si="27"/>
        <v>8.5079999999999991</v>
      </c>
      <c r="O81" s="32">
        <f t="shared" si="28"/>
        <v>8.9809999999999999</v>
      </c>
      <c r="P81" s="32">
        <f t="shared" si="29"/>
        <v>8.9450000000000003</v>
      </c>
      <c r="Q81" s="29">
        <f t="shared" si="30"/>
        <v>0</v>
      </c>
      <c r="R81" s="31">
        <f t="shared" si="31"/>
        <v>44.56989247311828</v>
      </c>
      <c r="S81" s="31">
        <f t="shared" si="32"/>
        <v>3.5688847235238987</v>
      </c>
      <c r="T81" s="31">
        <f t="shared" si="33"/>
        <v>43.795081967213115</v>
      </c>
      <c r="U81" s="31">
        <f t="shared" si="34"/>
        <v>37.428667338032895</v>
      </c>
      <c r="V81" s="28">
        <f t="shared" si="35"/>
        <v>0</v>
      </c>
      <c r="W81" s="32">
        <f t="shared" si="36"/>
        <v>194.1892640657891</v>
      </c>
      <c r="X81" s="32">
        <f t="shared" si="37"/>
        <v>3.9353398141057063</v>
      </c>
      <c r="Y81" s="32">
        <f t="shared" si="38"/>
        <v>13.732666433044715</v>
      </c>
      <c r="Z81" s="32">
        <f t="shared" si="39"/>
        <v>103.19748407656449</v>
      </c>
      <c r="AA81" s="80" cm="1">
        <f t="array" ref="AA81">_xlfn.IFS(AR81=0,0,AR81&gt;0,(LOG(0.01*BI81/10^-AR81)))</f>
        <v>0</v>
      </c>
      <c r="AB81" s="79" t="e" cm="1">
        <f t="array" ref="AB81">_xlfn.IFS(AS81=0,0,AS81&gt;0,(LOG(0.01*BJ81/10^-AS81)))</f>
        <v>#N/A</v>
      </c>
      <c r="AC81" s="79" cm="1">
        <f t="array" ref="AC81">_xlfn.IFS(AT81=0,0,AT81&gt;0,(LOG(0.01*BK81/10^-AT81)))</f>
        <v>8.9059297062360727</v>
      </c>
      <c r="AD81" s="79" cm="1">
        <f t="array" ref="AD81">_xlfn.IFS(AU81=0,0,AU81&gt;0,(LOG(0.01*BL81/10^-AU81)))</f>
        <v>9.0763219912450062</v>
      </c>
      <c r="AE81" s="79" t="e" cm="1">
        <f t="array" ref="AE81">_xlfn.IFS(AV81=0,0,AV81&gt;0,(LOG(0.01*BM81/10^-AV81)))</f>
        <v>#N/A</v>
      </c>
      <c r="AF81" s="79" cm="1">
        <f t="array" ref="AF81">_xlfn.IFS(AW81=0,0,AW81&gt;0,(LOG(0.01*BN81/10^-AW81)))</f>
        <v>8.8080415863323598</v>
      </c>
      <c r="AG81" s="79" cm="1">
        <f t="array" ref="AG81">_xlfn.IFS(AX81=0,0,AX81&gt;0,(LOG(0.01*BO81/10^-AX81)))</f>
        <v>9.3323603262062615</v>
      </c>
      <c r="AH81" s="79" cm="1">
        <f t="array" ref="AH81">_xlfn.IFS(AY81=0,0,AY81&gt;0,(LOG(0.01*BP81/10^-AY81)))</f>
        <v>8.7079232130297228</v>
      </c>
      <c r="AI81" s="79" cm="1">
        <f t="array" ref="AI81">_xlfn.IFS(AZ81=0,0,AZ81&gt;0,(LOG(0.01*BQ81/10^-AZ81)))</f>
        <v>0</v>
      </c>
      <c r="AJ81" s="79" cm="1">
        <f t="array" ref="AJ81">_xlfn.IFS(BA81=0,0,BA81&gt;0,(LOG(0.01*BR81/10^-BA81)))</f>
        <v>0</v>
      </c>
      <c r="AK81" s="79" cm="1">
        <f t="array" ref="AK81">_xlfn.IFS(BB81=0,0,BB81&gt;0,(LOG(0.01*BS81/10^-BB81)))</f>
        <v>0</v>
      </c>
      <c r="AL81" s="79" cm="1">
        <f t="array" ref="AL81">_xlfn.IFS(BC81=0,0,BC81&gt;0,(LOG(0.01*BT81/10^-BC81)))</f>
        <v>7.0605325202879667</v>
      </c>
      <c r="AM81" s="79" cm="1">
        <f t="array" ref="AM81">_xlfn.IFS(BD81=0,0,BD81&gt;0,(LOG(0.01*BU81/10^-BD81)))</f>
        <v>8.6224253435081586</v>
      </c>
      <c r="AN81" s="79" cm="1">
        <f t="array" ref="AN81">_xlfn.IFS(BE81=0,0,BE81&gt;0,(LOG(0.01*BV81/10^-BE81)))</f>
        <v>0</v>
      </c>
      <c r="AO81" s="79" cm="1">
        <f t="array" ref="AO81">_xlfn.IFS(BF81=0,0,BF81&gt;0,(LOG(0.01*BW81/10^-BF81)))</f>
        <v>8.5182043641691365</v>
      </c>
      <c r="AP81" s="79" cm="1">
        <f t="array" ref="AP81">_xlfn.IFS(BG81=0,0,BG81&gt;0,(LOG(0.01*BX81/10^-BG81)))</f>
        <v>7.7763235443997729</v>
      </c>
      <c r="AQ81" s="79" cm="1">
        <f t="array" ref="AQ81">_xlfn.IFS(BH81=0,0,BH81&gt;0,(LOG(0.01*BY81/10^-BH81)))</f>
        <v>8.1959267832405374</v>
      </c>
      <c r="AR81" s="80">
        <f>VLOOKUP($A81,'B-EmEC'!$A:$DD,MATCH(AR$2,'B-EmEC'!$A$1:$DD$1,0),FALSE)</f>
        <v>0</v>
      </c>
      <c r="AS81" s="79" t="e">
        <f>VLOOKUP($A81,'B-EmEC'!$A:$DD,MATCH(AS$2,'B-EmEC'!$A$1:$DD$1,0),FALSE)</f>
        <v>#N/A</v>
      </c>
      <c r="AT81" s="79">
        <f>VLOOKUP($A81,'B-EmEC'!$A:$DD,MATCH(AT$2,'B-EmEC'!$A$1:$DD$1,0),FALSE)</f>
        <v>9.7449999999999992</v>
      </c>
      <c r="AU81" s="79">
        <f>VLOOKUP($A81,'B-EmEC'!$A:$DD,MATCH(AU$2,'B-EmEC'!$A$1:$DD$1,0),FALSE)</f>
        <v>9.7539999999999996</v>
      </c>
      <c r="AV81" s="79" t="e">
        <f>VLOOKUP($A81,'B-EmEC'!$A:$DD,MATCH(AV$2,'B-EmEC'!$A$1:$DD$1,0),FALSE)</f>
        <v>#N/A</v>
      </c>
      <c r="AW81" s="79">
        <f>VLOOKUP($A81,'B-EmEC'!$A:$DD,MATCH(AW$2,'B-EmEC'!$A$1:$DD$1,0),FALSE)</f>
        <v>9.1590000000000007</v>
      </c>
      <c r="AX81" s="79">
        <f>VLOOKUP($A81,'B-EmEC'!$A:$DD,MATCH(AX$2,'B-EmEC'!$A$1:$DD$1,0),FALSE)</f>
        <v>9.7469999999999999</v>
      </c>
      <c r="AY81" s="79">
        <f>VLOOKUP($A81,'B-EmEC'!$A:$DD,MATCH(AY$2,'B-EmEC'!$A$1:$DD$1,0),FALSE)</f>
        <v>9.157</v>
      </c>
      <c r="AZ81" s="79">
        <f>VLOOKUP($A81,'B-EmEC'!$A:$DD,MATCH(AZ$2,'B-EmEC'!$A$1:$DD$1,0),FALSE)</f>
        <v>0</v>
      </c>
      <c r="BA81" s="79">
        <f>VLOOKUP($A81,'B-EmEC'!$A:$DD,MATCH(BA$2,'B-EmEC'!$A$1:$DD$1,0),FALSE)</f>
        <v>0</v>
      </c>
      <c r="BB81" s="79">
        <f>VLOOKUP($A81,'B-EmEC'!$A:$DD,MATCH(BB$2,'B-EmEC'!$A$1:$DD$1,0),FALSE)</f>
        <v>0</v>
      </c>
      <c r="BC81" s="79">
        <f>VLOOKUP($A81,'B-EmEC'!$A:$DD,MATCH(BC$2,'B-EmEC'!$A$1:$DD$1,0),FALSE)</f>
        <v>8.5079999999999991</v>
      </c>
      <c r="BD81" s="79">
        <f>VLOOKUP($A81,'B-EmEC'!$A:$DD,MATCH(BD$2,'B-EmEC'!$A$1:$DD$1,0),FALSE)</f>
        <v>8.9809999999999999</v>
      </c>
      <c r="BE81" s="79">
        <f>VLOOKUP($A81,'B-EmEC'!$A:$DD,MATCH(BE$2,'B-EmEC'!$A$1:$DD$1,0),FALSE)</f>
        <v>0</v>
      </c>
      <c r="BF81" s="79">
        <f>VLOOKUP($A81,'B-EmEC'!$A:$DD,MATCH(BF$2,'B-EmEC'!$A$1:$DD$1,0),FALSE)</f>
        <v>8.9450000000000003</v>
      </c>
      <c r="BG81" s="79">
        <f>VLOOKUP($A81,'B-EmEC'!$A:$DD,MATCH(BG$2,'B-EmEC'!$A$1:$DD$1,0),FALSE)</f>
        <v>8.2309999999999999</v>
      </c>
      <c r="BH81" s="79">
        <f>VLOOKUP($A81,'B-EmEC'!$A:$DD,MATCH(BH$2,'B-EmEC'!$A$1:$DD$1,0),FALSE)</f>
        <v>8.7970000000000006</v>
      </c>
      <c r="BI81" s="78">
        <f>VLOOKUP($A81,'B-EmEC'!$A:$DD,MATCH(BI$2,'B-EmEC'!$A$1:$DD$1,0),FALSE)</f>
        <v>0</v>
      </c>
      <c r="BJ81" s="77" t="e">
        <f>VLOOKUP($A81,'B-EmEC'!$A:$DD,MATCH(BJ$2,'B-EmEC'!$A$1:$DD$1,0),FALSE)</f>
        <v>#N/A</v>
      </c>
      <c r="BK81" s="77">
        <f>VLOOKUP($A81,'B-EmEC'!$A:$DD,MATCH(BK$2,'B-EmEC'!$A$1:$DD$1,0),FALSE)</f>
        <v>14.485373781148427</v>
      </c>
      <c r="BL81" s="77">
        <f>VLOOKUP($A81,'B-EmEC'!$A:$DD,MATCH(BL$2,'B-EmEC'!$A$1:$DD$1,0),FALSE)</f>
        <v>21.004966403739413</v>
      </c>
      <c r="BM81" s="77" t="e">
        <f>VLOOKUP($A81,'B-EmEC'!$A:$DD,MATCH(BM$2,'B-EmEC'!$A$1:$DD$1,0),FALSE)</f>
        <v>#N/A</v>
      </c>
      <c r="BN81" s="77">
        <f>VLOOKUP($A81,'B-EmEC'!$A:$DD,MATCH(BN$2,'B-EmEC'!$A$1:$DD$1,0),FALSE)</f>
        <v>44.56989247311828</v>
      </c>
      <c r="BO81" s="77">
        <f>VLOOKUP($A81,'B-EmEC'!$A:$DD,MATCH(BO$2,'B-EmEC'!$A$1:$DD$1,0),FALSE)</f>
        <v>38.4911003236246</v>
      </c>
      <c r="BP81" s="77">
        <f>VLOOKUP($A81,'B-EmEC'!$A:$DD,MATCH(BP$2,'B-EmEC'!$A$1:$DD$1,0),FALSE)</f>
        <v>35.556844547563806</v>
      </c>
      <c r="BQ81" s="77">
        <f>VLOOKUP($A81,'B-EmEC'!$A:$DD,MATCH(BQ$2,'B-EmEC'!$A$1:$DD$1,0),FALSE)</f>
        <v>0</v>
      </c>
      <c r="BR81" s="77">
        <f>VLOOKUP($A81,'B-EmEC'!$A:$DD,MATCH(BR$2,'B-EmEC'!$A$1:$DD$1,0),FALSE)</f>
        <v>0</v>
      </c>
      <c r="BS81" s="77">
        <f>VLOOKUP($A81,'B-EmEC'!$A:$DD,MATCH(BS$2,'B-EmEC'!$A$1:$DD$1,0),FALSE)</f>
        <v>0</v>
      </c>
      <c r="BT81" s="77">
        <f>VLOOKUP($A81,'B-EmEC'!$A:$DD,MATCH(BT$2,'B-EmEC'!$A$1:$DD$1,0),FALSE)</f>
        <v>3.5688847235238987</v>
      </c>
      <c r="BU81" s="77">
        <f>VLOOKUP($A81,'B-EmEC'!$A:$DD,MATCH(BU$2,'B-EmEC'!$A$1:$DD$1,0),FALSE)</f>
        <v>43.795081967213115</v>
      </c>
      <c r="BV81" s="77">
        <f>VLOOKUP($A81,'B-EmEC'!$A:$DD,MATCH(BV$2,'B-EmEC'!$A$1:$DD$1,0),FALSE)</f>
        <v>0</v>
      </c>
      <c r="BW81" s="77">
        <f>VLOOKUP($A81,'B-EmEC'!$A:$DD,MATCH(BW$2,'B-EmEC'!$A$1:$DD$1,0),FALSE)</f>
        <v>37.428667338032895</v>
      </c>
      <c r="BX81" s="77">
        <f>VLOOKUP($A81,'B-EmEC'!$A:$DD,MATCH(BX$2,'B-EmEC'!$A$1:$DD$1,0),FALSE)</f>
        <v>35.101327742837178</v>
      </c>
      <c r="BY81" s="77">
        <f>VLOOKUP($A81,'B-EmEC'!$A:$DD,MATCH(BY$2,'B-EmEC'!$A$1:$DD$1,0),FALSE)</f>
        <v>25.056867891513559</v>
      </c>
      <c r="BZ81" s="80">
        <f>VLOOKUP($A81,'B-EmEC'!$A:$DD,MATCH(BZ$2,'B-EmEC'!$A$1:$DD$1,0),FALSE)</f>
        <v>0</v>
      </c>
      <c r="CA81" s="79" t="e">
        <f>VLOOKUP($A81,'B-EmEC'!$A:$DD,MATCH(CA$2,'B-EmEC'!$A$1:$DD$1,0),FALSE)</f>
        <v>#N/A</v>
      </c>
      <c r="CB81" s="79">
        <f>VLOOKUP($A81,'B-EmEC'!$A:$DD,MATCH(CB$2,'B-EmEC'!$A$1:$DD$1,0),FALSE)</f>
        <v>39.807839427942696</v>
      </c>
      <c r="CC81" s="79">
        <f>VLOOKUP($A81,'B-EmEC'!$A:$DD,MATCH(CC$2,'B-EmEC'!$A$1:$DD$1,0),FALSE)</f>
        <v>10.400947411492085</v>
      </c>
      <c r="CD81" s="79" t="e">
        <f>VLOOKUP($A81,'B-EmEC'!$A:$DD,MATCH(CD$2,'B-EmEC'!$A$1:$DD$1,0),FALSE)</f>
        <v>#N/A</v>
      </c>
      <c r="CE81" s="79">
        <f>VLOOKUP($A81,'B-EmEC'!$A:$DD,MATCH(CE$2,'B-EmEC'!$A$1:$DD$1,0),FALSE)</f>
        <v>194.1892640657891</v>
      </c>
      <c r="CF81" s="79">
        <f>VLOOKUP($A81,'B-EmEC'!$A:$DD,MATCH(CF$2,'B-EmEC'!$A$1:$DD$1,0),FALSE)</f>
        <v>8.7812759943992216</v>
      </c>
      <c r="CG81" s="79">
        <f>VLOOKUP($A81,'B-EmEC'!$A:$DD,MATCH(CG$2,'B-EmEC'!$A$1:$DD$1,0),FALSE)</f>
        <v>5.5264726085099856</v>
      </c>
      <c r="CH81" s="79">
        <f>VLOOKUP($A81,'B-EmEC'!$A:$DD,MATCH(CH$2,'B-EmEC'!$A$1:$DD$1,0),FALSE)</f>
        <v>0</v>
      </c>
      <c r="CI81" s="79">
        <f>VLOOKUP($A81,'B-EmEC'!$A:$DD,MATCH(CI$2,'B-EmEC'!$A$1:$DD$1,0),FALSE)</f>
        <v>0</v>
      </c>
      <c r="CJ81" s="79">
        <f>VLOOKUP($A81,'B-EmEC'!$A:$DD,MATCH(CJ$2,'B-EmEC'!$A$1:$DD$1,0),FALSE)</f>
        <v>0</v>
      </c>
      <c r="CK81" s="79">
        <f>VLOOKUP($A81,'B-EmEC'!$A:$DD,MATCH(CK$2,'B-EmEC'!$A$1:$DD$1,0),FALSE)</f>
        <v>3.9353398141057063</v>
      </c>
      <c r="CL81" s="79">
        <f>VLOOKUP($A81,'B-EmEC'!$A:$DD,MATCH(CL$2,'B-EmEC'!$A$1:$DD$1,0),FALSE)</f>
        <v>13.732666433044715</v>
      </c>
      <c r="CM81" s="79">
        <f>VLOOKUP($A81,'B-EmEC'!$A:$DD,MATCH(CM$2,'B-EmEC'!$A$1:$DD$1,0),FALSE)</f>
        <v>0</v>
      </c>
      <c r="CN81" s="79">
        <f>VLOOKUP($A81,'B-EmEC'!$A:$DD,MATCH(CN$2,'B-EmEC'!$A$1:$DD$1,0),FALSE)</f>
        <v>57.876851672901289</v>
      </c>
      <c r="CO81" s="79">
        <f>VLOOKUP($A81,'B-EmEC'!$A:$DD,MATCH(CO$2,'B-EmEC'!$A$1:$DD$1,0),FALSE)</f>
        <v>103.19748407656449</v>
      </c>
      <c r="CP81" s="79">
        <f>VLOOKUP($A81,'B-EmEC'!$A:$DD,MATCH(CP$2,'B-EmEC'!$A$1:$DD$1,0),FALSE)</f>
        <v>24.764382852823545</v>
      </c>
    </row>
    <row r="82" spans="1:94" x14ac:dyDescent="0.2">
      <c r="A82" t="s">
        <v>34</v>
      </c>
      <c r="B82" s="1" t="str">
        <f>IF(VLOOKUP($A82,'B-Ligands'!$A:$G,3,FALSE)="","",VLOOKUP($A82,'B-Ligands'!$A:$G,3,FALSE))</f>
        <v/>
      </c>
      <c r="C82" t="str">
        <f>IF(VLOOKUP($A82,'B-Ligands'!$A:$G,4,FALSE)="","",VLOOKUP($A82,'B-Ligands'!$A:$G,4,FALSE))</f>
        <v>Noradrenaline</v>
      </c>
      <c r="D82" t="str">
        <f>IF(VLOOKUP($A82,'B-Ligands'!$A:$G,5,FALSE)="","",VLOOKUP($A82,'B-Ligands'!$A:$G,5,FALSE))</f>
        <v>Guide To Pharmacology</v>
      </c>
      <c r="E82">
        <f>IF(VLOOKUP($A82,'B-Ligands'!$A:$G,6,FALSE)="","",VLOOKUP($A82,'B-Ligands'!$A:$G,6,FALSE))</f>
        <v>484</v>
      </c>
      <c r="F82" t="str">
        <f>IF(VLOOKUP($A82,'B-Ligands'!$A:$G,7,FALSE)="","",VLOOKUP($A82,'B-Ligands'!$A:$G,7,FALSE))</f>
        <v>Physiological</v>
      </c>
      <c r="G82" s="28">
        <f t="shared" si="20"/>
        <v>6.5774967638172681</v>
      </c>
      <c r="H82" s="32">
        <f t="shared" si="21"/>
        <v>6.4463820357937225</v>
      </c>
      <c r="I82" s="32">
        <f t="shared" si="22"/>
        <v>7.7708689198743111</v>
      </c>
      <c r="J82" s="32">
        <f t="shared" si="23"/>
        <v>0</v>
      </c>
      <c r="K82" s="32">
        <f t="shared" si="24"/>
        <v>4.919677374893566</v>
      </c>
      <c r="L82" s="28">
        <f t="shared" si="25"/>
        <v>6.8220000000000001</v>
      </c>
      <c r="M82" s="32">
        <f t="shared" si="26"/>
        <v>7.4359999999999999</v>
      </c>
      <c r="N82" s="32">
        <f t="shared" si="27"/>
        <v>7.782</v>
      </c>
      <c r="O82" s="32">
        <f t="shared" si="28"/>
        <v>0</v>
      </c>
      <c r="P82" s="32">
        <f t="shared" si="29"/>
        <v>7</v>
      </c>
      <c r="Q82" s="29">
        <f t="shared" si="30"/>
        <v>56.950398040416424</v>
      </c>
      <c r="R82" s="31">
        <f t="shared" si="31"/>
        <v>10.241935483870968</v>
      </c>
      <c r="S82" s="31">
        <f t="shared" si="32"/>
        <v>97.469540768509844</v>
      </c>
      <c r="T82" s="31">
        <f t="shared" si="33"/>
        <v>0</v>
      </c>
      <c r="U82" s="31">
        <f t="shared" si="34"/>
        <v>0.8311461067366579</v>
      </c>
      <c r="V82" s="28">
        <f t="shared" si="35"/>
        <v>2.7852224916834496</v>
      </c>
      <c r="W82" s="32">
        <f t="shared" si="36"/>
        <v>1.8349162885869983</v>
      </c>
      <c r="X82" s="32">
        <f t="shared" si="37"/>
        <v>82.477624147447997</v>
      </c>
      <c r="Y82" s="32">
        <f t="shared" si="38"/>
        <v>0</v>
      </c>
      <c r="Z82" s="32">
        <f t="shared" si="39"/>
        <v>1.2225876246715401</v>
      </c>
      <c r="AA82" s="80" cm="1">
        <f t="array" ref="AA82">_xlfn.IFS(AR82=0,0,AR82&gt;0,(LOG(0.01*BI82/10^-AR82)))</f>
        <v>6.5774967638172681</v>
      </c>
      <c r="AB82" s="79" t="e" cm="1">
        <f t="array" ref="AB82">_xlfn.IFS(AS82=0,0,AS82&gt;0,(LOG(0.01*BJ82/10^-AS82)))</f>
        <v>#N/A</v>
      </c>
      <c r="AC82" s="79" cm="1">
        <f t="array" ref="AC82">_xlfn.IFS(AT82=0,0,AT82&gt;0,(LOG(0.01*BK82/10^-AT82)))</f>
        <v>5.8987872193390221</v>
      </c>
      <c r="AD82" s="79" cm="1">
        <f t="array" ref="AD82">_xlfn.IFS(AU82=0,0,AU82&gt;0,(LOG(0.01*BL82/10^-AU82)))</f>
        <v>0</v>
      </c>
      <c r="AE82" s="79" t="e" cm="1">
        <f t="array" ref="AE82">_xlfn.IFS(AV82=0,0,AV82&gt;0,(LOG(0.01*BM82/10^-AV82)))</f>
        <v>#N/A</v>
      </c>
      <c r="AF82" s="79" cm="1">
        <f t="array" ref="AF82">_xlfn.IFS(AW82=0,0,AW82&gt;0,(LOG(0.01*BN82/10^-AW82)))</f>
        <v>6.4463820357937225</v>
      </c>
      <c r="AG82" s="79" cm="1">
        <f t="array" ref="AG82">_xlfn.IFS(AX82=0,0,AX82&gt;0,(LOG(0.01*BO82/10^-AX82)))</f>
        <v>0</v>
      </c>
      <c r="AH82" s="79" cm="1">
        <f t="array" ref="AH82">_xlfn.IFS(AY82=0,0,AY82&gt;0,(LOG(0.01*BP82/10^-AY82)))</f>
        <v>0</v>
      </c>
      <c r="AI82" s="79" cm="1">
        <f t="array" ref="AI82">_xlfn.IFS(AZ82=0,0,AZ82&gt;0,(LOG(0.01*BQ82/10^-AZ82)))</f>
        <v>7.7066822638702561</v>
      </c>
      <c r="AJ82" s="79" cm="1">
        <f t="array" ref="AJ82">_xlfn.IFS(BA82=0,0,BA82&gt;0,(LOG(0.01*BR82/10^-BA82)))</f>
        <v>7.6201502027840666</v>
      </c>
      <c r="AK82" s="79" cm="1">
        <f t="array" ref="AK82">_xlfn.IFS(BB82=0,0,BB82&gt;0,(LOG(0.01*BS82/10^-BB82)))</f>
        <v>6.6650490322035365</v>
      </c>
      <c r="AL82" s="79" cm="1">
        <f t="array" ref="AL82">_xlfn.IFS(BC82=0,0,BC82&gt;0,(LOG(0.01*BT82/10^-BC82)))</f>
        <v>7.7708689198743111</v>
      </c>
      <c r="AM82" s="79" cm="1">
        <f t="array" ref="AM82">_xlfn.IFS(BD82=0,0,BD82&gt;0,(LOG(0.01*BU82/10^-BD82)))</f>
        <v>0</v>
      </c>
      <c r="AN82" s="79" cm="1">
        <f t="array" ref="AN82">_xlfn.IFS(BE82=0,0,BE82&gt;0,(LOG(0.01*BV82/10^-BE82)))</f>
        <v>0</v>
      </c>
      <c r="AO82" s="79" cm="1">
        <f t="array" ref="AO82">_xlfn.IFS(BF82=0,0,BF82&gt;0,(LOG(0.01*BW82/10^-BF82)))</f>
        <v>0</v>
      </c>
      <c r="AP82" s="79" cm="1">
        <f t="array" ref="AP82">_xlfn.IFS(BG82=0,0,BG82&gt;0,(LOG(0.01*BX82/10^-BG82)))</f>
        <v>0</v>
      </c>
      <c r="AQ82" s="79" cm="1">
        <f t="array" ref="AQ82">_xlfn.IFS(BH82=0,0,BH82&gt;0,(LOG(0.01*BY82/10^-BH82)))</f>
        <v>4.919677374893566</v>
      </c>
      <c r="AR82" s="80">
        <f>VLOOKUP($A82,'B-EmEC'!$A:$DD,MATCH(AR$2,'B-EmEC'!$A$1:$DD$1,0),FALSE)</f>
        <v>6.8220000000000001</v>
      </c>
      <c r="AS82" s="79" t="e">
        <f>VLOOKUP($A82,'B-EmEC'!$A:$DD,MATCH(AS$2,'B-EmEC'!$A$1:$DD$1,0),FALSE)</f>
        <v>#N/A</v>
      </c>
      <c r="AT82" s="79">
        <f>VLOOKUP($A82,'B-EmEC'!$A:$DD,MATCH(AT$2,'B-EmEC'!$A$1:$DD$1,0),FALSE)</f>
        <v>7.2450000000000001</v>
      </c>
      <c r="AU82" s="79">
        <f>VLOOKUP($A82,'B-EmEC'!$A:$DD,MATCH(AU$2,'B-EmEC'!$A$1:$DD$1,0),FALSE)</f>
        <v>0</v>
      </c>
      <c r="AV82" s="79" t="e">
        <f>VLOOKUP($A82,'B-EmEC'!$A:$DD,MATCH(AV$2,'B-EmEC'!$A$1:$DD$1,0),FALSE)</f>
        <v>#N/A</v>
      </c>
      <c r="AW82" s="79">
        <f>VLOOKUP($A82,'B-EmEC'!$A:$DD,MATCH(AW$2,'B-EmEC'!$A$1:$DD$1,0),FALSE)</f>
        <v>7.4359999999999999</v>
      </c>
      <c r="AX82" s="79">
        <f>VLOOKUP($A82,'B-EmEC'!$A:$DD,MATCH(AX$2,'B-EmEC'!$A$1:$DD$1,0),FALSE)</f>
        <v>0</v>
      </c>
      <c r="AY82" s="79">
        <f>VLOOKUP($A82,'B-EmEC'!$A:$DD,MATCH(AY$2,'B-EmEC'!$A$1:$DD$1,0),FALSE)</f>
        <v>0</v>
      </c>
      <c r="AZ82" s="79">
        <f>VLOOKUP($A82,'B-EmEC'!$A:$DD,MATCH(AZ$2,'B-EmEC'!$A$1:$DD$1,0),FALSE)</f>
        <v>7.7409999999999997</v>
      </c>
      <c r="BA82" s="79">
        <f>VLOOKUP($A82,'B-EmEC'!$A:$DD,MATCH(BA$2,'B-EmEC'!$A$1:$DD$1,0),FALSE)</f>
        <v>7.6760000000000002</v>
      </c>
      <c r="BB82" s="79">
        <f>VLOOKUP($A82,'B-EmEC'!$A:$DD,MATCH(BB$2,'B-EmEC'!$A$1:$DD$1,0),FALSE)</f>
        <v>6.7130000000000001</v>
      </c>
      <c r="BC82" s="79">
        <f>VLOOKUP($A82,'B-EmEC'!$A:$DD,MATCH(BC$2,'B-EmEC'!$A$1:$DD$1,0),FALSE)</f>
        <v>7.782</v>
      </c>
      <c r="BD82" s="79">
        <f>VLOOKUP($A82,'B-EmEC'!$A:$DD,MATCH(BD$2,'B-EmEC'!$A$1:$DD$1,0),FALSE)</f>
        <v>0</v>
      </c>
      <c r="BE82" s="79">
        <f>VLOOKUP($A82,'B-EmEC'!$A:$DD,MATCH(BE$2,'B-EmEC'!$A$1:$DD$1,0),FALSE)</f>
        <v>0</v>
      </c>
      <c r="BF82" s="79">
        <f>VLOOKUP($A82,'B-EmEC'!$A:$DD,MATCH(BF$2,'B-EmEC'!$A$1:$DD$1,0),FALSE)</f>
        <v>0</v>
      </c>
      <c r="BG82" s="79">
        <f>VLOOKUP($A82,'B-EmEC'!$A:$DD,MATCH(BG$2,'B-EmEC'!$A$1:$DD$1,0),FALSE)</f>
        <v>0</v>
      </c>
      <c r="BH82" s="79">
        <f>VLOOKUP($A82,'B-EmEC'!$A:$DD,MATCH(BH$2,'B-EmEC'!$A$1:$DD$1,0),FALSE)</f>
        <v>7</v>
      </c>
      <c r="BI82" s="78">
        <f>VLOOKUP($A82,'B-EmEC'!$A:$DD,MATCH(BI$2,'B-EmEC'!$A$1:$DD$1,0),FALSE)</f>
        <v>56.950398040416424</v>
      </c>
      <c r="BJ82" s="77" t="e">
        <f>VLOOKUP($A82,'B-EmEC'!$A:$DD,MATCH(BJ$2,'B-EmEC'!$A$1:$DD$1,0),FALSE)</f>
        <v>#N/A</v>
      </c>
      <c r="BK82" s="77">
        <f>VLOOKUP($A82,'B-EmEC'!$A:$DD,MATCH(BK$2,'B-EmEC'!$A$1:$DD$1,0),FALSE)</f>
        <v>4.5059588299024922</v>
      </c>
      <c r="BL82" s="77">
        <f>VLOOKUP($A82,'B-EmEC'!$A:$DD,MATCH(BL$2,'B-EmEC'!$A$1:$DD$1,0),FALSE)</f>
        <v>0</v>
      </c>
      <c r="BM82" s="77" t="e">
        <f>VLOOKUP($A82,'B-EmEC'!$A:$DD,MATCH(BM$2,'B-EmEC'!$A$1:$DD$1,0),FALSE)</f>
        <v>#N/A</v>
      </c>
      <c r="BN82" s="77">
        <f>VLOOKUP($A82,'B-EmEC'!$A:$DD,MATCH(BN$2,'B-EmEC'!$A$1:$DD$1,0),FALSE)</f>
        <v>10.241935483870968</v>
      </c>
      <c r="BO82" s="77">
        <f>VLOOKUP($A82,'B-EmEC'!$A:$DD,MATCH(BO$2,'B-EmEC'!$A$1:$DD$1,0),FALSE)</f>
        <v>0</v>
      </c>
      <c r="BP82" s="77">
        <f>VLOOKUP($A82,'B-EmEC'!$A:$DD,MATCH(BP$2,'B-EmEC'!$A$1:$DD$1,0),FALSE)</f>
        <v>0</v>
      </c>
      <c r="BQ82" s="77">
        <f>VLOOKUP($A82,'B-EmEC'!$A:$DD,MATCH(BQ$2,'B-EmEC'!$A$1:$DD$1,0),FALSE)</f>
        <v>92.402189878488457</v>
      </c>
      <c r="BR82" s="77">
        <f>VLOOKUP($A82,'B-EmEC'!$A:$DD,MATCH(BR$2,'B-EmEC'!$A$1:$DD$1,0),FALSE)</f>
        <v>87.932658347068525</v>
      </c>
      <c r="BS82" s="77">
        <f>VLOOKUP($A82,'B-EmEC'!$A:$DD,MATCH(BS$2,'B-EmEC'!$A$1:$DD$1,0),FALSE)</f>
        <v>89.546585867330379</v>
      </c>
      <c r="BT82" s="77">
        <f>VLOOKUP($A82,'B-EmEC'!$A:$DD,MATCH(BT$2,'B-EmEC'!$A$1:$DD$1,0),FALSE)</f>
        <v>97.469540768509844</v>
      </c>
      <c r="BU82" s="77">
        <f>VLOOKUP($A82,'B-EmEC'!$A:$DD,MATCH(BU$2,'B-EmEC'!$A$1:$DD$1,0),FALSE)</f>
        <v>0</v>
      </c>
      <c r="BV82" s="77">
        <f>VLOOKUP($A82,'B-EmEC'!$A:$DD,MATCH(BV$2,'B-EmEC'!$A$1:$DD$1,0),FALSE)</f>
        <v>0</v>
      </c>
      <c r="BW82" s="77">
        <f>VLOOKUP($A82,'B-EmEC'!$A:$DD,MATCH(BW$2,'B-EmEC'!$A$1:$DD$1,0),FALSE)</f>
        <v>0</v>
      </c>
      <c r="BX82" s="77">
        <f>VLOOKUP($A82,'B-EmEC'!$A:$DD,MATCH(BX$2,'B-EmEC'!$A$1:$DD$1,0),FALSE)</f>
        <v>0</v>
      </c>
      <c r="BY82" s="77">
        <f>VLOOKUP($A82,'B-EmEC'!$A:$DD,MATCH(BY$2,'B-EmEC'!$A$1:$DD$1,0),FALSE)</f>
        <v>0.8311461067366579</v>
      </c>
      <c r="BZ82" s="80">
        <f>VLOOKUP($A82,'B-EmEC'!$A:$DD,MATCH(BZ$2,'B-EmEC'!$A$1:$DD$1,0),FALSE)</f>
        <v>2.7852224916834496</v>
      </c>
      <c r="CA82" s="79" t="e">
        <f>VLOOKUP($A82,'B-EmEC'!$A:$DD,MATCH(CA$2,'B-EmEC'!$A$1:$DD$1,0),FALSE)</f>
        <v>#N/A</v>
      </c>
      <c r="CB82" s="79">
        <f>VLOOKUP($A82,'B-EmEC'!$A:$DD,MATCH(CB$2,'B-EmEC'!$A$1:$DD$1,0),FALSE)</f>
        <v>1.5977580974788361</v>
      </c>
      <c r="CC82" s="79">
        <f>VLOOKUP($A82,'B-EmEC'!$A:$DD,MATCH(CC$2,'B-EmEC'!$A$1:$DD$1,0),FALSE)</f>
        <v>0</v>
      </c>
      <c r="CD82" s="79" t="e">
        <f>VLOOKUP($A82,'B-EmEC'!$A:$DD,MATCH(CD$2,'B-EmEC'!$A$1:$DD$1,0),FALSE)</f>
        <v>#N/A</v>
      </c>
      <c r="CE82" s="79">
        <f>VLOOKUP($A82,'B-EmEC'!$A:$DD,MATCH(CE$2,'B-EmEC'!$A$1:$DD$1,0),FALSE)</f>
        <v>1.8349162885869983</v>
      </c>
      <c r="CF82" s="79">
        <f>VLOOKUP($A82,'B-EmEC'!$A:$DD,MATCH(CF$2,'B-EmEC'!$A$1:$DD$1,0),FALSE)</f>
        <v>0</v>
      </c>
      <c r="CG82" s="79">
        <f>VLOOKUP($A82,'B-EmEC'!$A:$DD,MATCH(CG$2,'B-EmEC'!$A$1:$DD$1,0),FALSE)</f>
        <v>0</v>
      </c>
      <c r="CH82" s="79">
        <f>VLOOKUP($A82,'B-EmEC'!$A:$DD,MATCH(CH$2,'B-EmEC'!$A$1:$DD$1,0),FALSE)</f>
        <v>28.152987066769562</v>
      </c>
      <c r="CI82" s="79">
        <f>VLOOKUP($A82,'B-EmEC'!$A:$DD,MATCH(CI$2,'B-EmEC'!$A$1:$DD$1,0),FALSE)</f>
        <v>30.370138762812445</v>
      </c>
      <c r="CJ82" s="79">
        <f>VLOOKUP($A82,'B-EmEC'!$A:$DD,MATCH(CJ$2,'B-EmEC'!$A$1:$DD$1,0),FALSE)</f>
        <v>29.575000370133228</v>
      </c>
      <c r="CK82" s="79">
        <f>VLOOKUP($A82,'B-EmEC'!$A:$DD,MATCH(CK$2,'B-EmEC'!$A$1:$DD$1,0),FALSE)</f>
        <v>82.477624147447997</v>
      </c>
      <c r="CL82" s="79">
        <f>VLOOKUP($A82,'B-EmEC'!$A:$DD,MATCH(CL$2,'B-EmEC'!$A$1:$DD$1,0),FALSE)</f>
        <v>0</v>
      </c>
      <c r="CM82" s="79">
        <f>VLOOKUP($A82,'B-EmEC'!$A:$DD,MATCH(CM$2,'B-EmEC'!$A$1:$DD$1,0),FALSE)</f>
        <v>0</v>
      </c>
      <c r="CN82" s="79">
        <f>VLOOKUP($A82,'B-EmEC'!$A:$DD,MATCH(CN$2,'B-EmEC'!$A$1:$DD$1,0),FALSE)</f>
        <v>0</v>
      </c>
      <c r="CO82" s="79">
        <f>VLOOKUP($A82,'B-EmEC'!$A:$DD,MATCH(CO$2,'B-EmEC'!$A$1:$DD$1,0),FALSE)</f>
        <v>0</v>
      </c>
      <c r="CP82" s="79">
        <f>VLOOKUP($A82,'B-EmEC'!$A:$DD,MATCH(CP$2,'B-EmEC'!$A$1:$DD$1,0),FALSE)</f>
        <v>1.2225876246715401</v>
      </c>
    </row>
    <row r="83" spans="1:94" x14ac:dyDescent="0.2">
      <c r="A83" t="s">
        <v>37</v>
      </c>
      <c r="B83" s="1" t="str">
        <f>IF(VLOOKUP($A83,'B-Ligands'!$A:$G,3,FALSE)="","",VLOOKUP($A83,'B-Ligands'!$A:$G,3,FALSE))</f>
        <v/>
      </c>
      <c r="C83" t="str">
        <f>IF(VLOOKUP($A83,'B-Ligands'!$A:$G,4,FALSE)="","",VLOOKUP($A83,'B-Ligands'!$A:$G,4,FALSE))</f>
        <v>Noradrenaline</v>
      </c>
      <c r="D83" t="str">
        <f>IF(VLOOKUP($A83,'B-Ligands'!$A:$G,5,FALSE)="","",VLOOKUP($A83,'B-Ligands'!$A:$G,5,FALSE))</f>
        <v>Guide To Pharmacology</v>
      </c>
      <c r="E83">
        <f>IF(VLOOKUP($A83,'B-Ligands'!$A:$G,6,FALSE)="","",VLOOKUP($A83,'B-Ligands'!$A:$G,6,FALSE))</f>
        <v>484</v>
      </c>
      <c r="F83" t="str">
        <f>IF(VLOOKUP($A83,'B-Ligands'!$A:$G,7,FALSE)="","",VLOOKUP($A83,'B-Ligands'!$A:$G,7,FALSE))</f>
        <v>Physiological</v>
      </c>
      <c r="G83" s="28">
        <f t="shared" si="20"/>
        <v>5.3027086105784145</v>
      </c>
      <c r="H83" s="32">
        <f t="shared" si="21"/>
        <v>9.5404859159629343</v>
      </c>
      <c r="I83" s="32">
        <f t="shared" si="22"/>
        <v>6.2315045640978575</v>
      </c>
      <c r="J83" s="32">
        <f t="shared" si="23"/>
        <v>5.9382288380103967</v>
      </c>
      <c r="K83" s="32">
        <f t="shared" si="24"/>
        <v>5.8115935872088746</v>
      </c>
      <c r="L83" s="28">
        <f t="shared" si="25"/>
        <v>5.8620000000000001</v>
      </c>
      <c r="M83" s="32">
        <f t="shared" si="26"/>
        <v>10.029999999999999</v>
      </c>
      <c r="N83" s="32">
        <f t="shared" si="27"/>
        <v>6.32</v>
      </c>
      <c r="O83" s="32">
        <f t="shared" si="28"/>
        <v>6.194</v>
      </c>
      <c r="P83" s="32">
        <f t="shared" si="29"/>
        <v>6.3470000000000004</v>
      </c>
      <c r="Q83" s="29">
        <f t="shared" si="30"/>
        <v>27.587262706674835</v>
      </c>
      <c r="R83" s="31">
        <f t="shared" si="31"/>
        <v>93.304442036836406</v>
      </c>
      <c r="S83" s="31">
        <f t="shared" si="32"/>
        <v>81.565135895032796</v>
      </c>
      <c r="T83" s="31">
        <f t="shared" si="33"/>
        <v>64.00453129425091</v>
      </c>
      <c r="U83" s="31">
        <f t="shared" si="34"/>
        <v>29.146981627296586</v>
      </c>
      <c r="V83" s="28">
        <f t="shared" si="35"/>
        <v>3.0953927889809307</v>
      </c>
      <c r="W83" s="32">
        <f t="shared" si="36"/>
        <v>30.09710523315967</v>
      </c>
      <c r="X83" s="32">
        <f t="shared" si="37"/>
        <v>43.483050042947404</v>
      </c>
      <c r="Y83" s="32">
        <f t="shared" si="38"/>
        <v>152.18449479200154</v>
      </c>
      <c r="Z83" s="32">
        <f t="shared" si="39"/>
        <v>24.606855436150536</v>
      </c>
      <c r="AA83" s="80" cm="1">
        <f t="array" ref="AA83">_xlfn.IFS(AR83=0,0,AR83&gt;0,(LOG(0.01*BI83/10^-AR83)))</f>
        <v>5.3027086105784145</v>
      </c>
      <c r="AB83" s="79" t="e" cm="1">
        <f t="array" ref="AB83">_xlfn.IFS(AS83=0,0,AS83&gt;0,(LOG(0.01*BJ83/10^-AS83)))</f>
        <v>#N/A</v>
      </c>
      <c r="AC83" s="79" cm="1">
        <f t="array" ref="AC83">_xlfn.IFS(AT83=0,0,AT83&gt;0,(LOG(0.01*BK83/10^-AT83)))</f>
        <v>8.4869023201255391</v>
      </c>
      <c r="AD83" s="79" cm="1">
        <f t="array" ref="AD83">_xlfn.IFS(AU83=0,0,AU83&gt;0,(LOG(0.01*BL83/10^-AU83)))</f>
        <v>8.4242887262726853</v>
      </c>
      <c r="AE83" s="79" t="e" cm="1">
        <f t="array" ref="AE83">_xlfn.IFS(AV83=0,0,AV83&gt;0,(LOG(0.01*BM83/10^-AV83)))</f>
        <v>#N/A</v>
      </c>
      <c r="AF83" s="79" cm="1">
        <f t="array" ref="AF83">_xlfn.IFS(AW83=0,0,AW83&gt;0,(LOG(0.01*BN83/10^-AW83)))</f>
        <v>8.6648515021553703</v>
      </c>
      <c r="AG83" s="79" cm="1">
        <f t="array" ref="AG83">_xlfn.IFS(AX83=0,0,AX83&gt;0,(LOG(0.01*BO83/10^-AX83)))</f>
        <v>9.0413125610561753</v>
      </c>
      <c r="AH83" s="79" cm="1">
        <f t="array" ref="AH83">_xlfn.IFS(AY83=0,0,AY83&gt;0,(LOG(0.01*BP83/10^-AY83)))</f>
        <v>9.5404859159629343</v>
      </c>
      <c r="AI83" s="79" cm="1">
        <f t="array" ref="AI83">_xlfn.IFS(AZ83=0,0,AZ83&gt;0,(LOG(0.01*BQ83/10^-AZ83)))</f>
        <v>4.7227782640018523</v>
      </c>
      <c r="AJ83" s="79" cm="1">
        <f t="array" ref="AJ83">_xlfn.IFS(BA83=0,0,BA83&gt;0,(LOG(0.01*BR83/10^-BA83)))</f>
        <v>4.5252705947937581</v>
      </c>
      <c r="AK83" s="79" cm="1">
        <f t="array" ref="AK83">_xlfn.IFS(BB83=0,0,BB83&gt;0,(LOG(0.01*BS83/10^-BB83)))</f>
        <v>4.4999199746542411</v>
      </c>
      <c r="AL83" s="79" cm="1">
        <f t="array" ref="AL83">_xlfn.IFS(BC83=0,0,BC83&gt;0,(LOG(0.01*BT83/10^-BC83)))</f>
        <v>6.2315045640978575</v>
      </c>
      <c r="AM83" s="79" cm="1">
        <f t="array" ref="AM83">_xlfn.IFS(BD83=0,0,BD83&gt;0,(LOG(0.01*BU83/10^-BD83)))</f>
        <v>5.9382288380103967</v>
      </c>
      <c r="AN83" s="79" cm="1">
        <f t="array" ref="AN83">_xlfn.IFS(BE83=0,0,BE83&gt;0,(LOG(0.01*BV83/10^-BE83)))</f>
        <v>5.4612107215843038</v>
      </c>
      <c r="AO83" s="79" cm="1">
        <f t="array" ref="AO83">_xlfn.IFS(BF83=0,0,BF83&gt;0,(LOG(0.01*BW83/10^-BF83)))</f>
        <v>5.5708149113789673</v>
      </c>
      <c r="AP83" s="79" cm="1">
        <f t="array" ref="AP83">_xlfn.IFS(BG83=0,0,BG83&gt;0,(LOG(0.01*BX83/10^-BG83)))</f>
        <v>5.4153665533020181</v>
      </c>
      <c r="AQ83" s="79" cm="1">
        <f t="array" ref="AQ83">_xlfn.IFS(BH83=0,0,BH83&gt;0,(LOG(0.01*BY83/10^-BH83)))</f>
        <v>5.8115935872088746</v>
      </c>
      <c r="AR83" s="80">
        <f>VLOOKUP($A83,'B-EmEC'!$A:$DD,MATCH(AR$2,'B-EmEC'!$A$1:$DD$1,0),FALSE)</f>
        <v>5.8620000000000001</v>
      </c>
      <c r="AS83" s="79" t="e">
        <f>VLOOKUP($A83,'B-EmEC'!$A:$DD,MATCH(AS$2,'B-EmEC'!$A$1:$DD$1,0),FALSE)</f>
        <v>#N/A</v>
      </c>
      <c r="AT83" s="79">
        <f>VLOOKUP($A83,'B-EmEC'!$A:$DD,MATCH(AT$2,'B-EmEC'!$A$1:$DD$1,0),FALSE)</f>
        <v>8.5169999999999995</v>
      </c>
      <c r="AU83" s="79">
        <f>VLOOKUP($A83,'B-EmEC'!$A:$DD,MATCH(AU$2,'B-EmEC'!$A$1:$DD$1,0),FALSE)</f>
        <v>8.5730000000000004</v>
      </c>
      <c r="AV83" s="79" t="e">
        <f>VLOOKUP($A83,'B-EmEC'!$A:$DD,MATCH(AV$2,'B-EmEC'!$A$1:$DD$1,0),FALSE)</f>
        <v>#N/A</v>
      </c>
      <c r="AW83" s="79">
        <f>VLOOKUP($A83,'B-EmEC'!$A:$DD,MATCH(AW$2,'B-EmEC'!$A$1:$DD$1,0),FALSE)</f>
        <v>8.859</v>
      </c>
      <c r="AX83" s="79">
        <f>VLOOKUP($A83,'B-EmEC'!$A:$DD,MATCH(AX$2,'B-EmEC'!$A$1:$DD$1,0),FALSE)</f>
        <v>9.1460000000000008</v>
      </c>
      <c r="AY83" s="79">
        <f>VLOOKUP($A83,'B-EmEC'!$A:$DD,MATCH(AY$2,'B-EmEC'!$A$1:$DD$1,0),FALSE)</f>
        <v>10.029999999999999</v>
      </c>
      <c r="AZ83" s="79">
        <f>VLOOKUP($A83,'B-EmEC'!$A:$DD,MATCH(AZ$2,'B-EmEC'!$A$1:$DD$1,0),FALSE)</f>
        <v>5.8460000000000001</v>
      </c>
      <c r="BA83" s="79">
        <f>VLOOKUP($A83,'B-EmEC'!$A:$DD,MATCH(BA$2,'B-EmEC'!$A$1:$DD$1,0),FALSE)</f>
        <v>5.9889999999999999</v>
      </c>
      <c r="BB83" s="79">
        <f>VLOOKUP($A83,'B-EmEC'!$A:$DD,MATCH(BB$2,'B-EmEC'!$A$1:$DD$1,0),FALSE)</f>
        <v>5.649</v>
      </c>
      <c r="BC83" s="79">
        <f>VLOOKUP($A83,'B-EmEC'!$A:$DD,MATCH(BC$2,'B-EmEC'!$A$1:$DD$1,0),FALSE)</f>
        <v>6.32</v>
      </c>
      <c r="BD83" s="79">
        <f>VLOOKUP($A83,'B-EmEC'!$A:$DD,MATCH(BD$2,'B-EmEC'!$A$1:$DD$1,0),FALSE)</f>
        <v>6.194</v>
      </c>
      <c r="BE83" s="79">
        <f>VLOOKUP($A83,'B-EmEC'!$A:$DD,MATCH(BE$2,'B-EmEC'!$A$1:$DD$1,0),FALSE)</f>
        <v>5.6550000000000002</v>
      </c>
      <c r="BF83" s="79">
        <f>VLOOKUP($A83,'B-EmEC'!$A:$DD,MATCH(BF$2,'B-EmEC'!$A$1:$DD$1,0),FALSE)</f>
        <v>6.226</v>
      </c>
      <c r="BG83" s="79">
        <f>VLOOKUP($A83,'B-EmEC'!$A:$DD,MATCH(BG$2,'B-EmEC'!$A$1:$DD$1,0),FALSE)</f>
        <v>6.008</v>
      </c>
      <c r="BH83" s="79">
        <f>VLOOKUP($A83,'B-EmEC'!$A:$DD,MATCH(BH$2,'B-EmEC'!$A$1:$DD$1,0),FALSE)</f>
        <v>6.3470000000000004</v>
      </c>
      <c r="BI83" s="78">
        <f>VLOOKUP($A83,'B-EmEC'!$A:$DD,MATCH(BI$2,'B-EmEC'!$A$1:$DD$1,0),FALSE)</f>
        <v>27.587262706674835</v>
      </c>
      <c r="BJ83" s="77" t="e">
        <f>VLOOKUP($A83,'B-EmEC'!$A:$DD,MATCH(BJ$2,'B-EmEC'!$A$1:$DD$1,0),FALSE)</f>
        <v>#N/A</v>
      </c>
      <c r="BK83" s="77">
        <f>VLOOKUP($A83,'B-EmEC'!$A:$DD,MATCH(BK$2,'B-EmEC'!$A$1:$DD$1,0),FALSE)</f>
        <v>93.304442036836406</v>
      </c>
      <c r="BL83" s="77">
        <f>VLOOKUP($A83,'B-EmEC'!$A:$DD,MATCH(BL$2,'B-EmEC'!$A$1:$DD$1,0),FALSE)</f>
        <v>71.004966403739402</v>
      </c>
      <c r="BM83" s="77" t="e">
        <f>VLOOKUP($A83,'B-EmEC'!$A:$DD,MATCH(BM$2,'B-EmEC'!$A$1:$DD$1,0),FALSE)</f>
        <v>#N/A</v>
      </c>
      <c r="BN83" s="77">
        <f>VLOOKUP($A83,'B-EmEC'!$A:$DD,MATCH(BN$2,'B-EmEC'!$A$1:$DD$1,0),FALSE)</f>
        <v>63.951612903225808</v>
      </c>
      <c r="BO83" s="77">
        <f>VLOOKUP($A83,'B-EmEC'!$A:$DD,MATCH(BO$2,'B-EmEC'!$A$1:$DD$1,0),FALSE)</f>
        <v>78.580097087378647</v>
      </c>
      <c r="BP83" s="77">
        <f>VLOOKUP($A83,'B-EmEC'!$A:$DD,MATCH(BP$2,'B-EmEC'!$A$1:$DD$1,0),FALSE)</f>
        <v>32.395591647331784</v>
      </c>
      <c r="BQ83" s="77">
        <f>VLOOKUP($A83,'B-EmEC'!$A:$DD,MATCH(BQ$2,'B-EmEC'!$A$1:$DD$1,0),FALSE)</f>
        <v>7.529710241687809</v>
      </c>
      <c r="BR83" s="77">
        <f>VLOOKUP($A83,'B-EmEC'!$A:$DD,MATCH(BR$2,'B-EmEC'!$A$1:$DD$1,0),FALSE)</f>
        <v>3.4377207440546269</v>
      </c>
      <c r="BS83" s="77">
        <f>VLOOKUP($A83,'B-EmEC'!$A:$DD,MATCH(BS$2,'B-EmEC'!$A$1:$DD$1,0),FALSE)</f>
        <v>7.0944702954225729</v>
      </c>
      <c r="BT83" s="77">
        <f>VLOOKUP($A83,'B-EmEC'!$A:$DD,MATCH(BT$2,'B-EmEC'!$A$1:$DD$1,0),FALSE)</f>
        <v>81.565135895032796</v>
      </c>
      <c r="BU83" s="77">
        <f>VLOOKUP($A83,'B-EmEC'!$A:$DD,MATCH(BU$2,'B-EmEC'!$A$1:$DD$1,0),FALSE)</f>
        <v>55.491803278688522</v>
      </c>
      <c r="BV83" s="77">
        <f>VLOOKUP($A83,'B-EmEC'!$A:$DD,MATCH(BV$2,'B-EmEC'!$A$1:$DD$1,0),FALSE)</f>
        <v>64.00453129425091</v>
      </c>
      <c r="BW83" s="77">
        <f>VLOOKUP($A83,'B-EmEC'!$A:$DD,MATCH(BW$2,'B-EmEC'!$A$1:$DD$1,0),FALSE)</f>
        <v>22.12151728768043</v>
      </c>
      <c r="BX83" s="77">
        <f>VLOOKUP($A83,'B-EmEC'!$A:$DD,MATCH(BX$2,'B-EmEC'!$A$1:$DD$1,0),FALSE)</f>
        <v>25.548567435359889</v>
      </c>
      <c r="BY83" s="77">
        <f>VLOOKUP($A83,'B-EmEC'!$A:$DD,MATCH(BY$2,'B-EmEC'!$A$1:$DD$1,0),FALSE)</f>
        <v>29.146981627296586</v>
      </c>
      <c r="BZ83" s="80">
        <f>VLOOKUP($A83,'B-EmEC'!$A:$DD,MATCH(BZ$2,'B-EmEC'!$A$1:$DD$1,0),FALSE)</f>
        <v>3.0953927889809307</v>
      </c>
      <c r="CA83" s="79" t="e">
        <f>VLOOKUP($A83,'B-EmEC'!$A:$DD,MATCH(CA$2,'B-EmEC'!$A$1:$DD$1,0),FALSE)</f>
        <v>#N/A</v>
      </c>
      <c r="CB83" s="79">
        <f>VLOOKUP($A83,'B-EmEC'!$A:$DD,MATCH(CB$2,'B-EmEC'!$A$1:$DD$1,0),FALSE)</f>
        <v>23.213399784267356</v>
      </c>
      <c r="CC83" s="79">
        <f>VLOOKUP($A83,'B-EmEC'!$A:$DD,MATCH(CC$2,'B-EmEC'!$A$1:$DD$1,0),FALSE)</f>
        <v>8.1375197906827896</v>
      </c>
      <c r="CD83" s="79" t="e">
        <f>VLOOKUP($A83,'B-EmEC'!$A:$DD,MATCH(CD$2,'B-EmEC'!$A$1:$DD$1,0),FALSE)</f>
        <v>#N/A</v>
      </c>
      <c r="CE83" s="79">
        <f>VLOOKUP($A83,'B-EmEC'!$A:$DD,MATCH(CE$2,'B-EmEC'!$A$1:$DD$1,0),FALSE)</f>
        <v>4.6245017731460285</v>
      </c>
      <c r="CF83" s="79">
        <f>VLOOKUP($A83,'B-EmEC'!$A:$DD,MATCH(CF$2,'B-EmEC'!$A$1:$DD$1,0),FALSE)</f>
        <v>7.7136632650869972</v>
      </c>
      <c r="CG83" s="79">
        <f>VLOOKUP($A83,'B-EmEC'!$A:$DD,MATCH(CG$2,'B-EmEC'!$A$1:$DD$1,0),FALSE)</f>
        <v>30.09710523315967</v>
      </c>
      <c r="CH83" s="79">
        <f>VLOOKUP($A83,'B-EmEC'!$A:$DD,MATCH(CH$2,'B-EmEC'!$A$1:$DD$1,0),FALSE)</f>
        <v>2.5682995303403615</v>
      </c>
      <c r="CI83" s="79">
        <f>VLOOKUP($A83,'B-EmEC'!$A:$DD,MATCH(CI$2,'B-EmEC'!$A$1:$DD$1,0),FALSE)</f>
        <v>4.5973172414675361</v>
      </c>
      <c r="CJ83" s="79">
        <f>VLOOKUP($A83,'B-EmEC'!$A:$DD,MATCH(CJ$2,'B-EmEC'!$A$1:$DD$1,0),FALSE)</f>
        <v>2.7564457920973799</v>
      </c>
      <c r="CK83" s="79">
        <f>VLOOKUP($A83,'B-EmEC'!$A:$DD,MATCH(CK$2,'B-EmEC'!$A$1:$DD$1,0),FALSE)</f>
        <v>43.483050042947404</v>
      </c>
      <c r="CL83" s="79">
        <f>VLOOKUP($A83,'B-EmEC'!$A:$DD,MATCH(CL$2,'B-EmEC'!$A$1:$DD$1,0),FALSE)</f>
        <v>5.8966273012832531</v>
      </c>
      <c r="CM83" s="79">
        <f>VLOOKUP($A83,'B-EmEC'!$A:$DD,MATCH(CM$2,'B-EmEC'!$A$1:$DD$1,0),FALSE)</f>
        <v>152.18449479200154</v>
      </c>
      <c r="CN83" s="79">
        <f>VLOOKUP($A83,'B-EmEC'!$A:$DD,MATCH(CN$2,'B-EmEC'!$A$1:$DD$1,0),FALSE)</f>
        <v>22.113363390258368</v>
      </c>
      <c r="CO83" s="79">
        <f>VLOOKUP($A83,'B-EmEC'!$A:$DD,MATCH(CO$2,'B-EmEC'!$A$1:$DD$1,0),FALSE)</f>
        <v>17.948234980961917</v>
      </c>
      <c r="CP83" s="79">
        <f>VLOOKUP($A83,'B-EmEC'!$A:$DD,MATCH(CP$2,'B-EmEC'!$A$1:$DD$1,0),FALSE)</f>
        <v>24.606855436150536</v>
      </c>
    </row>
    <row r="84" spans="1:94" x14ac:dyDescent="0.2">
      <c r="A84" t="s">
        <v>38</v>
      </c>
      <c r="B84" s="1" t="str">
        <f>IF(VLOOKUP($A84,'B-Ligands'!$A:$G,3,FALSE)="","",VLOOKUP($A84,'B-Ligands'!$A:$G,3,FALSE))</f>
        <v/>
      </c>
      <c r="C84" t="str">
        <f>IF(VLOOKUP($A84,'B-Ligands'!$A:$G,4,FALSE)="","",VLOOKUP($A84,'B-Ligands'!$A:$G,4,FALSE))</f>
        <v>Noradrenaline</v>
      </c>
      <c r="D84" t="str">
        <f>IF(VLOOKUP($A84,'B-Ligands'!$A:$G,5,FALSE)="","",VLOOKUP($A84,'B-Ligands'!$A:$G,5,FALSE))</f>
        <v>Guide To Pharmacology</v>
      </c>
      <c r="E84">
        <f>IF(VLOOKUP($A84,'B-Ligands'!$A:$G,6,FALSE)="","",VLOOKUP($A84,'B-Ligands'!$A:$G,6,FALSE))</f>
        <v>484</v>
      </c>
      <c r="F84" t="str">
        <f>IF(VLOOKUP($A84,'B-Ligands'!$A:$G,7,FALSE)="","",VLOOKUP($A84,'B-Ligands'!$A:$G,7,FALSE))</f>
        <v>Physiological</v>
      </c>
      <c r="G84" s="28">
        <f t="shared" si="20"/>
        <v>0</v>
      </c>
      <c r="H84" s="32">
        <f t="shared" si="21"/>
        <v>8.6189210599074197</v>
      </c>
      <c r="I84" s="32">
        <f t="shared" si="22"/>
        <v>5.9364395074453622</v>
      </c>
      <c r="J84" s="32">
        <f t="shared" si="23"/>
        <v>0</v>
      </c>
      <c r="K84" s="32">
        <f t="shared" si="24"/>
        <v>6.0206226686596391</v>
      </c>
      <c r="L84" s="28">
        <f t="shared" si="25"/>
        <v>0</v>
      </c>
      <c r="M84" s="32">
        <f t="shared" si="26"/>
        <v>8.9540000000000006</v>
      </c>
      <c r="N84" s="32">
        <f t="shared" si="27"/>
        <v>6.5430000000000001</v>
      </c>
      <c r="O84" s="32">
        <f t="shared" si="28"/>
        <v>0</v>
      </c>
      <c r="P84" s="32">
        <f t="shared" si="29"/>
        <v>6.9409999999999998</v>
      </c>
      <c r="Q84" s="29">
        <f t="shared" si="30"/>
        <v>0</v>
      </c>
      <c r="R84" s="31">
        <f t="shared" si="31"/>
        <v>70.186084142394819</v>
      </c>
      <c r="S84" s="31">
        <f t="shared" si="32"/>
        <v>24.742268041237114</v>
      </c>
      <c r="T84" s="31">
        <f t="shared" si="33"/>
        <v>0</v>
      </c>
      <c r="U84" s="31">
        <f t="shared" si="34"/>
        <v>15.726159230096238</v>
      </c>
      <c r="V84" s="28">
        <f t="shared" si="35"/>
        <v>0</v>
      </c>
      <c r="W84" s="32">
        <f t="shared" si="36"/>
        <v>78.470972412856312</v>
      </c>
      <c r="X84" s="32">
        <f t="shared" si="37"/>
        <v>50.162974522450853</v>
      </c>
      <c r="Y84" s="32">
        <f t="shared" si="38"/>
        <v>0</v>
      </c>
      <c r="Z84" s="32">
        <f t="shared" si="39"/>
        <v>32.477298325889343</v>
      </c>
      <c r="AA84" s="80" cm="1">
        <f t="array" ref="AA84">_xlfn.IFS(AR84=0,0,AR84&gt;0,(LOG(0.01*BI84/10^-AR84)))</f>
        <v>0</v>
      </c>
      <c r="AB84" s="79" t="e" cm="1">
        <f t="array" ref="AB84">_xlfn.IFS(AS84=0,0,AS84&gt;0,(LOG(0.01*BJ84/10^-AS84)))</f>
        <v>#N/A</v>
      </c>
      <c r="AC84" s="79" cm="1">
        <f t="array" ref="AC84">_xlfn.IFS(AT84=0,0,AT84&gt;0,(LOG(0.01*BK84/10^-AT84)))</f>
        <v>7.4987500072242206</v>
      </c>
      <c r="AD84" s="79" cm="1">
        <f t="array" ref="AD84">_xlfn.IFS(AU84=0,0,AU84&gt;0,(LOG(0.01*BL84/10^-AU84)))</f>
        <v>7.2766725418695115</v>
      </c>
      <c r="AE84" s="79" t="e" cm="1">
        <f t="array" ref="AE84">_xlfn.IFS(AV84=0,0,AV84&gt;0,(LOG(0.01*BM84/10^-AV84)))</f>
        <v>#N/A</v>
      </c>
      <c r="AF84" s="79" cm="1">
        <f t="array" ref="AF84">_xlfn.IFS(AW84=0,0,AW84&gt;0,(LOG(0.01*BN84/10^-AW84)))</f>
        <v>7.9962104434506296</v>
      </c>
      <c r="AG84" s="79" cm="1">
        <f t="array" ref="AG84">_xlfn.IFS(AX84=0,0,AX84&gt;0,(LOG(0.01*BO84/10^-AX84)))</f>
        <v>8.4132510127101146</v>
      </c>
      <c r="AH84" s="79" cm="1">
        <f t="array" ref="AH84">_xlfn.IFS(AY84=0,0,AY84&gt;0,(LOG(0.01*BP84/10^-AY84)))</f>
        <v>8.6189210599074197</v>
      </c>
      <c r="AI84" s="79" cm="1">
        <f t="array" ref="AI84">_xlfn.IFS(AZ84=0,0,AZ84&gt;0,(LOG(0.01*BQ84/10^-AZ84)))</f>
        <v>0</v>
      </c>
      <c r="AJ84" s="79" cm="1">
        <f t="array" ref="AJ84">_xlfn.IFS(BA84=0,0,BA84&gt;0,(LOG(0.01*BR84/10^-BA84)))</f>
        <v>0</v>
      </c>
      <c r="AK84" s="79" cm="1">
        <f t="array" ref="AK84">_xlfn.IFS(BB84=0,0,BB84&gt;0,(LOG(0.01*BS84/10^-BB84)))</f>
        <v>0</v>
      </c>
      <c r="AL84" s="79" cm="1">
        <f t="array" ref="AL84">_xlfn.IFS(BC84=0,0,BC84&gt;0,(LOG(0.01*BT84/10^-BC84)))</f>
        <v>5.9364395074453622</v>
      </c>
      <c r="AM84" s="79" cm="1">
        <f t="array" ref="AM84">_xlfn.IFS(BD84=0,0,BD84&gt;0,(LOG(0.01*BU84/10^-BD84)))</f>
        <v>0</v>
      </c>
      <c r="AN84" s="79" cm="1">
        <f t="array" ref="AN84">_xlfn.IFS(BE84=0,0,BE84&gt;0,(LOG(0.01*BV84/10^-BE84)))</f>
        <v>0</v>
      </c>
      <c r="AO84" s="79" cm="1">
        <f t="array" ref="AO84">_xlfn.IFS(BF84=0,0,BF84&gt;0,(LOG(0.01*BW84/10^-BF84)))</f>
        <v>5.6421512971280094</v>
      </c>
      <c r="AP84" s="79" cm="1">
        <f t="array" ref="AP84">_xlfn.IFS(BG84=0,0,BG84&gt;0,(LOG(0.01*BX84/10^-BG84)))</f>
        <v>5.3868003322354419</v>
      </c>
      <c r="AQ84" s="79" cm="1">
        <f t="array" ref="AQ84">_xlfn.IFS(BH84=0,0,BH84&gt;0,(LOG(0.01*BY84/10^-BH84)))</f>
        <v>6.0206226686596391</v>
      </c>
      <c r="AR84" s="80">
        <f>VLOOKUP($A84,'B-EmEC'!$A:$DD,MATCH(AR$2,'B-EmEC'!$A$1:$DD$1,0),FALSE)</f>
        <v>0</v>
      </c>
      <c r="AS84" s="79" t="e">
        <f>VLOOKUP($A84,'B-EmEC'!$A:$DD,MATCH(AS$2,'B-EmEC'!$A$1:$DD$1,0),FALSE)</f>
        <v>#N/A</v>
      </c>
      <c r="AT84" s="79">
        <f>VLOOKUP($A84,'B-EmEC'!$A:$DD,MATCH(AT$2,'B-EmEC'!$A$1:$DD$1,0),FALSE)</f>
        <v>7.6710000000000003</v>
      </c>
      <c r="AU84" s="79">
        <f>VLOOKUP($A84,'B-EmEC'!$A:$DD,MATCH(AU$2,'B-EmEC'!$A$1:$DD$1,0),FALSE)</f>
        <v>7.609</v>
      </c>
      <c r="AV84" s="79" t="e">
        <f>VLOOKUP($A84,'B-EmEC'!$A:$DD,MATCH(AV$2,'B-EmEC'!$A$1:$DD$1,0),FALSE)</f>
        <v>#N/A</v>
      </c>
      <c r="AW84" s="79">
        <f>VLOOKUP($A84,'B-EmEC'!$A:$DD,MATCH(AW$2,'B-EmEC'!$A$1:$DD$1,0),FALSE)</f>
        <v>8.2829999999999995</v>
      </c>
      <c r="AX84" s="79">
        <f>VLOOKUP($A84,'B-EmEC'!$A:$DD,MATCH(AX$2,'B-EmEC'!$A$1:$DD$1,0),FALSE)</f>
        <v>8.5670000000000002</v>
      </c>
      <c r="AY84" s="79">
        <f>VLOOKUP($A84,'B-EmEC'!$A:$DD,MATCH(AY$2,'B-EmEC'!$A$1:$DD$1,0),FALSE)</f>
        <v>8.9540000000000006</v>
      </c>
      <c r="AZ84" s="79">
        <f>VLOOKUP($A84,'B-EmEC'!$A:$DD,MATCH(AZ$2,'B-EmEC'!$A$1:$DD$1,0),FALSE)</f>
        <v>0</v>
      </c>
      <c r="BA84" s="79">
        <f>VLOOKUP($A84,'B-EmEC'!$A:$DD,MATCH(BA$2,'B-EmEC'!$A$1:$DD$1,0),FALSE)</f>
        <v>0</v>
      </c>
      <c r="BB84" s="79">
        <f>VLOOKUP($A84,'B-EmEC'!$A:$DD,MATCH(BB$2,'B-EmEC'!$A$1:$DD$1,0),FALSE)</f>
        <v>0</v>
      </c>
      <c r="BC84" s="79">
        <f>VLOOKUP($A84,'B-EmEC'!$A:$DD,MATCH(BC$2,'B-EmEC'!$A$1:$DD$1,0),FALSE)</f>
        <v>6.5430000000000001</v>
      </c>
      <c r="BD84" s="79">
        <f>VLOOKUP($A84,'B-EmEC'!$A:$DD,MATCH(BD$2,'B-EmEC'!$A$1:$DD$1,0),FALSE)</f>
        <v>0</v>
      </c>
      <c r="BE84" s="79">
        <f>VLOOKUP($A84,'B-EmEC'!$A:$DD,MATCH(BE$2,'B-EmEC'!$A$1:$DD$1,0),FALSE)</f>
        <v>0</v>
      </c>
      <c r="BF84" s="79">
        <f>VLOOKUP($A84,'B-EmEC'!$A:$DD,MATCH(BF$2,'B-EmEC'!$A$1:$DD$1,0),FALSE)</f>
        <v>6.9409999999999998</v>
      </c>
      <c r="BG84" s="79">
        <f>VLOOKUP($A84,'B-EmEC'!$A:$DD,MATCH(BG$2,'B-EmEC'!$A$1:$DD$1,0),FALSE)</f>
        <v>6.6630000000000003</v>
      </c>
      <c r="BH84" s="79">
        <f>VLOOKUP($A84,'B-EmEC'!$A:$DD,MATCH(BH$2,'B-EmEC'!$A$1:$DD$1,0),FALSE)</f>
        <v>6.8239999999999998</v>
      </c>
      <c r="BI84" s="78">
        <f>VLOOKUP($A84,'B-EmEC'!$A:$DD,MATCH(BI$2,'B-EmEC'!$A$1:$DD$1,0),FALSE)</f>
        <v>0</v>
      </c>
      <c r="BJ84" s="77" t="e">
        <f>VLOOKUP($A84,'B-EmEC'!$A:$DD,MATCH(BJ$2,'B-EmEC'!$A$1:$DD$1,0),FALSE)</f>
        <v>#N/A</v>
      </c>
      <c r="BK84" s="77">
        <f>VLOOKUP($A84,'B-EmEC'!$A:$DD,MATCH(BK$2,'B-EmEC'!$A$1:$DD$1,0),FALSE)</f>
        <v>67.258938244853724</v>
      </c>
      <c r="BL84" s="77">
        <f>VLOOKUP($A84,'B-EmEC'!$A:$DD,MATCH(BL$2,'B-EmEC'!$A$1:$DD$1,0),FALSE)</f>
        <v>46.52351738241309</v>
      </c>
      <c r="BM84" s="77" t="e">
        <f>VLOOKUP($A84,'B-EmEC'!$A:$DD,MATCH(BM$2,'B-EmEC'!$A$1:$DD$1,0),FALSE)</f>
        <v>#N/A</v>
      </c>
      <c r="BN84" s="77">
        <f>VLOOKUP($A84,'B-EmEC'!$A:$DD,MATCH(BN$2,'B-EmEC'!$A$1:$DD$1,0),FALSE)</f>
        <v>51.666666666666664</v>
      </c>
      <c r="BO84" s="77">
        <f>VLOOKUP($A84,'B-EmEC'!$A:$DD,MATCH(BO$2,'B-EmEC'!$A$1:$DD$1,0),FALSE)</f>
        <v>70.186084142394819</v>
      </c>
      <c r="BP84" s="77">
        <f>VLOOKUP($A84,'B-EmEC'!$A:$DD,MATCH(BP$2,'B-EmEC'!$A$1:$DD$1,0),FALSE)</f>
        <v>46.229698375870065</v>
      </c>
      <c r="BQ84" s="77">
        <f>VLOOKUP($A84,'B-EmEC'!$A:$DD,MATCH(BQ$2,'B-EmEC'!$A$1:$DD$1,0),FALSE)</f>
        <v>0</v>
      </c>
      <c r="BR84" s="77">
        <f>VLOOKUP($A84,'B-EmEC'!$A:$DD,MATCH(BR$2,'B-EmEC'!$A$1:$DD$1,0),FALSE)</f>
        <v>0</v>
      </c>
      <c r="BS84" s="77">
        <f>VLOOKUP($A84,'B-EmEC'!$A:$DD,MATCH(BS$2,'B-EmEC'!$A$1:$DD$1,0),FALSE)</f>
        <v>0</v>
      </c>
      <c r="BT84" s="77">
        <f>VLOOKUP($A84,'B-EmEC'!$A:$DD,MATCH(BT$2,'B-EmEC'!$A$1:$DD$1,0),FALSE)</f>
        <v>24.742268041237114</v>
      </c>
      <c r="BU84" s="77">
        <f>VLOOKUP($A84,'B-EmEC'!$A:$DD,MATCH(BU$2,'B-EmEC'!$A$1:$DD$1,0),FALSE)</f>
        <v>0</v>
      </c>
      <c r="BV84" s="77">
        <f>VLOOKUP($A84,'B-EmEC'!$A:$DD,MATCH(BV$2,'B-EmEC'!$A$1:$DD$1,0),FALSE)</f>
        <v>0</v>
      </c>
      <c r="BW84" s="77">
        <f>VLOOKUP($A84,'B-EmEC'!$A:$DD,MATCH(BW$2,'B-EmEC'!$A$1:$DD$1,0),FALSE)</f>
        <v>5.025176233635448</v>
      </c>
      <c r="BX84" s="77">
        <f>VLOOKUP($A84,'B-EmEC'!$A:$DD,MATCH(BX$2,'B-EmEC'!$A$1:$DD$1,0),FALSE)</f>
        <v>5.2941998602375966</v>
      </c>
      <c r="BY84" s="77">
        <f>VLOOKUP($A84,'B-EmEC'!$A:$DD,MATCH(BY$2,'B-EmEC'!$A$1:$DD$1,0),FALSE)</f>
        <v>15.726159230096238</v>
      </c>
      <c r="BZ84" s="80">
        <f>VLOOKUP($A84,'B-EmEC'!$A:$DD,MATCH(BZ$2,'B-EmEC'!$A$1:$DD$1,0),FALSE)</f>
        <v>0</v>
      </c>
      <c r="CA84" s="79" t="e">
        <f>VLOOKUP($A84,'B-EmEC'!$A:$DD,MATCH(CA$2,'B-EmEC'!$A$1:$DD$1,0),FALSE)</f>
        <v>#N/A</v>
      </c>
      <c r="CB84" s="79">
        <f>VLOOKUP($A84,'B-EmEC'!$A:$DD,MATCH(CB$2,'B-EmEC'!$A$1:$DD$1,0),FALSE)</f>
        <v>23.809654305913927</v>
      </c>
      <c r="CC84" s="79">
        <f>VLOOKUP($A84,'B-EmEC'!$A:$DD,MATCH(CC$2,'B-EmEC'!$A$1:$DD$1,0),FALSE)</f>
        <v>78.470972412856312</v>
      </c>
      <c r="CD84" s="79" t="e">
        <f>VLOOKUP($A84,'B-EmEC'!$A:$DD,MATCH(CD$2,'B-EmEC'!$A$1:$DD$1,0),FALSE)</f>
        <v>#N/A</v>
      </c>
      <c r="CE84" s="79">
        <f>VLOOKUP($A84,'B-EmEC'!$A:$DD,MATCH(CE$2,'B-EmEC'!$A$1:$DD$1,0),FALSE)</f>
        <v>2.7677711123150672</v>
      </c>
      <c r="CF84" s="79">
        <f>VLOOKUP($A84,'B-EmEC'!$A:$DD,MATCH(CF$2,'B-EmEC'!$A$1:$DD$1,0),FALSE)</f>
        <v>6.4111893141811755</v>
      </c>
      <c r="CG84" s="79">
        <f>VLOOKUP($A84,'B-EmEC'!$A:$DD,MATCH(CG$2,'B-EmEC'!$A$1:$DD$1,0),FALSE)</f>
        <v>3.6528432040424872</v>
      </c>
      <c r="CH84" s="79">
        <f>VLOOKUP($A84,'B-EmEC'!$A:$DD,MATCH(CH$2,'B-EmEC'!$A$1:$DD$1,0),FALSE)</f>
        <v>0</v>
      </c>
      <c r="CI84" s="79">
        <f>VLOOKUP($A84,'B-EmEC'!$A:$DD,MATCH(CI$2,'B-EmEC'!$A$1:$DD$1,0),FALSE)</f>
        <v>0</v>
      </c>
      <c r="CJ84" s="79">
        <f>VLOOKUP($A84,'B-EmEC'!$A:$DD,MATCH(CJ$2,'B-EmEC'!$A$1:$DD$1,0),FALSE)</f>
        <v>0</v>
      </c>
      <c r="CK84" s="79">
        <f>VLOOKUP($A84,'B-EmEC'!$A:$DD,MATCH(CK$2,'B-EmEC'!$A$1:$DD$1,0),FALSE)</f>
        <v>50.162974522450853</v>
      </c>
      <c r="CL84" s="79">
        <f>VLOOKUP($A84,'B-EmEC'!$A:$DD,MATCH(CL$2,'B-EmEC'!$A$1:$DD$1,0),FALSE)</f>
        <v>0</v>
      </c>
      <c r="CM84" s="79">
        <f>VLOOKUP($A84,'B-EmEC'!$A:$DD,MATCH(CM$2,'B-EmEC'!$A$1:$DD$1,0),FALSE)</f>
        <v>0</v>
      </c>
      <c r="CN84" s="79">
        <f>VLOOKUP($A84,'B-EmEC'!$A:$DD,MATCH(CN$2,'B-EmEC'!$A$1:$DD$1,0),FALSE)</f>
        <v>3.9087341516445266</v>
      </c>
      <c r="CO84" s="79">
        <f>VLOOKUP($A84,'B-EmEC'!$A:$DD,MATCH(CO$2,'B-EmEC'!$A$1:$DD$1,0),FALSE)</f>
        <v>3.4468362324289852</v>
      </c>
      <c r="CP84" s="79">
        <f>VLOOKUP($A84,'B-EmEC'!$A:$DD,MATCH(CP$2,'B-EmEC'!$A$1:$DD$1,0),FALSE)</f>
        <v>32.477298325889343</v>
      </c>
    </row>
    <row r="85" spans="1:94" x14ac:dyDescent="0.2">
      <c r="A85" t="s">
        <v>39</v>
      </c>
      <c r="B85" s="1" t="str">
        <f>IF(VLOOKUP($A85,'B-Ligands'!$A:$G,3,FALSE)="","",VLOOKUP($A85,'B-Ligands'!$A:$G,3,FALSE))</f>
        <v/>
      </c>
      <c r="C85" t="str">
        <f>IF(VLOOKUP($A85,'B-Ligands'!$A:$G,4,FALSE)="","",VLOOKUP($A85,'B-Ligands'!$A:$G,4,FALSE))</f>
        <v>Noradrenaline</v>
      </c>
      <c r="D85" t="str">
        <f>IF(VLOOKUP($A85,'B-Ligands'!$A:$G,5,FALSE)="","",VLOOKUP($A85,'B-Ligands'!$A:$G,5,FALSE))</f>
        <v>Guide To Pharmacology</v>
      </c>
      <c r="E85">
        <f>IF(VLOOKUP($A85,'B-Ligands'!$A:$G,6,FALSE)="","",VLOOKUP($A85,'B-Ligands'!$A:$G,6,FALSE))</f>
        <v>484</v>
      </c>
      <c r="F85" t="str">
        <f>IF(VLOOKUP($A85,'B-Ligands'!$A:$G,7,FALSE)="","",VLOOKUP($A85,'B-Ligands'!$A:$G,7,FALSE))</f>
        <v>Physiological</v>
      </c>
      <c r="G85" s="28">
        <f t="shared" si="20"/>
        <v>0</v>
      </c>
      <c r="H85" s="32">
        <f t="shared" si="21"/>
        <v>9.9285188402314226</v>
      </c>
      <c r="I85" s="32">
        <f t="shared" si="22"/>
        <v>5.244112877137117</v>
      </c>
      <c r="J85" s="32">
        <f t="shared" si="23"/>
        <v>5.2704018644396156</v>
      </c>
      <c r="K85" s="32">
        <f t="shared" si="24"/>
        <v>6.1674244352553478</v>
      </c>
      <c r="L85" s="28">
        <f t="shared" si="25"/>
        <v>0</v>
      </c>
      <c r="M85" s="32">
        <f t="shared" si="26"/>
        <v>10.33</v>
      </c>
      <c r="N85" s="32">
        <f t="shared" si="27"/>
        <v>6.1580000000000004</v>
      </c>
      <c r="O85" s="32">
        <f t="shared" si="28"/>
        <v>6.5780000000000003</v>
      </c>
      <c r="P85" s="32">
        <f t="shared" si="29"/>
        <v>7.1269999999999998</v>
      </c>
      <c r="Q85" s="29">
        <f t="shared" si="30"/>
        <v>0</v>
      </c>
      <c r="R85" s="31">
        <f t="shared" si="31"/>
        <v>82.156013001083423</v>
      </c>
      <c r="S85" s="31">
        <f t="shared" si="32"/>
        <v>12.193064667291472</v>
      </c>
      <c r="T85" s="31">
        <f t="shared" si="33"/>
        <v>4.9249504389691303</v>
      </c>
      <c r="U85" s="31">
        <f t="shared" si="34"/>
        <v>10.975503062117236</v>
      </c>
      <c r="V85" s="28">
        <f t="shared" si="35"/>
        <v>0</v>
      </c>
      <c r="W85" s="32">
        <f t="shared" si="36"/>
        <v>43.856974661564507</v>
      </c>
      <c r="X85" s="32">
        <f t="shared" si="37"/>
        <v>6.795657024012673</v>
      </c>
      <c r="Y85" s="32">
        <f t="shared" si="38"/>
        <v>4.435215631271749</v>
      </c>
      <c r="Z85" s="32">
        <f t="shared" si="39"/>
        <v>9.5837626764347625</v>
      </c>
      <c r="AA85" s="80" cm="1">
        <f t="array" ref="AA85">_xlfn.IFS(AR85=0,0,AR85&gt;0,(LOG(0.01*BI85/10^-AR85)))</f>
        <v>0</v>
      </c>
      <c r="AB85" s="79" t="e" cm="1">
        <f t="array" ref="AB85">_xlfn.IFS(AS85=0,0,AS85&gt;0,(LOG(0.01*BJ85/10^-AS85)))</f>
        <v>#N/A</v>
      </c>
      <c r="AC85" s="79" cm="1">
        <f t="array" ref="AC85">_xlfn.IFS(AT85=0,0,AT85&gt;0,(LOG(0.01*BK85/10^-AT85)))</f>
        <v>8.5116393549606517</v>
      </c>
      <c r="AD85" s="79" cm="1">
        <f t="array" ref="AD85">_xlfn.IFS(AU85=0,0,AU85&gt;0,(LOG(0.01*BL85/10^-AU85)))</f>
        <v>8.5100809888022049</v>
      </c>
      <c r="AE85" s="79" t="e" cm="1">
        <f t="array" ref="AE85">_xlfn.IFS(AV85=0,0,AV85&gt;0,(LOG(0.01*BM85/10^-AV85)))</f>
        <v>#N/A</v>
      </c>
      <c r="AF85" s="79" cm="1">
        <f t="array" ref="AF85">_xlfn.IFS(AW85=0,0,AW85&gt;0,(LOG(0.01*BN85/10^-AW85)))</f>
        <v>9.2724381722060478</v>
      </c>
      <c r="AG85" s="79" cm="1">
        <f t="array" ref="AG85">_xlfn.IFS(AX85=0,0,AX85&gt;0,(LOG(0.01*BO85/10^-AX85)))</f>
        <v>9.6223901004430363</v>
      </c>
      <c r="AH85" s="79" cm="1">
        <f t="array" ref="AH85">_xlfn.IFS(AY85=0,0,AY85&gt;0,(LOG(0.01*BP85/10^-AY85)))</f>
        <v>9.9285188402314226</v>
      </c>
      <c r="AI85" s="79" cm="1">
        <f t="array" ref="AI85">_xlfn.IFS(AZ85=0,0,AZ85&gt;0,(LOG(0.01*BQ85/10^-AZ85)))</f>
        <v>0</v>
      </c>
      <c r="AJ85" s="79" cm="1">
        <f t="array" ref="AJ85">_xlfn.IFS(BA85=0,0,BA85&gt;0,(LOG(0.01*BR85/10^-BA85)))</f>
        <v>0</v>
      </c>
      <c r="AK85" s="79" cm="1">
        <f t="array" ref="AK85">_xlfn.IFS(BB85=0,0,BB85&gt;0,(LOG(0.01*BS85/10^-BB85)))</f>
        <v>0</v>
      </c>
      <c r="AL85" s="79" cm="1">
        <f t="array" ref="AL85">_xlfn.IFS(BC85=0,0,BC85&gt;0,(LOG(0.01*BT85/10^-BC85)))</f>
        <v>5.244112877137117</v>
      </c>
      <c r="AM85" s="79" cm="1">
        <f t="array" ref="AM85">_xlfn.IFS(BD85=0,0,BD85&gt;0,(LOG(0.01*BU85/10^-BD85)))</f>
        <v>0</v>
      </c>
      <c r="AN85" s="79" cm="1">
        <f t="array" ref="AN85">_xlfn.IFS(BE85=0,0,BE85&gt;0,(LOG(0.01*BV85/10^-BE85)))</f>
        <v>5.2704018644396156</v>
      </c>
      <c r="AO85" s="79" cm="1">
        <f t="array" ref="AO85">_xlfn.IFS(BF85=0,0,BF85&gt;0,(LOG(0.01*BW85/10^-BF85)))</f>
        <v>4.7970977897434688</v>
      </c>
      <c r="AP85" s="79" cm="1">
        <f t="array" ref="AP85">_xlfn.IFS(BG85=0,0,BG85&gt;0,(LOG(0.01*BX85/10^-BG85)))</f>
        <v>4.7465063186601686</v>
      </c>
      <c r="AQ85" s="79" cm="1">
        <f t="array" ref="AQ85">_xlfn.IFS(BH85=0,0,BH85&gt;0,(LOG(0.01*BY85/10^-BH85)))</f>
        <v>6.1674244352553478</v>
      </c>
      <c r="AR85" s="80">
        <f>VLOOKUP($A85,'B-EmEC'!$A:$DD,MATCH(AR$2,'B-EmEC'!$A$1:$DD$1,0),FALSE)</f>
        <v>0</v>
      </c>
      <c r="AS85" s="79" t="e">
        <f>VLOOKUP($A85,'B-EmEC'!$A:$DD,MATCH(AS$2,'B-EmEC'!$A$1:$DD$1,0),FALSE)</f>
        <v>#N/A</v>
      </c>
      <c r="AT85" s="79">
        <f>VLOOKUP($A85,'B-EmEC'!$A:$DD,MATCH(AT$2,'B-EmEC'!$A$1:$DD$1,0),FALSE)</f>
        <v>8.5969999999999995</v>
      </c>
      <c r="AU85" s="79">
        <f>VLOOKUP($A85,'B-EmEC'!$A:$DD,MATCH(AU$2,'B-EmEC'!$A$1:$DD$1,0),FALSE)</f>
        <v>8.7629999999999999</v>
      </c>
      <c r="AV85" s="79" t="e">
        <f>VLOOKUP($A85,'B-EmEC'!$A:$DD,MATCH(AV$2,'B-EmEC'!$A$1:$DD$1,0),FALSE)</f>
        <v>#N/A</v>
      </c>
      <c r="AW85" s="79">
        <f>VLOOKUP($A85,'B-EmEC'!$A:$DD,MATCH(AW$2,'B-EmEC'!$A$1:$DD$1,0),FALSE)</f>
        <v>9.3979999999999997</v>
      </c>
      <c r="AX85" s="79">
        <f>VLOOKUP($A85,'B-EmEC'!$A:$DD,MATCH(AX$2,'B-EmEC'!$A$1:$DD$1,0),FALSE)</f>
        <v>9.7579999999999991</v>
      </c>
      <c r="AY85" s="79">
        <f>VLOOKUP($A85,'B-EmEC'!$A:$DD,MATCH(AY$2,'B-EmEC'!$A$1:$DD$1,0),FALSE)</f>
        <v>10.33</v>
      </c>
      <c r="AZ85" s="79">
        <f>VLOOKUP($A85,'B-EmEC'!$A:$DD,MATCH(AZ$2,'B-EmEC'!$A$1:$DD$1,0),FALSE)</f>
        <v>0</v>
      </c>
      <c r="BA85" s="79">
        <f>VLOOKUP($A85,'B-EmEC'!$A:$DD,MATCH(BA$2,'B-EmEC'!$A$1:$DD$1,0),FALSE)</f>
        <v>0</v>
      </c>
      <c r="BB85" s="79">
        <f>VLOOKUP($A85,'B-EmEC'!$A:$DD,MATCH(BB$2,'B-EmEC'!$A$1:$DD$1,0),FALSE)</f>
        <v>0</v>
      </c>
      <c r="BC85" s="79">
        <f>VLOOKUP($A85,'B-EmEC'!$A:$DD,MATCH(BC$2,'B-EmEC'!$A$1:$DD$1,0),FALSE)</f>
        <v>6.1580000000000004</v>
      </c>
      <c r="BD85" s="79">
        <f>VLOOKUP($A85,'B-EmEC'!$A:$DD,MATCH(BD$2,'B-EmEC'!$A$1:$DD$1,0),FALSE)</f>
        <v>0</v>
      </c>
      <c r="BE85" s="79">
        <f>VLOOKUP($A85,'B-EmEC'!$A:$DD,MATCH(BE$2,'B-EmEC'!$A$1:$DD$1,0),FALSE)</f>
        <v>6.5780000000000003</v>
      </c>
      <c r="BF85" s="79">
        <f>VLOOKUP($A85,'B-EmEC'!$A:$DD,MATCH(BF$2,'B-EmEC'!$A$1:$DD$1,0),FALSE)</f>
        <v>6.1109999999999998</v>
      </c>
      <c r="BG85" s="79">
        <f>VLOOKUP($A85,'B-EmEC'!$A:$DD,MATCH(BG$2,'B-EmEC'!$A$1:$DD$1,0),FALSE)</f>
        <v>5.9530000000000003</v>
      </c>
      <c r="BH85" s="79">
        <f>VLOOKUP($A85,'B-EmEC'!$A:$DD,MATCH(BH$2,'B-EmEC'!$A$1:$DD$1,0),FALSE)</f>
        <v>7.1269999999999998</v>
      </c>
      <c r="BI85" s="78">
        <f>VLOOKUP($A85,'B-EmEC'!$A:$DD,MATCH(BI$2,'B-EmEC'!$A$1:$DD$1,0),FALSE)</f>
        <v>0</v>
      </c>
      <c r="BJ85" s="77" t="e">
        <f>VLOOKUP($A85,'B-EmEC'!$A:$DD,MATCH(BJ$2,'B-EmEC'!$A$1:$DD$1,0),FALSE)</f>
        <v>#N/A</v>
      </c>
      <c r="BK85" s="77">
        <f>VLOOKUP($A85,'B-EmEC'!$A:$DD,MATCH(BK$2,'B-EmEC'!$A$1:$DD$1,0),FALSE)</f>
        <v>82.156013001083423</v>
      </c>
      <c r="BL85" s="77">
        <f>VLOOKUP($A85,'B-EmEC'!$A:$DD,MATCH(BL$2,'B-EmEC'!$A$1:$DD$1,0),FALSE)</f>
        <v>55.85743499853929</v>
      </c>
      <c r="BM85" s="77" t="e">
        <f>VLOOKUP($A85,'B-EmEC'!$A:$DD,MATCH(BM$2,'B-EmEC'!$A$1:$DD$1,0),FALSE)</f>
        <v>#N/A</v>
      </c>
      <c r="BN85" s="77">
        <f>VLOOKUP($A85,'B-EmEC'!$A:$DD,MATCH(BN$2,'B-EmEC'!$A$1:$DD$1,0),FALSE)</f>
        <v>74.892473118279582</v>
      </c>
      <c r="BO85" s="77">
        <f>VLOOKUP($A85,'B-EmEC'!$A:$DD,MATCH(BO$2,'B-EmEC'!$A$1:$DD$1,0),FALSE)</f>
        <v>73.179611650485441</v>
      </c>
      <c r="BP85" s="77">
        <f>VLOOKUP($A85,'B-EmEC'!$A:$DD,MATCH(BP$2,'B-EmEC'!$A$1:$DD$1,0),FALSE)</f>
        <v>39.675174013921115</v>
      </c>
      <c r="BQ85" s="77">
        <f>VLOOKUP($A85,'B-EmEC'!$A:$DD,MATCH(BQ$2,'B-EmEC'!$A$1:$DD$1,0),FALSE)</f>
        <v>0</v>
      </c>
      <c r="BR85" s="77">
        <f>VLOOKUP($A85,'B-EmEC'!$A:$DD,MATCH(BR$2,'B-EmEC'!$A$1:$DD$1,0),FALSE)</f>
        <v>0</v>
      </c>
      <c r="BS85" s="77">
        <f>VLOOKUP($A85,'B-EmEC'!$A:$DD,MATCH(BS$2,'B-EmEC'!$A$1:$DD$1,0),FALSE)</f>
        <v>0</v>
      </c>
      <c r="BT85" s="77">
        <f>VLOOKUP($A85,'B-EmEC'!$A:$DD,MATCH(BT$2,'B-EmEC'!$A$1:$DD$1,0),FALSE)</f>
        <v>12.193064667291472</v>
      </c>
      <c r="BU85" s="77">
        <f>VLOOKUP($A85,'B-EmEC'!$A:$DD,MATCH(BU$2,'B-EmEC'!$A$1:$DD$1,0),FALSE)</f>
        <v>0</v>
      </c>
      <c r="BV85" s="77">
        <f>VLOOKUP($A85,'B-EmEC'!$A:$DD,MATCH(BV$2,'B-EmEC'!$A$1:$DD$1,0),FALSE)</f>
        <v>4.9249504389691303</v>
      </c>
      <c r="BW85" s="77">
        <f>VLOOKUP($A85,'B-EmEC'!$A:$DD,MATCH(BW$2,'B-EmEC'!$A$1:$DD$1,0),FALSE)</f>
        <v>4.8539778449144011</v>
      </c>
      <c r="BX85" s="77">
        <f>VLOOKUP($A85,'B-EmEC'!$A:$DD,MATCH(BX$2,'B-EmEC'!$A$1:$DD$1,0),FALSE)</f>
        <v>6.2159329140461219</v>
      </c>
      <c r="BY85" s="77">
        <f>VLOOKUP($A85,'B-EmEC'!$A:$DD,MATCH(BY$2,'B-EmEC'!$A$1:$DD$1,0),FALSE)</f>
        <v>10.975503062117236</v>
      </c>
      <c r="BZ85" s="80">
        <f>VLOOKUP($A85,'B-EmEC'!$A:$DD,MATCH(BZ$2,'B-EmEC'!$A$1:$DD$1,0),FALSE)</f>
        <v>0</v>
      </c>
      <c r="CA85" s="79" t="e">
        <f>VLOOKUP($A85,'B-EmEC'!$A:$DD,MATCH(CA$2,'B-EmEC'!$A$1:$DD$1,0),FALSE)</f>
        <v>#N/A</v>
      </c>
      <c r="CB85" s="79">
        <f>VLOOKUP($A85,'B-EmEC'!$A:$DD,MATCH(CB$2,'B-EmEC'!$A$1:$DD$1,0),FALSE)</f>
        <v>36.00253030836182</v>
      </c>
      <c r="CC85" s="79">
        <f>VLOOKUP($A85,'B-EmEC'!$A:$DD,MATCH(CC$2,'B-EmEC'!$A$1:$DD$1,0),FALSE)</f>
        <v>25.988548412912163</v>
      </c>
      <c r="CD85" s="79" t="e">
        <f>VLOOKUP($A85,'B-EmEC'!$A:$DD,MATCH(CD$2,'B-EmEC'!$A$1:$DD$1,0),FALSE)</f>
        <v>#N/A</v>
      </c>
      <c r="CE85" s="79">
        <f>VLOOKUP($A85,'B-EmEC'!$A:$DD,MATCH(CE$2,'B-EmEC'!$A$1:$DD$1,0),FALSE)</f>
        <v>18.330873146563807</v>
      </c>
      <c r="CF85" s="79">
        <f>VLOOKUP($A85,'B-EmEC'!$A:$DD,MATCH(CF$2,'B-EmEC'!$A$1:$DD$1,0),FALSE)</f>
        <v>43.856974661564507</v>
      </c>
      <c r="CG85" s="79">
        <f>VLOOKUP($A85,'B-EmEC'!$A:$DD,MATCH(CG$2,'B-EmEC'!$A$1:$DD$1,0),FALSE)</f>
        <v>8.2630541612782729</v>
      </c>
      <c r="CH85" s="79">
        <f>VLOOKUP($A85,'B-EmEC'!$A:$DD,MATCH(CH$2,'B-EmEC'!$A$1:$DD$1,0),FALSE)</f>
        <v>0</v>
      </c>
      <c r="CI85" s="79">
        <f>VLOOKUP($A85,'B-EmEC'!$A:$DD,MATCH(CI$2,'B-EmEC'!$A$1:$DD$1,0),FALSE)</f>
        <v>0</v>
      </c>
      <c r="CJ85" s="79">
        <f>VLOOKUP($A85,'B-EmEC'!$A:$DD,MATCH(CJ$2,'B-EmEC'!$A$1:$DD$1,0),FALSE)</f>
        <v>0</v>
      </c>
      <c r="CK85" s="79">
        <f>VLOOKUP($A85,'B-EmEC'!$A:$DD,MATCH(CK$2,'B-EmEC'!$A$1:$DD$1,0),FALSE)</f>
        <v>6.795657024012673</v>
      </c>
      <c r="CL85" s="79">
        <f>VLOOKUP($A85,'B-EmEC'!$A:$DD,MATCH(CL$2,'B-EmEC'!$A$1:$DD$1,0),FALSE)</f>
        <v>0</v>
      </c>
      <c r="CM85" s="79">
        <f>VLOOKUP($A85,'B-EmEC'!$A:$DD,MATCH(CM$2,'B-EmEC'!$A$1:$DD$1,0),FALSE)</f>
        <v>4.435215631271749</v>
      </c>
      <c r="CN85" s="79">
        <f>VLOOKUP($A85,'B-EmEC'!$A:$DD,MATCH(CN$2,'B-EmEC'!$A$1:$DD$1,0),FALSE)</f>
        <v>4.2317856256193664</v>
      </c>
      <c r="CO85" s="79">
        <f>VLOOKUP($A85,'B-EmEC'!$A:$DD,MATCH(CO$2,'B-EmEC'!$A$1:$DD$1,0),FALSE)</f>
        <v>3.9549385611269257</v>
      </c>
      <c r="CP85" s="79">
        <f>VLOOKUP($A85,'B-EmEC'!$A:$DD,MATCH(CP$2,'B-EmEC'!$A$1:$DD$1,0),FALSE)</f>
        <v>9.5837626764347625</v>
      </c>
    </row>
    <row r="86" spans="1:94" x14ac:dyDescent="0.2">
      <c r="A86" t="s">
        <v>40</v>
      </c>
      <c r="B86" s="1" t="str">
        <f>IF(VLOOKUP($A86,'B-Ligands'!$A:$G,3,FALSE)="","",VLOOKUP($A86,'B-Ligands'!$A:$G,3,FALSE))</f>
        <v/>
      </c>
      <c r="C86" t="str">
        <f>IF(VLOOKUP($A86,'B-Ligands'!$A:$G,4,FALSE)="","",VLOOKUP($A86,'B-Ligands'!$A:$G,4,FALSE))</f>
        <v>Noradrenaline</v>
      </c>
      <c r="D86" t="str">
        <f>IF(VLOOKUP($A86,'B-Ligands'!$A:$G,5,FALSE)="","",VLOOKUP($A86,'B-Ligands'!$A:$G,5,FALSE))</f>
        <v>Guide To Pharmacology</v>
      </c>
      <c r="E86">
        <f>IF(VLOOKUP($A86,'B-Ligands'!$A:$G,6,FALSE)="","",VLOOKUP($A86,'B-Ligands'!$A:$G,6,FALSE))</f>
        <v>484</v>
      </c>
      <c r="F86" t="str">
        <f>IF(VLOOKUP($A86,'B-Ligands'!$A:$G,7,FALSE)="","",VLOOKUP($A86,'B-Ligands'!$A:$G,7,FALSE))</f>
        <v>Physiological</v>
      </c>
      <c r="G86" s="28">
        <f t="shared" si="20"/>
        <v>9.6298142180006341</v>
      </c>
      <c r="H86" s="32">
        <f t="shared" si="21"/>
        <v>6.5488666437903333</v>
      </c>
      <c r="I86" s="32">
        <f t="shared" si="22"/>
        <v>8.1996549278707711</v>
      </c>
      <c r="J86" s="32">
        <f t="shared" si="23"/>
        <v>6.2879566390173185</v>
      </c>
      <c r="K86" s="32">
        <f t="shared" si="24"/>
        <v>5.9395847890528115</v>
      </c>
      <c r="L86" s="28">
        <f t="shared" si="25"/>
        <v>9.7029999999999994</v>
      </c>
      <c r="M86" s="32">
        <f t="shared" si="26"/>
        <v>6.915</v>
      </c>
      <c r="N86" s="32">
        <f t="shared" si="27"/>
        <v>8.3800000000000008</v>
      </c>
      <c r="O86" s="32">
        <f t="shared" si="28"/>
        <v>6.3920000000000003</v>
      </c>
      <c r="P86" s="32">
        <f t="shared" si="29"/>
        <v>6.7770000000000001</v>
      </c>
      <c r="Q86" s="29">
        <f t="shared" si="30"/>
        <v>84.491733006736084</v>
      </c>
      <c r="R86" s="31">
        <f t="shared" si="31"/>
        <v>43.039443155452432</v>
      </c>
      <c r="S86" s="31">
        <f t="shared" si="32"/>
        <v>66.01686972820994</v>
      </c>
      <c r="T86" s="31">
        <f t="shared" si="33"/>
        <v>78.696721311475414</v>
      </c>
      <c r="U86" s="31">
        <f t="shared" si="34"/>
        <v>14.540682414698162</v>
      </c>
      <c r="V86" s="28">
        <f t="shared" si="35"/>
        <v>7.4515754219562593</v>
      </c>
      <c r="W86" s="32">
        <f t="shared" si="36"/>
        <v>6.579085709882488</v>
      </c>
      <c r="X86" s="32">
        <f t="shared" si="37"/>
        <v>58.3955398962392</v>
      </c>
      <c r="Y86" s="32">
        <f t="shared" si="38"/>
        <v>14.94372490143923</v>
      </c>
      <c r="Z86" s="32">
        <f t="shared" si="39"/>
        <v>56.165637176228309</v>
      </c>
      <c r="AA86" s="80" cm="1">
        <f t="array" ref="AA86">_xlfn.IFS(AR86=0,0,AR86&gt;0,(LOG(0.01*BI86/10^-AR86)))</f>
        <v>9.6298142180006341</v>
      </c>
      <c r="AB86" s="79" t="e" cm="1">
        <f t="array" ref="AB86">_xlfn.IFS(AS86=0,0,AS86&gt;0,(LOG(0.01*BJ86/10^-AS86)))</f>
        <v>#N/A</v>
      </c>
      <c r="AC86" s="79" cm="1">
        <f t="array" ref="AC86">_xlfn.IFS(AT86=0,0,AT86&gt;0,(LOG(0.01*BK86/10^-AT86)))</f>
        <v>0</v>
      </c>
      <c r="AD86" s="79" cm="1">
        <f t="array" ref="AD86">_xlfn.IFS(AU86=0,0,AU86&gt;0,(LOG(0.01*BL86/10^-AU86)))</f>
        <v>0</v>
      </c>
      <c r="AE86" s="79" t="e" cm="1">
        <f t="array" ref="AE86">_xlfn.IFS(AV86=0,0,AV86&gt;0,(LOG(0.01*BM86/10^-AV86)))</f>
        <v>#N/A</v>
      </c>
      <c r="AF86" s="79" cm="1">
        <f t="array" ref="AF86">_xlfn.IFS(AW86=0,0,AW86&gt;0,(LOG(0.01*BN86/10^-AW86)))</f>
        <v>5.7527339752720961</v>
      </c>
      <c r="AG86" s="79" cm="1">
        <f t="array" ref="AG86">_xlfn.IFS(AX86=0,0,AX86&gt;0,(LOG(0.01*BO86/10^-AX86)))</f>
        <v>6.0537468975322035</v>
      </c>
      <c r="AH86" s="79" cm="1">
        <f t="array" ref="AH86">_xlfn.IFS(AY86=0,0,AY86&gt;0,(LOG(0.01*BP86/10^-AY86)))</f>
        <v>6.5488666437903333</v>
      </c>
      <c r="AI86" s="79" cm="1">
        <f t="array" ref="AI86">_xlfn.IFS(AZ86=0,0,AZ86&gt;0,(LOG(0.01*BQ86/10^-AZ86)))</f>
        <v>4.7691558859179528</v>
      </c>
      <c r="AJ86" s="79" cm="1">
        <f t="array" ref="AJ86">_xlfn.IFS(BA86=0,0,BA86&gt;0,(LOG(0.01*BR86/10^-BA86)))</f>
        <v>0</v>
      </c>
      <c r="AK86" s="79" cm="1">
        <f t="array" ref="AK86">_xlfn.IFS(BB86=0,0,BB86&gt;0,(LOG(0.01*BS86/10^-BB86)))</f>
        <v>5.413613257399664</v>
      </c>
      <c r="AL86" s="79" cm="1">
        <f t="array" ref="AL86">_xlfn.IFS(BC86=0,0,BC86&gt;0,(LOG(0.01*BT86/10^-BC86)))</f>
        <v>8.1996549278707711</v>
      </c>
      <c r="AM86" s="79" cm="1">
        <f t="array" ref="AM86">_xlfn.IFS(BD86=0,0,BD86&gt;0,(LOG(0.01*BU86/10^-BD86)))</f>
        <v>6.2879566390173185</v>
      </c>
      <c r="AN86" s="79" cm="1">
        <f t="array" ref="AN86">_xlfn.IFS(BE86=0,0,BE86&gt;0,(LOG(0.01*BV86/10^-BE86)))</f>
        <v>5.1782469627931098</v>
      </c>
      <c r="AO86" s="79" cm="1">
        <f t="array" ref="AO86">_xlfn.IFS(BF86=0,0,BF86&gt;0,(LOG(0.01*BW86/10^-BF86)))</f>
        <v>5.5869202216046485</v>
      </c>
      <c r="AP86" s="79" cm="1">
        <f t="array" ref="AP86">_xlfn.IFS(BG86=0,0,BG86&gt;0,(LOG(0.01*BX86/10^-BG86)))</f>
        <v>5.776772436836966</v>
      </c>
      <c r="AQ86" s="79" cm="1">
        <f t="array" ref="AQ86">_xlfn.IFS(BH86=0,0,BH86&gt;0,(LOG(0.01*BY86/10^-BH86)))</f>
        <v>5.9395847890528115</v>
      </c>
      <c r="AR86" s="80">
        <f>VLOOKUP($A86,'B-EmEC'!$A:$DD,MATCH(AR$2,'B-EmEC'!$A$1:$DD$1,0),FALSE)</f>
        <v>9.7029999999999994</v>
      </c>
      <c r="AS86" s="79" t="e">
        <f>VLOOKUP($A86,'B-EmEC'!$A:$DD,MATCH(AS$2,'B-EmEC'!$A$1:$DD$1,0),FALSE)</f>
        <v>#N/A</v>
      </c>
      <c r="AT86" s="79">
        <f>VLOOKUP($A86,'B-EmEC'!$A:$DD,MATCH(AT$2,'B-EmEC'!$A$1:$DD$1,0),FALSE)</f>
        <v>0</v>
      </c>
      <c r="AU86" s="79">
        <f>VLOOKUP($A86,'B-EmEC'!$A:$DD,MATCH(AU$2,'B-EmEC'!$A$1:$DD$1,0),FALSE)</f>
        <v>0</v>
      </c>
      <c r="AV86" s="79" t="e">
        <f>VLOOKUP($A86,'B-EmEC'!$A:$DD,MATCH(AV$2,'B-EmEC'!$A$1:$DD$1,0),FALSE)</f>
        <v>#N/A</v>
      </c>
      <c r="AW86" s="79">
        <f>VLOOKUP($A86,'B-EmEC'!$A:$DD,MATCH(AW$2,'B-EmEC'!$A$1:$DD$1,0),FALSE)</f>
        <v>6.5730000000000004</v>
      </c>
      <c r="AX86" s="79">
        <f>VLOOKUP($A86,'B-EmEC'!$A:$DD,MATCH(AX$2,'B-EmEC'!$A$1:$DD$1,0),FALSE)</f>
        <v>6.5620000000000003</v>
      </c>
      <c r="AY86" s="79">
        <f>VLOOKUP($A86,'B-EmEC'!$A:$DD,MATCH(AY$2,'B-EmEC'!$A$1:$DD$1,0),FALSE)</f>
        <v>6.915</v>
      </c>
      <c r="AZ86" s="79">
        <f>VLOOKUP($A86,'B-EmEC'!$A:$DD,MATCH(AZ$2,'B-EmEC'!$A$1:$DD$1,0),FALSE)</f>
        <v>6.1029999999999998</v>
      </c>
      <c r="BA86" s="79">
        <f>VLOOKUP($A86,'B-EmEC'!$A:$DD,MATCH(BA$2,'B-EmEC'!$A$1:$DD$1,0),FALSE)</f>
        <v>0</v>
      </c>
      <c r="BB86" s="79">
        <f>VLOOKUP($A86,'B-EmEC'!$A:$DD,MATCH(BB$2,'B-EmEC'!$A$1:$DD$1,0),FALSE)</f>
        <v>6.0940000000000003</v>
      </c>
      <c r="BC86" s="79">
        <f>VLOOKUP($A86,'B-EmEC'!$A:$DD,MATCH(BC$2,'B-EmEC'!$A$1:$DD$1,0),FALSE)</f>
        <v>8.3800000000000008</v>
      </c>
      <c r="BD86" s="79">
        <f>VLOOKUP($A86,'B-EmEC'!$A:$DD,MATCH(BD$2,'B-EmEC'!$A$1:$DD$1,0),FALSE)</f>
        <v>6.3920000000000003</v>
      </c>
      <c r="BE86" s="79">
        <f>VLOOKUP($A86,'B-EmEC'!$A:$DD,MATCH(BE$2,'B-EmEC'!$A$1:$DD$1,0),FALSE)</f>
        <v>6.05</v>
      </c>
      <c r="BF86" s="79">
        <f>VLOOKUP($A86,'B-EmEC'!$A:$DD,MATCH(BF$2,'B-EmEC'!$A$1:$DD$1,0),FALSE)</f>
        <v>6.5529999999999999</v>
      </c>
      <c r="BG86" s="79">
        <f>VLOOKUP($A86,'B-EmEC'!$A:$DD,MATCH(BG$2,'B-EmEC'!$A$1:$DD$1,0),FALSE)</f>
        <v>6.6289999999999996</v>
      </c>
      <c r="BH86" s="79">
        <f>VLOOKUP($A86,'B-EmEC'!$A:$DD,MATCH(BH$2,'B-EmEC'!$A$1:$DD$1,0),FALSE)</f>
        <v>6.7770000000000001</v>
      </c>
      <c r="BI86" s="78">
        <f>VLOOKUP($A86,'B-EmEC'!$A:$DD,MATCH(BI$2,'B-EmEC'!$A$1:$DD$1,0),FALSE)</f>
        <v>84.491733006736084</v>
      </c>
      <c r="BJ86" s="77" t="e">
        <f>VLOOKUP($A86,'B-EmEC'!$A:$DD,MATCH(BJ$2,'B-EmEC'!$A$1:$DD$1,0),FALSE)</f>
        <v>#N/A</v>
      </c>
      <c r="BK86" s="77">
        <f>VLOOKUP($A86,'B-EmEC'!$A:$DD,MATCH(BK$2,'B-EmEC'!$A$1:$DD$1,0),FALSE)</f>
        <v>0</v>
      </c>
      <c r="BL86" s="77">
        <f>VLOOKUP($A86,'B-EmEC'!$A:$DD,MATCH(BL$2,'B-EmEC'!$A$1:$DD$1,0),FALSE)</f>
        <v>0</v>
      </c>
      <c r="BM86" s="77" t="e">
        <f>VLOOKUP($A86,'B-EmEC'!$A:$DD,MATCH(BM$2,'B-EmEC'!$A$1:$DD$1,0),FALSE)</f>
        <v>#N/A</v>
      </c>
      <c r="BN86" s="77">
        <f>VLOOKUP($A86,'B-EmEC'!$A:$DD,MATCH(BN$2,'B-EmEC'!$A$1:$DD$1,0),FALSE)</f>
        <v>15.126344086021506</v>
      </c>
      <c r="BO86" s="77">
        <f>VLOOKUP($A86,'B-EmEC'!$A:$DD,MATCH(BO$2,'B-EmEC'!$A$1:$DD$1,0),FALSE)</f>
        <v>31.027508090614887</v>
      </c>
      <c r="BP86" s="77">
        <f>VLOOKUP($A86,'B-EmEC'!$A:$DD,MATCH(BP$2,'B-EmEC'!$A$1:$DD$1,0),FALSE)</f>
        <v>43.039443155452432</v>
      </c>
      <c r="BQ86" s="77">
        <f>VLOOKUP($A86,'B-EmEC'!$A:$DD,MATCH(BQ$2,'B-EmEC'!$A$1:$DD$1,0),FALSE)</f>
        <v>4.6361329950594206</v>
      </c>
      <c r="BR86" s="77">
        <f>VLOOKUP($A86,'B-EmEC'!$A:$DD,MATCH(BR$2,'B-EmEC'!$A$1:$DD$1,0),FALSE)</f>
        <v>0</v>
      </c>
      <c r="BS86" s="77">
        <f>VLOOKUP($A86,'B-EmEC'!$A:$DD,MATCH(BS$2,'B-EmEC'!$A$1:$DD$1,0),FALSE)</f>
        <v>20.874364246293691</v>
      </c>
      <c r="BT86" s="77">
        <f>VLOOKUP($A86,'B-EmEC'!$A:$DD,MATCH(BT$2,'B-EmEC'!$A$1:$DD$1,0),FALSE)</f>
        <v>66.01686972820994</v>
      </c>
      <c r="BU86" s="77">
        <f>VLOOKUP($A86,'B-EmEC'!$A:$DD,MATCH(BU$2,'B-EmEC'!$A$1:$DD$1,0),FALSE)</f>
        <v>78.696721311475414</v>
      </c>
      <c r="BV86" s="77">
        <f>VLOOKUP($A86,'B-EmEC'!$A:$DD,MATCH(BV$2,'B-EmEC'!$A$1:$DD$1,0),FALSE)</f>
        <v>13.435287453979042</v>
      </c>
      <c r="BW86" s="77">
        <f>VLOOKUP($A86,'B-EmEC'!$A:$DD,MATCH(BW$2,'B-EmEC'!$A$1:$DD$1,0),FALSE)</f>
        <v>10.812353138637128</v>
      </c>
      <c r="BX86" s="77">
        <f>VLOOKUP($A86,'B-EmEC'!$A:$DD,MATCH(BX$2,'B-EmEC'!$A$1:$DD$1,0),FALSE)</f>
        <v>14.053109713487071</v>
      </c>
      <c r="BY86" s="77">
        <f>VLOOKUP($A86,'B-EmEC'!$A:$DD,MATCH(BY$2,'B-EmEC'!$A$1:$DD$1,0),FALSE)</f>
        <v>14.540682414698162</v>
      </c>
      <c r="BZ86" s="80">
        <f>VLOOKUP($A86,'B-EmEC'!$A:$DD,MATCH(BZ$2,'B-EmEC'!$A$1:$DD$1,0),FALSE)</f>
        <v>7.4515754219562593</v>
      </c>
      <c r="CA86" s="79" t="e">
        <f>VLOOKUP($A86,'B-EmEC'!$A:$DD,MATCH(CA$2,'B-EmEC'!$A$1:$DD$1,0),FALSE)</f>
        <v>#N/A</v>
      </c>
      <c r="CB86" s="79">
        <f>VLOOKUP($A86,'B-EmEC'!$A:$DD,MATCH(CB$2,'B-EmEC'!$A$1:$DD$1,0),FALSE)</f>
        <v>0</v>
      </c>
      <c r="CC86" s="79">
        <f>VLOOKUP($A86,'B-EmEC'!$A:$DD,MATCH(CC$2,'B-EmEC'!$A$1:$DD$1,0),FALSE)</f>
        <v>0</v>
      </c>
      <c r="CD86" s="79" t="e">
        <f>VLOOKUP($A86,'B-EmEC'!$A:$DD,MATCH(CD$2,'B-EmEC'!$A$1:$DD$1,0),FALSE)</f>
        <v>#N/A</v>
      </c>
      <c r="CE86" s="79">
        <f>VLOOKUP($A86,'B-EmEC'!$A:$DD,MATCH(CE$2,'B-EmEC'!$A$1:$DD$1,0),FALSE)</f>
        <v>6.579085709882488</v>
      </c>
      <c r="CF86" s="79">
        <f>VLOOKUP($A86,'B-EmEC'!$A:$DD,MATCH(CF$2,'B-EmEC'!$A$1:$DD$1,0),FALSE)</f>
        <v>3.3062722248136911</v>
      </c>
      <c r="CG86" s="79">
        <f>VLOOKUP($A86,'B-EmEC'!$A:$DD,MATCH(CG$2,'B-EmEC'!$A$1:$DD$1,0),FALSE)</f>
        <v>4.3231760925199509</v>
      </c>
      <c r="CH86" s="79">
        <f>VLOOKUP($A86,'B-EmEC'!$A:$DD,MATCH(CH$2,'B-EmEC'!$A$1:$DD$1,0),FALSE)</f>
        <v>3.4152330915271465</v>
      </c>
      <c r="CI86" s="79">
        <f>VLOOKUP($A86,'B-EmEC'!$A:$DD,MATCH(CI$2,'B-EmEC'!$A$1:$DD$1,0),FALSE)</f>
        <v>0</v>
      </c>
      <c r="CJ86" s="79">
        <f>VLOOKUP($A86,'B-EmEC'!$A:$DD,MATCH(CJ$2,'B-EmEC'!$A$1:$DD$1,0),FALSE)</f>
        <v>7.2912720566195697</v>
      </c>
      <c r="CK86" s="79">
        <f>VLOOKUP($A86,'B-EmEC'!$A:$DD,MATCH(CK$2,'B-EmEC'!$A$1:$DD$1,0),FALSE)</f>
        <v>58.3955398962392</v>
      </c>
      <c r="CL86" s="79">
        <f>VLOOKUP($A86,'B-EmEC'!$A:$DD,MATCH(CL$2,'B-EmEC'!$A$1:$DD$1,0),FALSE)</f>
        <v>14.94372490143923</v>
      </c>
      <c r="CM86" s="79">
        <f>VLOOKUP($A86,'B-EmEC'!$A:$DD,MATCH(CM$2,'B-EmEC'!$A$1:$DD$1,0),FALSE)</f>
        <v>8.69623817055</v>
      </c>
      <c r="CN86" s="79">
        <f>VLOOKUP($A86,'B-EmEC'!$A:$DD,MATCH(CN$2,'B-EmEC'!$A$1:$DD$1,0),FALSE)</f>
        <v>56.165637176228309</v>
      </c>
      <c r="CO86" s="79">
        <f>VLOOKUP($A86,'B-EmEC'!$A:$DD,MATCH(CO$2,'B-EmEC'!$A$1:$DD$1,0),FALSE)</f>
        <v>11.865451326887381</v>
      </c>
      <c r="CP86" s="79">
        <f>VLOOKUP($A86,'B-EmEC'!$A:$DD,MATCH(CP$2,'B-EmEC'!$A$1:$DD$1,0),FALSE)</f>
        <v>8.8635627853821362</v>
      </c>
    </row>
    <row r="87" spans="1:94" x14ac:dyDescent="0.2">
      <c r="A87" t="s">
        <v>41</v>
      </c>
      <c r="B87" s="1" t="str">
        <f>IF(VLOOKUP($A87,'B-Ligands'!$A:$G,3,FALSE)="","",VLOOKUP($A87,'B-Ligands'!$A:$G,3,FALSE))</f>
        <v/>
      </c>
      <c r="C87" t="str">
        <f>IF(VLOOKUP($A87,'B-Ligands'!$A:$G,4,FALSE)="","",VLOOKUP($A87,'B-Ligands'!$A:$G,4,FALSE))</f>
        <v>Noradrenaline</v>
      </c>
      <c r="D87" t="str">
        <f>IF(VLOOKUP($A87,'B-Ligands'!$A:$G,5,FALSE)="","",VLOOKUP($A87,'B-Ligands'!$A:$G,5,FALSE))</f>
        <v>Guide To Pharmacology</v>
      </c>
      <c r="E87">
        <f>IF(VLOOKUP($A87,'B-Ligands'!$A:$G,6,FALSE)="","",VLOOKUP($A87,'B-Ligands'!$A:$G,6,FALSE))</f>
        <v>484</v>
      </c>
      <c r="F87" t="str">
        <f>IF(VLOOKUP($A87,'B-Ligands'!$A:$G,7,FALSE)="","",VLOOKUP($A87,'B-Ligands'!$A:$G,7,FALSE))</f>
        <v>Physiological</v>
      </c>
      <c r="G87" s="28">
        <f t="shared" si="20"/>
        <v>8.1955527236335506</v>
      </c>
      <c r="H87" s="32">
        <f t="shared" si="21"/>
        <v>0</v>
      </c>
      <c r="I87" s="32">
        <f t="shared" si="22"/>
        <v>6.3077441747381382</v>
      </c>
      <c r="J87" s="32">
        <f t="shared" si="23"/>
        <v>0</v>
      </c>
      <c r="K87" s="32">
        <f t="shared" si="24"/>
        <v>4.8729444744148047</v>
      </c>
      <c r="L87" s="28">
        <f t="shared" si="25"/>
        <v>8.2750000000000004</v>
      </c>
      <c r="M87" s="32">
        <f t="shared" si="26"/>
        <v>0</v>
      </c>
      <c r="N87" s="32">
        <f t="shared" si="27"/>
        <v>6.4509999999999996</v>
      </c>
      <c r="O87" s="32">
        <f t="shared" si="28"/>
        <v>0</v>
      </c>
      <c r="P87" s="32">
        <f t="shared" si="29"/>
        <v>5.3079999999999998</v>
      </c>
      <c r="Q87" s="29">
        <f t="shared" si="30"/>
        <v>83.282302510716477</v>
      </c>
      <c r="R87" s="31">
        <f t="shared" si="31"/>
        <v>0</v>
      </c>
      <c r="S87" s="31">
        <f t="shared" si="32"/>
        <v>71.902530459231485</v>
      </c>
      <c r="T87" s="31">
        <f t="shared" si="33"/>
        <v>0</v>
      </c>
      <c r="U87" s="31">
        <f t="shared" si="34"/>
        <v>36.723534558180226</v>
      </c>
      <c r="V87" s="28">
        <f t="shared" si="35"/>
        <v>3.2514744115590104</v>
      </c>
      <c r="W87" s="32">
        <f t="shared" si="36"/>
        <v>0</v>
      </c>
      <c r="X87" s="32">
        <f t="shared" si="37"/>
        <v>55.791461891629289</v>
      </c>
      <c r="Y87" s="32">
        <f t="shared" si="38"/>
        <v>0</v>
      </c>
      <c r="Z87" s="32">
        <f t="shared" si="39"/>
        <v>46.839933968886349</v>
      </c>
      <c r="AA87" s="80" cm="1">
        <f t="array" ref="AA87">_xlfn.IFS(AR87=0,0,AR87&gt;0,(LOG(0.01*BI87/10^-AR87)))</f>
        <v>8.1955527236335506</v>
      </c>
      <c r="AB87" s="79" t="e" cm="1">
        <f t="array" ref="AB87">_xlfn.IFS(AS87=0,0,AS87&gt;0,(LOG(0.01*BJ87/10^-AS87)))</f>
        <v>#N/A</v>
      </c>
      <c r="AC87" s="79" cm="1">
        <f t="array" ref="AC87">_xlfn.IFS(AT87=0,0,AT87&gt;0,(LOG(0.01*BK87/10^-AT87)))</f>
        <v>0</v>
      </c>
      <c r="AD87" s="79" cm="1">
        <f t="array" ref="AD87">_xlfn.IFS(AU87=0,0,AU87&gt;0,(LOG(0.01*BL87/10^-AU87)))</f>
        <v>0</v>
      </c>
      <c r="AE87" s="79" t="e" cm="1">
        <f t="array" ref="AE87">_xlfn.IFS(AV87=0,0,AV87&gt;0,(LOG(0.01*BM87/10^-AV87)))</f>
        <v>#N/A</v>
      </c>
      <c r="AF87" s="79" cm="1">
        <f t="array" ref="AF87">_xlfn.IFS(AW87=0,0,AW87&gt;0,(LOG(0.01*BN87/10^-AW87)))</f>
        <v>0</v>
      </c>
      <c r="AG87" s="79" cm="1">
        <f t="array" ref="AG87">_xlfn.IFS(AX87=0,0,AX87&gt;0,(LOG(0.01*BO87/10^-AX87)))</f>
        <v>0</v>
      </c>
      <c r="AH87" s="79" cm="1">
        <f t="array" ref="AH87">_xlfn.IFS(AY87=0,0,AY87&gt;0,(LOG(0.01*BP87/10^-AY87)))</f>
        <v>0</v>
      </c>
      <c r="AI87" s="79" cm="1">
        <f t="array" ref="AI87">_xlfn.IFS(AZ87=0,0,AZ87&gt;0,(LOG(0.01*BQ87/10^-AZ87)))</f>
        <v>0</v>
      </c>
      <c r="AJ87" s="79" cm="1">
        <f t="array" ref="AJ87">_xlfn.IFS(BA87=0,0,BA87&gt;0,(LOG(0.01*BR87/10^-BA87)))</f>
        <v>0</v>
      </c>
      <c r="AK87" s="79" cm="1">
        <f t="array" ref="AK87">_xlfn.IFS(BB87=0,0,BB87&gt;0,(LOG(0.01*BS87/10^-BB87)))</f>
        <v>0</v>
      </c>
      <c r="AL87" s="79" cm="1">
        <f t="array" ref="AL87">_xlfn.IFS(BC87=0,0,BC87&gt;0,(LOG(0.01*BT87/10^-BC87)))</f>
        <v>6.3077441747381382</v>
      </c>
      <c r="AM87" s="79" cm="1">
        <f t="array" ref="AM87">_xlfn.IFS(BD87=0,0,BD87&gt;0,(LOG(0.01*BU87/10^-BD87)))</f>
        <v>0</v>
      </c>
      <c r="AN87" s="79" cm="1">
        <f t="array" ref="AN87">_xlfn.IFS(BE87=0,0,BE87&gt;0,(LOG(0.01*BV87/10^-BE87)))</f>
        <v>0</v>
      </c>
      <c r="AO87" s="79" cm="1">
        <f t="array" ref="AO87">_xlfn.IFS(BF87=0,0,BF87&gt;0,(LOG(0.01*BW87/10^-BF87)))</f>
        <v>3.5479894881129188</v>
      </c>
      <c r="AP87" s="79" cm="1">
        <f t="array" ref="AP87">_xlfn.IFS(BG87=0,0,BG87&gt;0,(LOG(0.01*BX87/10^-BG87)))</f>
        <v>4.3058945845600887</v>
      </c>
      <c r="AQ87" s="79" cm="1">
        <f t="array" ref="AQ87">_xlfn.IFS(BH87=0,0,BH87&gt;0,(LOG(0.01*BY87/10^-BH87)))</f>
        <v>4.8729444744148047</v>
      </c>
      <c r="AR87" s="80">
        <f>VLOOKUP($A87,'B-EmEC'!$A:$DD,MATCH(AR$2,'B-EmEC'!$A$1:$DD$1,0),FALSE)</f>
        <v>8.2750000000000004</v>
      </c>
      <c r="AS87" s="79" t="e">
        <f>VLOOKUP($A87,'B-EmEC'!$A:$DD,MATCH(AS$2,'B-EmEC'!$A$1:$DD$1,0),FALSE)</f>
        <v>#N/A</v>
      </c>
      <c r="AT87" s="79">
        <f>VLOOKUP($A87,'B-EmEC'!$A:$DD,MATCH(AT$2,'B-EmEC'!$A$1:$DD$1,0),FALSE)</f>
        <v>0</v>
      </c>
      <c r="AU87" s="79">
        <f>VLOOKUP($A87,'B-EmEC'!$A:$DD,MATCH(AU$2,'B-EmEC'!$A$1:$DD$1,0),FALSE)</f>
        <v>0</v>
      </c>
      <c r="AV87" s="79" t="e">
        <f>VLOOKUP($A87,'B-EmEC'!$A:$DD,MATCH(AV$2,'B-EmEC'!$A$1:$DD$1,0),FALSE)</f>
        <v>#N/A</v>
      </c>
      <c r="AW87" s="79">
        <f>VLOOKUP($A87,'B-EmEC'!$A:$DD,MATCH(AW$2,'B-EmEC'!$A$1:$DD$1,0),FALSE)</f>
        <v>0</v>
      </c>
      <c r="AX87" s="79">
        <f>VLOOKUP($A87,'B-EmEC'!$A:$DD,MATCH(AX$2,'B-EmEC'!$A$1:$DD$1,0),FALSE)</f>
        <v>0</v>
      </c>
      <c r="AY87" s="79">
        <f>VLOOKUP($A87,'B-EmEC'!$A:$DD,MATCH(AY$2,'B-EmEC'!$A$1:$DD$1,0),FALSE)</f>
        <v>0</v>
      </c>
      <c r="AZ87" s="79">
        <f>VLOOKUP($A87,'B-EmEC'!$A:$DD,MATCH(AZ$2,'B-EmEC'!$A$1:$DD$1,0),FALSE)</f>
        <v>0</v>
      </c>
      <c r="BA87" s="79">
        <f>VLOOKUP($A87,'B-EmEC'!$A:$DD,MATCH(BA$2,'B-EmEC'!$A$1:$DD$1,0),FALSE)</f>
        <v>0</v>
      </c>
      <c r="BB87" s="79">
        <f>VLOOKUP($A87,'B-EmEC'!$A:$DD,MATCH(BB$2,'B-EmEC'!$A$1:$DD$1,0),FALSE)</f>
        <v>0</v>
      </c>
      <c r="BC87" s="79">
        <f>VLOOKUP($A87,'B-EmEC'!$A:$DD,MATCH(BC$2,'B-EmEC'!$A$1:$DD$1,0),FALSE)</f>
        <v>6.4509999999999996</v>
      </c>
      <c r="BD87" s="79">
        <f>VLOOKUP($A87,'B-EmEC'!$A:$DD,MATCH(BD$2,'B-EmEC'!$A$1:$DD$1,0),FALSE)</f>
        <v>0</v>
      </c>
      <c r="BE87" s="79">
        <f>VLOOKUP($A87,'B-EmEC'!$A:$DD,MATCH(BE$2,'B-EmEC'!$A$1:$DD$1,0),FALSE)</f>
        <v>0</v>
      </c>
      <c r="BF87" s="79">
        <f>VLOOKUP($A87,'B-EmEC'!$A:$DD,MATCH(BF$2,'B-EmEC'!$A$1:$DD$1,0),FALSE)</f>
        <v>4.42</v>
      </c>
      <c r="BG87" s="79">
        <f>VLOOKUP($A87,'B-EmEC'!$A:$DD,MATCH(BG$2,'B-EmEC'!$A$1:$DD$1,0),FALSE)</f>
        <v>4.8860000000000001</v>
      </c>
      <c r="BH87" s="79">
        <f>VLOOKUP($A87,'B-EmEC'!$A:$DD,MATCH(BH$2,'B-EmEC'!$A$1:$DD$1,0),FALSE)</f>
        <v>5.3079999999999998</v>
      </c>
      <c r="BI87" s="78">
        <f>VLOOKUP($A87,'B-EmEC'!$A:$DD,MATCH(BI$2,'B-EmEC'!$A$1:$DD$1,0),FALSE)</f>
        <v>83.282302510716477</v>
      </c>
      <c r="BJ87" s="77" t="e">
        <f>VLOOKUP($A87,'B-EmEC'!$A:$DD,MATCH(BJ$2,'B-EmEC'!$A$1:$DD$1,0),FALSE)</f>
        <v>#N/A</v>
      </c>
      <c r="BK87" s="77">
        <f>VLOOKUP($A87,'B-EmEC'!$A:$DD,MATCH(BK$2,'B-EmEC'!$A$1:$DD$1,0),FALSE)</f>
        <v>0</v>
      </c>
      <c r="BL87" s="77">
        <f>VLOOKUP($A87,'B-EmEC'!$A:$DD,MATCH(BL$2,'B-EmEC'!$A$1:$DD$1,0),FALSE)</f>
        <v>0</v>
      </c>
      <c r="BM87" s="77" t="e">
        <f>VLOOKUP($A87,'B-EmEC'!$A:$DD,MATCH(BM$2,'B-EmEC'!$A$1:$DD$1,0),FALSE)</f>
        <v>#N/A</v>
      </c>
      <c r="BN87" s="77">
        <f>VLOOKUP($A87,'B-EmEC'!$A:$DD,MATCH(BN$2,'B-EmEC'!$A$1:$DD$1,0),FALSE)</f>
        <v>0</v>
      </c>
      <c r="BO87" s="77">
        <f>VLOOKUP($A87,'B-EmEC'!$A:$DD,MATCH(BO$2,'B-EmEC'!$A$1:$DD$1,0),FALSE)</f>
        <v>0</v>
      </c>
      <c r="BP87" s="77">
        <f>VLOOKUP($A87,'B-EmEC'!$A:$DD,MATCH(BP$2,'B-EmEC'!$A$1:$DD$1,0),FALSE)</f>
        <v>0</v>
      </c>
      <c r="BQ87" s="77">
        <f>VLOOKUP($A87,'B-EmEC'!$A:$DD,MATCH(BQ$2,'B-EmEC'!$A$1:$DD$1,0),FALSE)</f>
        <v>0</v>
      </c>
      <c r="BR87" s="77">
        <f>VLOOKUP($A87,'B-EmEC'!$A:$DD,MATCH(BR$2,'B-EmEC'!$A$1:$DD$1,0),FALSE)</f>
        <v>0</v>
      </c>
      <c r="BS87" s="77">
        <f>VLOOKUP($A87,'B-EmEC'!$A:$DD,MATCH(BS$2,'B-EmEC'!$A$1:$DD$1,0),FALSE)</f>
        <v>0</v>
      </c>
      <c r="BT87" s="77">
        <f>VLOOKUP($A87,'B-EmEC'!$A:$DD,MATCH(BT$2,'B-EmEC'!$A$1:$DD$1,0),FALSE)</f>
        <v>71.902530459231485</v>
      </c>
      <c r="BU87" s="77">
        <f>VLOOKUP($A87,'B-EmEC'!$A:$DD,MATCH(BU$2,'B-EmEC'!$A$1:$DD$1,0),FALSE)</f>
        <v>0</v>
      </c>
      <c r="BV87" s="77">
        <f>VLOOKUP($A87,'B-EmEC'!$A:$DD,MATCH(BV$2,'B-EmEC'!$A$1:$DD$1,0),FALSE)</f>
        <v>0</v>
      </c>
      <c r="BW87" s="77">
        <f>VLOOKUP($A87,'B-EmEC'!$A:$DD,MATCH(BW$2,'B-EmEC'!$A$1:$DD$1,0),FALSE)</f>
        <v>13.427324605572339</v>
      </c>
      <c r="BX87" s="77">
        <f>VLOOKUP($A87,'B-EmEC'!$A:$DD,MATCH(BX$2,'B-EmEC'!$A$1:$DD$1,0),FALSE)</f>
        <v>26.296296296296298</v>
      </c>
      <c r="BY87" s="77">
        <f>VLOOKUP($A87,'B-EmEC'!$A:$DD,MATCH(BY$2,'B-EmEC'!$A$1:$DD$1,0),FALSE)</f>
        <v>36.723534558180226</v>
      </c>
      <c r="BZ87" s="80">
        <f>VLOOKUP($A87,'B-EmEC'!$A:$DD,MATCH(BZ$2,'B-EmEC'!$A$1:$DD$1,0),FALSE)</f>
        <v>3.2514744115590104</v>
      </c>
      <c r="CA87" s="79" t="e">
        <f>VLOOKUP($A87,'B-EmEC'!$A:$DD,MATCH(CA$2,'B-EmEC'!$A$1:$DD$1,0),FALSE)</f>
        <v>#N/A</v>
      </c>
      <c r="CB87" s="79">
        <f>VLOOKUP($A87,'B-EmEC'!$A:$DD,MATCH(CB$2,'B-EmEC'!$A$1:$DD$1,0),FALSE)</f>
        <v>0</v>
      </c>
      <c r="CC87" s="79">
        <f>VLOOKUP($A87,'B-EmEC'!$A:$DD,MATCH(CC$2,'B-EmEC'!$A$1:$DD$1,0),FALSE)</f>
        <v>0</v>
      </c>
      <c r="CD87" s="79" t="e">
        <f>VLOOKUP($A87,'B-EmEC'!$A:$DD,MATCH(CD$2,'B-EmEC'!$A$1:$DD$1,0),FALSE)</f>
        <v>#N/A</v>
      </c>
      <c r="CE87" s="79">
        <f>VLOOKUP($A87,'B-EmEC'!$A:$DD,MATCH(CE$2,'B-EmEC'!$A$1:$DD$1,0),FALSE)</f>
        <v>0</v>
      </c>
      <c r="CF87" s="79">
        <f>VLOOKUP($A87,'B-EmEC'!$A:$DD,MATCH(CF$2,'B-EmEC'!$A$1:$DD$1,0),FALSE)</f>
        <v>0</v>
      </c>
      <c r="CG87" s="79">
        <f>VLOOKUP($A87,'B-EmEC'!$A:$DD,MATCH(CG$2,'B-EmEC'!$A$1:$DD$1,0),FALSE)</f>
        <v>0</v>
      </c>
      <c r="CH87" s="79">
        <f>VLOOKUP($A87,'B-EmEC'!$A:$DD,MATCH(CH$2,'B-EmEC'!$A$1:$DD$1,0),FALSE)</f>
        <v>0</v>
      </c>
      <c r="CI87" s="79">
        <f>VLOOKUP($A87,'B-EmEC'!$A:$DD,MATCH(CI$2,'B-EmEC'!$A$1:$DD$1,0),FALSE)</f>
        <v>0</v>
      </c>
      <c r="CJ87" s="79">
        <f>VLOOKUP($A87,'B-EmEC'!$A:$DD,MATCH(CJ$2,'B-EmEC'!$A$1:$DD$1,0),FALSE)</f>
        <v>0</v>
      </c>
      <c r="CK87" s="79">
        <f>VLOOKUP($A87,'B-EmEC'!$A:$DD,MATCH(CK$2,'B-EmEC'!$A$1:$DD$1,0),FALSE)</f>
        <v>55.791461891629289</v>
      </c>
      <c r="CL87" s="79">
        <f>VLOOKUP($A87,'B-EmEC'!$A:$DD,MATCH(CL$2,'B-EmEC'!$A$1:$DD$1,0),FALSE)</f>
        <v>0</v>
      </c>
      <c r="CM87" s="79">
        <f>VLOOKUP($A87,'B-EmEC'!$A:$DD,MATCH(CM$2,'B-EmEC'!$A$1:$DD$1,0),FALSE)</f>
        <v>0</v>
      </c>
      <c r="CN87" s="79">
        <f>VLOOKUP($A87,'B-EmEC'!$A:$DD,MATCH(CN$2,'B-EmEC'!$A$1:$DD$1,0),FALSE)</f>
        <v>24.375995455977346</v>
      </c>
      <c r="CO87" s="79">
        <f>VLOOKUP($A87,'B-EmEC'!$A:$DD,MATCH(CO$2,'B-EmEC'!$A$1:$DD$1,0),FALSE)</f>
        <v>26.806176438081884</v>
      </c>
      <c r="CP87" s="79">
        <f>VLOOKUP($A87,'B-EmEC'!$A:$DD,MATCH(CP$2,'B-EmEC'!$A$1:$DD$1,0),FALSE)</f>
        <v>46.839933968886349</v>
      </c>
    </row>
    <row r="88" spans="1:94" x14ac:dyDescent="0.2">
      <c r="A88" t="s">
        <v>218</v>
      </c>
      <c r="B88" s="1" t="str">
        <f>IF(VLOOKUP($A88,'B-Ligands'!$A:$G,3,FALSE)="","",VLOOKUP($A88,'B-Ligands'!$A:$G,3,FALSE))</f>
        <v/>
      </c>
      <c r="C88" t="str">
        <f>IF(VLOOKUP($A88,'B-Ligands'!$A:$G,4,FALSE)="","",VLOOKUP($A88,'B-Ligands'!$A:$G,4,FALSE))</f>
        <v>Somatostatin-14</v>
      </c>
      <c r="D88" t="str">
        <f>IF(VLOOKUP($A88,'B-Ligands'!$A:$G,5,FALSE)="","",VLOOKUP($A88,'B-Ligands'!$A:$G,5,FALSE))</f>
        <v>Guide To Pharmacology</v>
      </c>
      <c r="E88">
        <f>IF(VLOOKUP($A88,'B-Ligands'!$A:$G,6,FALSE)="","",VLOOKUP($A88,'B-Ligands'!$A:$G,6,FALSE))</f>
        <v>2019</v>
      </c>
      <c r="F88" t="str">
        <f>IF(VLOOKUP($A88,'B-Ligands'!$A:$G,7,FALSE)="","",VLOOKUP($A88,'B-Ligands'!$A:$G,7,FALSE))</f>
        <v>Physiological</v>
      </c>
      <c r="G88" s="28">
        <f t="shared" si="20"/>
        <v>0</v>
      </c>
      <c r="H88" s="32">
        <f t="shared" si="21"/>
        <v>11.090719627749458</v>
      </c>
      <c r="I88" s="32">
        <f t="shared" si="22"/>
        <v>7.9517704304393719</v>
      </c>
      <c r="J88" s="32">
        <f t="shared" si="23"/>
        <v>7.8604313403056061</v>
      </c>
      <c r="K88" s="32">
        <f t="shared" si="24"/>
        <v>8.8189951619258107</v>
      </c>
      <c r="L88" s="28">
        <f t="shared" si="25"/>
        <v>0</v>
      </c>
      <c r="M88" s="32">
        <f t="shared" si="26"/>
        <v>11.26</v>
      </c>
      <c r="N88" s="32">
        <f t="shared" si="27"/>
        <v>8.1760000000000002</v>
      </c>
      <c r="O88" s="32">
        <f t="shared" si="28"/>
        <v>8.2669999999999995</v>
      </c>
      <c r="P88" s="32">
        <f t="shared" si="29"/>
        <v>8.9179999999999993</v>
      </c>
      <c r="Q88" s="29">
        <f t="shared" si="30"/>
        <v>0</v>
      </c>
      <c r="R88" s="31">
        <f t="shared" si="31"/>
        <v>95.352112676056336</v>
      </c>
      <c r="S88" s="31">
        <f t="shared" si="32"/>
        <v>59.671977507029062</v>
      </c>
      <c r="T88" s="31">
        <f t="shared" si="33"/>
        <v>39.213114754098363</v>
      </c>
      <c r="U88" s="31">
        <f t="shared" si="34"/>
        <v>100</v>
      </c>
      <c r="V88" s="28">
        <f t="shared" si="35"/>
        <v>0</v>
      </c>
      <c r="W88" s="32">
        <f t="shared" si="36"/>
        <v>87.179133679998117</v>
      </c>
      <c r="X88" s="32">
        <f t="shared" si="37"/>
        <v>124.11549115690647</v>
      </c>
      <c r="Y88" s="32">
        <f t="shared" si="38"/>
        <v>3.5383661177069032</v>
      </c>
      <c r="Z88" s="32">
        <f t="shared" si="39"/>
        <v>1147.437730180598</v>
      </c>
      <c r="AA88" s="80" cm="1">
        <f t="array" ref="AA88">_xlfn.IFS(AR88=0,0,AR88&gt;0,(LOG(0.01*BI88/10^-AR88)))</f>
        <v>0</v>
      </c>
      <c r="AB88" s="79" t="e" cm="1">
        <f t="array" ref="AB88">_xlfn.IFS(AS88=0,0,AS88&gt;0,(LOG(0.01*BJ88/10^-AS88)))</f>
        <v>#N/A</v>
      </c>
      <c r="AC88" s="79" cm="1">
        <f t="array" ref="AC88">_xlfn.IFS(AT88=0,0,AT88&gt;0,(LOG(0.01*BK88/10^-AT88)))</f>
        <v>10.189330319966071</v>
      </c>
      <c r="AD88" s="79" cm="1">
        <f t="array" ref="AD88">_xlfn.IFS(AU88=0,0,AU88&gt;0,(LOG(0.01*BL88/10^-AU88)))</f>
        <v>10.083227468251087</v>
      </c>
      <c r="AE88" s="79" t="e" cm="1">
        <f t="array" ref="AE88">_xlfn.IFS(AV88=0,0,AV88&gt;0,(LOG(0.01*BM88/10^-AV88)))</f>
        <v>#N/A</v>
      </c>
      <c r="AF88" s="79" cm="1">
        <f t="array" ref="AF88">_xlfn.IFS(AW88=0,0,AW88&gt;0,(LOG(0.01*BN88/10^-AW88)))</f>
        <v>9.9540120367248175</v>
      </c>
      <c r="AG88" s="79" cm="1">
        <f t="array" ref="AG88">_xlfn.IFS(AX88=0,0,AX88&gt;0,(LOG(0.01*BO88/10^-AX88)))</f>
        <v>10.478554606002351</v>
      </c>
      <c r="AH88" s="79" cm="1">
        <f t="array" ref="AH88">_xlfn.IFS(AY88=0,0,AY88&gt;0,(LOG(0.01*BP88/10^-AY88)))</f>
        <v>11.090719627749458</v>
      </c>
      <c r="AI88" s="79" cm="1">
        <f t="array" ref="AI88">_xlfn.IFS(AZ88=0,0,AZ88&gt;0,(LOG(0.01*BQ88/10^-AZ88)))</f>
        <v>6.7425158159642553</v>
      </c>
      <c r="AJ88" s="79" cm="1">
        <f t="array" ref="AJ88">_xlfn.IFS(BA88=0,0,BA88&gt;0,(LOG(0.01*BR88/10^-BA88)))</f>
        <v>0</v>
      </c>
      <c r="AK88" s="79" cm="1">
        <f t="array" ref="AK88">_xlfn.IFS(BB88=0,0,BB88&gt;0,(LOG(0.01*BS88/10^-BB88)))</f>
        <v>7.5541852993239571</v>
      </c>
      <c r="AL88" s="79" cm="1">
        <f t="array" ref="AL88">_xlfn.IFS(BC88=0,0,BC88&gt;0,(LOG(0.01*BT88/10^-BC88)))</f>
        <v>7.9517704304393719</v>
      </c>
      <c r="AM88" s="79" cm="1">
        <f t="array" ref="AM88">_xlfn.IFS(BD88=0,0,BD88&gt;0,(LOG(0.01*BU88/10^-BD88)))</f>
        <v>7.8604313403056061</v>
      </c>
      <c r="AN88" s="79" cm="1">
        <f t="array" ref="AN88">_xlfn.IFS(BE88=0,0,BE88&gt;0,(LOG(0.01*BV88/10^-BE88)))</f>
        <v>0</v>
      </c>
      <c r="AO88" s="79" cm="1">
        <f t="array" ref="AO88">_xlfn.IFS(BF88=0,0,BF88&gt;0,(LOG(0.01*BW88/10^-BF88)))</f>
        <v>8.7983571897314423</v>
      </c>
      <c r="AP88" s="79" cm="1">
        <f t="array" ref="AP88">_xlfn.IFS(BG88=0,0,BG88&gt;0,(LOG(0.01*BX88/10^-BG88)))</f>
        <v>8.4450000000000003</v>
      </c>
      <c r="AQ88" s="79" cm="1">
        <f t="array" ref="AQ88">_xlfn.IFS(BH88=0,0,BH88&gt;0,(LOG(0.01*BY88/10^-BH88)))</f>
        <v>8.8189951619258107</v>
      </c>
      <c r="AR88" s="80">
        <f>VLOOKUP($A88,'B-EmEC'!$A:$DD,MATCH(AR$2,'B-EmEC'!$A$1:$DD$1,0),FALSE)</f>
        <v>0</v>
      </c>
      <c r="AS88" s="79" t="e">
        <f>VLOOKUP($A88,'B-EmEC'!$A:$DD,MATCH(AS$2,'B-EmEC'!$A$1:$DD$1,0),FALSE)</f>
        <v>#N/A</v>
      </c>
      <c r="AT88" s="79">
        <f>VLOOKUP($A88,'B-EmEC'!$A:$DD,MATCH(AT$2,'B-EmEC'!$A$1:$DD$1,0),FALSE)</f>
        <v>10.210000000000001</v>
      </c>
      <c r="AU88" s="79">
        <f>VLOOKUP($A88,'B-EmEC'!$A:$DD,MATCH(AU$2,'B-EmEC'!$A$1:$DD$1,0),FALSE)</f>
        <v>10.41</v>
      </c>
      <c r="AV88" s="79" t="e">
        <f>VLOOKUP($A88,'B-EmEC'!$A:$DD,MATCH(AV$2,'B-EmEC'!$A$1:$DD$1,0),FALSE)</f>
        <v>#N/A</v>
      </c>
      <c r="AW88" s="79">
        <f>VLOOKUP($A88,'B-EmEC'!$A:$DD,MATCH(AW$2,'B-EmEC'!$A$1:$DD$1,0),FALSE)</f>
        <v>10.1</v>
      </c>
      <c r="AX88" s="79">
        <f>VLOOKUP($A88,'B-EmEC'!$A:$DD,MATCH(AX$2,'B-EmEC'!$A$1:$DD$1,0),FALSE)</f>
        <v>10.52</v>
      </c>
      <c r="AY88" s="79">
        <f>VLOOKUP($A88,'B-EmEC'!$A:$DD,MATCH(AY$2,'B-EmEC'!$A$1:$DD$1,0),FALSE)</f>
        <v>11.26</v>
      </c>
      <c r="AZ88" s="79">
        <f>VLOOKUP($A88,'B-EmEC'!$A:$DD,MATCH(AZ$2,'B-EmEC'!$A$1:$DD$1,0),FALSE)</f>
        <v>7.5</v>
      </c>
      <c r="BA88" s="79">
        <f>VLOOKUP($A88,'B-EmEC'!$A:$DD,MATCH(BA$2,'B-EmEC'!$A$1:$DD$1,0),FALSE)</f>
        <v>0</v>
      </c>
      <c r="BB88" s="79">
        <f>VLOOKUP($A88,'B-EmEC'!$A:$DD,MATCH(BB$2,'B-EmEC'!$A$1:$DD$1,0),FALSE)</f>
        <v>7.8330000000000002</v>
      </c>
      <c r="BC88" s="79">
        <f>VLOOKUP($A88,'B-EmEC'!$A:$DD,MATCH(BC$2,'B-EmEC'!$A$1:$DD$1,0),FALSE)</f>
        <v>8.1760000000000002</v>
      </c>
      <c r="BD88" s="79">
        <f>VLOOKUP($A88,'B-EmEC'!$A:$DD,MATCH(BD$2,'B-EmEC'!$A$1:$DD$1,0),FALSE)</f>
        <v>8.2669999999999995</v>
      </c>
      <c r="BE88" s="79">
        <f>VLOOKUP($A88,'B-EmEC'!$A:$DD,MATCH(BE$2,'B-EmEC'!$A$1:$DD$1,0),FALSE)</f>
        <v>0</v>
      </c>
      <c r="BF88" s="79">
        <f>VLOOKUP($A88,'B-EmEC'!$A:$DD,MATCH(BF$2,'B-EmEC'!$A$1:$DD$1,0),FALSE)</f>
        <v>8.8149999999999995</v>
      </c>
      <c r="BG88" s="79">
        <f>VLOOKUP($A88,'B-EmEC'!$A:$DD,MATCH(BG$2,'B-EmEC'!$A$1:$DD$1,0),FALSE)</f>
        <v>8.4450000000000003</v>
      </c>
      <c r="BH88" s="79">
        <f>VLOOKUP($A88,'B-EmEC'!$A:$DD,MATCH(BH$2,'B-EmEC'!$A$1:$DD$1,0),FALSE)</f>
        <v>8.9179999999999993</v>
      </c>
      <c r="BI88" s="78">
        <f>VLOOKUP($A88,'B-EmEC'!$A:$DD,MATCH(BI$2,'B-EmEC'!$A$1:$DD$1,0),FALSE)</f>
        <v>0</v>
      </c>
      <c r="BJ88" s="77" t="e">
        <f>VLOOKUP($A88,'B-EmEC'!$A:$DD,MATCH(BJ$2,'B-EmEC'!$A$1:$DD$1,0),FALSE)</f>
        <v>#N/A</v>
      </c>
      <c r="BK88" s="77">
        <f>VLOOKUP($A88,'B-EmEC'!$A:$DD,MATCH(BK$2,'B-EmEC'!$A$1:$DD$1,0),FALSE)</f>
        <v>95.352112676056336</v>
      </c>
      <c r="BL88" s="77">
        <f>VLOOKUP($A88,'B-EmEC'!$A:$DD,MATCH(BL$2,'B-EmEC'!$A$1:$DD$1,0),FALSE)</f>
        <v>47.122407245106636</v>
      </c>
      <c r="BM88" s="77" t="e">
        <f>VLOOKUP($A88,'B-EmEC'!$A:$DD,MATCH(BM$2,'B-EmEC'!$A$1:$DD$1,0),FALSE)</f>
        <v>#N/A</v>
      </c>
      <c r="BN88" s="77">
        <f>VLOOKUP($A88,'B-EmEC'!$A:$DD,MATCH(BN$2,'B-EmEC'!$A$1:$DD$1,0),FALSE)</f>
        <v>71.451612903225808</v>
      </c>
      <c r="BO88" s="77">
        <f>VLOOKUP($A88,'B-EmEC'!$A:$DD,MATCH(BO$2,'B-EmEC'!$A$1:$DD$1,0),FALSE)</f>
        <v>90.898058252427191</v>
      </c>
      <c r="BP88" s="77">
        <f>VLOOKUP($A88,'B-EmEC'!$A:$DD,MATCH(BP$2,'B-EmEC'!$A$1:$DD$1,0),FALSE)</f>
        <v>67.720417633410676</v>
      </c>
      <c r="BQ88" s="77">
        <f>VLOOKUP($A88,'B-EmEC'!$A:$DD,MATCH(BQ$2,'B-EmEC'!$A$1:$DD$1,0),FALSE)</f>
        <v>17.478969154760314</v>
      </c>
      <c r="BR88" s="77">
        <f>VLOOKUP($A88,'B-EmEC'!$A:$DD,MATCH(BR$2,'B-EmEC'!$A$1:$DD$1,0),FALSE)</f>
        <v>0</v>
      </c>
      <c r="BS88" s="77">
        <f>VLOOKUP($A88,'B-EmEC'!$A:$DD,MATCH(BS$2,'B-EmEC'!$A$1:$DD$1,0),FALSE)</f>
        <v>52.62417487284926</v>
      </c>
      <c r="BT88" s="77">
        <f>VLOOKUP($A88,'B-EmEC'!$A:$DD,MATCH(BT$2,'B-EmEC'!$A$1:$DD$1,0),FALSE)</f>
        <v>59.671977507029062</v>
      </c>
      <c r="BU88" s="77">
        <f>VLOOKUP($A88,'B-EmEC'!$A:$DD,MATCH(BU$2,'B-EmEC'!$A$1:$DD$1,0),FALSE)</f>
        <v>39.213114754098363</v>
      </c>
      <c r="BV88" s="77">
        <f>VLOOKUP($A88,'B-EmEC'!$A:$DD,MATCH(BV$2,'B-EmEC'!$A$1:$DD$1,0),FALSE)</f>
        <v>0</v>
      </c>
      <c r="BW88" s="77">
        <f>VLOOKUP($A88,'B-EmEC'!$A:$DD,MATCH(BW$2,'B-EmEC'!$A$1:$DD$1,0),FALSE)</f>
        <v>96.240349110439752</v>
      </c>
      <c r="BX88" s="77">
        <f>VLOOKUP($A88,'B-EmEC'!$A:$DD,MATCH(BX$2,'B-EmEC'!$A$1:$DD$1,0),FALSE)</f>
        <v>100</v>
      </c>
      <c r="BY88" s="77">
        <f>VLOOKUP($A88,'B-EmEC'!$A:$DD,MATCH(BY$2,'B-EmEC'!$A$1:$DD$1,0),FALSE)</f>
        <v>79.615048118985129</v>
      </c>
      <c r="BZ88" s="80">
        <f>VLOOKUP($A88,'B-EmEC'!$A:$DD,MATCH(BZ$2,'B-EmEC'!$A$1:$DD$1,0),FALSE)</f>
        <v>0</v>
      </c>
      <c r="CA88" s="79" t="e">
        <f>VLOOKUP($A88,'B-EmEC'!$A:$DD,MATCH(CA$2,'B-EmEC'!$A$1:$DD$1,0),FALSE)</f>
        <v>#N/A</v>
      </c>
      <c r="CB88" s="79">
        <f>VLOOKUP($A88,'B-EmEC'!$A:$DD,MATCH(CB$2,'B-EmEC'!$A$1:$DD$1,0),FALSE)</f>
        <v>87.179133679998117</v>
      </c>
      <c r="CC88" s="79">
        <f>VLOOKUP($A88,'B-EmEC'!$A:$DD,MATCH(CC$2,'B-EmEC'!$A$1:$DD$1,0),FALSE)</f>
        <v>41.447482748648056</v>
      </c>
      <c r="CD88" s="79" t="e">
        <f>VLOOKUP($A88,'B-EmEC'!$A:$DD,MATCH(CD$2,'B-EmEC'!$A$1:$DD$1,0),FALSE)</f>
        <v>#N/A</v>
      </c>
      <c r="CE88" s="79">
        <f>VLOOKUP($A88,'B-EmEC'!$A:$DD,MATCH(CE$2,'B-EmEC'!$A$1:$DD$1,0),FALSE)</f>
        <v>47.90499614807004</v>
      </c>
      <c r="CF88" s="79">
        <f>VLOOKUP($A88,'B-EmEC'!$A:$DD,MATCH(CF$2,'B-EmEC'!$A$1:$DD$1,0),FALSE)</f>
        <v>70.996295553941636</v>
      </c>
      <c r="CG88" s="79">
        <f>VLOOKUP($A88,'B-EmEC'!$A:$DD,MATCH(CG$2,'B-EmEC'!$A$1:$DD$1,0),FALSE)</f>
        <v>33.642312876851726</v>
      </c>
      <c r="CH88" s="79">
        <f>VLOOKUP($A88,'B-EmEC'!$A:$DD,MATCH(CH$2,'B-EmEC'!$A$1:$DD$1,0),FALSE)</f>
        <v>14.13869978620073</v>
      </c>
      <c r="CI88" s="79">
        <f>VLOOKUP($A88,'B-EmEC'!$A:$DD,MATCH(CI$2,'B-EmEC'!$A$1:$DD$1,0),FALSE)</f>
        <v>0</v>
      </c>
      <c r="CJ88" s="79">
        <f>VLOOKUP($A88,'B-EmEC'!$A:$DD,MATCH(CJ$2,'B-EmEC'!$A$1:$DD$1,0),FALSE)</f>
        <v>114.75337409636047</v>
      </c>
      <c r="CK88" s="79">
        <f>VLOOKUP($A88,'B-EmEC'!$A:$DD,MATCH(CK$2,'B-EmEC'!$A$1:$DD$1,0),FALSE)</f>
        <v>124.11549115690647</v>
      </c>
      <c r="CL88" s="79">
        <f>VLOOKUP($A88,'B-EmEC'!$A:$DD,MATCH(CL$2,'B-EmEC'!$A$1:$DD$1,0),FALSE)</f>
        <v>3.5383661177069032</v>
      </c>
      <c r="CM88" s="79">
        <f>VLOOKUP($A88,'B-EmEC'!$A:$DD,MATCH(CM$2,'B-EmEC'!$A$1:$DD$1,0),FALSE)</f>
        <v>0</v>
      </c>
      <c r="CN88" s="79">
        <f>VLOOKUP($A88,'B-EmEC'!$A:$DD,MATCH(CN$2,'B-EmEC'!$A$1:$DD$1,0),FALSE)</f>
        <v>1147.437730180598</v>
      </c>
      <c r="CO88" s="79">
        <f>VLOOKUP($A88,'B-EmEC'!$A:$DD,MATCH(CO$2,'B-EmEC'!$A$1:$DD$1,0),FALSE)</f>
        <v>195.6827993616601</v>
      </c>
      <c r="CP88" s="79">
        <f>VLOOKUP($A88,'B-EmEC'!$A:$DD,MATCH(CP$2,'B-EmEC'!$A$1:$DD$1,0),FALSE)</f>
        <v>112.69711035902387</v>
      </c>
    </row>
    <row r="89" spans="1:94" x14ac:dyDescent="0.2">
      <c r="A89" t="s">
        <v>26</v>
      </c>
      <c r="B89" s="1" t="str">
        <f>IF(VLOOKUP($A89,'B-Ligands'!$A:$G,3,FALSE)="","",VLOOKUP($A89,'B-Ligands'!$A:$G,3,FALSE))</f>
        <v/>
      </c>
      <c r="C89" t="str">
        <f>IF(VLOOKUP($A89,'B-Ligands'!$A:$G,4,FALSE)="","",VLOOKUP($A89,'B-Ligands'!$A:$G,4,FALSE))</f>
        <v>Acetylcholine</v>
      </c>
      <c r="D89" t="str">
        <f>IF(VLOOKUP($A89,'B-Ligands'!$A:$G,5,FALSE)="","",VLOOKUP($A89,'B-Ligands'!$A:$G,5,FALSE))</f>
        <v>Guide To Pharmacology</v>
      </c>
      <c r="E89">
        <f>IF(VLOOKUP($A89,'B-Ligands'!$A:$G,6,FALSE)="","",VLOOKUP($A89,'B-Ligands'!$A:$G,6,FALSE))</f>
        <v>294</v>
      </c>
      <c r="F89" t="str">
        <f>IF(VLOOKUP($A89,'B-Ligands'!$A:$G,7,FALSE)="","",VLOOKUP($A89,'B-Ligands'!$A:$G,7,FALSE))</f>
        <v>Physiological</v>
      </c>
      <c r="G89" s="28">
        <f t="shared" si="20"/>
        <v>5.8309946371865307</v>
      </c>
      <c r="H89" s="32">
        <f t="shared" si="21"/>
        <v>5.6944960778100873</v>
      </c>
      <c r="I89" s="32">
        <f t="shared" si="22"/>
        <v>7.858932701676884</v>
      </c>
      <c r="J89" s="32">
        <f t="shared" si="23"/>
        <v>0</v>
      </c>
      <c r="K89" s="32">
        <f t="shared" si="24"/>
        <v>4.0635539413666368</v>
      </c>
      <c r="L89" s="28">
        <f t="shared" si="25"/>
        <v>6.1109999999999998</v>
      </c>
      <c r="M89" s="32">
        <f t="shared" si="26"/>
        <v>5.9139999999999997</v>
      </c>
      <c r="N89" s="32">
        <f t="shared" si="27"/>
        <v>8.0030000000000001</v>
      </c>
      <c r="O89" s="32">
        <f t="shared" si="28"/>
        <v>0</v>
      </c>
      <c r="P89" s="32">
        <f t="shared" si="29"/>
        <v>5.1669999999999998</v>
      </c>
      <c r="Q89" s="29">
        <f t="shared" si="30"/>
        <v>52.480097979179433</v>
      </c>
      <c r="R89" s="31">
        <f t="shared" si="31"/>
        <v>60.324825986078885</v>
      </c>
      <c r="S89" s="31">
        <f t="shared" si="32"/>
        <v>83.514526710403004</v>
      </c>
      <c r="T89" s="31">
        <f t="shared" si="33"/>
        <v>0</v>
      </c>
      <c r="U89" s="31">
        <f t="shared" si="34"/>
        <v>8.9238845144356951</v>
      </c>
      <c r="V89" s="28">
        <f t="shared" si="35"/>
        <v>5.1038071368463971</v>
      </c>
      <c r="W89" s="32">
        <f t="shared" si="36"/>
        <v>14.621434690264648</v>
      </c>
      <c r="X89" s="32">
        <f t="shared" si="37"/>
        <v>123.17199999999998</v>
      </c>
      <c r="Y89" s="32">
        <f t="shared" si="38"/>
        <v>0</v>
      </c>
      <c r="Z89" s="32">
        <f t="shared" si="39"/>
        <v>26.759975785197444</v>
      </c>
      <c r="AA89" s="80" cm="1">
        <f t="array" ref="AA89">_xlfn.IFS(AR89=0,0,AR89&gt;0,(LOG(0.01*BI89/10^-AR89)))</f>
        <v>5.8309946371865307</v>
      </c>
      <c r="AB89" s="79" t="e" cm="1">
        <f t="array" ref="AB89">_xlfn.IFS(AS89=0,0,AS89&gt;0,(LOG(0.01*BJ89/10^-AS89)))</f>
        <v>#N/A</v>
      </c>
      <c r="AC89" s="79" cm="1">
        <f t="array" ref="AC89">_xlfn.IFS(AT89=0,0,AT89&gt;0,(LOG(0.01*BK89/10^-AT89)))</f>
        <v>4.9293325194723527</v>
      </c>
      <c r="AD89" s="79" cm="1">
        <f t="array" ref="AD89">_xlfn.IFS(AU89=0,0,AU89&gt;0,(LOG(0.01*BL89/10^-AU89)))</f>
        <v>4.7127356318652636</v>
      </c>
      <c r="AE89" s="79" t="e" cm="1">
        <f t="array" ref="AE89">_xlfn.IFS(AV89=0,0,AV89&gt;0,(LOG(0.01*BM89/10^-AV89)))</f>
        <v>#N/A</v>
      </c>
      <c r="AF89" s="79" cm="1">
        <f t="array" ref="AF89">_xlfn.IFS(AW89=0,0,AW89&gt;0,(LOG(0.01*BN89/10^-AW89)))</f>
        <v>4.7896554269232512</v>
      </c>
      <c r="AG89" s="79" cm="1">
        <f t="array" ref="AG89">_xlfn.IFS(AX89=0,0,AX89&gt;0,(LOG(0.01*BO89/10^-AX89)))</f>
        <v>5.0433729792256816</v>
      </c>
      <c r="AH89" s="79" cm="1">
        <f t="array" ref="AH89">_xlfn.IFS(AY89=0,0,AY89&gt;0,(LOG(0.01*BP89/10^-AY89)))</f>
        <v>5.6944960778100873</v>
      </c>
      <c r="AI89" s="79" cm="1">
        <f t="array" ref="AI89">_xlfn.IFS(AZ89=0,0,AZ89&gt;0,(LOG(0.01*BQ89/10^-AZ89)))</f>
        <v>7.6818157738489541</v>
      </c>
      <c r="AJ89" s="79" cm="1">
        <f t="array" ref="AJ89">_xlfn.IFS(BA89=0,0,BA89&gt;0,(LOG(0.01*BR89/10^-BA89)))</f>
        <v>7.858932701676884</v>
      </c>
      <c r="AK89" s="79" cm="1">
        <f t="array" ref="AK89">_xlfn.IFS(BB89=0,0,BB89&gt;0,(LOG(0.01*BS89/10^-BB89)))</f>
        <v>7.6881469494774084</v>
      </c>
      <c r="AL89" s="79" cm="1">
        <f t="array" ref="AL89">_xlfn.IFS(BC89=0,0,BC89&gt;0,(LOG(0.01*BT89/10^-BC89)))</f>
        <v>7.6437620242434434</v>
      </c>
      <c r="AM89" s="79" cm="1">
        <f t="array" ref="AM89">_xlfn.IFS(BD89=0,0,BD89&gt;0,(LOG(0.01*BU89/10^-BD89)))</f>
        <v>0</v>
      </c>
      <c r="AN89" s="79" cm="1">
        <f t="array" ref="AN89">_xlfn.IFS(BE89=0,0,BE89&gt;0,(LOG(0.01*BV89/10^-BE89)))</f>
        <v>0</v>
      </c>
      <c r="AO89" s="79" cm="1">
        <f t="array" ref="AO89">_xlfn.IFS(BF89=0,0,BF89&gt;0,(LOG(0.01*BW89/10^-BF89)))</f>
        <v>0</v>
      </c>
      <c r="AP89" s="79" cm="1">
        <f t="array" ref="AP89">_xlfn.IFS(BG89=0,0,BG89&gt;0,(LOG(0.01*BX89/10^-BG89)))</f>
        <v>4.0254606877598444</v>
      </c>
      <c r="AQ89" s="79" cm="1">
        <f t="array" ref="AQ89">_xlfn.IFS(BH89=0,0,BH89&gt;0,(LOG(0.01*BY89/10^-BH89)))</f>
        <v>4.0635539413666368</v>
      </c>
      <c r="AR89" s="80">
        <f>VLOOKUP($A89,'B-EmEC'!$A:$DD,MATCH(AR$2,'B-EmEC'!$A$1:$DD$1,0),FALSE)</f>
        <v>6.1109999999999998</v>
      </c>
      <c r="AS89" s="79" t="e">
        <f>VLOOKUP($A89,'B-EmEC'!$A:$DD,MATCH(AS$2,'B-EmEC'!$A$1:$DD$1,0),FALSE)</f>
        <v>#N/A</v>
      </c>
      <c r="AT89" s="79">
        <f>VLOOKUP($A89,'B-EmEC'!$A:$DD,MATCH(AT$2,'B-EmEC'!$A$1:$DD$1,0),FALSE)</f>
        <v>5.4690000000000003</v>
      </c>
      <c r="AU89" s="79">
        <f>VLOOKUP($A89,'B-EmEC'!$A:$DD,MATCH(AU$2,'B-EmEC'!$A$1:$DD$1,0),FALSE)</f>
        <v>5.34</v>
      </c>
      <c r="AV89" s="79" t="e">
        <f>VLOOKUP($A89,'B-EmEC'!$A:$DD,MATCH(AV$2,'B-EmEC'!$A$1:$DD$1,0),FALSE)</f>
        <v>#N/A</v>
      </c>
      <c r="AW89" s="79">
        <f>VLOOKUP($A89,'B-EmEC'!$A:$DD,MATCH(AW$2,'B-EmEC'!$A$1:$DD$1,0),FALSE)</f>
        <v>5.2709999999999999</v>
      </c>
      <c r="AX89" s="79">
        <f>VLOOKUP($A89,'B-EmEC'!$A:$DD,MATCH(AX$2,'B-EmEC'!$A$1:$DD$1,0),FALSE)</f>
        <v>5.3979999999999997</v>
      </c>
      <c r="AY89" s="79">
        <f>VLOOKUP($A89,'B-EmEC'!$A:$DD,MATCH(AY$2,'B-EmEC'!$A$1:$DD$1,0),FALSE)</f>
        <v>5.9139999999999997</v>
      </c>
      <c r="AZ89" s="79">
        <f>VLOOKUP($A89,'B-EmEC'!$A:$DD,MATCH(AZ$2,'B-EmEC'!$A$1:$DD$1,0),FALSE)</f>
        <v>7.8220000000000001</v>
      </c>
      <c r="BA89" s="79">
        <f>VLOOKUP($A89,'B-EmEC'!$A:$DD,MATCH(BA$2,'B-EmEC'!$A$1:$DD$1,0),FALSE)</f>
        <v>8.0030000000000001</v>
      </c>
      <c r="BB89" s="79">
        <f>VLOOKUP($A89,'B-EmEC'!$A:$DD,MATCH(BB$2,'B-EmEC'!$A$1:$DD$1,0),FALSE)</f>
        <v>7.7709999999999999</v>
      </c>
      <c r="BC89" s="79">
        <f>VLOOKUP($A89,'B-EmEC'!$A:$DD,MATCH(BC$2,'B-EmEC'!$A$1:$DD$1,0),FALSE)</f>
        <v>7.7220000000000004</v>
      </c>
      <c r="BD89" s="79">
        <f>VLOOKUP($A89,'B-EmEC'!$A:$DD,MATCH(BD$2,'B-EmEC'!$A$1:$DD$1,0),FALSE)</f>
        <v>0</v>
      </c>
      <c r="BE89" s="79">
        <f>VLOOKUP($A89,'B-EmEC'!$A:$DD,MATCH(BE$2,'B-EmEC'!$A$1:$DD$1,0),FALSE)</f>
        <v>0</v>
      </c>
      <c r="BF89" s="79">
        <f>VLOOKUP($A89,'B-EmEC'!$A:$DD,MATCH(BF$2,'B-EmEC'!$A$1:$DD$1,0),FALSE)</f>
        <v>0</v>
      </c>
      <c r="BG89" s="79">
        <f>VLOOKUP($A89,'B-EmEC'!$A:$DD,MATCH(BG$2,'B-EmEC'!$A$1:$DD$1,0),FALSE)</f>
        <v>5.1669999999999998</v>
      </c>
      <c r="BH89" s="79">
        <f>VLOOKUP($A89,'B-EmEC'!$A:$DD,MATCH(BH$2,'B-EmEC'!$A$1:$DD$1,0),FALSE)</f>
        <v>5.1130000000000004</v>
      </c>
      <c r="BI89" s="78">
        <f>VLOOKUP($A89,'B-EmEC'!$A:$DD,MATCH(BI$2,'B-EmEC'!$A$1:$DD$1,0),FALSE)</f>
        <v>52.480097979179433</v>
      </c>
      <c r="BJ89" s="77" t="e">
        <f>VLOOKUP($A89,'B-EmEC'!$A:$DD,MATCH(BJ$2,'B-EmEC'!$A$1:$DD$1,0),FALSE)</f>
        <v>#N/A</v>
      </c>
      <c r="BK89" s="77">
        <f>VLOOKUP($A89,'B-EmEC'!$A:$DD,MATCH(BK$2,'B-EmEC'!$A$1:$DD$1,0),FALSE)</f>
        <v>28.862405200433365</v>
      </c>
      <c r="BL89" s="77">
        <f>VLOOKUP($A89,'B-EmEC'!$A:$DD,MATCH(BL$2,'B-EmEC'!$A$1:$DD$1,0),FALSE)</f>
        <v>23.590417762196903</v>
      </c>
      <c r="BM89" s="77" t="e">
        <f>VLOOKUP($A89,'B-EmEC'!$A:$DD,MATCH(BM$2,'B-EmEC'!$A$1:$DD$1,0),FALSE)</f>
        <v>#N/A</v>
      </c>
      <c r="BN89" s="77">
        <f>VLOOKUP($A89,'B-EmEC'!$A:$DD,MATCH(BN$2,'B-EmEC'!$A$1:$DD$1,0),FALSE)</f>
        <v>33.01075268817204</v>
      </c>
      <c r="BO89" s="77">
        <f>VLOOKUP($A89,'B-EmEC'!$A:$DD,MATCH(BO$2,'B-EmEC'!$A$1:$DD$1,0),FALSE)</f>
        <v>44.194983818770226</v>
      </c>
      <c r="BP89" s="77">
        <f>VLOOKUP($A89,'B-EmEC'!$A:$DD,MATCH(BP$2,'B-EmEC'!$A$1:$DD$1,0),FALSE)</f>
        <v>60.324825986078885</v>
      </c>
      <c r="BQ89" s="77">
        <f>VLOOKUP($A89,'B-EmEC'!$A:$DD,MATCH(BQ$2,'B-EmEC'!$A$1:$DD$1,0),FALSE)</f>
        <v>72.412872212578435</v>
      </c>
      <c r="BR89" s="77">
        <f>VLOOKUP($A89,'B-EmEC'!$A:$DD,MATCH(BR$2,'B-EmEC'!$A$1:$DD$1,0),FALSE)</f>
        <v>71.768307040263721</v>
      </c>
      <c r="BS89" s="77">
        <f>VLOOKUP($A89,'B-EmEC'!$A:$DD,MATCH(BS$2,'B-EmEC'!$A$1:$DD$1,0),FALSE)</f>
        <v>82.631749810626559</v>
      </c>
      <c r="BT89" s="77">
        <f>VLOOKUP($A89,'B-EmEC'!$A:$DD,MATCH(BT$2,'B-EmEC'!$A$1:$DD$1,0),FALSE)</f>
        <v>83.514526710403004</v>
      </c>
      <c r="BU89" s="77">
        <f>VLOOKUP($A89,'B-EmEC'!$A:$DD,MATCH(BU$2,'B-EmEC'!$A$1:$DD$1,0),FALSE)</f>
        <v>0</v>
      </c>
      <c r="BV89" s="77">
        <f>VLOOKUP($A89,'B-EmEC'!$A:$DD,MATCH(BV$2,'B-EmEC'!$A$1:$DD$1,0),FALSE)</f>
        <v>0</v>
      </c>
      <c r="BW89" s="77">
        <f>VLOOKUP($A89,'B-EmEC'!$A:$DD,MATCH(BW$2,'B-EmEC'!$A$1:$DD$1,0),FALSE)</f>
        <v>0</v>
      </c>
      <c r="BX89" s="77">
        <f>VLOOKUP($A89,'B-EmEC'!$A:$DD,MATCH(BX$2,'B-EmEC'!$A$1:$DD$1,0),FALSE)</f>
        <v>7.2187281621243882</v>
      </c>
      <c r="BY89" s="77">
        <f>VLOOKUP($A89,'B-EmEC'!$A:$DD,MATCH(BY$2,'B-EmEC'!$A$1:$DD$1,0),FALSE)</f>
        <v>8.9238845144356951</v>
      </c>
      <c r="BZ89" s="80">
        <f>VLOOKUP($A89,'B-EmEC'!$A:$DD,MATCH(BZ$2,'B-EmEC'!$A$1:$DD$1,0),FALSE)</f>
        <v>5.1038071368463971</v>
      </c>
      <c r="CA89" s="79" t="e">
        <f>VLOOKUP($A89,'B-EmEC'!$A:$DD,MATCH(CA$2,'B-EmEC'!$A$1:$DD$1,0),FALSE)</f>
        <v>#N/A</v>
      </c>
      <c r="CB89" s="79">
        <f>VLOOKUP($A89,'B-EmEC'!$A:$DD,MATCH(CB$2,'B-EmEC'!$A$1:$DD$1,0),FALSE)</f>
        <v>11.12793451869498</v>
      </c>
      <c r="CC89" s="79">
        <f>VLOOKUP($A89,'B-EmEC'!$A:$DD,MATCH(CC$2,'B-EmEC'!$A$1:$DD$1,0),FALSE)</f>
        <v>14.386331030737972</v>
      </c>
      <c r="CD89" s="79" t="e">
        <f>VLOOKUP($A89,'B-EmEC'!$A:$DD,MATCH(CD$2,'B-EmEC'!$A$1:$DD$1,0),FALSE)</f>
        <v>#N/A</v>
      </c>
      <c r="CE89" s="79">
        <f>VLOOKUP($A89,'B-EmEC'!$A:$DD,MATCH(CE$2,'B-EmEC'!$A$1:$DD$1,0),FALSE)</f>
        <v>5.5026754581465998</v>
      </c>
      <c r="CF89" s="79">
        <f>VLOOKUP($A89,'B-EmEC'!$A:$DD,MATCH(CF$2,'B-EmEC'!$A$1:$DD$1,0),FALSE)</f>
        <v>9.8536789742394024</v>
      </c>
      <c r="CG89" s="79">
        <f>VLOOKUP($A89,'B-EmEC'!$A:$DD,MATCH(CG$2,'B-EmEC'!$A$1:$DD$1,0),FALSE)</f>
        <v>14.621434690264648</v>
      </c>
      <c r="CH89" s="79">
        <f>VLOOKUP($A89,'B-EmEC'!$A:$DD,MATCH(CH$2,'B-EmEC'!$A$1:$DD$1,0),FALSE)</f>
        <v>34.818160778439683</v>
      </c>
      <c r="CI89" s="79">
        <f>VLOOKUP($A89,'B-EmEC'!$A:$DD,MATCH(CI$2,'B-EmEC'!$A$1:$DD$1,0),FALSE)</f>
        <v>63.861087777945755</v>
      </c>
      <c r="CJ89" s="79">
        <f>VLOOKUP($A89,'B-EmEC'!$A:$DD,MATCH(CJ$2,'B-EmEC'!$A$1:$DD$1,0),FALSE)</f>
        <v>123.17199999999998</v>
      </c>
      <c r="CK89" s="79">
        <f>VLOOKUP($A89,'B-EmEC'!$A:$DD,MATCH(CK$2,'B-EmEC'!$A$1:$DD$1,0),FALSE)</f>
        <v>72.266770442305784</v>
      </c>
      <c r="CL89" s="79">
        <f>VLOOKUP($A89,'B-EmEC'!$A:$DD,MATCH(CL$2,'B-EmEC'!$A$1:$DD$1,0),FALSE)</f>
        <v>0</v>
      </c>
      <c r="CM89" s="79">
        <f>VLOOKUP($A89,'B-EmEC'!$A:$DD,MATCH(CM$2,'B-EmEC'!$A$1:$DD$1,0),FALSE)</f>
        <v>0</v>
      </c>
      <c r="CN89" s="79">
        <f>VLOOKUP($A89,'B-EmEC'!$A:$DD,MATCH(CN$2,'B-EmEC'!$A$1:$DD$1,0),FALSE)</f>
        <v>0</v>
      </c>
      <c r="CO89" s="79">
        <f>VLOOKUP($A89,'B-EmEC'!$A:$DD,MATCH(CO$2,'B-EmEC'!$A$1:$DD$1,0),FALSE)</f>
        <v>26.759975785197444</v>
      </c>
      <c r="CP89" s="79">
        <f>VLOOKUP($A89,'B-EmEC'!$A:$DD,MATCH(CP$2,'B-EmEC'!$A$1:$DD$1,0),FALSE)</f>
        <v>18.170630368925504</v>
      </c>
    </row>
    <row r="90" spans="1:94" x14ac:dyDescent="0.2">
      <c r="A90" t="s">
        <v>27</v>
      </c>
      <c r="B90" s="1" t="str">
        <f>IF(VLOOKUP($A90,'B-Ligands'!$A:$G,3,FALSE)="","",VLOOKUP($A90,'B-Ligands'!$A:$G,3,FALSE))</f>
        <v/>
      </c>
      <c r="C90" t="str">
        <f>IF(VLOOKUP($A90,'B-Ligands'!$A:$G,4,FALSE)="","",VLOOKUP($A90,'B-Ligands'!$A:$G,4,FALSE))</f>
        <v>Acetylcholine</v>
      </c>
      <c r="D90" t="str">
        <f>IF(VLOOKUP($A90,'B-Ligands'!$A:$G,5,FALSE)="","",VLOOKUP($A90,'B-Ligands'!$A:$G,5,FALSE))</f>
        <v>Guide To Pharmacology</v>
      </c>
      <c r="E90">
        <f>IF(VLOOKUP($A90,'B-Ligands'!$A:$G,6,FALSE)="","",VLOOKUP($A90,'B-Ligands'!$A:$G,6,FALSE))</f>
        <v>294</v>
      </c>
      <c r="F90" t="str">
        <f>IF(VLOOKUP($A90,'B-Ligands'!$A:$G,7,FALSE)="","",VLOOKUP($A90,'B-Ligands'!$A:$G,7,FALSE))</f>
        <v>Physiological</v>
      </c>
      <c r="G90" s="28">
        <f t="shared" si="20"/>
        <v>5.6068425470068091</v>
      </c>
      <c r="H90" s="32">
        <f t="shared" si="21"/>
        <v>8.8863550913480616</v>
      </c>
      <c r="I90" s="32">
        <f t="shared" si="22"/>
        <v>7.4368836394887037</v>
      </c>
      <c r="J90" s="32">
        <f t="shared" si="23"/>
        <v>0</v>
      </c>
      <c r="K90" s="32">
        <f t="shared" si="24"/>
        <v>7.3222496993027759</v>
      </c>
      <c r="L90" s="28">
        <f t="shared" si="25"/>
        <v>6.0730000000000004</v>
      </c>
      <c r="M90" s="32">
        <f t="shared" si="26"/>
        <v>9.0549999999999997</v>
      </c>
      <c r="N90" s="32">
        <f t="shared" si="27"/>
        <v>7.484</v>
      </c>
      <c r="O90" s="32">
        <f t="shared" si="28"/>
        <v>0</v>
      </c>
      <c r="P90" s="32">
        <f t="shared" si="29"/>
        <v>7.6150000000000002</v>
      </c>
      <c r="Q90" s="29">
        <f t="shared" si="30"/>
        <v>34.185548071034908</v>
      </c>
      <c r="R90" s="31">
        <f t="shared" si="31"/>
        <v>75.638051044083525</v>
      </c>
      <c r="S90" s="31">
        <f t="shared" si="32"/>
        <v>89.718837863167764</v>
      </c>
      <c r="T90" s="31">
        <f t="shared" si="33"/>
        <v>0</v>
      </c>
      <c r="U90" s="31">
        <f t="shared" si="34"/>
        <v>57.442348008385743</v>
      </c>
      <c r="V90" s="28">
        <f t="shared" si="35"/>
        <v>2.8960089907428612</v>
      </c>
      <c r="W90" s="32">
        <f t="shared" si="36"/>
        <v>103.04692105263165</v>
      </c>
      <c r="X90" s="32">
        <f t="shared" si="37"/>
        <v>153.313612964318</v>
      </c>
      <c r="Y90" s="32">
        <f t="shared" si="38"/>
        <v>0</v>
      </c>
      <c r="Z90" s="32">
        <f t="shared" si="39"/>
        <v>152.28085087291447</v>
      </c>
      <c r="AA90" s="80" cm="1">
        <f t="array" ref="AA90">_xlfn.IFS(AR90=0,0,AR90&gt;0,(LOG(0.01*BI90/10^-AR90)))</f>
        <v>5.6068425470068091</v>
      </c>
      <c r="AB90" s="79" t="e" cm="1">
        <f t="array" ref="AB90">_xlfn.IFS(AS90=0,0,AS90&gt;0,(LOG(0.01*BJ90/10^-AS90)))</f>
        <v>#N/A</v>
      </c>
      <c r="AC90" s="79" cm="1">
        <f t="array" ref="AC90">_xlfn.IFS(AT90=0,0,AT90&gt;0,(LOG(0.01*BK90/10^-AT90)))</f>
        <v>7.9287938901300565</v>
      </c>
      <c r="AD90" s="79" cm="1">
        <f t="array" ref="AD90">_xlfn.IFS(AU90=0,0,AU90&gt;0,(LOG(0.01*BL90/10^-AU90)))</f>
        <v>7.7010729141927969</v>
      </c>
      <c r="AE90" s="79" t="e" cm="1">
        <f t="array" ref="AE90">_xlfn.IFS(AV90=0,0,AV90&gt;0,(LOG(0.01*BM90/10^-AV90)))</f>
        <v>#N/A</v>
      </c>
      <c r="AF90" s="79" cm="1">
        <f t="array" ref="AF90">_xlfn.IFS(AW90=0,0,AW90&gt;0,(LOG(0.01*BN90/10^-AW90)))</f>
        <v>8.4508468864568336</v>
      </c>
      <c r="AG90" s="79" cm="1">
        <f t="array" ref="AG90">_xlfn.IFS(AX90=0,0,AX90&gt;0,(LOG(0.01*BO90/10^-AX90)))</f>
        <v>8.8863550913480616</v>
      </c>
      <c r="AH90" s="79" cm="1">
        <f t="array" ref="AH90">_xlfn.IFS(AY90=0,0,AY90&gt;0,(LOG(0.01*BP90/10^-AY90)))</f>
        <v>8.3957403299072073</v>
      </c>
      <c r="AI90" s="79" cm="1">
        <f t="array" ref="AI90">_xlfn.IFS(AZ90=0,0,AZ90&gt;0,(LOG(0.01*BQ90/10^-AZ90)))</f>
        <v>0</v>
      </c>
      <c r="AJ90" s="79" cm="1">
        <f t="array" ref="AJ90">_xlfn.IFS(BA90=0,0,BA90&gt;0,(LOG(0.01*BR90/10^-BA90)))</f>
        <v>0</v>
      </c>
      <c r="AK90" s="79" cm="1">
        <f t="array" ref="AK90">_xlfn.IFS(BB90=0,0,BB90&gt;0,(LOG(0.01*BS90/10^-BB90)))</f>
        <v>4.5554622758034045</v>
      </c>
      <c r="AL90" s="79" cm="1">
        <f t="array" ref="AL90">_xlfn.IFS(BC90=0,0,BC90&gt;0,(LOG(0.01*BT90/10^-BC90)))</f>
        <v>7.4368836394887037</v>
      </c>
      <c r="AM90" s="79" cm="1">
        <f t="array" ref="AM90">_xlfn.IFS(BD90=0,0,BD90&gt;0,(LOG(0.01*BU90/10^-BD90)))</f>
        <v>0</v>
      </c>
      <c r="AN90" s="79" cm="1">
        <f t="array" ref="AN90">_xlfn.IFS(BE90=0,0,BE90&gt;0,(LOG(0.01*BV90/10^-BE90)))</f>
        <v>0</v>
      </c>
      <c r="AO90" s="79" cm="1">
        <f t="array" ref="AO90">_xlfn.IFS(BF90=0,0,BF90&gt;0,(LOG(0.01*BW90/10^-BF90)))</f>
        <v>7.0239902907215619</v>
      </c>
      <c r="AP90" s="79" cm="1">
        <f t="array" ref="AP90">_xlfn.IFS(BG90=0,0,BG90&gt;0,(LOG(0.01*BX90/10^-BG90)))</f>
        <v>5.5972321837802745</v>
      </c>
      <c r="AQ90" s="79" cm="1">
        <f t="array" ref="AQ90">_xlfn.IFS(BH90=0,0,BH90&gt;0,(LOG(0.01*BY90/10^-BH90)))</f>
        <v>7.3222496993027759</v>
      </c>
      <c r="AR90" s="80">
        <f>VLOOKUP($A90,'B-EmEC'!$A:$DD,MATCH(AR$2,'B-EmEC'!$A$1:$DD$1,0),FALSE)</f>
        <v>6.0730000000000004</v>
      </c>
      <c r="AS90" s="79" t="e">
        <f>VLOOKUP($A90,'B-EmEC'!$A:$DD,MATCH(AS$2,'B-EmEC'!$A$1:$DD$1,0),FALSE)</f>
        <v>#N/A</v>
      </c>
      <c r="AT90" s="79">
        <f>VLOOKUP($A90,'B-EmEC'!$A:$DD,MATCH(AT$2,'B-EmEC'!$A$1:$DD$1,0),FALSE)</f>
        <v>8.07</v>
      </c>
      <c r="AU90" s="79">
        <f>VLOOKUP($A90,'B-EmEC'!$A:$DD,MATCH(AU$2,'B-EmEC'!$A$1:$DD$1,0),FALSE)</f>
        <v>7.9450000000000003</v>
      </c>
      <c r="AV90" s="79" t="e">
        <f>VLOOKUP($A90,'B-EmEC'!$A:$DD,MATCH(AV$2,'B-EmEC'!$A$1:$DD$1,0),FALSE)</f>
        <v>#N/A</v>
      </c>
      <c r="AW90" s="79">
        <f>VLOOKUP($A90,'B-EmEC'!$A:$DD,MATCH(AW$2,'B-EmEC'!$A$1:$DD$1,0),FALSE)</f>
        <v>8.6340000000000003</v>
      </c>
      <c r="AX90" s="79">
        <f>VLOOKUP($A90,'B-EmEC'!$A:$DD,MATCH(AX$2,'B-EmEC'!$A$1:$DD$1,0),FALSE)</f>
        <v>9.0549999999999997</v>
      </c>
      <c r="AY90" s="79">
        <f>VLOOKUP($A90,'B-EmEC'!$A:$DD,MATCH(AY$2,'B-EmEC'!$A$1:$DD$1,0),FALSE)</f>
        <v>8.5169999999999995</v>
      </c>
      <c r="AZ90" s="79">
        <f>VLOOKUP($A90,'B-EmEC'!$A:$DD,MATCH(AZ$2,'B-EmEC'!$A$1:$DD$1,0),FALSE)</f>
        <v>0</v>
      </c>
      <c r="BA90" s="79">
        <f>VLOOKUP($A90,'B-EmEC'!$A:$DD,MATCH(BA$2,'B-EmEC'!$A$1:$DD$1,0),FALSE)</f>
        <v>0</v>
      </c>
      <c r="BB90" s="79">
        <f>VLOOKUP($A90,'B-EmEC'!$A:$DD,MATCH(BB$2,'B-EmEC'!$A$1:$DD$1,0),FALSE)</f>
        <v>5.4420000000000002</v>
      </c>
      <c r="BC90" s="79">
        <f>VLOOKUP($A90,'B-EmEC'!$A:$DD,MATCH(BC$2,'B-EmEC'!$A$1:$DD$1,0),FALSE)</f>
        <v>7.484</v>
      </c>
      <c r="BD90" s="79">
        <f>VLOOKUP($A90,'B-EmEC'!$A:$DD,MATCH(BD$2,'B-EmEC'!$A$1:$DD$1,0),FALSE)</f>
        <v>0</v>
      </c>
      <c r="BE90" s="79">
        <f>VLOOKUP($A90,'B-EmEC'!$A:$DD,MATCH(BE$2,'B-EmEC'!$A$1:$DD$1,0),FALSE)</f>
        <v>0</v>
      </c>
      <c r="BF90" s="79">
        <f>VLOOKUP($A90,'B-EmEC'!$A:$DD,MATCH(BF$2,'B-EmEC'!$A$1:$DD$1,0),FALSE)</f>
        <v>7.34</v>
      </c>
      <c r="BG90" s="79">
        <f>VLOOKUP($A90,'B-EmEC'!$A:$DD,MATCH(BG$2,'B-EmEC'!$A$1:$DD$1,0),FALSE)</f>
        <v>5.8380000000000001</v>
      </c>
      <c r="BH90" s="79">
        <f>VLOOKUP($A90,'B-EmEC'!$A:$DD,MATCH(BH$2,'B-EmEC'!$A$1:$DD$1,0),FALSE)</f>
        <v>7.6150000000000002</v>
      </c>
      <c r="BI90" s="78">
        <f>VLOOKUP($A90,'B-EmEC'!$A:$DD,MATCH(BI$2,'B-EmEC'!$A$1:$DD$1,0),FALSE)</f>
        <v>34.185548071034908</v>
      </c>
      <c r="BJ90" s="77" t="e">
        <f>VLOOKUP($A90,'B-EmEC'!$A:$DD,MATCH(BJ$2,'B-EmEC'!$A$1:$DD$1,0),FALSE)</f>
        <v>#N/A</v>
      </c>
      <c r="BK90" s="77">
        <f>VLOOKUP($A90,'B-EmEC'!$A:$DD,MATCH(BK$2,'B-EmEC'!$A$1:$DD$1,0),FALSE)</f>
        <v>72.24268689057422</v>
      </c>
      <c r="BL90" s="77">
        <f>VLOOKUP($A90,'B-EmEC'!$A:$DD,MATCH(BL$2,'B-EmEC'!$A$1:$DD$1,0),FALSE)</f>
        <v>57.026000584282791</v>
      </c>
      <c r="BM90" s="77" t="e">
        <f>VLOOKUP($A90,'B-EmEC'!$A:$DD,MATCH(BM$2,'B-EmEC'!$A$1:$DD$1,0),FALSE)</f>
        <v>#N/A</v>
      </c>
      <c r="BN90" s="77">
        <f>VLOOKUP($A90,'B-EmEC'!$A:$DD,MATCH(BN$2,'B-EmEC'!$A$1:$DD$1,0),FALSE)</f>
        <v>65.591397849462368</v>
      </c>
      <c r="BO90" s="77">
        <f>VLOOKUP($A90,'B-EmEC'!$A:$DD,MATCH(BO$2,'B-EmEC'!$A$1:$DD$1,0),FALSE)</f>
        <v>67.819579288025892</v>
      </c>
      <c r="BP90" s="77">
        <f>VLOOKUP($A90,'B-EmEC'!$A:$DD,MATCH(BP$2,'B-EmEC'!$A$1:$DD$1,0),FALSE)</f>
        <v>75.638051044083525</v>
      </c>
      <c r="BQ90" s="77">
        <f>VLOOKUP($A90,'B-EmEC'!$A:$DD,MATCH(BQ$2,'B-EmEC'!$A$1:$DD$1,0),FALSE)</f>
        <v>0</v>
      </c>
      <c r="BR90" s="77">
        <f>VLOOKUP($A90,'B-EmEC'!$A:$DD,MATCH(BR$2,'B-EmEC'!$A$1:$DD$1,0),FALSE)</f>
        <v>0</v>
      </c>
      <c r="BS90" s="77">
        <f>VLOOKUP($A90,'B-EmEC'!$A:$DD,MATCH(BS$2,'B-EmEC'!$A$1:$DD$1,0),FALSE)</f>
        <v>12.985607618223137</v>
      </c>
      <c r="BT90" s="77">
        <f>VLOOKUP($A90,'B-EmEC'!$A:$DD,MATCH(BT$2,'B-EmEC'!$A$1:$DD$1,0),FALSE)</f>
        <v>89.718837863167764</v>
      </c>
      <c r="BU90" s="77">
        <f>VLOOKUP($A90,'B-EmEC'!$A:$DD,MATCH(BU$2,'B-EmEC'!$A$1:$DD$1,0),FALSE)</f>
        <v>0</v>
      </c>
      <c r="BV90" s="77">
        <f>VLOOKUP($A90,'B-EmEC'!$A:$DD,MATCH(BV$2,'B-EmEC'!$A$1:$DD$1,0),FALSE)</f>
        <v>0</v>
      </c>
      <c r="BW90" s="77">
        <f>VLOOKUP($A90,'B-EmEC'!$A:$DD,MATCH(BW$2,'B-EmEC'!$A$1:$DD$1,0),FALSE)</f>
        <v>48.304800268546494</v>
      </c>
      <c r="BX90" s="77">
        <f>VLOOKUP($A90,'B-EmEC'!$A:$DD,MATCH(BX$2,'B-EmEC'!$A$1:$DD$1,0),FALSE)</f>
        <v>57.442348008385743</v>
      </c>
      <c r="BY90" s="77">
        <f>VLOOKUP($A90,'B-EmEC'!$A:$DD,MATCH(BY$2,'B-EmEC'!$A$1:$DD$1,0),FALSE)</f>
        <v>50.962379702537184</v>
      </c>
      <c r="BZ90" s="80">
        <f>VLOOKUP($A90,'B-EmEC'!$A:$DD,MATCH(BZ$2,'B-EmEC'!$A$1:$DD$1,0),FALSE)</f>
        <v>2.8960089907428612</v>
      </c>
      <c r="CA90" s="79" t="e">
        <f>VLOOKUP($A90,'B-EmEC'!$A:$DD,MATCH(CA$2,'B-EmEC'!$A$1:$DD$1,0),FALSE)</f>
        <v>#N/A</v>
      </c>
      <c r="CB90" s="79">
        <f>VLOOKUP($A90,'B-EmEC'!$A:$DD,MATCH(CB$2,'B-EmEC'!$A$1:$DD$1,0),FALSE)</f>
        <v>103.04692105263165</v>
      </c>
      <c r="CC90" s="79">
        <f>VLOOKUP($A90,'B-EmEC'!$A:$DD,MATCH(CC$2,'B-EmEC'!$A$1:$DD$1,0),FALSE)</f>
        <v>64.545653841269839</v>
      </c>
      <c r="CD90" s="79" t="e">
        <f>VLOOKUP($A90,'B-EmEC'!$A:$DD,MATCH(CD$2,'B-EmEC'!$A$1:$DD$1,0),FALSE)</f>
        <v>#N/A</v>
      </c>
      <c r="CE90" s="79">
        <f>VLOOKUP($A90,'B-EmEC'!$A:$DD,MATCH(CE$2,'B-EmEC'!$A$1:$DD$1,0),FALSE)</f>
        <v>28.231115688468645</v>
      </c>
      <c r="CF90" s="79">
        <f>VLOOKUP($A90,'B-EmEC'!$A:$DD,MATCH(CF$2,'B-EmEC'!$A$1:$DD$1,0),FALSE)</f>
        <v>63.516360469552829</v>
      </c>
      <c r="CG90" s="79">
        <f>VLOOKUP($A90,'B-EmEC'!$A:$DD,MATCH(CG$2,'B-EmEC'!$A$1:$DD$1,0),FALSE)</f>
        <v>21.132969008288718</v>
      </c>
      <c r="CH90" s="79">
        <f>VLOOKUP($A90,'B-EmEC'!$A:$DD,MATCH(CH$2,'B-EmEC'!$A$1:$DD$1,0),FALSE)</f>
        <v>0</v>
      </c>
      <c r="CI90" s="79">
        <f>VLOOKUP($A90,'B-EmEC'!$A:$DD,MATCH(CI$2,'B-EmEC'!$A$1:$DD$1,0),FALSE)</f>
        <v>0</v>
      </c>
      <c r="CJ90" s="79">
        <f>VLOOKUP($A90,'B-EmEC'!$A:$DD,MATCH(CJ$2,'B-EmEC'!$A$1:$DD$1,0),FALSE)</f>
        <v>121.21907338976523</v>
      </c>
      <c r="CK90" s="79">
        <f>VLOOKUP($A90,'B-EmEC'!$A:$DD,MATCH(CK$2,'B-EmEC'!$A$1:$DD$1,0),FALSE)</f>
        <v>153.313612964318</v>
      </c>
      <c r="CL90" s="79">
        <f>VLOOKUP($A90,'B-EmEC'!$A:$DD,MATCH(CL$2,'B-EmEC'!$A$1:$DD$1,0),FALSE)</f>
        <v>0</v>
      </c>
      <c r="CM90" s="79">
        <f>VLOOKUP($A90,'B-EmEC'!$A:$DD,MATCH(CM$2,'B-EmEC'!$A$1:$DD$1,0),FALSE)</f>
        <v>0</v>
      </c>
      <c r="CN90" s="79">
        <f>VLOOKUP($A90,'B-EmEC'!$A:$DD,MATCH(CN$2,'B-EmEC'!$A$1:$DD$1,0),FALSE)</f>
        <v>152.28085087291447</v>
      </c>
      <c r="CO90" s="79">
        <f>VLOOKUP($A90,'B-EmEC'!$A:$DD,MATCH(CO$2,'B-EmEC'!$A$1:$DD$1,0),FALSE)</f>
        <v>115.53778269073359</v>
      </c>
      <c r="CP90" s="79">
        <f>VLOOKUP($A90,'B-EmEC'!$A:$DD,MATCH(CP$2,'B-EmEC'!$A$1:$DD$1,0),FALSE)</f>
        <v>103.20373678086099</v>
      </c>
    </row>
    <row r="91" spans="1:94" x14ac:dyDescent="0.2">
      <c r="A91" t="s">
        <v>28</v>
      </c>
      <c r="B91" s="1" t="str">
        <f>IF(VLOOKUP($A91,'B-Ligands'!$A:$G,3,FALSE)="","",VLOOKUP($A91,'B-Ligands'!$A:$G,3,FALSE))</f>
        <v/>
      </c>
      <c r="C91" t="str">
        <f>IF(VLOOKUP($A91,'B-Ligands'!$A:$G,4,FALSE)="","",VLOOKUP($A91,'B-Ligands'!$A:$G,4,FALSE))</f>
        <v>Acetylcholine</v>
      </c>
      <c r="D91" t="str">
        <f>IF(VLOOKUP($A91,'B-Ligands'!$A:$G,5,FALSE)="","",VLOOKUP($A91,'B-Ligands'!$A:$G,5,FALSE))</f>
        <v>Guide To Pharmacology</v>
      </c>
      <c r="E91">
        <f>IF(VLOOKUP($A91,'B-Ligands'!$A:$G,6,FALSE)="","",VLOOKUP($A91,'B-Ligands'!$A:$G,6,FALSE))</f>
        <v>294</v>
      </c>
      <c r="F91" t="str">
        <f>IF(VLOOKUP($A91,'B-Ligands'!$A:$G,7,FALSE)="","",VLOOKUP($A91,'B-Ligands'!$A:$G,7,FALSE))</f>
        <v>Physiological</v>
      </c>
      <c r="G91" s="28">
        <f t="shared" si="20"/>
        <v>0</v>
      </c>
      <c r="H91" s="32">
        <f t="shared" si="21"/>
        <v>5.5128834618019162</v>
      </c>
      <c r="I91" s="32">
        <f t="shared" si="22"/>
        <v>7.5600000000000014</v>
      </c>
      <c r="J91" s="32">
        <f t="shared" si="23"/>
        <v>0</v>
      </c>
      <c r="K91" s="32">
        <f t="shared" si="24"/>
        <v>4.8567835948575464</v>
      </c>
      <c r="L91" s="28">
        <f t="shared" si="25"/>
        <v>0</v>
      </c>
      <c r="M91" s="32">
        <f t="shared" si="26"/>
        <v>5.976</v>
      </c>
      <c r="N91" s="32">
        <f t="shared" si="27"/>
        <v>7.56</v>
      </c>
      <c r="O91" s="32">
        <f t="shared" si="28"/>
        <v>0</v>
      </c>
      <c r="P91" s="32">
        <f t="shared" si="29"/>
        <v>6.3650000000000002</v>
      </c>
      <c r="Q91" s="29">
        <f t="shared" si="30"/>
        <v>0</v>
      </c>
      <c r="R91" s="31">
        <f t="shared" si="31"/>
        <v>36.294691224268689</v>
      </c>
      <c r="S91" s="31">
        <f t="shared" si="32"/>
        <v>100</v>
      </c>
      <c r="T91" s="31">
        <f t="shared" si="33"/>
        <v>0</v>
      </c>
      <c r="U91" s="31">
        <f t="shared" si="34"/>
        <v>9.501312335958005</v>
      </c>
      <c r="V91" s="28">
        <f t="shared" si="35"/>
        <v>0</v>
      </c>
      <c r="W91" s="32">
        <f t="shared" si="36"/>
        <v>39.04110078648538</v>
      </c>
      <c r="X91" s="32">
        <f t="shared" si="37"/>
        <v>87.686186499613086</v>
      </c>
      <c r="Y91" s="32">
        <f t="shared" si="38"/>
        <v>0</v>
      </c>
      <c r="Z91" s="32">
        <f t="shared" si="39"/>
        <v>78.881061177440785</v>
      </c>
      <c r="AA91" s="80" cm="1">
        <f t="array" ref="AA91">_xlfn.IFS(AR91=0,0,AR91&gt;0,(LOG(0.01*BI91/10^-AR91)))</f>
        <v>0</v>
      </c>
      <c r="AB91" s="79" t="e" cm="1">
        <f t="array" ref="AB91">_xlfn.IFS(AS91=0,0,AS91&gt;0,(LOG(0.01*BJ91/10^-AS91)))</f>
        <v>#N/A</v>
      </c>
      <c r="AC91" s="79" cm="1">
        <f t="array" ref="AC91">_xlfn.IFS(AT91=0,0,AT91&gt;0,(LOG(0.01*BK91/10^-AT91)))</f>
        <v>5.4328431060109335</v>
      </c>
      <c r="AD91" s="79" cm="1">
        <f t="array" ref="AD91">_xlfn.IFS(AU91=0,0,AU91&gt;0,(LOG(0.01*BL91/10^-AU91)))</f>
        <v>5.0670059479745229</v>
      </c>
      <c r="AE91" s="79" t="e" cm="1">
        <f t="array" ref="AE91">_xlfn.IFS(AV91=0,0,AV91&gt;0,(LOG(0.01*BM91/10^-AV91)))</f>
        <v>#N/A</v>
      </c>
      <c r="AF91" s="79" cm="1">
        <f t="array" ref="AF91">_xlfn.IFS(AW91=0,0,AW91&gt;0,(LOG(0.01*BN91/10^-AW91)))</f>
        <v>5.4309968205105141</v>
      </c>
      <c r="AG91" s="79" cm="1">
        <f t="array" ref="AG91">_xlfn.IFS(AX91=0,0,AX91&gt;0,(LOG(0.01*BO91/10^-AX91)))</f>
        <v>5.4735060641334963</v>
      </c>
      <c r="AH91" s="79" cm="1">
        <f t="array" ref="AH91">_xlfn.IFS(AY91=0,0,AY91&gt;0,(LOG(0.01*BP91/10^-AY91)))</f>
        <v>5.5128834618019162</v>
      </c>
      <c r="AI91" s="79" cm="1">
        <f t="array" ref="AI91">_xlfn.IFS(AZ91=0,0,AZ91&gt;0,(LOG(0.01*BQ91/10^-AZ91)))</f>
        <v>7.2425796898039883</v>
      </c>
      <c r="AJ91" s="79" cm="1">
        <f t="array" ref="AJ91">_xlfn.IFS(BA91=0,0,BA91&gt;0,(LOG(0.01*BR91/10^-BA91)))</f>
        <v>7.4609270189117822</v>
      </c>
      <c r="AK91" s="79" cm="1">
        <f t="array" ref="AK91">_xlfn.IFS(BB91=0,0,BB91&gt;0,(LOG(0.01*BS91/10^-BB91)))</f>
        <v>7.3660000000000005</v>
      </c>
      <c r="AL91" s="79" cm="1">
        <f t="array" ref="AL91">_xlfn.IFS(BC91=0,0,BC91&gt;0,(LOG(0.01*BT91/10^-BC91)))</f>
        <v>7.5600000000000014</v>
      </c>
      <c r="AM91" s="79" cm="1">
        <f t="array" ref="AM91">_xlfn.IFS(BD91=0,0,BD91&gt;0,(LOG(0.01*BU91/10^-BD91)))</f>
        <v>0</v>
      </c>
      <c r="AN91" s="79" cm="1">
        <f t="array" ref="AN91">_xlfn.IFS(BE91=0,0,BE91&gt;0,(LOG(0.01*BV91/10^-BE91)))</f>
        <v>0</v>
      </c>
      <c r="AO91" s="79" cm="1">
        <f t="array" ref="AO91">_xlfn.IFS(BF91=0,0,BF91&gt;0,(LOG(0.01*BW91/10^-BF91)))</f>
        <v>4.4459029551181972</v>
      </c>
      <c r="AP91" s="79" cm="1">
        <f t="array" ref="AP91">_xlfn.IFS(BG91=0,0,BG91&gt;0,(LOG(0.01*BX91/10^-BG91)))</f>
        <v>4.0849630361567186</v>
      </c>
      <c r="AQ91" s="79" cm="1">
        <f t="array" ref="AQ91">_xlfn.IFS(BH91=0,0,BH91&gt;0,(LOG(0.01*BY91/10^-BH91)))</f>
        <v>4.8567835948575464</v>
      </c>
      <c r="AR91" s="80">
        <f>VLOOKUP($A91,'B-EmEC'!$A:$DD,MATCH(AR$2,'B-EmEC'!$A$1:$DD$1,0),FALSE)</f>
        <v>0</v>
      </c>
      <c r="AS91" s="79" t="e">
        <f>VLOOKUP($A91,'B-EmEC'!$A:$DD,MATCH(AS$2,'B-EmEC'!$A$1:$DD$1,0),FALSE)</f>
        <v>#N/A</v>
      </c>
      <c r="AT91" s="79">
        <f>VLOOKUP($A91,'B-EmEC'!$A:$DD,MATCH(AT$2,'B-EmEC'!$A$1:$DD$1,0),FALSE)</f>
        <v>5.8730000000000002</v>
      </c>
      <c r="AU91" s="79">
        <f>VLOOKUP($A91,'B-EmEC'!$A:$DD,MATCH(AU$2,'B-EmEC'!$A$1:$DD$1,0),FALSE)</f>
        <v>5.835</v>
      </c>
      <c r="AV91" s="79" t="e">
        <f>VLOOKUP($A91,'B-EmEC'!$A:$DD,MATCH(AV$2,'B-EmEC'!$A$1:$DD$1,0),FALSE)</f>
        <v>#N/A</v>
      </c>
      <c r="AW91" s="79">
        <f>VLOOKUP($A91,'B-EmEC'!$A:$DD,MATCH(AW$2,'B-EmEC'!$A$1:$DD$1,0),FALSE)</f>
        <v>5.9569999999999999</v>
      </c>
      <c r="AX91" s="79">
        <f>VLOOKUP($A91,'B-EmEC'!$A:$DD,MATCH(AX$2,'B-EmEC'!$A$1:$DD$1,0),FALSE)</f>
        <v>5.9480000000000004</v>
      </c>
      <c r="AY91" s="79">
        <f>VLOOKUP($A91,'B-EmEC'!$A:$DD,MATCH(AY$2,'B-EmEC'!$A$1:$DD$1,0),FALSE)</f>
        <v>5.976</v>
      </c>
      <c r="AZ91" s="79">
        <f>VLOOKUP($A91,'B-EmEC'!$A:$DD,MATCH(AZ$2,'B-EmEC'!$A$1:$DD$1,0),FALSE)</f>
        <v>7.327</v>
      </c>
      <c r="BA91" s="79">
        <f>VLOOKUP($A91,'B-EmEC'!$A:$DD,MATCH(BA$2,'B-EmEC'!$A$1:$DD$1,0),FALSE)</f>
        <v>7.5039999999999996</v>
      </c>
      <c r="BB91" s="79">
        <f>VLOOKUP($A91,'B-EmEC'!$A:$DD,MATCH(BB$2,'B-EmEC'!$A$1:$DD$1,0),FALSE)</f>
        <v>7.3659999999999997</v>
      </c>
      <c r="BC91" s="79">
        <f>VLOOKUP($A91,'B-EmEC'!$A:$DD,MATCH(BC$2,'B-EmEC'!$A$1:$DD$1,0),FALSE)</f>
        <v>7.56</v>
      </c>
      <c r="BD91" s="79">
        <f>VLOOKUP($A91,'B-EmEC'!$A:$DD,MATCH(BD$2,'B-EmEC'!$A$1:$DD$1,0),FALSE)</f>
        <v>0</v>
      </c>
      <c r="BE91" s="79">
        <f>VLOOKUP($A91,'B-EmEC'!$A:$DD,MATCH(BE$2,'B-EmEC'!$A$1:$DD$1,0),FALSE)</f>
        <v>0</v>
      </c>
      <c r="BF91" s="79">
        <f>VLOOKUP($A91,'B-EmEC'!$A:$DD,MATCH(BF$2,'B-EmEC'!$A$1:$DD$1,0),FALSE)</f>
        <v>6.3650000000000002</v>
      </c>
      <c r="BG91" s="79">
        <f>VLOOKUP($A91,'B-EmEC'!$A:$DD,MATCH(BG$2,'B-EmEC'!$A$1:$DD$1,0),FALSE)</f>
        <v>5.4329999999999998</v>
      </c>
      <c r="BH91" s="79">
        <f>VLOOKUP($A91,'B-EmEC'!$A:$DD,MATCH(BH$2,'B-EmEC'!$A$1:$DD$1,0),FALSE)</f>
        <v>5.8789999999999996</v>
      </c>
      <c r="BI91" s="78">
        <f>VLOOKUP($A91,'B-EmEC'!$A:$DD,MATCH(BI$2,'B-EmEC'!$A$1:$DD$1,0),FALSE)</f>
        <v>0</v>
      </c>
      <c r="BJ91" s="77" t="e">
        <f>VLOOKUP($A91,'B-EmEC'!$A:$DD,MATCH(BJ$2,'B-EmEC'!$A$1:$DD$1,0),FALSE)</f>
        <v>#N/A</v>
      </c>
      <c r="BK91" s="77">
        <f>VLOOKUP($A91,'B-EmEC'!$A:$DD,MATCH(BK$2,'B-EmEC'!$A$1:$DD$1,0),FALSE)</f>
        <v>36.294691224268689</v>
      </c>
      <c r="BL91" s="77">
        <f>VLOOKUP($A91,'B-EmEC'!$A:$DD,MATCH(BL$2,'B-EmEC'!$A$1:$DD$1,0),FALSE)</f>
        <v>17.061057551855097</v>
      </c>
      <c r="BM91" s="77" t="e">
        <f>VLOOKUP($A91,'B-EmEC'!$A:$DD,MATCH(BM$2,'B-EmEC'!$A$1:$DD$1,0),FALSE)</f>
        <v>#N/A</v>
      </c>
      <c r="BN91" s="77">
        <f>VLOOKUP($A91,'B-EmEC'!$A:$DD,MATCH(BN$2,'B-EmEC'!$A$1:$DD$1,0),FALSE)</f>
        <v>29.78494623655914</v>
      </c>
      <c r="BO91" s="77">
        <f>VLOOKUP($A91,'B-EmEC'!$A:$DD,MATCH(BO$2,'B-EmEC'!$A$1:$DD$1,0),FALSE)</f>
        <v>33.53559870550162</v>
      </c>
      <c r="BP91" s="77">
        <f>VLOOKUP($A91,'B-EmEC'!$A:$DD,MATCH(BP$2,'B-EmEC'!$A$1:$DD$1,0),FALSE)</f>
        <v>34.425754060324827</v>
      </c>
      <c r="BQ91" s="77">
        <f>VLOOKUP($A91,'B-EmEC'!$A:$DD,MATCH(BQ$2,'B-EmEC'!$A$1:$DD$1,0),FALSE)</f>
        <v>82.334089998664709</v>
      </c>
      <c r="BR91" s="77">
        <f>VLOOKUP($A91,'B-EmEC'!$A:$DD,MATCH(BR$2,'B-EmEC'!$A$1:$DD$1,0),FALSE)</f>
        <v>90.558040970096542</v>
      </c>
      <c r="BS91" s="77">
        <f>VLOOKUP($A91,'B-EmEC'!$A:$DD,MATCH(BS$2,'B-EmEC'!$A$1:$DD$1,0),FALSE)</f>
        <v>100</v>
      </c>
      <c r="BT91" s="77">
        <f>VLOOKUP($A91,'B-EmEC'!$A:$DD,MATCH(BT$2,'B-EmEC'!$A$1:$DD$1,0),FALSE)</f>
        <v>100</v>
      </c>
      <c r="BU91" s="77">
        <f>VLOOKUP($A91,'B-EmEC'!$A:$DD,MATCH(BU$2,'B-EmEC'!$A$1:$DD$1,0),FALSE)</f>
        <v>0</v>
      </c>
      <c r="BV91" s="77">
        <f>VLOOKUP($A91,'B-EmEC'!$A:$DD,MATCH(BV$2,'B-EmEC'!$A$1:$DD$1,0),FALSE)</f>
        <v>0</v>
      </c>
      <c r="BW91" s="77">
        <f>VLOOKUP($A91,'B-EmEC'!$A:$DD,MATCH(BW$2,'B-EmEC'!$A$1:$DD$1,0),FALSE)</f>
        <v>1.2047667002349782</v>
      </c>
      <c r="BX91" s="77">
        <f>VLOOKUP($A91,'B-EmEC'!$A:$DD,MATCH(BX$2,'B-EmEC'!$A$1:$DD$1,0),FALSE)</f>
        <v>4.4870719776380144</v>
      </c>
      <c r="BY91" s="77">
        <f>VLOOKUP($A91,'B-EmEC'!$A:$DD,MATCH(BY$2,'B-EmEC'!$A$1:$DD$1,0),FALSE)</f>
        <v>9.501312335958005</v>
      </c>
      <c r="BZ91" s="80">
        <f>VLOOKUP($A91,'B-EmEC'!$A:$DD,MATCH(BZ$2,'B-EmEC'!$A$1:$DD$1,0),FALSE)</f>
        <v>0</v>
      </c>
      <c r="CA91" s="79" t="e">
        <f>VLOOKUP($A91,'B-EmEC'!$A:$DD,MATCH(CA$2,'B-EmEC'!$A$1:$DD$1,0),FALSE)</f>
        <v>#N/A</v>
      </c>
      <c r="CB91" s="79">
        <f>VLOOKUP($A91,'B-EmEC'!$A:$DD,MATCH(CB$2,'B-EmEC'!$A$1:$DD$1,0),FALSE)</f>
        <v>39.04110078648538</v>
      </c>
      <c r="CC91" s="79">
        <f>VLOOKUP($A91,'B-EmEC'!$A:$DD,MATCH(CC$2,'B-EmEC'!$A$1:$DD$1,0),FALSE)</f>
        <v>14.994542368969364</v>
      </c>
      <c r="CD91" s="79" t="e">
        <f>VLOOKUP($A91,'B-EmEC'!$A:$DD,MATCH(CD$2,'B-EmEC'!$A$1:$DD$1,0),FALSE)</f>
        <v>#N/A</v>
      </c>
      <c r="CE91" s="79">
        <f>VLOOKUP($A91,'B-EmEC'!$A:$DD,MATCH(CE$2,'B-EmEC'!$A$1:$DD$1,0),FALSE)</f>
        <v>12.360262394236736</v>
      </c>
      <c r="CF91" s="79">
        <f>VLOOKUP($A91,'B-EmEC'!$A:$DD,MATCH(CF$2,'B-EmEC'!$A$1:$DD$1,0),FALSE)</f>
        <v>20.925446552501139</v>
      </c>
      <c r="CG91" s="79">
        <f>VLOOKUP($A91,'B-EmEC'!$A:$DD,MATCH(CG$2,'B-EmEC'!$A$1:$DD$1,0),FALSE)</f>
        <v>17.874101849541159</v>
      </c>
      <c r="CH91" s="79">
        <f>VLOOKUP($A91,'B-EmEC'!$A:$DD,MATCH(CH$2,'B-EmEC'!$A$1:$DD$1,0),FALSE)</f>
        <v>51.84480328652446</v>
      </c>
      <c r="CI91" s="79">
        <f>VLOOKUP($A91,'B-EmEC'!$A:$DD,MATCH(CI$2,'B-EmEC'!$A$1:$DD$1,0),FALSE)</f>
        <v>87.686186499613086</v>
      </c>
      <c r="CJ91" s="79">
        <f>VLOOKUP($A91,'B-EmEC'!$A:$DD,MATCH(CJ$2,'B-EmEC'!$A$1:$DD$1,0),FALSE)</f>
        <v>83.187781528995956</v>
      </c>
      <c r="CK91" s="79">
        <f>VLOOKUP($A91,'B-EmEC'!$A:$DD,MATCH(CK$2,'B-EmEC'!$A$1:$DD$1,0),FALSE)</f>
        <v>62.959532477549011</v>
      </c>
      <c r="CL91" s="79">
        <f>VLOOKUP($A91,'B-EmEC'!$A:$DD,MATCH(CL$2,'B-EmEC'!$A$1:$DD$1,0),FALSE)</f>
        <v>0</v>
      </c>
      <c r="CM91" s="79">
        <f>VLOOKUP($A91,'B-EmEC'!$A:$DD,MATCH(CM$2,'B-EmEC'!$A$1:$DD$1,0),FALSE)</f>
        <v>0</v>
      </c>
      <c r="CN91" s="79">
        <f>VLOOKUP($A91,'B-EmEC'!$A:$DD,MATCH(CN$2,'B-EmEC'!$A$1:$DD$1,0),FALSE)</f>
        <v>3.6877605466237866</v>
      </c>
      <c r="CO91" s="79">
        <f>VLOOKUP($A91,'B-EmEC'!$A:$DD,MATCH(CO$2,'B-EmEC'!$A$1:$DD$1,0),FALSE)</f>
        <v>7.6127435143060387</v>
      </c>
      <c r="CP91" s="79">
        <f>VLOOKUP($A91,'B-EmEC'!$A:$DD,MATCH(CP$2,'B-EmEC'!$A$1:$DD$1,0),FALSE)</f>
        <v>78.881061177440785</v>
      </c>
    </row>
    <row r="92" spans="1:94" x14ac:dyDescent="0.2">
      <c r="A92" t="s">
        <v>29</v>
      </c>
      <c r="B92" s="1" t="str">
        <f>IF(VLOOKUP($A92,'B-Ligands'!$A:$G,3,FALSE)="","",VLOOKUP($A92,'B-Ligands'!$A:$G,3,FALSE))</f>
        <v/>
      </c>
      <c r="C92" t="str">
        <f>IF(VLOOKUP($A92,'B-Ligands'!$A:$G,4,FALSE)="","",VLOOKUP($A92,'B-Ligands'!$A:$G,4,FALSE))</f>
        <v>Acetylcholine</v>
      </c>
      <c r="D92" t="str">
        <f>IF(VLOOKUP($A92,'B-Ligands'!$A:$G,5,FALSE)="","",VLOOKUP($A92,'B-Ligands'!$A:$G,5,FALSE))</f>
        <v>Guide To Pharmacology</v>
      </c>
      <c r="E92">
        <f>IF(VLOOKUP($A92,'B-Ligands'!$A:$G,6,FALSE)="","",VLOOKUP($A92,'B-Ligands'!$A:$G,6,FALSE))</f>
        <v>294</v>
      </c>
      <c r="F92" t="str">
        <f>IF(VLOOKUP($A92,'B-Ligands'!$A:$G,7,FALSE)="","",VLOOKUP($A92,'B-Ligands'!$A:$G,7,FALSE))</f>
        <v>Physiological</v>
      </c>
      <c r="G92" s="28">
        <f t="shared" si="20"/>
        <v>0</v>
      </c>
      <c r="H92" s="32">
        <f t="shared" si="21"/>
        <v>9.0115821137476857</v>
      </c>
      <c r="I92" s="32">
        <f t="shared" si="22"/>
        <v>6.8560052602007087</v>
      </c>
      <c r="J92" s="32">
        <f t="shared" si="23"/>
        <v>0</v>
      </c>
      <c r="K92" s="32">
        <f t="shared" si="24"/>
        <v>6.4894037675775937</v>
      </c>
      <c r="L92" s="28">
        <f t="shared" si="25"/>
        <v>0</v>
      </c>
      <c r="M92" s="32">
        <f t="shared" si="26"/>
        <v>9.1709999999999994</v>
      </c>
      <c r="N92" s="32">
        <f t="shared" si="27"/>
        <v>6.9450000000000003</v>
      </c>
      <c r="O92" s="32">
        <f t="shared" si="28"/>
        <v>0</v>
      </c>
      <c r="P92" s="32">
        <f t="shared" si="29"/>
        <v>6.9960000000000004</v>
      </c>
      <c r="Q92" s="29">
        <f t="shared" si="30"/>
        <v>0</v>
      </c>
      <c r="R92" s="31">
        <f t="shared" si="31"/>
        <v>88.270522933099613</v>
      </c>
      <c r="S92" s="31">
        <f t="shared" si="32"/>
        <v>81.471415182755393</v>
      </c>
      <c r="T92" s="31">
        <f t="shared" si="33"/>
        <v>0</v>
      </c>
      <c r="U92" s="31">
        <f t="shared" si="34"/>
        <v>31.146106736657917</v>
      </c>
      <c r="V92" s="28">
        <f t="shared" si="35"/>
        <v>0</v>
      </c>
      <c r="W92" s="32">
        <f t="shared" si="36"/>
        <v>68.29520335096251</v>
      </c>
      <c r="X92" s="32">
        <f t="shared" si="37"/>
        <v>82.238206797597741</v>
      </c>
      <c r="Y92" s="32">
        <f t="shared" si="38"/>
        <v>0</v>
      </c>
      <c r="Z92" s="32">
        <f t="shared" si="39"/>
        <v>193.84644460539874</v>
      </c>
      <c r="AA92" s="80" cm="1">
        <f t="array" ref="AA92">_xlfn.IFS(AR92=0,0,AR92&gt;0,(LOG(0.01*BI92/10^-AR92)))</f>
        <v>0</v>
      </c>
      <c r="AB92" s="79" t="e" cm="1">
        <f t="array" ref="AB92">_xlfn.IFS(AS92=0,0,AS92&gt;0,(LOG(0.01*BJ92/10^-AS92)))</f>
        <v>#N/A</v>
      </c>
      <c r="AC92" s="79" cm="1">
        <f t="array" ref="AC92">_xlfn.IFS(AT92=0,0,AT92&gt;0,(LOG(0.01*BK92/10^-AT92)))</f>
        <v>8.1146537215972501</v>
      </c>
      <c r="AD92" s="79" cm="1">
        <f t="array" ref="AD92">_xlfn.IFS(AU92=0,0,AU92&gt;0,(LOG(0.01*BL92/10^-AU92)))</f>
        <v>8.3488156994466003</v>
      </c>
      <c r="AE92" s="79" t="e" cm="1">
        <f t="array" ref="AE92">_xlfn.IFS(AV92=0,0,AV92&gt;0,(LOG(0.01*BM92/10^-AV92)))</f>
        <v>#N/A</v>
      </c>
      <c r="AF92" s="79" cm="1">
        <f t="array" ref="AF92">_xlfn.IFS(AW92=0,0,AW92&gt;0,(LOG(0.01*BN92/10^-AW92)))</f>
        <v>8.434309235891396</v>
      </c>
      <c r="AG92" s="79" cm="1">
        <f t="array" ref="AG92">_xlfn.IFS(AX92=0,0,AX92&gt;0,(LOG(0.01*BO92/10^-AX92)))</f>
        <v>9.0115821137476857</v>
      </c>
      <c r="AH92" s="79" cm="1">
        <f t="array" ref="AH92">_xlfn.IFS(AY92=0,0,AY92&gt;0,(LOG(0.01*BP92/10^-AY92)))</f>
        <v>8.3196915081439116</v>
      </c>
      <c r="AI92" s="79" cm="1">
        <f t="array" ref="AI92">_xlfn.IFS(AZ92=0,0,AZ92&gt;0,(LOG(0.01*BQ92/10^-AZ92)))</f>
        <v>4.7122058939590108</v>
      </c>
      <c r="AJ92" s="79" cm="1">
        <f t="array" ref="AJ92">_xlfn.IFS(BA92=0,0,BA92&gt;0,(LOG(0.01*BR92/10^-BA92)))</f>
        <v>0</v>
      </c>
      <c r="AK92" s="79" cm="1">
        <f t="array" ref="AK92">_xlfn.IFS(BB92=0,0,BB92&gt;0,(LOG(0.01*BS92/10^-BB92)))</f>
        <v>4.927449322714291</v>
      </c>
      <c r="AL92" s="79" cm="1">
        <f t="array" ref="AL92">_xlfn.IFS(BC92=0,0,BC92&gt;0,(LOG(0.01*BT92/10^-BC92)))</f>
        <v>6.8560052602007087</v>
      </c>
      <c r="AM92" s="79" cm="1">
        <f t="array" ref="AM92">_xlfn.IFS(BD92=0,0,BD92&gt;0,(LOG(0.01*BU92/10^-BD92)))</f>
        <v>0</v>
      </c>
      <c r="AN92" s="79" cm="1">
        <f t="array" ref="AN92">_xlfn.IFS(BE92=0,0,BE92&gt;0,(LOG(0.01*BV92/10^-BE92)))</f>
        <v>0</v>
      </c>
      <c r="AO92" s="79" cm="1">
        <f t="array" ref="AO92">_xlfn.IFS(BF92=0,0,BF92&gt;0,(LOG(0.01*BW92/10^-BF92)))</f>
        <v>5.8906394940833335</v>
      </c>
      <c r="AP92" s="79" cm="1">
        <f t="array" ref="AP92">_xlfn.IFS(BG92=0,0,BG92&gt;0,(LOG(0.01*BX92/10^-BG92)))</f>
        <v>5.2471896398231914</v>
      </c>
      <c r="AQ92" s="79" cm="1">
        <f t="array" ref="AQ92">_xlfn.IFS(BH92=0,0,BH92&gt;0,(LOG(0.01*BY92/10^-BH92)))</f>
        <v>6.4894037675775937</v>
      </c>
      <c r="AR92" s="80">
        <f>VLOOKUP($A92,'B-EmEC'!$A:$DD,MATCH(AR$2,'B-EmEC'!$A$1:$DD$1,0),FALSE)</f>
        <v>0</v>
      </c>
      <c r="AS92" s="79" t="e">
        <f>VLOOKUP($A92,'B-EmEC'!$A:$DD,MATCH(AS$2,'B-EmEC'!$A$1:$DD$1,0),FALSE)</f>
        <v>#N/A</v>
      </c>
      <c r="AT92" s="79">
        <f>VLOOKUP($A92,'B-EmEC'!$A:$DD,MATCH(AT$2,'B-EmEC'!$A$1:$DD$1,0),FALSE)</f>
        <v>8.2360000000000007</v>
      </c>
      <c r="AU92" s="79">
        <f>VLOOKUP($A92,'B-EmEC'!$A:$DD,MATCH(AU$2,'B-EmEC'!$A$1:$DD$1,0),FALSE)</f>
        <v>8.4030000000000005</v>
      </c>
      <c r="AV92" s="79" t="e">
        <f>VLOOKUP($A92,'B-EmEC'!$A:$DD,MATCH(AV$2,'B-EmEC'!$A$1:$DD$1,0),FALSE)</f>
        <v>#N/A</v>
      </c>
      <c r="AW92" s="79">
        <f>VLOOKUP($A92,'B-EmEC'!$A:$DD,MATCH(AW$2,'B-EmEC'!$A$1:$DD$1,0),FALSE)</f>
        <v>8.5630000000000006</v>
      </c>
      <c r="AX92" s="79">
        <f>VLOOKUP($A92,'B-EmEC'!$A:$DD,MATCH(AX$2,'B-EmEC'!$A$1:$DD$1,0),FALSE)</f>
        <v>9.1709999999999994</v>
      </c>
      <c r="AY92" s="79">
        <f>VLOOKUP($A92,'B-EmEC'!$A:$DD,MATCH(AY$2,'B-EmEC'!$A$1:$DD$1,0),FALSE)</f>
        <v>8.6720000000000006</v>
      </c>
      <c r="AZ92" s="79">
        <f>VLOOKUP($A92,'B-EmEC'!$A:$DD,MATCH(AZ$2,'B-EmEC'!$A$1:$DD$1,0),FALSE)</f>
        <v>5.7220000000000004</v>
      </c>
      <c r="BA92" s="79">
        <f>VLOOKUP($A92,'B-EmEC'!$A:$DD,MATCH(BA$2,'B-EmEC'!$A$1:$DD$1,0),FALSE)</f>
        <v>0</v>
      </c>
      <c r="BB92" s="79">
        <f>VLOOKUP($A92,'B-EmEC'!$A:$DD,MATCH(BB$2,'B-EmEC'!$A$1:$DD$1,0),FALSE)</f>
        <v>5.7329999999999997</v>
      </c>
      <c r="BC92" s="79">
        <f>VLOOKUP($A92,'B-EmEC'!$A:$DD,MATCH(BC$2,'B-EmEC'!$A$1:$DD$1,0),FALSE)</f>
        <v>6.9450000000000003</v>
      </c>
      <c r="BD92" s="79">
        <f>VLOOKUP($A92,'B-EmEC'!$A:$DD,MATCH(BD$2,'B-EmEC'!$A$1:$DD$1,0),FALSE)</f>
        <v>0</v>
      </c>
      <c r="BE92" s="79">
        <f>VLOOKUP($A92,'B-EmEC'!$A:$DD,MATCH(BE$2,'B-EmEC'!$A$1:$DD$1,0),FALSE)</f>
        <v>0</v>
      </c>
      <c r="BF92" s="79">
        <f>VLOOKUP($A92,'B-EmEC'!$A:$DD,MATCH(BF$2,'B-EmEC'!$A$1:$DD$1,0),FALSE)</f>
        <v>6.5430000000000001</v>
      </c>
      <c r="BG92" s="79">
        <f>VLOOKUP($A92,'B-EmEC'!$A:$DD,MATCH(BG$2,'B-EmEC'!$A$1:$DD$1,0),FALSE)</f>
        <v>6.0519999999999996</v>
      </c>
      <c r="BH92" s="79">
        <f>VLOOKUP($A92,'B-EmEC'!$A:$DD,MATCH(BH$2,'B-EmEC'!$A$1:$DD$1,0),FALSE)</f>
        <v>6.9960000000000004</v>
      </c>
      <c r="BI92" s="78">
        <f>VLOOKUP($A92,'B-EmEC'!$A:$DD,MATCH(BI$2,'B-EmEC'!$A$1:$DD$1,0),FALSE)</f>
        <v>0</v>
      </c>
      <c r="BJ92" s="77" t="e">
        <f>VLOOKUP($A92,'B-EmEC'!$A:$DD,MATCH(BJ$2,'B-EmEC'!$A$1:$DD$1,0),FALSE)</f>
        <v>#N/A</v>
      </c>
      <c r="BK92" s="77">
        <f>VLOOKUP($A92,'B-EmEC'!$A:$DD,MATCH(BK$2,'B-EmEC'!$A$1:$DD$1,0),FALSE)</f>
        <v>75.622968580715053</v>
      </c>
      <c r="BL92" s="77">
        <f>VLOOKUP($A92,'B-EmEC'!$A:$DD,MATCH(BL$2,'B-EmEC'!$A$1:$DD$1,0),FALSE)</f>
        <v>88.270522933099613</v>
      </c>
      <c r="BM92" s="77" t="e">
        <f>VLOOKUP($A92,'B-EmEC'!$A:$DD,MATCH(BM$2,'B-EmEC'!$A$1:$DD$1,0),FALSE)</f>
        <v>#N/A</v>
      </c>
      <c r="BN92" s="77">
        <f>VLOOKUP($A92,'B-EmEC'!$A:$DD,MATCH(BN$2,'B-EmEC'!$A$1:$DD$1,0),FALSE)</f>
        <v>74.354838709677423</v>
      </c>
      <c r="BO92" s="77">
        <f>VLOOKUP($A92,'B-EmEC'!$A:$DD,MATCH(BO$2,'B-EmEC'!$A$1:$DD$1,0),FALSE)</f>
        <v>69.275889967637539</v>
      </c>
      <c r="BP92" s="77">
        <f>VLOOKUP($A92,'B-EmEC'!$A:$DD,MATCH(BP$2,'B-EmEC'!$A$1:$DD$1,0),FALSE)</f>
        <v>44.431554524361943</v>
      </c>
      <c r="BQ92" s="77">
        <f>VLOOKUP($A92,'B-EmEC'!$A:$DD,MATCH(BQ$2,'B-EmEC'!$A$1:$DD$1,0),FALSE)</f>
        <v>9.7770062758712779</v>
      </c>
      <c r="BR92" s="77">
        <f>VLOOKUP($A92,'B-EmEC'!$A:$DD,MATCH(BR$2,'B-EmEC'!$A$1:$DD$1,0),FALSE)</f>
        <v>0</v>
      </c>
      <c r="BS92" s="77">
        <f>VLOOKUP($A92,'B-EmEC'!$A:$DD,MATCH(BS$2,'B-EmEC'!$A$1:$DD$1,0),FALSE)</f>
        <v>15.647657179958879</v>
      </c>
      <c r="BT92" s="77">
        <f>VLOOKUP($A92,'B-EmEC'!$A:$DD,MATCH(BT$2,'B-EmEC'!$A$1:$DD$1,0),FALSE)</f>
        <v>81.471415182755393</v>
      </c>
      <c r="BU92" s="77">
        <f>VLOOKUP($A92,'B-EmEC'!$A:$DD,MATCH(BU$2,'B-EmEC'!$A$1:$DD$1,0),FALSE)</f>
        <v>0</v>
      </c>
      <c r="BV92" s="77">
        <f>VLOOKUP($A92,'B-EmEC'!$A:$DD,MATCH(BV$2,'B-EmEC'!$A$1:$DD$1,0),FALSE)</f>
        <v>0</v>
      </c>
      <c r="BW92" s="77">
        <f>VLOOKUP($A92,'B-EmEC'!$A:$DD,MATCH(BW$2,'B-EmEC'!$A$1:$DD$1,0),FALSE)</f>
        <v>22.265861027190333</v>
      </c>
      <c r="BX92" s="77">
        <f>VLOOKUP($A92,'B-EmEC'!$A:$DD,MATCH(BX$2,'B-EmEC'!$A$1:$DD$1,0),FALSE)</f>
        <v>15.6743535988819</v>
      </c>
      <c r="BY92" s="77">
        <f>VLOOKUP($A92,'B-EmEC'!$A:$DD,MATCH(BY$2,'B-EmEC'!$A$1:$DD$1,0),FALSE)</f>
        <v>31.146106736657917</v>
      </c>
      <c r="BZ92" s="80">
        <f>VLOOKUP($A92,'B-EmEC'!$A:$DD,MATCH(BZ$2,'B-EmEC'!$A$1:$DD$1,0),FALSE)</f>
        <v>0</v>
      </c>
      <c r="CA92" s="79" t="e">
        <f>VLOOKUP($A92,'B-EmEC'!$A:$DD,MATCH(CA$2,'B-EmEC'!$A$1:$DD$1,0),FALSE)</f>
        <v>#N/A</v>
      </c>
      <c r="CB92" s="79">
        <f>VLOOKUP($A92,'B-EmEC'!$A:$DD,MATCH(CB$2,'B-EmEC'!$A$1:$DD$1,0),FALSE)</f>
        <v>47.923135649590776</v>
      </c>
      <c r="CC92" s="79">
        <f>VLOOKUP($A92,'B-EmEC'!$A:$DD,MATCH(CC$2,'B-EmEC'!$A$1:$DD$1,0),FALSE)</f>
        <v>68.29520335096251</v>
      </c>
      <c r="CD92" s="79" t="e">
        <f>VLOOKUP($A92,'B-EmEC'!$A:$DD,MATCH(CD$2,'B-EmEC'!$A$1:$DD$1,0),FALSE)</f>
        <v>#N/A</v>
      </c>
      <c r="CE92" s="79">
        <f>VLOOKUP($A92,'B-EmEC'!$A:$DD,MATCH(CE$2,'B-EmEC'!$A$1:$DD$1,0),FALSE)</f>
        <v>13.737068563509759</v>
      </c>
      <c r="CF92" s="79">
        <f>VLOOKUP($A92,'B-EmEC'!$A:$DD,MATCH(CF$2,'B-EmEC'!$A$1:$DD$1,0),FALSE)</f>
        <v>19.46280424675296</v>
      </c>
      <c r="CG92" s="79">
        <f>VLOOKUP($A92,'B-EmEC'!$A:$DD,MATCH(CG$2,'B-EmEC'!$A$1:$DD$1,0),FALSE)</f>
        <v>8.9957591411276301</v>
      </c>
      <c r="CH92" s="79">
        <f>VLOOKUP($A92,'B-EmEC'!$A:$DD,MATCH(CH$2,'B-EmEC'!$A$1:$DD$1,0),FALSE)</f>
        <v>9.3005621002263581</v>
      </c>
      <c r="CI92" s="79">
        <f>VLOOKUP($A92,'B-EmEC'!$A:$DD,MATCH(CI$2,'B-EmEC'!$A$1:$DD$1,0),FALSE)</f>
        <v>0</v>
      </c>
      <c r="CJ92" s="79">
        <f>VLOOKUP($A92,'B-EmEC'!$A:$DD,MATCH(CJ$2,'B-EmEC'!$A$1:$DD$1,0),FALSE)</f>
        <v>17.31014944082883</v>
      </c>
      <c r="CK92" s="79">
        <f>VLOOKUP($A92,'B-EmEC'!$A:$DD,MATCH(CK$2,'B-EmEC'!$A$1:$DD$1,0),FALSE)</f>
        <v>82.238206797597741</v>
      </c>
      <c r="CL92" s="79">
        <f>VLOOKUP($A92,'B-EmEC'!$A:$DD,MATCH(CL$2,'B-EmEC'!$A$1:$DD$1,0),FALSE)</f>
        <v>0</v>
      </c>
      <c r="CM92" s="79">
        <f>VLOOKUP($A92,'B-EmEC'!$A:$DD,MATCH(CM$2,'B-EmEC'!$A$1:$DD$1,0),FALSE)</f>
        <v>0</v>
      </c>
      <c r="CN92" s="79">
        <f>VLOOKUP($A92,'B-EmEC'!$A:$DD,MATCH(CN$2,'B-EmEC'!$A$1:$DD$1,0),FALSE)</f>
        <v>22.130087697453796</v>
      </c>
      <c r="CO92" s="79">
        <f>VLOOKUP($A92,'B-EmEC'!$A:$DD,MATCH(CO$2,'B-EmEC'!$A$1:$DD$1,0),FALSE)</f>
        <v>26.692220861194244</v>
      </c>
      <c r="CP92" s="79">
        <f>VLOOKUP($A92,'B-EmEC'!$A:$DD,MATCH(CP$2,'B-EmEC'!$A$1:$DD$1,0),FALSE)</f>
        <v>193.84644460539874</v>
      </c>
    </row>
    <row r="93" spans="1:94" x14ac:dyDescent="0.2">
      <c r="A93" t="s">
        <v>31</v>
      </c>
      <c r="B93" s="1" t="str">
        <f>IF(VLOOKUP($A93,'B-Ligands'!$A:$G,3,FALSE)="","",VLOOKUP($A93,'B-Ligands'!$A:$G,3,FALSE))</f>
        <v/>
      </c>
      <c r="C93" t="str">
        <f>IF(VLOOKUP($A93,'B-Ligands'!$A:$G,4,FALSE)="","",VLOOKUP($A93,'B-Ligands'!$A:$G,4,FALSE))</f>
        <v>Adenosine</v>
      </c>
      <c r="D93" t="str">
        <f>IF(VLOOKUP($A93,'B-Ligands'!$A:$G,5,FALSE)="","",VLOOKUP($A93,'B-Ligands'!$A:$G,5,FALSE))</f>
        <v>Guide To Pharmacology</v>
      </c>
      <c r="E93">
        <f>IF(VLOOKUP($A93,'B-Ligands'!$A:$G,6,FALSE)="","",VLOOKUP($A93,'B-Ligands'!$A:$G,6,FALSE))</f>
        <v>2844</v>
      </c>
      <c r="F93" t="str">
        <f>IF(VLOOKUP($A93,'B-Ligands'!$A:$G,7,FALSE)="","",VLOOKUP($A93,'B-Ligands'!$A:$G,7,FALSE))</f>
        <v>Physiological</v>
      </c>
      <c r="G93" s="28">
        <f t="shared" si="20"/>
        <v>0</v>
      </c>
      <c r="H93" s="32">
        <f t="shared" si="21"/>
        <v>6.5977983133730778</v>
      </c>
      <c r="I93" s="32">
        <f t="shared" si="22"/>
        <v>6.6114516629129376</v>
      </c>
      <c r="J93" s="32">
        <f t="shared" si="23"/>
        <v>5.6839106732546103</v>
      </c>
      <c r="K93" s="32">
        <f t="shared" si="24"/>
        <v>4.9499320297223655</v>
      </c>
      <c r="L93" s="28">
        <f t="shared" si="25"/>
        <v>0</v>
      </c>
      <c r="M93" s="32">
        <f t="shared" si="26"/>
        <v>7.6760000000000002</v>
      </c>
      <c r="N93" s="32">
        <f t="shared" si="27"/>
        <v>7.6989999999999998</v>
      </c>
      <c r="O93" s="32">
        <f t="shared" si="28"/>
        <v>5.8890000000000002</v>
      </c>
      <c r="P93" s="32">
        <f t="shared" si="29"/>
        <v>6.5069999999999997</v>
      </c>
      <c r="Q93" s="29">
        <f t="shared" si="30"/>
        <v>0</v>
      </c>
      <c r="R93" s="31">
        <f t="shared" si="31"/>
        <v>11.666666666666668</v>
      </c>
      <c r="S93" s="31">
        <f t="shared" si="32"/>
        <v>8.1743205248359896</v>
      </c>
      <c r="T93" s="31">
        <f t="shared" si="33"/>
        <v>62.360655737704917</v>
      </c>
      <c r="U93" s="31">
        <f t="shared" si="34"/>
        <v>2.7728860936408104</v>
      </c>
      <c r="V93" s="28">
        <f t="shared" si="35"/>
        <v>0</v>
      </c>
      <c r="W93" s="32">
        <f t="shared" si="36"/>
        <v>3.1077150713758068</v>
      </c>
      <c r="X93" s="32">
        <f t="shared" si="37"/>
        <v>10.314647343281436</v>
      </c>
      <c r="Y93" s="32">
        <f t="shared" si="38"/>
        <v>3.5312499838895079</v>
      </c>
      <c r="Z93" s="32">
        <f t="shared" si="39"/>
        <v>6.9045812306809369</v>
      </c>
      <c r="AA93" s="80" cm="1">
        <f t="array" ref="AA93">_xlfn.IFS(AR93=0,0,AR93&gt;0,(LOG(0.01*BI93/10^-AR93)))</f>
        <v>0</v>
      </c>
      <c r="AB93" s="79" t="e" cm="1">
        <f t="array" ref="AB93">_xlfn.IFS(AS93=0,0,AS93&gt;0,(LOG(0.01*BJ93/10^-AS93)))</f>
        <v>#N/A</v>
      </c>
      <c r="AC93" s="79" cm="1">
        <f t="array" ref="AC93">_xlfn.IFS(AT93=0,0,AT93&gt;0,(LOG(0.01*BK93/10^-AT93)))</f>
        <v>5.6838316662218169</v>
      </c>
      <c r="AD93" s="79" cm="1">
        <f t="array" ref="AD93">_xlfn.IFS(AU93=0,0,AU93&gt;0,(LOG(0.01*BL93/10^-AU93)))</f>
        <v>5.7611657968882275</v>
      </c>
      <c r="AE93" s="79" t="e" cm="1">
        <f t="array" ref="AE93">_xlfn.IFS(AV93=0,0,AV93&gt;0,(LOG(0.01*BM93/10^-AV93)))</f>
        <v>#N/A</v>
      </c>
      <c r="AF93" s="79" cm="1">
        <f t="array" ref="AF93">_xlfn.IFS(AW93=0,0,AW93&gt;0,(LOG(0.01*BN93/10^-AW93)))</f>
        <v>6.5977983133730778</v>
      </c>
      <c r="AG93" s="79" cm="1">
        <f t="array" ref="AG93">_xlfn.IFS(AX93=0,0,AX93&gt;0,(LOG(0.01*BO93/10^-AX93)))</f>
        <v>6.4459467896306135</v>
      </c>
      <c r="AH93" s="79" cm="1">
        <f t="array" ref="AH93">_xlfn.IFS(AY93=0,0,AY93&gt;0,(LOG(0.01*BP93/10^-AY93)))</f>
        <v>6.1143889807777274</v>
      </c>
      <c r="AI93" s="79" cm="1">
        <f t="array" ref="AI93">_xlfn.IFS(AZ93=0,0,AZ93&gt;0,(LOG(0.01*BQ93/10^-AZ93)))</f>
        <v>0</v>
      </c>
      <c r="AJ93" s="79" cm="1">
        <f t="array" ref="AJ93">_xlfn.IFS(BA93=0,0,BA93&gt;0,(LOG(0.01*BR93/10^-BA93)))</f>
        <v>0</v>
      </c>
      <c r="AK93" s="79" cm="1">
        <f t="array" ref="AK93">_xlfn.IFS(BB93=0,0,BB93&gt;0,(LOG(0.01*BS93/10^-BB93)))</f>
        <v>0</v>
      </c>
      <c r="AL93" s="79" cm="1">
        <f t="array" ref="AL93">_xlfn.IFS(BC93=0,0,BC93&gt;0,(LOG(0.01*BT93/10^-BC93)))</f>
        <v>6.6114516629129376</v>
      </c>
      <c r="AM93" s="79" cm="1">
        <f t="array" ref="AM93">_xlfn.IFS(BD93=0,0,BD93&gt;0,(LOG(0.01*BU93/10^-BD93)))</f>
        <v>5.6839106732546103</v>
      </c>
      <c r="AN93" s="79" cm="1">
        <f t="array" ref="AN93">_xlfn.IFS(BE93=0,0,BE93&gt;0,(LOG(0.01*BV93/10^-BE93)))</f>
        <v>0</v>
      </c>
      <c r="AO93" s="79" cm="1">
        <f t="array" ref="AO93">_xlfn.IFS(BF93=0,0,BF93&gt;0,(LOG(0.01*BW93/10^-BF93)))</f>
        <v>0</v>
      </c>
      <c r="AP93" s="79" cm="1">
        <f t="array" ref="AP93">_xlfn.IFS(BG93=0,0,BG93&gt;0,(LOG(0.01*BX93/10^-BG93)))</f>
        <v>4.9499320297223655</v>
      </c>
      <c r="AQ93" s="79" cm="1">
        <f t="array" ref="AQ93">_xlfn.IFS(BH93=0,0,BH93&gt;0,(LOG(0.01*BY93/10^-BH93)))</f>
        <v>4.7684200509078476</v>
      </c>
      <c r="AR93" s="80">
        <f>VLOOKUP($A93,'B-EmEC'!$A:$DD,MATCH(AR$2,'B-EmEC'!$A$1:$DD$1,0),FALSE)</f>
        <v>0</v>
      </c>
      <c r="AS93" s="79" t="e">
        <f>VLOOKUP($A93,'B-EmEC'!$A:$DD,MATCH(AS$2,'B-EmEC'!$A$1:$DD$1,0),FALSE)</f>
        <v>#N/A</v>
      </c>
      <c r="AT93" s="79">
        <f>VLOOKUP($A93,'B-EmEC'!$A:$DD,MATCH(AT$2,'B-EmEC'!$A$1:$DD$1,0),FALSE)</f>
        <v>7.3680000000000003</v>
      </c>
      <c r="AU93" s="79">
        <f>VLOOKUP($A93,'B-EmEC'!$A:$DD,MATCH(AU$2,'B-EmEC'!$A$1:$DD$1,0),FALSE)</f>
        <v>7.4790000000000001</v>
      </c>
      <c r="AV93" s="79" t="e">
        <f>VLOOKUP($A93,'B-EmEC'!$A:$DD,MATCH(AV$2,'B-EmEC'!$A$1:$DD$1,0),FALSE)</f>
        <v>#N/A</v>
      </c>
      <c r="AW93" s="79">
        <f>VLOOKUP($A93,'B-EmEC'!$A:$DD,MATCH(AW$2,'B-EmEC'!$A$1:$DD$1,0),FALSE)</f>
        <v>7.6760000000000002</v>
      </c>
      <c r="AX93" s="79">
        <f>VLOOKUP($A93,'B-EmEC'!$A:$DD,MATCH(AX$2,'B-EmEC'!$A$1:$DD$1,0),FALSE)</f>
        <v>7.3789999999999996</v>
      </c>
      <c r="AY93" s="79">
        <f>VLOOKUP($A93,'B-EmEC'!$A:$DD,MATCH(AY$2,'B-EmEC'!$A$1:$DD$1,0),FALSE)</f>
        <v>7.24</v>
      </c>
      <c r="AZ93" s="79">
        <f>VLOOKUP($A93,'B-EmEC'!$A:$DD,MATCH(AZ$2,'B-EmEC'!$A$1:$DD$1,0),FALSE)</f>
        <v>0</v>
      </c>
      <c r="BA93" s="79">
        <f>VLOOKUP($A93,'B-EmEC'!$A:$DD,MATCH(BA$2,'B-EmEC'!$A$1:$DD$1,0),FALSE)</f>
        <v>0</v>
      </c>
      <c r="BB93" s="79">
        <f>VLOOKUP($A93,'B-EmEC'!$A:$DD,MATCH(BB$2,'B-EmEC'!$A$1:$DD$1,0),FALSE)</f>
        <v>0</v>
      </c>
      <c r="BC93" s="79">
        <f>VLOOKUP($A93,'B-EmEC'!$A:$DD,MATCH(BC$2,'B-EmEC'!$A$1:$DD$1,0),FALSE)</f>
        <v>7.6989999999999998</v>
      </c>
      <c r="BD93" s="79">
        <f>VLOOKUP($A93,'B-EmEC'!$A:$DD,MATCH(BD$2,'B-EmEC'!$A$1:$DD$1,0),FALSE)</f>
        <v>5.8890000000000002</v>
      </c>
      <c r="BE93" s="79">
        <f>VLOOKUP($A93,'B-EmEC'!$A:$DD,MATCH(BE$2,'B-EmEC'!$A$1:$DD$1,0),FALSE)</f>
        <v>0</v>
      </c>
      <c r="BF93" s="79">
        <f>VLOOKUP($A93,'B-EmEC'!$A:$DD,MATCH(BF$2,'B-EmEC'!$A$1:$DD$1,0),FALSE)</f>
        <v>0</v>
      </c>
      <c r="BG93" s="79">
        <f>VLOOKUP($A93,'B-EmEC'!$A:$DD,MATCH(BG$2,'B-EmEC'!$A$1:$DD$1,0),FALSE)</f>
        <v>6.5069999999999997</v>
      </c>
      <c r="BH93" s="79">
        <f>VLOOKUP($A93,'B-EmEC'!$A:$DD,MATCH(BH$2,'B-EmEC'!$A$1:$DD$1,0),FALSE)</f>
        <v>6.3369999999999997</v>
      </c>
      <c r="BI93" s="78">
        <f>VLOOKUP($A93,'B-EmEC'!$A:$DD,MATCH(BI$2,'B-EmEC'!$A$1:$DD$1,0),FALSE)</f>
        <v>0</v>
      </c>
      <c r="BJ93" s="77" t="e">
        <f>VLOOKUP($A93,'B-EmEC'!$A:$DD,MATCH(BJ$2,'B-EmEC'!$A$1:$DD$1,0),FALSE)</f>
        <v>#N/A</v>
      </c>
      <c r="BK93" s="77">
        <f>VLOOKUP($A93,'B-EmEC'!$A:$DD,MATCH(BK$2,'B-EmEC'!$A$1:$DD$1,0),FALSE)</f>
        <v>2.0693391115926332</v>
      </c>
      <c r="BL93" s="77">
        <f>VLOOKUP($A93,'B-EmEC'!$A:$DD,MATCH(BL$2,'B-EmEC'!$A$1:$DD$1,0),FALSE)</f>
        <v>1.9149868536371604</v>
      </c>
      <c r="BM93" s="77" t="e">
        <f>VLOOKUP($A93,'B-EmEC'!$A:$DD,MATCH(BM$2,'B-EmEC'!$A$1:$DD$1,0),FALSE)</f>
        <v>#N/A</v>
      </c>
      <c r="BN93" s="77">
        <f>VLOOKUP($A93,'B-EmEC'!$A:$DD,MATCH(BN$2,'B-EmEC'!$A$1:$DD$1,0),FALSE)</f>
        <v>8.3521505376344081</v>
      </c>
      <c r="BO93" s="77">
        <f>VLOOKUP($A93,'B-EmEC'!$A:$DD,MATCH(BO$2,'B-EmEC'!$A$1:$DD$1,0),FALSE)</f>
        <v>11.666666666666668</v>
      </c>
      <c r="BP93" s="77">
        <f>VLOOKUP($A93,'B-EmEC'!$A:$DD,MATCH(BP$2,'B-EmEC'!$A$1:$DD$1,0),FALSE)</f>
        <v>7.4883990719257536</v>
      </c>
      <c r="BQ93" s="77">
        <f>VLOOKUP($A93,'B-EmEC'!$A:$DD,MATCH(BQ$2,'B-EmEC'!$A$1:$DD$1,0),FALSE)</f>
        <v>0</v>
      </c>
      <c r="BR93" s="77">
        <f>VLOOKUP($A93,'B-EmEC'!$A:$DD,MATCH(BR$2,'B-EmEC'!$A$1:$DD$1,0),FALSE)</f>
        <v>0</v>
      </c>
      <c r="BS93" s="77">
        <f>VLOOKUP($A93,'B-EmEC'!$A:$DD,MATCH(BS$2,'B-EmEC'!$A$1:$DD$1,0),FALSE)</f>
        <v>0</v>
      </c>
      <c r="BT93" s="77">
        <f>VLOOKUP($A93,'B-EmEC'!$A:$DD,MATCH(BT$2,'B-EmEC'!$A$1:$DD$1,0),FALSE)</f>
        <v>8.1743205248359896</v>
      </c>
      <c r="BU93" s="77">
        <f>VLOOKUP($A93,'B-EmEC'!$A:$DD,MATCH(BU$2,'B-EmEC'!$A$1:$DD$1,0),FALSE)</f>
        <v>62.360655737704917</v>
      </c>
      <c r="BV93" s="77">
        <f>VLOOKUP($A93,'B-EmEC'!$A:$DD,MATCH(BV$2,'B-EmEC'!$A$1:$DD$1,0),FALSE)</f>
        <v>0</v>
      </c>
      <c r="BW93" s="77">
        <f>VLOOKUP($A93,'B-EmEC'!$A:$DD,MATCH(BW$2,'B-EmEC'!$A$1:$DD$1,0),FALSE)</f>
        <v>0</v>
      </c>
      <c r="BX93" s="77">
        <f>VLOOKUP($A93,'B-EmEC'!$A:$DD,MATCH(BX$2,'B-EmEC'!$A$1:$DD$1,0),FALSE)</f>
        <v>2.7728860936408104</v>
      </c>
      <c r="BY93" s="77">
        <f>VLOOKUP($A93,'B-EmEC'!$A:$DD,MATCH(BY$2,'B-EmEC'!$A$1:$DD$1,0),FALSE)</f>
        <v>2.7003499562554683</v>
      </c>
      <c r="BZ93" s="80">
        <f>VLOOKUP($A93,'B-EmEC'!$A:$DD,MATCH(BZ$2,'B-EmEC'!$A$1:$DD$1,0),FALSE)</f>
        <v>0</v>
      </c>
      <c r="CA93" s="79" t="e">
        <f>VLOOKUP($A93,'B-EmEC'!$A:$DD,MATCH(CA$2,'B-EmEC'!$A$1:$DD$1,0),FALSE)</f>
        <v>#N/A</v>
      </c>
      <c r="CB93" s="79">
        <f>VLOOKUP($A93,'B-EmEC'!$A:$DD,MATCH(CB$2,'B-EmEC'!$A$1:$DD$1,0),FALSE)</f>
        <v>1.2570491998790216</v>
      </c>
      <c r="CC93" s="79">
        <f>VLOOKUP($A93,'B-EmEC'!$A:$DD,MATCH(CC$2,'B-EmEC'!$A$1:$DD$1,0),FALSE)</f>
        <v>1.0279853855868613</v>
      </c>
      <c r="CD93" s="79" t="e">
        <f>VLOOKUP($A93,'B-EmEC'!$A:$DD,MATCH(CD$2,'B-EmEC'!$A$1:$DD$1,0),FALSE)</f>
        <v>#N/A</v>
      </c>
      <c r="CE93" s="79">
        <f>VLOOKUP($A93,'B-EmEC'!$A:$DD,MATCH(CE$2,'B-EmEC'!$A$1:$DD$1,0),FALSE)</f>
        <v>2.5729177788442774</v>
      </c>
      <c r="CF93" s="79">
        <f>VLOOKUP($A93,'B-EmEC'!$A:$DD,MATCH(CF$2,'B-EmEC'!$A$1:$DD$1,0),FALSE)</f>
        <v>3.1077150713758068</v>
      </c>
      <c r="CG93" s="79">
        <f>VLOOKUP($A93,'B-EmEC'!$A:$DD,MATCH(CG$2,'B-EmEC'!$A$1:$DD$1,0),FALSE)</f>
        <v>2.0827583729457029</v>
      </c>
      <c r="CH93" s="79">
        <f>VLOOKUP($A93,'B-EmEC'!$A:$DD,MATCH(CH$2,'B-EmEC'!$A$1:$DD$1,0),FALSE)</f>
        <v>0</v>
      </c>
      <c r="CI93" s="79">
        <f>VLOOKUP($A93,'B-EmEC'!$A:$DD,MATCH(CI$2,'B-EmEC'!$A$1:$DD$1,0),FALSE)</f>
        <v>0</v>
      </c>
      <c r="CJ93" s="79">
        <f>VLOOKUP($A93,'B-EmEC'!$A:$DD,MATCH(CJ$2,'B-EmEC'!$A$1:$DD$1,0),FALSE)</f>
        <v>0</v>
      </c>
      <c r="CK93" s="79">
        <f>VLOOKUP($A93,'B-EmEC'!$A:$DD,MATCH(CK$2,'B-EmEC'!$A$1:$DD$1,0),FALSE)</f>
        <v>10.314647343281436</v>
      </c>
      <c r="CL93" s="79">
        <f>VLOOKUP($A93,'B-EmEC'!$A:$DD,MATCH(CL$2,'B-EmEC'!$A$1:$DD$1,0),FALSE)</f>
        <v>3.5312499838895079</v>
      </c>
      <c r="CM93" s="79">
        <f>VLOOKUP($A93,'B-EmEC'!$A:$DD,MATCH(CM$2,'B-EmEC'!$A$1:$DD$1,0),FALSE)</f>
        <v>0</v>
      </c>
      <c r="CN93" s="79">
        <f>VLOOKUP($A93,'B-EmEC'!$A:$DD,MATCH(CN$2,'B-EmEC'!$A$1:$DD$1,0),FALSE)</f>
        <v>0</v>
      </c>
      <c r="CO93" s="79">
        <f>VLOOKUP($A93,'B-EmEC'!$A:$DD,MATCH(CO$2,'B-EmEC'!$A$1:$DD$1,0),FALSE)</f>
        <v>4.1925293726639739</v>
      </c>
      <c r="CP93" s="79">
        <f>VLOOKUP($A93,'B-EmEC'!$A:$DD,MATCH(CP$2,'B-EmEC'!$A$1:$DD$1,0),FALSE)</f>
        <v>6.9045812306809369</v>
      </c>
    </row>
    <row r="94" spans="1:94" x14ac:dyDescent="0.2">
      <c r="A94" t="s">
        <v>1</v>
      </c>
      <c r="B94" s="1" t="str">
        <f>IF(VLOOKUP($A94,'B-Ligands'!$A:$G,3,FALSE)="","",VLOOKUP($A94,'B-Ligands'!$A:$G,3,FALSE))</f>
        <v/>
      </c>
      <c r="C94" t="str">
        <f>IF(VLOOKUP($A94,'B-Ligands'!$A:$G,4,FALSE)="","",VLOOKUP($A94,'B-Ligands'!$A:$G,4,FALSE))</f>
        <v>Adenosine</v>
      </c>
      <c r="D94" t="str">
        <f>IF(VLOOKUP($A94,'B-Ligands'!$A:$G,5,FALSE)="","",VLOOKUP($A94,'B-Ligands'!$A:$G,5,FALSE))</f>
        <v>Guide To Pharmacology</v>
      </c>
      <c r="E94">
        <f>IF(VLOOKUP($A94,'B-Ligands'!$A:$G,6,FALSE)="","",VLOOKUP($A94,'B-Ligands'!$A:$G,6,FALSE))</f>
        <v>2844</v>
      </c>
      <c r="F94" t="str">
        <f>IF(VLOOKUP($A94,'B-Ligands'!$A:$G,7,FALSE)="","",VLOOKUP($A94,'B-Ligands'!$A:$G,7,FALSE))</f>
        <v>Physiological</v>
      </c>
      <c r="G94" s="28">
        <f t="shared" si="20"/>
        <v>5.8297195170498588</v>
      </c>
      <c r="H94" s="32">
        <f t="shared" si="21"/>
        <v>0</v>
      </c>
      <c r="I94" s="32">
        <f t="shared" si="22"/>
        <v>5.6242193582607412</v>
      </c>
      <c r="J94" s="32">
        <f t="shared" si="23"/>
        <v>6.5470950106933197</v>
      </c>
      <c r="K94" s="32">
        <f t="shared" si="24"/>
        <v>0</v>
      </c>
      <c r="L94" s="28">
        <f t="shared" si="25"/>
        <v>6.2990000000000004</v>
      </c>
      <c r="M94" s="32">
        <f t="shared" si="26"/>
        <v>0</v>
      </c>
      <c r="N94" s="32">
        <f t="shared" si="27"/>
        <v>6.6230000000000002</v>
      </c>
      <c r="O94" s="32">
        <f t="shared" si="28"/>
        <v>6.78</v>
      </c>
      <c r="P94" s="32">
        <f t="shared" si="29"/>
        <v>0</v>
      </c>
      <c r="Q94" s="29">
        <f t="shared" si="30"/>
        <v>33.940600122473981</v>
      </c>
      <c r="R94" s="31">
        <f t="shared" si="31"/>
        <v>0</v>
      </c>
      <c r="S94" s="31">
        <f t="shared" si="32"/>
        <v>10.028116213683225</v>
      </c>
      <c r="T94" s="31">
        <f t="shared" si="33"/>
        <v>58.491803278688522</v>
      </c>
      <c r="U94" s="31">
        <f t="shared" si="34"/>
        <v>0</v>
      </c>
      <c r="V94" s="28">
        <f t="shared" si="35"/>
        <v>3.2308356035389481</v>
      </c>
      <c r="W94" s="32">
        <f t="shared" si="36"/>
        <v>0</v>
      </c>
      <c r="X94" s="32">
        <f t="shared" si="37"/>
        <v>8.1398431265122273</v>
      </c>
      <c r="Y94" s="32">
        <f t="shared" si="38"/>
        <v>10.196447882563481</v>
      </c>
      <c r="Z94" s="32">
        <f t="shared" si="39"/>
        <v>0</v>
      </c>
      <c r="AA94" s="80" cm="1">
        <f t="array" ref="AA94">_xlfn.IFS(AR94=0,0,AR94&gt;0,(LOG(0.01*BI94/10^-AR94)))</f>
        <v>5.8297195170498588</v>
      </c>
      <c r="AB94" s="79" t="e" cm="1">
        <f t="array" ref="AB94">_xlfn.IFS(AS94=0,0,AS94&gt;0,(LOG(0.01*BJ94/10^-AS94)))</f>
        <v>#N/A</v>
      </c>
      <c r="AC94" s="79" cm="1">
        <f t="array" ref="AC94">_xlfn.IFS(AT94=0,0,AT94&gt;0,(LOG(0.01*BK94/10^-AT94)))</f>
        <v>0</v>
      </c>
      <c r="AD94" s="79" cm="1">
        <f t="array" ref="AD94">_xlfn.IFS(AU94=0,0,AU94&gt;0,(LOG(0.01*BL94/10^-AU94)))</f>
        <v>0</v>
      </c>
      <c r="AE94" s="79" t="e" cm="1">
        <f t="array" ref="AE94">_xlfn.IFS(AV94=0,0,AV94&gt;0,(LOG(0.01*BM94/10^-AV94)))</f>
        <v>#N/A</v>
      </c>
      <c r="AF94" s="79" cm="1">
        <f t="array" ref="AF94">_xlfn.IFS(AW94=0,0,AW94&gt;0,(LOG(0.01*BN94/10^-AW94)))</f>
        <v>0</v>
      </c>
      <c r="AG94" s="79" cm="1">
        <f t="array" ref="AG94">_xlfn.IFS(AX94=0,0,AX94&gt;0,(LOG(0.01*BO94/10^-AX94)))</f>
        <v>0</v>
      </c>
      <c r="AH94" s="79" cm="1">
        <f t="array" ref="AH94">_xlfn.IFS(AY94=0,0,AY94&gt;0,(LOG(0.01*BP94/10^-AY94)))</f>
        <v>0</v>
      </c>
      <c r="AI94" s="79" cm="1">
        <f t="array" ref="AI94">_xlfn.IFS(AZ94=0,0,AZ94&gt;0,(LOG(0.01*BQ94/10^-AZ94)))</f>
        <v>0</v>
      </c>
      <c r="AJ94" s="79" cm="1">
        <f t="array" ref="AJ94">_xlfn.IFS(BA94=0,0,BA94&gt;0,(LOG(0.01*BR94/10^-BA94)))</f>
        <v>0</v>
      </c>
      <c r="AK94" s="79" cm="1">
        <f t="array" ref="AK94">_xlfn.IFS(BB94=0,0,BB94&gt;0,(LOG(0.01*BS94/10^-BB94)))</f>
        <v>0</v>
      </c>
      <c r="AL94" s="79" cm="1">
        <f t="array" ref="AL94">_xlfn.IFS(BC94=0,0,BC94&gt;0,(LOG(0.01*BT94/10^-BC94)))</f>
        <v>5.6242193582607412</v>
      </c>
      <c r="AM94" s="79" cm="1">
        <f t="array" ref="AM94">_xlfn.IFS(BD94=0,0,BD94&gt;0,(LOG(0.01*BU94/10^-BD94)))</f>
        <v>6.5470950106933197</v>
      </c>
      <c r="AN94" s="79" cm="1">
        <f t="array" ref="AN94">_xlfn.IFS(BE94=0,0,BE94&gt;0,(LOG(0.01*BV94/10^-BE94)))</f>
        <v>5.4815408178919593</v>
      </c>
      <c r="AO94" s="79" cm="1">
        <f t="array" ref="AO94">_xlfn.IFS(BF94=0,0,BF94&gt;0,(LOG(0.01*BW94/10^-BF94)))</f>
        <v>0</v>
      </c>
      <c r="AP94" s="79" cm="1">
        <f t="array" ref="AP94">_xlfn.IFS(BG94=0,0,BG94&gt;0,(LOG(0.01*BX94/10^-BG94)))</f>
        <v>0</v>
      </c>
      <c r="AQ94" s="79" cm="1">
        <f t="array" ref="AQ94">_xlfn.IFS(BH94=0,0,BH94&gt;0,(LOG(0.01*BY94/10^-BH94)))</f>
        <v>0</v>
      </c>
      <c r="AR94" s="80">
        <f>VLOOKUP($A94,'B-EmEC'!$A:$DD,MATCH(AR$2,'B-EmEC'!$A$1:$DD$1,0),FALSE)</f>
        <v>6.2990000000000004</v>
      </c>
      <c r="AS94" s="79" t="e">
        <f>VLOOKUP($A94,'B-EmEC'!$A:$DD,MATCH(AS$2,'B-EmEC'!$A$1:$DD$1,0),FALSE)</f>
        <v>#N/A</v>
      </c>
      <c r="AT94" s="79">
        <f>VLOOKUP($A94,'B-EmEC'!$A:$DD,MATCH(AT$2,'B-EmEC'!$A$1:$DD$1,0),FALSE)</f>
        <v>0</v>
      </c>
      <c r="AU94" s="79">
        <f>VLOOKUP($A94,'B-EmEC'!$A:$DD,MATCH(AU$2,'B-EmEC'!$A$1:$DD$1,0),FALSE)</f>
        <v>0</v>
      </c>
      <c r="AV94" s="79" t="e">
        <f>VLOOKUP($A94,'B-EmEC'!$A:$DD,MATCH(AV$2,'B-EmEC'!$A$1:$DD$1,0),FALSE)</f>
        <v>#N/A</v>
      </c>
      <c r="AW94" s="79">
        <f>VLOOKUP($A94,'B-EmEC'!$A:$DD,MATCH(AW$2,'B-EmEC'!$A$1:$DD$1,0),FALSE)</f>
        <v>0</v>
      </c>
      <c r="AX94" s="79">
        <f>VLOOKUP($A94,'B-EmEC'!$A:$DD,MATCH(AX$2,'B-EmEC'!$A$1:$DD$1,0),FALSE)</f>
        <v>0</v>
      </c>
      <c r="AY94" s="79">
        <f>VLOOKUP($A94,'B-EmEC'!$A:$DD,MATCH(AY$2,'B-EmEC'!$A$1:$DD$1,0),FALSE)</f>
        <v>0</v>
      </c>
      <c r="AZ94" s="79">
        <f>VLOOKUP($A94,'B-EmEC'!$A:$DD,MATCH(AZ$2,'B-EmEC'!$A$1:$DD$1,0),FALSE)</f>
        <v>0</v>
      </c>
      <c r="BA94" s="79">
        <f>VLOOKUP($A94,'B-EmEC'!$A:$DD,MATCH(BA$2,'B-EmEC'!$A$1:$DD$1,0),FALSE)</f>
        <v>0</v>
      </c>
      <c r="BB94" s="79">
        <f>VLOOKUP($A94,'B-EmEC'!$A:$DD,MATCH(BB$2,'B-EmEC'!$A$1:$DD$1,0),FALSE)</f>
        <v>0</v>
      </c>
      <c r="BC94" s="79">
        <f>VLOOKUP($A94,'B-EmEC'!$A:$DD,MATCH(BC$2,'B-EmEC'!$A$1:$DD$1,0),FALSE)</f>
        <v>6.6230000000000002</v>
      </c>
      <c r="BD94" s="79">
        <f>VLOOKUP($A94,'B-EmEC'!$A:$DD,MATCH(BD$2,'B-EmEC'!$A$1:$DD$1,0),FALSE)</f>
        <v>6.78</v>
      </c>
      <c r="BE94" s="79">
        <f>VLOOKUP($A94,'B-EmEC'!$A:$DD,MATCH(BE$2,'B-EmEC'!$A$1:$DD$1,0),FALSE)</f>
        <v>6.17</v>
      </c>
      <c r="BF94" s="79">
        <f>VLOOKUP($A94,'B-EmEC'!$A:$DD,MATCH(BF$2,'B-EmEC'!$A$1:$DD$1,0),FALSE)</f>
        <v>0</v>
      </c>
      <c r="BG94" s="79">
        <f>VLOOKUP($A94,'B-EmEC'!$A:$DD,MATCH(BG$2,'B-EmEC'!$A$1:$DD$1,0),FALSE)</f>
        <v>0</v>
      </c>
      <c r="BH94" s="79">
        <f>VLOOKUP($A94,'B-EmEC'!$A:$DD,MATCH(BH$2,'B-EmEC'!$A$1:$DD$1,0),FALSE)</f>
        <v>0</v>
      </c>
      <c r="BI94" s="78">
        <f>VLOOKUP($A94,'B-EmEC'!$A:$DD,MATCH(BI$2,'B-EmEC'!$A$1:$DD$1,0),FALSE)</f>
        <v>33.940600122473981</v>
      </c>
      <c r="BJ94" s="77" t="e">
        <f>VLOOKUP($A94,'B-EmEC'!$A:$DD,MATCH(BJ$2,'B-EmEC'!$A$1:$DD$1,0),FALSE)</f>
        <v>#N/A</v>
      </c>
      <c r="BK94" s="77">
        <f>VLOOKUP($A94,'B-EmEC'!$A:$DD,MATCH(BK$2,'B-EmEC'!$A$1:$DD$1,0),FALSE)</f>
        <v>0</v>
      </c>
      <c r="BL94" s="77">
        <f>VLOOKUP($A94,'B-EmEC'!$A:$DD,MATCH(BL$2,'B-EmEC'!$A$1:$DD$1,0),FALSE)</f>
        <v>0</v>
      </c>
      <c r="BM94" s="77" t="e">
        <f>VLOOKUP($A94,'B-EmEC'!$A:$DD,MATCH(BM$2,'B-EmEC'!$A$1:$DD$1,0),FALSE)</f>
        <v>#N/A</v>
      </c>
      <c r="BN94" s="77">
        <f>VLOOKUP($A94,'B-EmEC'!$A:$DD,MATCH(BN$2,'B-EmEC'!$A$1:$DD$1,0),FALSE)</f>
        <v>0</v>
      </c>
      <c r="BO94" s="77">
        <f>VLOOKUP($A94,'B-EmEC'!$A:$DD,MATCH(BO$2,'B-EmEC'!$A$1:$DD$1,0),FALSE)</f>
        <v>0</v>
      </c>
      <c r="BP94" s="77">
        <f>VLOOKUP($A94,'B-EmEC'!$A:$DD,MATCH(BP$2,'B-EmEC'!$A$1:$DD$1,0),FALSE)</f>
        <v>0</v>
      </c>
      <c r="BQ94" s="77">
        <f>VLOOKUP($A94,'B-EmEC'!$A:$DD,MATCH(BQ$2,'B-EmEC'!$A$1:$DD$1,0),FALSE)</f>
        <v>0</v>
      </c>
      <c r="BR94" s="77">
        <f>VLOOKUP($A94,'B-EmEC'!$A:$DD,MATCH(BR$2,'B-EmEC'!$A$1:$DD$1,0),FALSE)</f>
        <v>0</v>
      </c>
      <c r="BS94" s="77">
        <f>VLOOKUP($A94,'B-EmEC'!$A:$DD,MATCH(BS$2,'B-EmEC'!$A$1:$DD$1,0),FALSE)</f>
        <v>0</v>
      </c>
      <c r="BT94" s="77">
        <f>VLOOKUP($A94,'B-EmEC'!$A:$DD,MATCH(BT$2,'B-EmEC'!$A$1:$DD$1,0),FALSE)</f>
        <v>10.028116213683225</v>
      </c>
      <c r="BU94" s="77">
        <f>VLOOKUP($A94,'B-EmEC'!$A:$DD,MATCH(BU$2,'B-EmEC'!$A$1:$DD$1,0),FALSE)</f>
        <v>58.491803278688522</v>
      </c>
      <c r="BV94" s="77">
        <f>VLOOKUP($A94,'B-EmEC'!$A:$DD,MATCH(BV$2,'B-EmEC'!$A$1:$DD$1,0),FALSE)</f>
        <v>20.489946190880765</v>
      </c>
      <c r="BW94" s="77">
        <f>VLOOKUP($A94,'B-EmEC'!$A:$DD,MATCH(BW$2,'B-EmEC'!$A$1:$DD$1,0),FALSE)</f>
        <v>0</v>
      </c>
      <c r="BX94" s="77">
        <f>VLOOKUP($A94,'B-EmEC'!$A:$DD,MATCH(BX$2,'B-EmEC'!$A$1:$DD$1,0),FALSE)</f>
        <v>0</v>
      </c>
      <c r="BY94" s="77">
        <f>VLOOKUP($A94,'B-EmEC'!$A:$DD,MATCH(BY$2,'B-EmEC'!$A$1:$DD$1,0),FALSE)</f>
        <v>0</v>
      </c>
      <c r="BZ94" s="80">
        <f>VLOOKUP($A94,'B-EmEC'!$A:$DD,MATCH(BZ$2,'B-EmEC'!$A$1:$DD$1,0),FALSE)</f>
        <v>3.2308356035389481</v>
      </c>
      <c r="CA94" s="79" t="e">
        <f>VLOOKUP($A94,'B-EmEC'!$A:$DD,MATCH(CA$2,'B-EmEC'!$A$1:$DD$1,0),FALSE)</f>
        <v>#N/A</v>
      </c>
      <c r="CB94" s="79">
        <f>VLOOKUP($A94,'B-EmEC'!$A:$DD,MATCH(CB$2,'B-EmEC'!$A$1:$DD$1,0),FALSE)</f>
        <v>0</v>
      </c>
      <c r="CC94" s="79">
        <f>VLOOKUP($A94,'B-EmEC'!$A:$DD,MATCH(CC$2,'B-EmEC'!$A$1:$DD$1,0),FALSE)</f>
        <v>0</v>
      </c>
      <c r="CD94" s="79" t="e">
        <f>VLOOKUP($A94,'B-EmEC'!$A:$DD,MATCH(CD$2,'B-EmEC'!$A$1:$DD$1,0),FALSE)</f>
        <v>#N/A</v>
      </c>
      <c r="CE94" s="79">
        <f>VLOOKUP($A94,'B-EmEC'!$A:$DD,MATCH(CE$2,'B-EmEC'!$A$1:$DD$1,0),FALSE)</f>
        <v>0</v>
      </c>
      <c r="CF94" s="79">
        <f>VLOOKUP($A94,'B-EmEC'!$A:$DD,MATCH(CF$2,'B-EmEC'!$A$1:$DD$1,0),FALSE)</f>
        <v>0</v>
      </c>
      <c r="CG94" s="79">
        <f>VLOOKUP($A94,'B-EmEC'!$A:$DD,MATCH(CG$2,'B-EmEC'!$A$1:$DD$1,0),FALSE)</f>
        <v>0</v>
      </c>
      <c r="CH94" s="79">
        <f>VLOOKUP($A94,'B-EmEC'!$A:$DD,MATCH(CH$2,'B-EmEC'!$A$1:$DD$1,0),FALSE)</f>
        <v>0</v>
      </c>
      <c r="CI94" s="79">
        <f>VLOOKUP($A94,'B-EmEC'!$A:$DD,MATCH(CI$2,'B-EmEC'!$A$1:$DD$1,0),FALSE)</f>
        <v>0</v>
      </c>
      <c r="CJ94" s="79">
        <f>VLOOKUP($A94,'B-EmEC'!$A:$DD,MATCH(CJ$2,'B-EmEC'!$A$1:$DD$1,0),FALSE)</f>
        <v>0</v>
      </c>
      <c r="CK94" s="79">
        <f>VLOOKUP($A94,'B-EmEC'!$A:$DD,MATCH(CK$2,'B-EmEC'!$A$1:$DD$1,0),FALSE)</f>
        <v>8.1398431265122273</v>
      </c>
      <c r="CL94" s="79">
        <f>VLOOKUP($A94,'B-EmEC'!$A:$DD,MATCH(CL$2,'B-EmEC'!$A$1:$DD$1,0),FALSE)</f>
        <v>3.77971047927333</v>
      </c>
      <c r="CM94" s="79">
        <f>VLOOKUP($A94,'B-EmEC'!$A:$DD,MATCH(CM$2,'B-EmEC'!$A$1:$DD$1,0),FALSE)</f>
        <v>10.196447882563481</v>
      </c>
      <c r="CN94" s="79">
        <f>VLOOKUP($A94,'B-EmEC'!$A:$DD,MATCH(CN$2,'B-EmEC'!$A$1:$DD$1,0),FALSE)</f>
        <v>0</v>
      </c>
      <c r="CO94" s="79">
        <f>VLOOKUP($A94,'B-EmEC'!$A:$DD,MATCH(CO$2,'B-EmEC'!$A$1:$DD$1,0),FALSE)</f>
        <v>0</v>
      </c>
      <c r="CP94" s="79">
        <f>VLOOKUP($A94,'B-EmEC'!$A:$DD,MATCH(CP$2,'B-EmEC'!$A$1:$DD$1,0),FALSE)</f>
        <v>0</v>
      </c>
    </row>
    <row r="95" spans="1:94" x14ac:dyDescent="0.2">
      <c r="A95" t="s">
        <v>32</v>
      </c>
      <c r="B95" s="1" t="str">
        <f>IF(VLOOKUP($A95,'B-Ligands'!$A:$G,3,FALSE)="","",VLOOKUP($A95,'B-Ligands'!$A:$G,3,FALSE))</f>
        <v/>
      </c>
      <c r="C95" t="str">
        <f>IF(VLOOKUP($A95,'B-Ligands'!$A:$G,4,FALSE)="","",VLOOKUP($A95,'B-Ligands'!$A:$G,4,FALSE))</f>
        <v>Adenosine</v>
      </c>
      <c r="D95" t="str">
        <f>IF(VLOOKUP($A95,'B-Ligands'!$A:$G,5,FALSE)="","",VLOOKUP($A95,'B-Ligands'!$A:$G,5,FALSE))</f>
        <v>Guide To Pharmacology</v>
      </c>
      <c r="E95">
        <f>IF(VLOOKUP($A95,'B-Ligands'!$A:$G,6,FALSE)="","",VLOOKUP($A95,'B-Ligands'!$A:$G,6,FALSE))</f>
        <v>2844</v>
      </c>
      <c r="F95" t="str">
        <f>IF(VLOOKUP($A95,'B-Ligands'!$A:$G,7,FALSE)="","",VLOOKUP($A95,'B-Ligands'!$A:$G,7,FALSE))</f>
        <v>Physiological</v>
      </c>
      <c r="G95" s="28">
        <f t="shared" si="20"/>
        <v>6.0238700719289549</v>
      </c>
      <c r="H95" s="32">
        <f t="shared" si="21"/>
        <v>0</v>
      </c>
      <c r="I95" s="32">
        <f t="shared" si="22"/>
        <v>6.0133068596474599</v>
      </c>
      <c r="J95" s="32">
        <f t="shared" si="23"/>
        <v>0</v>
      </c>
      <c r="K95" s="32">
        <f t="shared" si="24"/>
        <v>0</v>
      </c>
      <c r="L95" s="28">
        <f t="shared" si="25"/>
        <v>6.1239999999999997</v>
      </c>
      <c r="M95" s="32">
        <f t="shared" si="26"/>
        <v>0</v>
      </c>
      <c r="N95" s="32">
        <f t="shared" si="27"/>
        <v>6.2030000000000003</v>
      </c>
      <c r="O95" s="32">
        <f t="shared" si="28"/>
        <v>0</v>
      </c>
      <c r="P95" s="32">
        <f t="shared" si="29"/>
        <v>0</v>
      </c>
      <c r="Q95" s="29">
        <f t="shared" si="30"/>
        <v>79.409063074096764</v>
      </c>
      <c r="R95" s="31">
        <f t="shared" si="31"/>
        <v>0</v>
      </c>
      <c r="S95" s="31">
        <f t="shared" si="32"/>
        <v>64.61105904404873</v>
      </c>
      <c r="T95" s="31">
        <f t="shared" si="33"/>
        <v>0</v>
      </c>
      <c r="U95" s="31">
        <f t="shared" si="34"/>
        <v>0</v>
      </c>
      <c r="V95" s="28">
        <f t="shared" si="35"/>
        <v>2.1751992827345465</v>
      </c>
      <c r="W95" s="32">
        <f t="shared" si="36"/>
        <v>0</v>
      </c>
      <c r="X95" s="32">
        <f t="shared" si="37"/>
        <v>31.189971525125785</v>
      </c>
      <c r="Y95" s="32">
        <f t="shared" si="38"/>
        <v>0</v>
      </c>
      <c r="Z95" s="32">
        <f t="shared" si="39"/>
        <v>0</v>
      </c>
      <c r="AA95" s="80" cm="1">
        <f t="array" ref="AA95">_xlfn.IFS(AR95=0,0,AR95&gt;0,(LOG(0.01*BI95/10^-AR95)))</f>
        <v>6.0238700719289549</v>
      </c>
      <c r="AB95" s="79" t="e" cm="1">
        <f t="array" ref="AB95">_xlfn.IFS(AS95=0,0,AS95&gt;0,(LOG(0.01*BJ95/10^-AS95)))</f>
        <v>#N/A</v>
      </c>
      <c r="AC95" s="79" cm="1">
        <f t="array" ref="AC95">_xlfn.IFS(AT95=0,0,AT95&gt;0,(LOG(0.01*BK95/10^-AT95)))</f>
        <v>0</v>
      </c>
      <c r="AD95" s="79" cm="1">
        <f t="array" ref="AD95">_xlfn.IFS(AU95=0,0,AU95&gt;0,(LOG(0.01*BL95/10^-AU95)))</f>
        <v>0</v>
      </c>
      <c r="AE95" s="79" t="e" cm="1">
        <f t="array" ref="AE95">_xlfn.IFS(AV95=0,0,AV95&gt;0,(LOG(0.01*BM95/10^-AV95)))</f>
        <v>#N/A</v>
      </c>
      <c r="AF95" s="79" cm="1">
        <f t="array" ref="AF95">_xlfn.IFS(AW95=0,0,AW95&gt;0,(LOG(0.01*BN95/10^-AW95)))</f>
        <v>0</v>
      </c>
      <c r="AG95" s="79" cm="1">
        <f t="array" ref="AG95">_xlfn.IFS(AX95=0,0,AX95&gt;0,(LOG(0.01*BO95/10^-AX95)))</f>
        <v>0</v>
      </c>
      <c r="AH95" s="79" cm="1">
        <f t="array" ref="AH95">_xlfn.IFS(AY95=0,0,AY95&gt;0,(LOG(0.01*BP95/10^-AY95)))</f>
        <v>0</v>
      </c>
      <c r="AI95" s="79" cm="1">
        <f t="array" ref="AI95">_xlfn.IFS(AZ95=0,0,AZ95&gt;0,(LOG(0.01*BQ95/10^-AZ95)))</f>
        <v>0</v>
      </c>
      <c r="AJ95" s="79" cm="1">
        <f t="array" ref="AJ95">_xlfn.IFS(BA95=0,0,BA95&gt;0,(LOG(0.01*BR95/10^-BA95)))</f>
        <v>0</v>
      </c>
      <c r="AK95" s="79" cm="1">
        <f t="array" ref="AK95">_xlfn.IFS(BB95=0,0,BB95&gt;0,(LOG(0.01*BS95/10^-BB95)))</f>
        <v>0</v>
      </c>
      <c r="AL95" s="79" cm="1">
        <f t="array" ref="AL95">_xlfn.IFS(BC95=0,0,BC95&gt;0,(LOG(0.01*BT95/10^-BC95)))</f>
        <v>6.0133068596474599</v>
      </c>
      <c r="AM95" s="79" cm="1">
        <f t="array" ref="AM95">_xlfn.IFS(BD95=0,0,BD95&gt;0,(LOG(0.01*BU95/10^-BD95)))</f>
        <v>0</v>
      </c>
      <c r="AN95" s="79" cm="1">
        <f t="array" ref="AN95">_xlfn.IFS(BE95=0,0,BE95&gt;0,(LOG(0.01*BV95/10^-BE95)))</f>
        <v>0</v>
      </c>
      <c r="AO95" s="79" cm="1">
        <f t="array" ref="AO95">_xlfn.IFS(BF95=0,0,BF95&gt;0,(LOG(0.01*BW95/10^-BF95)))</f>
        <v>0</v>
      </c>
      <c r="AP95" s="79" cm="1">
        <f t="array" ref="AP95">_xlfn.IFS(BG95=0,0,BG95&gt;0,(LOG(0.01*BX95/10^-BG95)))</f>
        <v>0</v>
      </c>
      <c r="AQ95" s="79" cm="1">
        <f t="array" ref="AQ95">_xlfn.IFS(BH95=0,0,BH95&gt;0,(LOG(0.01*BY95/10^-BH95)))</f>
        <v>0</v>
      </c>
      <c r="AR95" s="80">
        <f>VLOOKUP($A95,'B-EmEC'!$A:$DD,MATCH(AR$2,'B-EmEC'!$A$1:$DD$1,0),FALSE)</f>
        <v>6.1239999999999997</v>
      </c>
      <c r="AS95" s="79" t="e">
        <f>VLOOKUP($A95,'B-EmEC'!$A:$DD,MATCH(AS$2,'B-EmEC'!$A$1:$DD$1,0),FALSE)</f>
        <v>#N/A</v>
      </c>
      <c r="AT95" s="79">
        <f>VLOOKUP($A95,'B-EmEC'!$A:$DD,MATCH(AT$2,'B-EmEC'!$A$1:$DD$1,0),FALSE)</f>
        <v>0</v>
      </c>
      <c r="AU95" s="79">
        <f>VLOOKUP($A95,'B-EmEC'!$A:$DD,MATCH(AU$2,'B-EmEC'!$A$1:$DD$1,0),FALSE)</f>
        <v>0</v>
      </c>
      <c r="AV95" s="79" t="e">
        <f>VLOOKUP($A95,'B-EmEC'!$A:$DD,MATCH(AV$2,'B-EmEC'!$A$1:$DD$1,0),FALSE)</f>
        <v>#N/A</v>
      </c>
      <c r="AW95" s="79">
        <f>VLOOKUP($A95,'B-EmEC'!$A:$DD,MATCH(AW$2,'B-EmEC'!$A$1:$DD$1,0),FALSE)</f>
        <v>0</v>
      </c>
      <c r="AX95" s="79">
        <f>VLOOKUP($A95,'B-EmEC'!$A:$DD,MATCH(AX$2,'B-EmEC'!$A$1:$DD$1,0),FALSE)</f>
        <v>0</v>
      </c>
      <c r="AY95" s="79">
        <f>VLOOKUP($A95,'B-EmEC'!$A:$DD,MATCH(AY$2,'B-EmEC'!$A$1:$DD$1,0),FALSE)</f>
        <v>0</v>
      </c>
      <c r="AZ95" s="79">
        <f>VLOOKUP($A95,'B-EmEC'!$A:$DD,MATCH(AZ$2,'B-EmEC'!$A$1:$DD$1,0),FALSE)</f>
        <v>0</v>
      </c>
      <c r="BA95" s="79">
        <f>VLOOKUP($A95,'B-EmEC'!$A:$DD,MATCH(BA$2,'B-EmEC'!$A$1:$DD$1,0),FALSE)</f>
        <v>0</v>
      </c>
      <c r="BB95" s="79">
        <f>VLOOKUP($A95,'B-EmEC'!$A:$DD,MATCH(BB$2,'B-EmEC'!$A$1:$DD$1,0),FALSE)</f>
        <v>0</v>
      </c>
      <c r="BC95" s="79">
        <f>VLOOKUP($A95,'B-EmEC'!$A:$DD,MATCH(BC$2,'B-EmEC'!$A$1:$DD$1,0),FALSE)</f>
        <v>6.2030000000000003</v>
      </c>
      <c r="BD95" s="79">
        <f>VLOOKUP($A95,'B-EmEC'!$A:$DD,MATCH(BD$2,'B-EmEC'!$A$1:$DD$1,0),FALSE)</f>
        <v>0</v>
      </c>
      <c r="BE95" s="79">
        <f>VLOOKUP($A95,'B-EmEC'!$A:$DD,MATCH(BE$2,'B-EmEC'!$A$1:$DD$1,0),FALSE)</f>
        <v>0</v>
      </c>
      <c r="BF95" s="79">
        <f>VLOOKUP($A95,'B-EmEC'!$A:$DD,MATCH(BF$2,'B-EmEC'!$A$1:$DD$1,0),FALSE)</f>
        <v>0</v>
      </c>
      <c r="BG95" s="79">
        <f>VLOOKUP($A95,'B-EmEC'!$A:$DD,MATCH(BG$2,'B-EmEC'!$A$1:$DD$1,0),FALSE)</f>
        <v>0</v>
      </c>
      <c r="BH95" s="79">
        <f>VLOOKUP($A95,'B-EmEC'!$A:$DD,MATCH(BH$2,'B-EmEC'!$A$1:$DD$1,0),FALSE)</f>
        <v>0</v>
      </c>
      <c r="BI95" s="78">
        <f>VLOOKUP($A95,'B-EmEC'!$A:$DD,MATCH(BI$2,'B-EmEC'!$A$1:$DD$1,0),FALSE)</f>
        <v>79.409063074096764</v>
      </c>
      <c r="BJ95" s="77" t="e">
        <f>VLOOKUP($A95,'B-EmEC'!$A:$DD,MATCH(BJ$2,'B-EmEC'!$A$1:$DD$1,0),FALSE)</f>
        <v>#N/A</v>
      </c>
      <c r="BK95" s="77">
        <f>VLOOKUP($A95,'B-EmEC'!$A:$DD,MATCH(BK$2,'B-EmEC'!$A$1:$DD$1,0),FALSE)</f>
        <v>0</v>
      </c>
      <c r="BL95" s="77">
        <f>VLOOKUP($A95,'B-EmEC'!$A:$DD,MATCH(BL$2,'B-EmEC'!$A$1:$DD$1,0),FALSE)</f>
        <v>0</v>
      </c>
      <c r="BM95" s="77" t="e">
        <f>VLOOKUP($A95,'B-EmEC'!$A:$DD,MATCH(BM$2,'B-EmEC'!$A$1:$DD$1,0),FALSE)</f>
        <v>#N/A</v>
      </c>
      <c r="BN95" s="77">
        <f>VLOOKUP($A95,'B-EmEC'!$A:$DD,MATCH(BN$2,'B-EmEC'!$A$1:$DD$1,0),FALSE)</f>
        <v>0</v>
      </c>
      <c r="BO95" s="77">
        <f>VLOOKUP($A95,'B-EmEC'!$A:$DD,MATCH(BO$2,'B-EmEC'!$A$1:$DD$1,0),FALSE)</f>
        <v>0</v>
      </c>
      <c r="BP95" s="77">
        <f>VLOOKUP($A95,'B-EmEC'!$A:$DD,MATCH(BP$2,'B-EmEC'!$A$1:$DD$1,0),FALSE)</f>
        <v>0</v>
      </c>
      <c r="BQ95" s="77">
        <f>VLOOKUP($A95,'B-EmEC'!$A:$DD,MATCH(BQ$2,'B-EmEC'!$A$1:$DD$1,0),FALSE)</f>
        <v>0</v>
      </c>
      <c r="BR95" s="77">
        <f>VLOOKUP($A95,'B-EmEC'!$A:$DD,MATCH(BR$2,'B-EmEC'!$A$1:$DD$1,0),FALSE)</f>
        <v>0</v>
      </c>
      <c r="BS95" s="77">
        <f>VLOOKUP($A95,'B-EmEC'!$A:$DD,MATCH(BS$2,'B-EmEC'!$A$1:$DD$1,0),FALSE)</f>
        <v>0</v>
      </c>
      <c r="BT95" s="77">
        <f>VLOOKUP($A95,'B-EmEC'!$A:$DD,MATCH(BT$2,'B-EmEC'!$A$1:$DD$1,0),FALSE)</f>
        <v>64.61105904404873</v>
      </c>
      <c r="BU95" s="77">
        <f>VLOOKUP($A95,'B-EmEC'!$A:$DD,MATCH(BU$2,'B-EmEC'!$A$1:$DD$1,0),FALSE)</f>
        <v>0</v>
      </c>
      <c r="BV95" s="77">
        <f>VLOOKUP($A95,'B-EmEC'!$A:$DD,MATCH(BV$2,'B-EmEC'!$A$1:$DD$1,0),FALSE)</f>
        <v>0</v>
      </c>
      <c r="BW95" s="77">
        <f>VLOOKUP($A95,'B-EmEC'!$A:$DD,MATCH(BW$2,'B-EmEC'!$A$1:$DD$1,0),FALSE)</f>
        <v>0</v>
      </c>
      <c r="BX95" s="77">
        <f>VLOOKUP($A95,'B-EmEC'!$A:$DD,MATCH(BX$2,'B-EmEC'!$A$1:$DD$1,0),FALSE)</f>
        <v>0</v>
      </c>
      <c r="BY95" s="77">
        <f>VLOOKUP($A95,'B-EmEC'!$A:$DD,MATCH(BY$2,'B-EmEC'!$A$1:$DD$1,0),FALSE)</f>
        <v>0</v>
      </c>
      <c r="BZ95" s="80">
        <f>VLOOKUP($A95,'B-EmEC'!$A:$DD,MATCH(BZ$2,'B-EmEC'!$A$1:$DD$1,0),FALSE)</f>
        <v>2.1751992827345465</v>
      </c>
      <c r="CA95" s="79" t="e">
        <f>VLOOKUP($A95,'B-EmEC'!$A:$DD,MATCH(CA$2,'B-EmEC'!$A$1:$DD$1,0),FALSE)</f>
        <v>#N/A</v>
      </c>
      <c r="CB95" s="79">
        <f>VLOOKUP($A95,'B-EmEC'!$A:$DD,MATCH(CB$2,'B-EmEC'!$A$1:$DD$1,0),FALSE)</f>
        <v>0</v>
      </c>
      <c r="CC95" s="79">
        <f>VLOOKUP($A95,'B-EmEC'!$A:$DD,MATCH(CC$2,'B-EmEC'!$A$1:$DD$1,0),FALSE)</f>
        <v>0</v>
      </c>
      <c r="CD95" s="79" t="e">
        <f>VLOOKUP($A95,'B-EmEC'!$A:$DD,MATCH(CD$2,'B-EmEC'!$A$1:$DD$1,0),FALSE)</f>
        <v>#N/A</v>
      </c>
      <c r="CE95" s="79">
        <f>VLOOKUP($A95,'B-EmEC'!$A:$DD,MATCH(CE$2,'B-EmEC'!$A$1:$DD$1,0),FALSE)</f>
        <v>0</v>
      </c>
      <c r="CF95" s="79">
        <f>VLOOKUP($A95,'B-EmEC'!$A:$DD,MATCH(CF$2,'B-EmEC'!$A$1:$DD$1,0),FALSE)</f>
        <v>0</v>
      </c>
      <c r="CG95" s="79">
        <f>VLOOKUP($A95,'B-EmEC'!$A:$DD,MATCH(CG$2,'B-EmEC'!$A$1:$DD$1,0),FALSE)</f>
        <v>0</v>
      </c>
      <c r="CH95" s="79">
        <f>VLOOKUP($A95,'B-EmEC'!$A:$DD,MATCH(CH$2,'B-EmEC'!$A$1:$DD$1,0),FALSE)</f>
        <v>0</v>
      </c>
      <c r="CI95" s="79">
        <f>VLOOKUP($A95,'B-EmEC'!$A:$DD,MATCH(CI$2,'B-EmEC'!$A$1:$DD$1,0),FALSE)</f>
        <v>0</v>
      </c>
      <c r="CJ95" s="79">
        <f>VLOOKUP($A95,'B-EmEC'!$A:$DD,MATCH(CJ$2,'B-EmEC'!$A$1:$DD$1,0),FALSE)</f>
        <v>0</v>
      </c>
      <c r="CK95" s="79">
        <f>VLOOKUP($A95,'B-EmEC'!$A:$DD,MATCH(CK$2,'B-EmEC'!$A$1:$DD$1,0),FALSE)</f>
        <v>31.189971525125785</v>
      </c>
      <c r="CL95" s="79">
        <f>VLOOKUP($A95,'B-EmEC'!$A:$DD,MATCH(CL$2,'B-EmEC'!$A$1:$DD$1,0),FALSE)</f>
        <v>0</v>
      </c>
      <c r="CM95" s="79">
        <f>VLOOKUP($A95,'B-EmEC'!$A:$DD,MATCH(CM$2,'B-EmEC'!$A$1:$DD$1,0),FALSE)</f>
        <v>0</v>
      </c>
      <c r="CN95" s="79">
        <f>VLOOKUP($A95,'B-EmEC'!$A:$DD,MATCH(CN$2,'B-EmEC'!$A$1:$DD$1,0),FALSE)</f>
        <v>0</v>
      </c>
      <c r="CO95" s="79">
        <f>VLOOKUP($A95,'B-EmEC'!$A:$DD,MATCH(CO$2,'B-EmEC'!$A$1:$DD$1,0),FALSE)</f>
        <v>0</v>
      </c>
      <c r="CP95" s="79">
        <f>VLOOKUP($A95,'B-EmEC'!$A:$DD,MATCH(CP$2,'B-EmEC'!$A$1:$DD$1,0),FALSE)</f>
        <v>0</v>
      </c>
    </row>
    <row r="96" spans="1:94" x14ac:dyDescent="0.2">
      <c r="A96" t="s">
        <v>33</v>
      </c>
      <c r="B96" s="1" t="str">
        <f>IF(VLOOKUP($A96,'B-Ligands'!$A:$G,3,FALSE)="","",VLOOKUP($A96,'B-Ligands'!$A:$G,3,FALSE))</f>
        <v/>
      </c>
      <c r="C96" t="str">
        <f>IF(VLOOKUP($A96,'B-Ligands'!$A:$G,4,FALSE)="","",VLOOKUP($A96,'B-Ligands'!$A:$G,4,FALSE))</f>
        <v>Adenosine</v>
      </c>
      <c r="D96" t="str">
        <f>IF(VLOOKUP($A96,'B-Ligands'!$A:$G,5,FALSE)="","",VLOOKUP($A96,'B-Ligands'!$A:$G,5,FALSE))</f>
        <v>Guide To Pharmacology</v>
      </c>
      <c r="E96">
        <f>IF(VLOOKUP($A96,'B-Ligands'!$A:$G,6,FALSE)="","",VLOOKUP($A96,'B-Ligands'!$A:$G,6,FALSE))</f>
        <v>2844</v>
      </c>
      <c r="F96" t="str">
        <f>IF(VLOOKUP($A96,'B-Ligands'!$A:$G,7,FALSE)="","",VLOOKUP($A96,'B-Ligands'!$A:$G,7,FALSE))</f>
        <v>Physiological</v>
      </c>
      <c r="G96" s="28">
        <f t="shared" si="20"/>
        <v>0</v>
      </c>
      <c r="H96" s="32">
        <f t="shared" si="21"/>
        <v>6.639396680817379</v>
      </c>
      <c r="I96" s="32">
        <f t="shared" si="22"/>
        <v>7.0574136142266433</v>
      </c>
      <c r="J96" s="32">
        <f t="shared" si="23"/>
        <v>0</v>
      </c>
      <c r="K96" s="32">
        <f t="shared" si="24"/>
        <v>0</v>
      </c>
      <c r="L96" s="28">
        <f t="shared" si="25"/>
        <v>0</v>
      </c>
      <c r="M96" s="32">
        <f t="shared" si="26"/>
        <v>7.4359999999999999</v>
      </c>
      <c r="N96" s="32">
        <f t="shared" si="27"/>
        <v>8.3879999999999999</v>
      </c>
      <c r="O96" s="32">
        <f t="shared" si="28"/>
        <v>0</v>
      </c>
      <c r="P96" s="32">
        <f t="shared" si="29"/>
        <v>0</v>
      </c>
      <c r="Q96" s="29">
        <f t="shared" si="30"/>
        <v>0</v>
      </c>
      <c r="R96" s="31">
        <f t="shared" si="31"/>
        <v>48.797399783315278</v>
      </c>
      <c r="S96" s="31">
        <f t="shared" si="32"/>
        <v>4.671040299906279</v>
      </c>
      <c r="T96" s="31">
        <f t="shared" si="33"/>
        <v>0</v>
      </c>
      <c r="U96" s="31">
        <f t="shared" si="34"/>
        <v>0</v>
      </c>
      <c r="V96" s="28">
        <f t="shared" si="35"/>
        <v>0</v>
      </c>
      <c r="W96" s="32">
        <f t="shared" si="36"/>
        <v>27.842598467947607</v>
      </c>
      <c r="X96" s="32">
        <f t="shared" si="37"/>
        <v>3.6665193791772923</v>
      </c>
      <c r="Y96" s="32">
        <f t="shared" si="38"/>
        <v>0</v>
      </c>
      <c r="Z96" s="32">
        <f t="shared" si="39"/>
        <v>0</v>
      </c>
      <c r="AA96" s="80" cm="1">
        <f t="array" ref="AA96">_xlfn.IFS(AR96=0,0,AR96&gt;0,(LOG(0.01*BI96/10^-AR96)))</f>
        <v>0</v>
      </c>
      <c r="AB96" s="79" t="e" cm="1">
        <f t="array" ref="AB96">_xlfn.IFS(AS96=0,0,AS96&gt;0,(LOG(0.01*BJ96/10^-AS96)))</f>
        <v>#N/A</v>
      </c>
      <c r="AC96" s="79" cm="1">
        <f t="array" ref="AC96">_xlfn.IFS(AT96=0,0,AT96&gt;0,(LOG(0.01*BK96/10^-AT96)))</f>
        <v>6.639396680817379</v>
      </c>
      <c r="AD96" s="79" cm="1">
        <f t="array" ref="AD96">_xlfn.IFS(AU96=0,0,AU96&gt;0,(LOG(0.01*BL96/10^-AU96)))</f>
        <v>6.6278125575946172</v>
      </c>
      <c r="AE96" s="79" t="e" cm="1">
        <f t="array" ref="AE96">_xlfn.IFS(AV96=0,0,AV96&gt;0,(LOG(0.01*BM96/10^-AV96)))</f>
        <v>#N/A</v>
      </c>
      <c r="AF96" s="79" cm="1">
        <f t="array" ref="AF96">_xlfn.IFS(AW96=0,0,AW96&gt;0,(LOG(0.01*BN96/10^-AW96)))</f>
        <v>5.4272034332488692</v>
      </c>
      <c r="AG96" s="79" cm="1">
        <f t="array" ref="AG96">_xlfn.IFS(AX96=0,0,AX96&gt;0,(LOG(0.01*BO96/10^-AX96)))</f>
        <v>6.0324013512499137</v>
      </c>
      <c r="AH96" s="79" cm="1">
        <f t="array" ref="AH96">_xlfn.IFS(AY96=0,0,AY96&gt;0,(LOG(0.01*BP96/10^-AY96)))</f>
        <v>0</v>
      </c>
      <c r="AI96" s="79" cm="1">
        <f t="array" ref="AI96">_xlfn.IFS(AZ96=0,0,AZ96&gt;0,(LOG(0.01*BQ96/10^-AZ96)))</f>
        <v>0</v>
      </c>
      <c r="AJ96" s="79" cm="1">
        <f t="array" ref="AJ96">_xlfn.IFS(BA96=0,0,BA96&gt;0,(LOG(0.01*BR96/10^-BA96)))</f>
        <v>0</v>
      </c>
      <c r="AK96" s="79" cm="1">
        <f t="array" ref="AK96">_xlfn.IFS(BB96=0,0,BB96&gt;0,(LOG(0.01*BS96/10^-BB96)))</f>
        <v>0</v>
      </c>
      <c r="AL96" s="79" cm="1">
        <f t="array" ref="AL96">_xlfn.IFS(BC96=0,0,BC96&gt;0,(LOG(0.01*BT96/10^-BC96)))</f>
        <v>7.0574136142266433</v>
      </c>
      <c r="AM96" s="79" cm="1">
        <f t="array" ref="AM96">_xlfn.IFS(BD96=0,0,BD96&gt;0,(LOG(0.01*BU96/10^-BD96)))</f>
        <v>0</v>
      </c>
      <c r="AN96" s="79" cm="1">
        <f t="array" ref="AN96">_xlfn.IFS(BE96=0,0,BE96&gt;0,(LOG(0.01*BV96/10^-BE96)))</f>
        <v>0</v>
      </c>
      <c r="AO96" s="79" cm="1">
        <f t="array" ref="AO96">_xlfn.IFS(BF96=0,0,BF96&gt;0,(LOG(0.01*BW96/10^-BF96)))</f>
        <v>0</v>
      </c>
      <c r="AP96" s="79" cm="1">
        <f t="array" ref="AP96">_xlfn.IFS(BG96=0,0,BG96&gt;0,(LOG(0.01*BX96/10^-BG96)))</f>
        <v>0</v>
      </c>
      <c r="AQ96" s="79" cm="1">
        <f t="array" ref="AQ96">_xlfn.IFS(BH96=0,0,BH96&gt;0,(LOG(0.01*BY96/10^-BH96)))</f>
        <v>0</v>
      </c>
      <c r="AR96" s="80">
        <f>VLOOKUP($A96,'B-EmEC'!$A:$DD,MATCH(AR$2,'B-EmEC'!$A$1:$DD$1,0),FALSE)</f>
        <v>0</v>
      </c>
      <c r="AS96" s="79" t="e">
        <f>VLOOKUP($A96,'B-EmEC'!$A:$DD,MATCH(AS$2,'B-EmEC'!$A$1:$DD$1,0),FALSE)</f>
        <v>#N/A</v>
      </c>
      <c r="AT96" s="79">
        <f>VLOOKUP($A96,'B-EmEC'!$A:$DD,MATCH(AT$2,'B-EmEC'!$A$1:$DD$1,0),FALSE)</f>
        <v>6.9509999999999996</v>
      </c>
      <c r="AU96" s="79">
        <f>VLOOKUP($A96,'B-EmEC'!$A:$DD,MATCH(AU$2,'B-EmEC'!$A$1:$DD$1,0),FALSE)</f>
        <v>7.0289999999999999</v>
      </c>
      <c r="AV96" s="79" t="e">
        <f>VLOOKUP($A96,'B-EmEC'!$A:$DD,MATCH(AV$2,'B-EmEC'!$A$1:$DD$1,0),FALSE)</f>
        <v>#N/A</v>
      </c>
      <c r="AW96" s="79">
        <f>VLOOKUP($A96,'B-EmEC'!$A:$DD,MATCH(AW$2,'B-EmEC'!$A$1:$DD$1,0),FALSE)</f>
        <v>6.7279999999999998</v>
      </c>
      <c r="AX96" s="79">
        <f>VLOOKUP($A96,'B-EmEC'!$A:$DD,MATCH(AX$2,'B-EmEC'!$A$1:$DD$1,0),FALSE)</f>
        <v>7.4359999999999999</v>
      </c>
      <c r="AY96" s="79">
        <f>VLOOKUP($A96,'B-EmEC'!$A:$DD,MATCH(AY$2,'B-EmEC'!$A$1:$DD$1,0),FALSE)</f>
        <v>0</v>
      </c>
      <c r="AZ96" s="79">
        <f>VLOOKUP($A96,'B-EmEC'!$A:$DD,MATCH(AZ$2,'B-EmEC'!$A$1:$DD$1,0),FALSE)</f>
        <v>0</v>
      </c>
      <c r="BA96" s="79">
        <f>VLOOKUP($A96,'B-EmEC'!$A:$DD,MATCH(BA$2,'B-EmEC'!$A$1:$DD$1,0),FALSE)</f>
        <v>0</v>
      </c>
      <c r="BB96" s="79">
        <f>VLOOKUP($A96,'B-EmEC'!$A:$DD,MATCH(BB$2,'B-EmEC'!$A$1:$DD$1,0),FALSE)</f>
        <v>0</v>
      </c>
      <c r="BC96" s="79">
        <f>VLOOKUP($A96,'B-EmEC'!$A:$DD,MATCH(BC$2,'B-EmEC'!$A$1:$DD$1,0),FALSE)</f>
        <v>8.3879999999999999</v>
      </c>
      <c r="BD96" s="79">
        <f>VLOOKUP($A96,'B-EmEC'!$A:$DD,MATCH(BD$2,'B-EmEC'!$A$1:$DD$1,0),FALSE)</f>
        <v>0</v>
      </c>
      <c r="BE96" s="79">
        <f>VLOOKUP($A96,'B-EmEC'!$A:$DD,MATCH(BE$2,'B-EmEC'!$A$1:$DD$1,0),FALSE)</f>
        <v>0</v>
      </c>
      <c r="BF96" s="79">
        <f>VLOOKUP($A96,'B-EmEC'!$A:$DD,MATCH(BF$2,'B-EmEC'!$A$1:$DD$1,0),FALSE)</f>
        <v>0</v>
      </c>
      <c r="BG96" s="79">
        <f>VLOOKUP($A96,'B-EmEC'!$A:$DD,MATCH(BG$2,'B-EmEC'!$A$1:$DD$1,0),FALSE)</f>
        <v>0</v>
      </c>
      <c r="BH96" s="79">
        <f>VLOOKUP($A96,'B-EmEC'!$A:$DD,MATCH(BH$2,'B-EmEC'!$A$1:$DD$1,0),FALSE)</f>
        <v>0</v>
      </c>
      <c r="BI96" s="78">
        <f>VLOOKUP($A96,'B-EmEC'!$A:$DD,MATCH(BI$2,'B-EmEC'!$A$1:$DD$1,0),FALSE)</f>
        <v>0</v>
      </c>
      <c r="BJ96" s="77" t="e">
        <f>VLOOKUP($A96,'B-EmEC'!$A:$DD,MATCH(BJ$2,'B-EmEC'!$A$1:$DD$1,0),FALSE)</f>
        <v>#N/A</v>
      </c>
      <c r="BK96" s="77">
        <f>VLOOKUP($A96,'B-EmEC'!$A:$DD,MATCH(BK$2,'B-EmEC'!$A$1:$DD$1,0),FALSE)</f>
        <v>48.797399783315278</v>
      </c>
      <c r="BL96" s="77">
        <f>VLOOKUP($A96,'B-EmEC'!$A:$DD,MATCH(BL$2,'B-EmEC'!$A$1:$DD$1,0),FALSE)</f>
        <v>39.70201577563541</v>
      </c>
      <c r="BM96" s="77" t="e">
        <f>VLOOKUP($A96,'B-EmEC'!$A:$DD,MATCH(BM$2,'B-EmEC'!$A$1:$DD$1,0),FALSE)</f>
        <v>#N/A</v>
      </c>
      <c r="BN96" s="77">
        <f>VLOOKUP($A96,'B-EmEC'!$A:$DD,MATCH(BN$2,'B-EmEC'!$A$1:$DD$1,0),FALSE)</f>
        <v>5.002688172043011</v>
      </c>
      <c r="BO96" s="77">
        <f>VLOOKUP($A96,'B-EmEC'!$A:$DD,MATCH(BO$2,'B-EmEC'!$A$1:$DD$1,0),FALSE)</f>
        <v>3.9482200647249193</v>
      </c>
      <c r="BP96" s="77">
        <f>VLOOKUP($A96,'B-EmEC'!$A:$DD,MATCH(BP$2,'B-EmEC'!$A$1:$DD$1,0),FALSE)</f>
        <v>0</v>
      </c>
      <c r="BQ96" s="77">
        <f>VLOOKUP($A96,'B-EmEC'!$A:$DD,MATCH(BQ$2,'B-EmEC'!$A$1:$DD$1,0),FALSE)</f>
        <v>0</v>
      </c>
      <c r="BR96" s="77">
        <f>VLOOKUP($A96,'B-EmEC'!$A:$DD,MATCH(BR$2,'B-EmEC'!$A$1:$DD$1,0),FALSE)</f>
        <v>0</v>
      </c>
      <c r="BS96" s="77">
        <f>VLOOKUP($A96,'B-EmEC'!$A:$DD,MATCH(BS$2,'B-EmEC'!$A$1:$DD$1,0),FALSE)</f>
        <v>0</v>
      </c>
      <c r="BT96" s="77">
        <f>VLOOKUP($A96,'B-EmEC'!$A:$DD,MATCH(BT$2,'B-EmEC'!$A$1:$DD$1,0),FALSE)</f>
        <v>4.671040299906279</v>
      </c>
      <c r="BU96" s="77">
        <f>VLOOKUP($A96,'B-EmEC'!$A:$DD,MATCH(BU$2,'B-EmEC'!$A$1:$DD$1,0),FALSE)</f>
        <v>0</v>
      </c>
      <c r="BV96" s="77">
        <f>VLOOKUP($A96,'B-EmEC'!$A:$DD,MATCH(BV$2,'B-EmEC'!$A$1:$DD$1,0),FALSE)</f>
        <v>0</v>
      </c>
      <c r="BW96" s="77">
        <f>VLOOKUP($A96,'B-EmEC'!$A:$DD,MATCH(BW$2,'B-EmEC'!$A$1:$DD$1,0),FALSE)</f>
        <v>0</v>
      </c>
      <c r="BX96" s="77">
        <f>VLOOKUP($A96,'B-EmEC'!$A:$DD,MATCH(BX$2,'B-EmEC'!$A$1:$DD$1,0),FALSE)</f>
        <v>0</v>
      </c>
      <c r="BY96" s="77">
        <f>VLOOKUP($A96,'B-EmEC'!$A:$DD,MATCH(BY$2,'B-EmEC'!$A$1:$DD$1,0),FALSE)</f>
        <v>0</v>
      </c>
      <c r="BZ96" s="80">
        <f>VLOOKUP($A96,'B-EmEC'!$A:$DD,MATCH(BZ$2,'B-EmEC'!$A$1:$DD$1,0),FALSE)</f>
        <v>0</v>
      </c>
      <c r="CA96" s="79" t="e">
        <f>VLOOKUP($A96,'B-EmEC'!$A:$DD,MATCH(CA$2,'B-EmEC'!$A$1:$DD$1,0),FALSE)</f>
        <v>#N/A</v>
      </c>
      <c r="CB96" s="79">
        <f>VLOOKUP($A96,'B-EmEC'!$A:$DD,MATCH(CB$2,'B-EmEC'!$A$1:$DD$1,0),FALSE)</f>
        <v>27.842598467947607</v>
      </c>
      <c r="CC96" s="79">
        <f>VLOOKUP($A96,'B-EmEC'!$A:$DD,MATCH(CC$2,'B-EmEC'!$A$1:$DD$1,0),FALSE)</f>
        <v>13.778200062534411</v>
      </c>
      <c r="CD96" s="79" t="e">
        <f>VLOOKUP($A96,'B-EmEC'!$A:$DD,MATCH(CD$2,'B-EmEC'!$A$1:$DD$1,0),FALSE)</f>
        <v>#N/A</v>
      </c>
      <c r="CE96" s="79">
        <f>VLOOKUP($A96,'B-EmEC'!$A:$DD,MATCH(CE$2,'B-EmEC'!$A$1:$DD$1,0),FALSE)</f>
        <v>2.2008207642566786</v>
      </c>
      <c r="CF96" s="79">
        <f>VLOOKUP($A96,'B-EmEC'!$A:$DD,MATCH(CF$2,'B-EmEC'!$A$1:$DD$1,0),FALSE)</f>
        <v>2.3232318574222286</v>
      </c>
      <c r="CG96" s="79">
        <f>VLOOKUP($A96,'B-EmEC'!$A:$DD,MATCH(CG$2,'B-EmEC'!$A$1:$DD$1,0),FALSE)</f>
        <v>0</v>
      </c>
      <c r="CH96" s="79">
        <f>VLOOKUP($A96,'B-EmEC'!$A:$DD,MATCH(CH$2,'B-EmEC'!$A$1:$DD$1,0),FALSE)</f>
        <v>0</v>
      </c>
      <c r="CI96" s="79">
        <f>VLOOKUP($A96,'B-EmEC'!$A:$DD,MATCH(CI$2,'B-EmEC'!$A$1:$DD$1,0),FALSE)</f>
        <v>0</v>
      </c>
      <c r="CJ96" s="79">
        <f>VLOOKUP($A96,'B-EmEC'!$A:$DD,MATCH(CJ$2,'B-EmEC'!$A$1:$DD$1,0),FALSE)</f>
        <v>0</v>
      </c>
      <c r="CK96" s="79">
        <f>VLOOKUP($A96,'B-EmEC'!$A:$DD,MATCH(CK$2,'B-EmEC'!$A$1:$DD$1,0),FALSE)</f>
        <v>3.6665193791772923</v>
      </c>
      <c r="CL96" s="79">
        <f>VLOOKUP($A96,'B-EmEC'!$A:$DD,MATCH(CL$2,'B-EmEC'!$A$1:$DD$1,0),FALSE)</f>
        <v>0</v>
      </c>
      <c r="CM96" s="79">
        <f>VLOOKUP($A96,'B-EmEC'!$A:$DD,MATCH(CM$2,'B-EmEC'!$A$1:$DD$1,0),FALSE)</f>
        <v>0</v>
      </c>
      <c r="CN96" s="79">
        <f>VLOOKUP($A96,'B-EmEC'!$A:$DD,MATCH(CN$2,'B-EmEC'!$A$1:$DD$1,0),FALSE)</f>
        <v>0</v>
      </c>
      <c r="CO96" s="79">
        <f>VLOOKUP($A96,'B-EmEC'!$A:$DD,MATCH(CO$2,'B-EmEC'!$A$1:$DD$1,0),FALSE)</f>
        <v>0</v>
      </c>
      <c r="CP96" s="79">
        <f>VLOOKUP($A96,'B-EmEC'!$A:$DD,MATCH(CP$2,'B-EmEC'!$A$1:$DD$1,0),FALSE)</f>
        <v>0</v>
      </c>
    </row>
    <row r="97" spans="1:94" x14ac:dyDescent="0.2">
      <c r="A97" s="3" t="s">
        <v>252</v>
      </c>
      <c r="B97" s="1" t="str">
        <f>IF(VLOOKUP($A97,'B-Ligands'!$A:$G,3,FALSE)="","",VLOOKUP($A97,'B-Ligands'!$A:$G,3,FALSE))</f>
        <v/>
      </c>
      <c r="C97" t="str">
        <f>IF(VLOOKUP($A97,'B-Ligands'!$A:$G,4,FALSE)="","",VLOOKUP($A97,'B-Ligands'!$A:$G,4,FALSE))</f>
        <v>Amylin</v>
      </c>
      <c r="D97" t="str">
        <f>IF(VLOOKUP($A97,'B-Ligands'!$A:$G,5,FALSE)="","",VLOOKUP($A97,'B-Ligands'!$A:$G,5,FALSE))</f>
        <v>Guide To Pharmacology</v>
      </c>
      <c r="E97">
        <f>IF(VLOOKUP($A97,'B-Ligands'!$A:$G,6,FALSE)="","",VLOOKUP($A97,'B-Ligands'!$A:$G,6,FALSE))</f>
        <v>687</v>
      </c>
      <c r="F97" t="str">
        <f>IF(VLOOKUP($A97,'B-Ligands'!$A:$G,7,FALSE)="","",VLOOKUP($A97,'B-Ligands'!$A:$G,7,FALSE))</f>
        <v>Physiological</v>
      </c>
      <c r="G97" s="28">
        <f t="shared" si="20"/>
        <v>7.3001646085068987</v>
      </c>
      <c r="H97" s="32">
        <f t="shared" si="21"/>
        <v>0</v>
      </c>
      <c r="I97" s="32">
        <f t="shared" si="22"/>
        <v>6.2779067864820659</v>
      </c>
      <c r="J97" s="32">
        <f t="shared" si="23"/>
        <v>8.3092676139897623</v>
      </c>
      <c r="K97" s="32">
        <f t="shared" si="24"/>
        <v>0</v>
      </c>
      <c r="L97" s="28">
        <f t="shared" si="25"/>
        <v>7.7850000000000001</v>
      </c>
      <c r="M97" s="32">
        <f t="shared" si="26"/>
        <v>0</v>
      </c>
      <c r="N97" s="32">
        <f t="shared" si="27"/>
        <v>7.2190000000000003</v>
      </c>
      <c r="O97" s="32">
        <f t="shared" si="28"/>
        <v>8.6010000000000009</v>
      </c>
      <c r="P97" s="32">
        <f t="shared" si="29"/>
        <v>0</v>
      </c>
      <c r="Q97" s="29">
        <f t="shared" si="30"/>
        <v>32.74647887323944</v>
      </c>
      <c r="R97" s="31">
        <f t="shared" si="31"/>
        <v>0</v>
      </c>
      <c r="S97" s="31">
        <f t="shared" si="32"/>
        <v>11.452671040299906</v>
      </c>
      <c r="T97" s="31">
        <f t="shared" si="33"/>
        <v>51.081967213114751</v>
      </c>
      <c r="U97" s="31">
        <f t="shared" si="34"/>
        <v>0</v>
      </c>
      <c r="V97" s="28">
        <f t="shared" si="35"/>
        <v>1.4150411873160511</v>
      </c>
      <c r="W97" s="32">
        <f t="shared" si="36"/>
        <v>0</v>
      </c>
      <c r="X97" s="32">
        <f t="shared" si="37"/>
        <v>7.8637938999886146</v>
      </c>
      <c r="Y97" s="32">
        <f t="shared" si="38"/>
        <v>52.386941476221629</v>
      </c>
      <c r="Z97" s="32">
        <f t="shared" si="39"/>
        <v>0</v>
      </c>
      <c r="AA97" s="80" cm="1">
        <f t="array" ref="AA97">_xlfn.IFS(AR97=0,0,AR97&gt;0,(LOG(0.01*BI97/10^-AR97)))</f>
        <v>7.3001646085068987</v>
      </c>
      <c r="AB97" s="79" t="e" cm="1">
        <f t="array" ref="AB97">_xlfn.IFS(AS97=0,0,AS97&gt;0,(LOG(0.01*BJ97/10^-AS97)))</f>
        <v>#N/A</v>
      </c>
      <c r="AC97" s="79" cm="1">
        <f t="array" ref="AC97">_xlfn.IFS(AT97=0,0,AT97&gt;0,(LOG(0.01*BK97/10^-AT97)))</f>
        <v>0</v>
      </c>
      <c r="AD97" s="79" cm="1">
        <f t="array" ref="AD97">_xlfn.IFS(AU97=0,0,AU97&gt;0,(LOG(0.01*BL97/10^-AU97)))</f>
        <v>0</v>
      </c>
      <c r="AE97" s="79" t="e" cm="1">
        <f t="array" ref="AE97">_xlfn.IFS(AV97=0,0,AV97&gt;0,(LOG(0.01*BM97/10^-AV97)))</f>
        <v>#N/A</v>
      </c>
      <c r="AF97" s="79" cm="1">
        <f t="array" ref="AF97">_xlfn.IFS(AW97=0,0,AW97&gt;0,(LOG(0.01*BN97/10^-AW97)))</f>
        <v>0</v>
      </c>
      <c r="AG97" s="79" cm="1">
        <f t="array" ref="AG97">_xlfn.IFS(AX97=0,0,AX97&gt;0,(LOG(0.01*BO97/10^-AX97)))</f>
        <v>0</v>
      </c>
      <c r="AH97" s="79" cm="1">
        <f t="array" ref="AH97">_xlfn.IFS(AY97=0,0,AY97&gt;0,(LOG(0.01*BP97/10^-AY97)))</f>
        <v>0</v>
      </c>
      <c r="AI97" s="79" cm="1">
        <f t="array" ref="AI97">_xlfn.IFS(AZ97=0,0,AZ97&gt;0,(LOG(0.01*BQ97/10^-AZ97)))</f>
        <v>0</v>
      </c>
      <c r="AJ97" s="79" cm="1">
        <f t="array" ref="AJ97">_xlfn.IFS(BA97=0,0,BA97&gt;0,(LOG(0.01*BR97/10^-BA97)))</f>
        <v>0</v>
      </c>
      <c r="AK97" s="79" cm="1">
        <f t="array" ref="AK97">_xlfn.IFS(BB97=0,0,BB97&gt;0,(LOG(0.01*BS97/10^-BB97)))</f>
        <v>0</v>
      </c>
      <c r="AL97" s="79" cm="1">
        <f t="array" ref="AL97">_xlfn.IFS(BC97=0,0,BC97&gt;0,(LOG(0.01*BT97/10^-BC97)))</f>
        <v>6.2779067864820659</v>
      </c>
      <c r="AM97" s="79" cm="1">
        <f t="array" ref="AM97">_xlfn.IFS(BD97=0,0,BD97&gt;0,(LOG(0.01*BU97/10^-BD97)))</f>
        <v>8.3092676139897623</v>
      </c>
      <c r="AN97" s="79" cm="1">
        <f t="array" ref="AN97">_xlfn.IFS(BE97=0,0,BE97&gt;0,(LOG(0.01*BV97/10^-BE97)))</f>
        <v>8.0777209467860285</v>
      </c>
      <c r="AO97" s="79" cm="1">
        <f t="array" ref="AO97">_xlfn.IFS(BF97=0,0,BF97&gt;0,(LOG(0.01*BW97/10^-BF97)))</f>
        <v>0</v>
      </c>
      <c r="AP97" s="79" cm="1">
        <f t="array" ref="AP97">_xlfn.IFS(BG97=0,0,BG97&gt;0,(LOG(0.01*BX97/10^-BG97)))</f>
        <v>0</v>
      </c>
      <c r="AQ97" s="79" cm="1">
        <f t="array" ref="AQ97">_xlfn.IFS(BH97=0,0,BH97&gt;0,(LOG(0.01*BY97/10^-BH97)))</f>
        <v>0</v>
      </c>
      <c r="AR97" s="80">
        <f>VLOOKUP($A97,'B-EmEC'!$A:$DD,MATCH(AR$2,'B-EmEC'!$A$1:$DD$1,0),FALSE)</f>
        <v>7.7850000000000001</v>
      </c>
      <c r="AS97" s="79" t="e">
        <f>VLOOKUP($A97,'B-EmEC'!$A:$DD,MATCH(AS$2,'B-EmEC'!$A$1:$DD$1,0),FALSE)</f>
        <v>#N/A</v>
      </c>
      <c r="AT97" s="79">
        <f>VLOOKUP($A97,'B-EmEC'!$A:$DD,MATCH(AT$2,'B-EmEC'!$A$1:$DD$1,0),FALSE)</f>
        <v>0</v>
      </c>
      <c r="AU97" s="79">
        <f>VLOOKUP($A97,'B-EmEC'!$A:$DD,MATCH(AU$2,'B-EmEC'!$A$1:$DD$1,0),FALSE)</f>
        <v>0</v>
      </c>
      <c r="AV97" s="79" t="e">
        <f>VLOOKUP($A97,'B-EmEC'!$A:$DD,MATCH(AV$2,'B-EmEC'!$A$1:$DD$1,0),FALSE)</f>
        <v>#N/A</v>
      </c>
      <c r="AW97" s="79">
        <f>VLOOKUP($A97,'B-EmEC'!$A:$DD,MATCH(AW$2,'B-EmEC'!$A$1:$DD$1,0),FALSE)</f>
        <v>0</v>
      </c>
      <c r="AX97" s="79">
        <f>VLOOKUP($A97,'B-EmEC'!$A:$DD,MATCH(AX$2,'B-EmEC'!$A$1:$DD$1,0),FALSE)</f>
        <v>0</v>
      </c>
      <c r="AY97" s="79">
        <f>VLOOKUP($A97,'B-EmEC'!$A:$DD,MATCH(AY$2,'B-EmEC'!$A$1:$DD$1,0),FALSE)</f>
        <v>0</v>
      </c>
      <c r="AZ97" s="79">
        <f>VLOOKUP($A97,'B-EmEC'!$A:$DD,MATCH(AZ$2,'B-EmEC'!$A$1:$DD$1,0),FALSE)</f>
        <v>0</v>
      </c>
      <c r="BA97" s="79">
        <f>VLOOKUP($A97,'B-EmEC'!$A:$DD,MATCH(BA$2,'B-EmEC'!$A$1:$DD$1,0),FALSE)</f>
        <v>0</v>
      </c>
      <c r="BB97" s="79">
        <f>VLOOKUP($A97,'B-EmEC'!$A:$DD,MATCH(BB$2,'B-EmEC'!$A$1:$DD$1,0),FALSE)</f>
        <v>0</v>
      </c>
      <c r="BC97" s="79">
        <f>VLOOKUP($A97,'B-EmEC'!$A:$DD,MATCH(BC$2,'B-EmEC'!$A$1:$DD$1,0),FALSE)</f>
        <v>7.2190000000000003</v>
      </c>
      <c r="BD97" s="79">
        <f>VLOOKUP($A97,'B-EmEC'!$A:$DD,MATCH(BD$2,'B-EmEC'!$A$1:$DD$1,0),FALSE)</f>
        <v>8.6010000000000009</v>
      </c>
      <c r="BE97" s="79">
        <f>VLOOKUP($A97,'B-EmEC'!$A:$DD,MATCH(BE$2,'B-EmEC'!$A$1:$DD$1,0),FALSE)</f>
        <v>8.4939999999999998</v>
      </c>
      <c r="BF97" s="79">
        <f>VLOOKUP($A97,'B-EmEC'!$A:$DD,MATCH(BF$2,'B-EmEC'!$A$1:$DD$1,0),FALSE)</f>
        <v>0</v>
      </c>
      <c r="BG97" s="79">
        <f>VLOOKUP($A97,'B-EmEC'!$A:$DD,MATCH(BG$2,'B-EmEC'!$A$1:$DD$1,0),FALSE)</f>
        <v>0</v>
      </c>
      <c r="BH97" s="79">
        <f>VLOOKUP($A97,'B-EmEC'!$A:$DD,MATCH(BH$2,'B-EmEC'!$A$1:$DD$1,0),FALSE)</f>
        <v>0</v>
      </c>
      <c r="BI97" s="78">
        <f>VLOOKUP($A97,'B-EmEC'!$A:$DD,MATCH(BI$2,'B-EmEC'!$A$1:$DD$1,0),FALSE)</f>
        <v>32.74647887323944</v>
      </c>
      <c r="BJ97" s="77" t="e">
        <f>VLOOKUP($A97,'B-EmEC'!$A:$DD,MATCH(BJ$2,'B-EmEC'!$A$1:$DD$1,0),FALSE)</f>
        <v>#N/A</v>
      </c>
      <c r="BK97" s="77">
        <f>VLOOKUP($A97,'B-EmEC'!$A:$DD,MATCH(BK$2,'B-EmEC'!$A$1:$DD$1,0),FALSE)</f>
        <v>0</v>
      </c>
      <c r="BL97" s="77">
        <f>VLOOKUP($A97,'B-EmEC'!$A:$DD,MATCH(BL$2,'B-EmEC'!$A$1:$DD$1,0),FALSE)</f>
        <v>0</v>
      </c>
      <c r="BM97" s="77" t="e">
        <f>VLOOKUP($A97,'B-EmEC'!$A:$DD,MATCH(BM$2,'B-EmEC'!$A$1:$DD$1,0),FALSE)</f>
        <v>#N/A</v>
      </c>
      <c r="BN97" s="77">
        <f>VLOOKUP($A97,'B-EmEC'!$A:$DD,MATCH(BN$2,'B-EmEC'!$A$1:$DD$1,0),FALSE)</f>
        <v>0</v>
      </c>
      <c r="BO97" s="77">
        <f>VLOOKUP($A97,'B-EmEC'!$A:$DD,MATCH(BO$2,'B-EmEC'!$A$1:$DD$1,0),FALSE)</f>
        <v>0</v>
      </c>
      <c r="BP97" s="77">
        <f>VLOOKUP($A97,'B-EmEC'!$A:$DD,MATCH(BP$2,'B-EmEC'!$A$1:$DD$1,0),FALSE)</f>
        <v>0</v>
      </c>
      <c r="BQ97" s="77">
        <f>VLOOKUP($A97,'B-EmEC'!$A:$DD,MATCH(BQ$2,'B-EmEC'!$A$1:$DD$1,0),FALSE)</f>
        <v>0</v>
      </c>
      <c r="BR97" s="77">
        <f>VLOOKUP($A97,'B-EmEC'!$A:$DD,MATCH(BR$2,'B-EmEC'!$A$1:$DD$1,0),FALSE)</f>
        <v>0</v>
      </c>
      <c r="BS97" s="77">
        <f>VLOOKUP($A97,'B-EmEC'!$A:$DD,MATCH(BS$2,'B-EmEC'!$A$1:$DD$1,0),FALSE)</f>
        <v>0</v>
      </c>
      <c r="BT97" s="77">
        <f>VLOOKUP($A97,'B-EmEC'!$A:$DD,MATCH(BT$2,'B-EmEC'!$A$1:$DD$1,0),FALSE)</f>
        <v>11.452671040299906</v>
      </c>
      <c r="BU97" s="77">
        <f>VLOOKUP($A97,'B-EmEC'!$A:$DD,MATCH(BU$2,'B-EmEC'!$A$1:$DD$1,0),FALSE)</f>
        <v>51.081967213114751</v>
      </c>
      <c r="BV97" s="77">
        <f>VLOOKUP($A97,'B-EmEC'!$A:$DD,MATCH(BV$2,'B-EmEC'!$A$1:$DD$1,0),FALSE)</f>
        <v>38.346077598414041</v>
      </c>
      <c r="BW97" s="77">
        <f>VLOOKUP($A97,'B-EmEC'!$A:$DD,MATCH(BW$2,'B-EmEC'!$A$1:$DD$1,0),FALSE)</f>
        <v>0</v>
      </c>
      <c r="BX97" s="77">
        <f>VLOOKUP($A97,'B-EmEC'!$A:$DD,MATCH(BX$2,'B-EmEC'!$A$1:$DD$1,0),FALSE)</f>
        <v>0</v>
      </c>
      <c r="BY97" s="77">
        <f>VLOOKUP($A97,'B-EmEC'!$A:$DD,MATCH(BY$2,'B-EmEC'!$A$1:$DD$1,0),FALSE)</f>
        <v>0</v>
      </c>
      <c r="BZ97" s="80">
        <f>VLOOKUP($A97,'B-EmEC'!$A:$DD,MATCH(BZ$2,'B-EmEC'!$A$1:$DD$1,0),FALSE)</f>
        <v>1.4150411873160511</v>
      </c>
      <c r="CA97" s="79" t="e">
        <f>VLOOKUP($A97,'B-EmEC'!$A:$DD,MATCH(CA$2,'B-EmEC'!$A$1:$DD$1,0),FALSE)</f>
        <v>#N/A</v>
      </c>
      <c r="CB97" s="79">
        <f>VLOOKUP($A97,'B-EmEC'!$A:$DD,MATCH(CB$2,'B-EmEC'!$A$1:$DD$1,0),FALSE)</f>
        <v>0</v>
      </c>
      <c r="CC97" s="79">
        <f>VLOOKUP($A97,'B-EmEC'!$A:$DD,MATCH(CC$2,'B-EmEC'!$A$1:$DD$1,0),FALSE)</f>
        <v>0</v>
      </c>
      <c r="CD97" s="79" t="e">
        <f>VLOOKUP($A97,'B-EmEC'!$A:$DD,MATCH(CD$2,'B-EmEC'!$A$1:$DD$1,0),FALSE)</f>
        <v>#N/A</v>
      </c>
      <c r="CE97" s="79">
        <f>VLOOKUP($A97,'B-EmEC'!$A:$DD,MATCH(CE$2,'B-EmEC'!$A$1:$DD$1,0),FALSE)</f>
        <v>0</v>
      </c>
      <c r="CF97" s="79">
        <f>VLOOKUP($A97,'B-EmEC'!$A:$DD,MATCH(CF$2,'B-EmEC'!$A$1:$DD$1,0),FALSE)</f>
        <v>0</v>
      </c>
      <c r="CG97" s="79">
        <f>VLOOKUP($A97,'B-EmEC'!$A:$DD,MATCH(CG$2,'B-EmEC'!$A$1:$DD$1,0),FALSE)</f>
        <v>0</v>
      </c>
      <c r="CH97" s="79">
        <f>VLOOKUP($A97,'B-EmEC'!$A:$DD,MATCH(CH$2,'B-EmEC'!$A$1:$DD$1,0),FALSE)</f>
        <v>0</v>
      </c>
      <c r="CI97" s="79">
        <f>VLOOKUP($A97,'B-EmEC'!$A:$DD,MATCH(CI$2,'B-EmEC'!$A$1:$DD$1,0),FALSE)</f>
        <v>0</v>
      </c>
      <c r="CJ97" s="79">
        <f>VLOOKUP($A97,'B-EmEC'!$A:$DD,MATCH(CJ$2,'B-EmEC'!$A$1:$DD$1,0),FALSE)</f>
        <v>0</v>
      </c>
      <c r="CK97" s="79">
        <f>VLOOKUP($A97,'B-EmEC'!$A:$DD,MATCH(CK$2,'B-EmEC'!$A$1:$DD$1,0),FALSE)</f>
        <v>7.8637938999886146</v>
      </c>
      <c r="CL97" s="79">
        <f>VLOOKUP($A97,'B-EmEC'!$A:$DD,MATCH(CL$2,'B-EmEC'!$A$1:$DD$1,0),FALSE)</f>
        <v>8.5666603335203568</v>
      </c>
      <c r="CM97" s="79">
        <f>VLOOKUP($A97,'B-EmEC'!$A:$DD,MATCH(CM$2,'B-EmEC'!$A$1:$DD$1,0),FALSE)</f>
        <v>52.386941476221629</v>
      </c>
      <c r="CN97" s="79">
        <f>VLOOKUP($A97,'B-EmEC'!$A:$DD,MATCH(CN$2,'B-EmEC'!$A$1:$DD$1,0),FALSE)</f>
        <v>0</v>
      </c>
      <c r="CO97" s="79">
        <f>VLOOKUP($A97,'B-EmEC'!$A:$DD,MATCH(CO$2,'B-EmEC'!$A$1:$DD$1,0),FALSE)</f>
        <v>0</v>
      </c>
      <c r="CP97" s="79">
        <f>VLOOKUP($A97,'B-EmEC'!$A:$DD,MATCH(CP$2,'B-EmEC'!$A$1:$DD$1,0),FALSE)</f>
        <v>0</v>
      </c>
    </row>
    <row r="98" spans="1:94" x14ac:dyDescent="0.2">
      <c r="A98" t="s">
        <v>43</v>
      </c>
      <c r="B98" s="1" t="str">
        <f>IF(VLOOKUP($A98,'B-Ligands'!$A:$G,3,FALSE)="","",VLOOKUP($A98,'B-Ligands'!$A:$G,3,FALSE))</f>
        <v/>
      </c>
      <c r="C98" t="str">
        <f>IF(VLOOKUP($A98,'B-Ligands'!$A:$G,4,FALSE)="","",VLOOKUP($A98,'B-Ligands'!$A:$G,4,FALSE))</f>
        <v>Angiotensin II</v>
      </c>
      <c r="D98" t="str">
        <f>IF(VLOOKUP($A98,'B-Ligands'!$A:$G,5,FALSE)="","",VLOOKUP($A98,'B-Ligands'!$A:$G,5,FALSE))</f>
        <v>Guide To Pharmacology</v>
      </c>
      <c r="E98">
        <f>IF(VLOOKUP($A98,'B-Ligands'!$A:$G,6,FALSE)="","",VLOOKUP($A98,'B-Ligands'!$A:$G,6,FALSE))</f>
        <v>2504</v>
      </c>
      <c r="F98" t="str">
        <f>IF(VLOOKUP($A98,'B-Ligands'!$A:$G,7,FALSE)="","",VLOOKUP($A98,'B-Ligands'!$A:$G,7,FALSE))</f>
        <v>Physiological</v>
      </c>
      <c r="G98" s="28">
        <f t="shared" si="20"/>
        <v>0</v>
      </c>
      <c r="H98" s="32">
        <f t="shared" si="21"/>
        <v>7.5038625507826042</v>
      </c>
      <c r="I98" s="32">
        <f t="shared" si="22"/>
        <v>9.061160570443052</v>
      </c>
      <c r="J98" s="32">
        <f t="shared" si="23"/>
        <v>9.07</v>
      </c>
      <c r="K98" s="32">
        <f t="shared" si="24"/>
        <v>7.8245292820449093</v>
      </c>
      <c r="L98" s="28">
        <f t="shared" si="25"/>
        <v>0</v>
      </c>
      <c r="M98" s="32">
        <f t="shared" si="26"/>
        <v>8.4209999999999994</v>
      </c>
      <c r="N98" s="32">
        <f t="shared" si="27"/>
        <v>9.3510000000000009</v>
      </c>
      <c r="O98" s="32">
        <f t="shared" si="28"/>
        <v>9.07</v>
      </c>
      <c r="P98" s="32">
        <f t="shared" si="29"/>
        <v>8.84</v>
      </c>
      <c r="Q98" s="29">
        <f t="shared" si="30"/>
        <v>0</v>
      </c>
      <c r="R98" s="31">
        <f t="shared" si="31"/>
        <v>12.102150537634408</v>
      </c>
      <c r="S98" s="31">
        <f t="shared" si="32"/>
        <v>53.108076289145281</v>
      </c>
      <c r="T98" s="31">
        <f t="shared" si="33"/>
        <v>100</v>
      </c>
      <c r="U98" s="31">
        <f t="shared" si="34"/>
        <v>9.6500437445319331</v>
      </c>
      <c r="V98" s="28">
        <f t="shared" si="35"/>
        <v>0</v>
      </c>
      <c r="W98" s="32">
        <f t="shared" si="36"/>
        <v>3.7454443282258736</v>
      </c>
      <c r="X98" s="32">
        <f t="shared" si="37"/>
        <v>58.136541305485146</v>
      </c>
      <c r="Y98" s="32">
        <f t="shared" si="38"/>
        <v>49.588836558233304</v>
      </c>
      <c r="Z98" s="32">
        <f t="shared" si="39"/>
        <v>21.071319341873771</v>
      </c>
      <c r="AA98" s="80" cm="1">
        <f t="array" ref="AA98">_xlfn.IFS(AR98=0,0,AR98&gt;0,(LOG(0.01*BI98/10^-AR98)))</f>
        <v>0</v>
      </c>
      <c r="AB98" s="79" t="e" cm="1">
        <f t="array" ref="AB98">_xlfn.IFS(AS98=0,0,AS98&gt;0,(LOG(0.01*BJ98/10^-AS98)))</f>
        <v>#N/A</v>
      </c>
      <c r="AC98" s="79" cm="1">
        <f t="array" ref="AC98">_xlfn.IFS(AT98=0,0,AT98&gt;0,(LOG(0.01*BK98/10^-AT98)))</f>
        <v>6.8661607084606979</v>
      </c>
      <c r="AD98" s="79" cm="1">
        <f t="array" ref="AD98">_xlfn.IFS(AU98=0,0,AU98&gt;0,(LOG(0.01*BL98/10^-AU98)))</f>
        <v>6.9535667062130049</v>
      </c>
      <c r="AE98" s="79" t="e" cm="1">
        <f t="array" ref="AE98">_xlfn.IFS(AV98=0,0,AV98&gt;0,(LOG(0.01*BM98/10^-AV98)))</f>
        <v>#N/A</v>
      </c>
      <c r="AF98" s="79" cm="1">
        <f t="array" ref="AF98">_xlfn.IFS(AW98=0,0,AW98&gt;0,(LOG(0.01*BN98/10^-AW98)))</f>
        <v>7.5038625507826042</v>
      </c>
      <c r="AG98" s="79" cm="1">
        <f t="array" ref="AG98">_xlfn.IFS(AX98=0,0,AX98&gt;0,(LOG(0.01*BO98/10^-AX98)))</f>
        <v>7.1555044147336089</v>
      </c>
      <c r="AH98" s="79" cm="1">
        <f t="array" ref="AH98">_xlfn.IFS(AY98=0,0,AY98&gt;0,(LOG(0.01*BP98/10^-AY98)))</f>
        <v>6.7937244539062647</v>
      </c>
      <c r="AI98" s="79" cm="1">
        <f t="array" ref="AI98">_xlfn.IFS(AZ98=0,0,AZ98&gt;0,(LOG(0.01*BQ98/10^-AZ98)))</f>
        <v>8.872949896950006</v>
      </c>
      <c r="AJ98" s="79" cm="1">
        <f t="array" ref="AJ98">_xlfn.IFS(BA98=0,0,BA98&gt;0,(LOG(0.01*BR98/10^-BA98)))</f>
        <v>9.061160570443052</v>
      </c>
      <c r="AK98" s="79" cm="1">
        <f t="array" ref="AK98">_xlfn.IFS(BB98=0,0,BB98&gt;0,(LOG(0.01*BS98/10^-BB98)))</f>
        <v>8.2555609230332756</v>
      </c>
      <c r="AL98" s="79" cm="1">
        <f t="array" ref="AL98">_xlfn.IFS(BC98=0,0,BC98&gt;0,(LOG(0.01*BT98/10^-BC98)))</f>
        <v>8.2441746758868355</v>
      </c>
      <c r="AM98" s="79" cm="1">
        <f t="array" ref="AM98">_xlfn.IFS(BD98=0,0,BD98&gt;0,(LOG(0.01*BU98/10^-BD98)))</f>
        <v>9.07</v>
      </c>
      <c r="AN98" s="79" cm="1">
        <f t="array" ref="AN98">_xlfn.IFS(BE98=0,0,BE98&gt;0,(LOG(0.01*BV98/10^-BE98)))</f>
        <v>8.6435002803358589</v>
      </c>
      <c r="AO98" s="79" cm="1">
        <f t="array" ref="AO98">_xlfn.IFS(BF98=0,0,BF98&gt;0,(LOG(0.01*BW98/10^-BF98)))</f>
        <v>7.4835750400061158</v>
      </c>
      <c r="AP98" s="79" cm="1">
        <f t="array" ref="AP98">_xlfn.IFS(BG98=0,0,BG98&gt;0,(LOG(0.01*BX98/10^-BG98)))</f>
        <v>7.5771683639055309</v>
      </c>
      <c r="AQ98" s="79" cm="1">
        <f t="array" ref="AQ98">_xlfn.IFS(BH98=0,0,BH98&gt;0,(LOG(0.01*BY98/10^-BH98)))</f>
        <v>7.8245292820449093</v>
      </c>
      <c r="AR98" s="80">
        <f>VLOOKUP($A98,'B-EmEC'!$A:$DD,MATCH(AR$2,'B-EmEC'!$A$1:$DD$1,0),FALSE)</f>
        <v>0</v>
      </c>
      <c r="AS98" s="79" t="e">
        <f>VLOOKUP($A98,'B-EmEC'!$A:$DD,MATCH(AS$2,'B-EmEC'!$A$1:$DD$1,0),FALSE)</f>
        <v>#N/A</v>
      </c>
      <c r="AT98" s="79">
        <f>VLOOKUP($A98,'B-EmEC'!$A:$DD,MATCH(AT$2,'B-EmEC'!$A$1:$DD$1,0),FALSE)</f>
        <v>8.2680000000000007</v>
      </c>
      <c r="AU98" s="79">
        <f>VLOOKUP($A98,'B-EmEC'!$A:$DD,MATCH(AU$2,'B-EmEC'!$A$1:$DD$1,0),FALSE)</f>
        <v>8.1639999999999997</v>
      </c>
      <c r="AV98" s="79" t="e">
        <f>VLOOKUP($A98,'B-EmEC'!$A:$DD,MATCH(AV$2,'B-EmEC'!$A$1:$DD$1,0),FALSE)</f>
        <v>#N/A</v>
      </c>
      <c r="AW98" s="79">
        <f>VLOOKUP($A98,'B-EmEC'!$A:$DD,MATCH(AW$2,'B-EmEC'!$A$1:$DD$1,0),FALSE)</f>
        <v>8.4209999999999994</v>
      </c>
      <c r="AX98" s="79">
        <f>VLOOKUP($A98,'B-EmEC'!$A:$DD,MATCH(AX$2,'B-EmEC'!$A$1:$DD$1,0),FALSE)</f>
        <v>8.2690000000000001</v>
      </c>
      <c r="AY98" s="79">
        <f>VLOOKUP($A98,'B-EmEC'!$A:$DD,MATCH(AY$2,'B-EmEC'!$A$1:$DD$1,0),FALSE)</f>
        <v>7.86</v>
      </c>
      <c r="AZ98" s="79">
        <f>VLOOKUP($A98,'B-EmEC'!$A:$DD,MATCH(AZ$2,'B-EmEC'!$A$1:$DD$1,0),FALSE)</f>
        <v>9.3510000000000009</v>
      </c>
      <c r="BA98" s="79">
        <f>VLOOKUP($A98,'B-EmEC'!$A:$DD,MATCH(BA$2,'B-EmEC'!$A$1:$DD$1,0),FALSE)</f>
        <v>9.3360000000000003</v>
      </c>
      <c r="BB98" s="79">
        <f>VLOOKUP($A98,'B-EmEC'!$A:$DD,MATCH(BB$2,'B-EmEC'!$A$1:$DD$1,0),FALSE)</f>
        <v>8.8480000000000008</v>
      </c>
      <c r="BC98" s="79">
        <f>VLOOKUP($A98,'B-EmEC'!$A:$DD,MATCH(BC$2,'B-EmEC'!$A$1:$DD$1,0),FALSE)</f>
        <v>8.9190000000000005</v>
      </c>
      <c r="BD98" s="79">
        <f>VLOOKUP($A98,'B-EmEC'!$A:$DD,MATCH(BD$2,'B-EmEC'!$A$1:$DD$1,0),FALSE)</f>
        <v>9.07</v>
      </c>
      <c r="BE98" s="79">
        <f>VLOOKUP($A98,'B-EmEC'!$A:$DD,MATCH(BE$2,'B-EmEC'!$A$1:$DD$1,0),FALSE)</f>
        <v>8.7289999999999992</v>
      </c>
      <c r="BF98" s="79">
        <f>VLOOKUP($A98,'B-EmEC'!$A:$DD,MATCH(BF$2,'B-EmEC'!$A$1:$DD$1,0),FALSE)</f>
        <v>8.64</v>
      </c>
      <c r="BG98" s="79">
        <f>VLOOKUP($A98,'B-EmEC'!$A:$DD,MATCH(BG$2,'B-EmEC'!$A$1:$DD$1,0),FALSE)</f>
        <v>8.7789999999999999</v>
      </c>
      <c r="BH98" s="79">
        <f>VLOOKUP($A98,'B-EmEC'!$A:$DD,MATCH(BH$2,'B-EmEC'!$A$1:$DD$1,0),FALSE)</f>
        <v>8.84</v>
      </c>
      <c r="BI98" s="78">
        <f>VLOOKUP($A98,'B-EmEC'!$A:$DD,MATCH(BI$2,'B-EmEC'!$A$1:$DD$1,0),FALSE)</f>
        <v>0</v>
      </c>
      <c r="BJ98" s="77" t="e">
        <f>VLOOKUP($A98,'B-EmEC'!$A:$DD,MATCH(BJ$2,'B-EmEC'!$A$1:$DD$1,0),FALSE)</f>
        <v>#N/A</v>
      </c>
      <c r="BK98" s="77">
        <f>VLOOKUP($A98,'B-EmEC'!$A:$DD,MATCH(BK$2,'B-EmEC'!$A$1:$DD$1,0),FALSE)</f>
        <v>3.9642470205850491</v>
      </c>
      <c r="BL98" s="77">
        <f>VLOOKUP($A98,'B-EmEC'!$A:$DD,MATCH(BL$2,'B-EmEC'!$A$1:$DD$1,0),FALSE)</f>
        <v>6.1598013438504235</v>
      </c>
      <c r="BM98" s="77" t="e">
        <f>VLOOKUP($A98,'B-EmEC'!$A:$DD,MATCH(BM$2,'B-EmEC'!$A$1:$DD$1,0),FALSE)</f>
        <v>#N/A</v>
      </c>
      <c r="BN98" s="77">
        <f>VLOOKUP($A98,'B-EmEC'!$A:$DD,MATCH(BN$2,'B-EmEC'!$A$1:$DD$1,0),FALSE)</f>
        <v>12.102150537634408</v>
      </c>
      <c r="BO98" s="77">
        <f>VLOOKUP($A98,'B-EmEC'!$A:$DD,MATCH(BO$2,'B-EmEC'!$A$1:$DD$1,0),FALSE)</f>
        <v>7.700242718446602</v>
      </c>
      <c r="BP98" s="77">
        <f>VLOOKUP($A98,'B-EmEC'!$A:$DD,MATCH(BP$2,'B-EmEC'!$A$1:$DD$1,0),FALSE)</f>
        <v>8.5846867749419946</v>
      </c>
      <c r="BQ98" s="77">
        <f>VLOOKUP($A98,'B-EmEC'!$A:$DD,MATCH(BQ$2,'B-EmEC'!$A$1:$DD$1,0),FALSE)</f>
        <v>33.26211777273334</v>
      </c>
      <c r="BR98" s="77">
        <f>VLOOKUP($A98,'B-EmEC'!$A:$DD,MATCH(BR$2,'B-EmEC'!$A$1:$DD$1,0),FALSE)</f>
        <v>53.108076289145281</v>
      </c>
      <c r="BS98" s="77">
        <f>VLOOKUP($A98,'B-EmEC'!$A:$DD,MATCH(BS$2,'B-EmEC'!$A$1:$DD$1,0),FALSE)</f>
        <v>25.560004328535872</v>
      </c>
      <c r="BT98" s="77">
        <f>VLOOKUP($A98,'B-EmEC'!$A:$DD,MATCH(BT$2,'B-EmEC'!$A$1:$DD$1,0),FALSE)</f>
        <v>21.143392689784442</v>
      </c>
      <c r="BU98" s="77">
        <f>VLOOKUP($A98,'B-EmEC'!$A:$DD,MATCH(BU$2,'B-EmEC'!$A$1:$DD$1,0),FALSE)</f>
        <v>100</v>
      </c>
      <c r="BV98" s="77">
        <f>VLOOKUP($A98,'B-EmEC'!$A:$DD,MATCH(BV$2,'B-EmEC'!$A$1:$DD$1,0),FALSE)</f>
        <v>82.129708297932595</v>
      </c>
      <c r="BW98" s="77">
        <f>VLOOKUP($A98,'B-EmEC'!$A:$DD,MATCH(BW$2,'B-EmEC'!$A$1:$DD$1,0),FALSE)</f>
        <v>6.9754951325948307</v>
      </c>
      <c r="BX98" s="77">
        <f>VLOOKUP($A98,'B-EmEC'!$A:$DD,MATCH(BX$2,'B-EmEC'!$A$1:$DD$1,0),FALSE)</f>
        <v>6.283018867924528</v>
      </c>
      <c r="BY98" s="77">
        <f>VLOOKUP($A98,'B-EmEC'!$A:$DD,MATCH(BY$2,'B-EmEC'!$A$1:$DD$1,0),FALSE)</f>
        <v>9.6500437445319331</v>
      </c>
      <c r="BZ98" s="80">
        <f>VLOOKUP($A98,'B-EmEC'!$A:$DD,MATCH(BZ$2,'B-EmEC'!$A$1:$DD$1,0),FALSE)</f>
        <v>0</v>
      </c>
      <c r="CA98" s="79" t="e">
        <f>VLOOKUP($A98,'B-EmEC'!$A:$DD,MATCH(CA$2,'B-EmEC'!$A$1:$DD$1,0),FALSE)</f>
        <v>#N/A</v>
      </c>
      <c r="CB98" s="79">
        <f>VLOOKUP($A98,'B-EmEC'!$A:$DD,MATCH(CB$2,'B-EmEC'!$A$1:$DD$1,0),FALSE)</f>
        <v>2.0841303691577631</v>
      </c>
      <c r="CC98" s="79">
        <f>VLOOKUP($A98,'B-EmEC'!$A:$DD,MATCH(CC$2,'B-EmEC'!$A$1:$DD$1,0),FALSE)</f>
        <v>2.2704161678532926</v>
      </c>
      <c r="CD98" s="79" t="e">
        <f>VLOOKUP($A98,'B-EmEC'!$A:$DD,MATCH(CD$2,'B-EmEC'!$A$1:$DD$1,0),FALSE)</f>
        <v>#N/A</v>
      </c>
      <c r="CE98" s="79">
        <f>VLOOKUP($A98,'B-EmEC'!$A:$DD,MATCH(CE$2,'B-EmEC'!$A$1:$DD$1,0),FALSE)</f>
        <v>2.0637474411336783</v>
      </c>
      <c r="CF98" s="79">
        <f>VLOOKUP($A98,'B-EmEC'!$A:$DD,MATCH(CF$2,'B-EmEC'!$A$1:$DD$1,0),FALSE)</f>
        <v>3.5567261304697082</v>
      </c>
      <c r="CG98" s="79">
        <f>VLOOKUP($A98,'B-EmEC'!$A:$DD,MATCH(CG$2,'B-EmEC'!$A$1:$DD$1,0),FALSE)</f>
        <v>3.7454443282258736</v>
      </c>
      <c r="CH98" s="79">
        <f>VLOOKUP($A98,'B-EmEC'!$A:$DD,MATCH(CH$2,'B-EmEC'!$A$1:$DD$1,0),FALSE)</f>
        <v>24.218637060961797</v>
      </c>
      <c r="CI98" s="79">
        <f>VLOOKUP($A98,'B-EmEC'!$A:$DD,MATCH(CI$2,'B-EmEC'!$A$1:$DD$1,0),FALSE)</f>
        <v>58.136541305485146</v>
      </c>
      <c r="CJ98" s="79">
        <f>VLOOKUP($A98,'B-EmEC'!$A:$DD,MATCH(CJ$2,'B-EmEC'!$A$1:$DD$1,0),FALSE)</f>
        <v>22.883681921370524</v>
      </c>
      <c r="CK98" s="79">
        <f>VLOOKUP($A98,'B-EmEC'!$A:$DD,MATCH(CK$2,'B-EmEC'!$A$1:$DD$1,0),FALSE)</f>
        <v>12.943833547216521</v>
      </c>
      <c r="CL98" s="79">
        <f>VLOOKUP($A98,'B-EmEC'!$A:$DD,MATCH(CL$2,'B-EmEC'!$A$1:$DD$1,0),FALSE)</f>
        <v>8.8808314895771847</v>
      </c>
      <c r="CM98" s="79">
        <f>VLOOKUP($A98,'B-EmEC'!$A:$DD,MATCH(CM$2,'B-EmEC'!$A$1:$DD$1,0),FALSE)</f>
        <v>49.588836558233304</v>
      </c>
      <c r="CN98" s="79">
        <f>VLOOKUP($A98,'B-EmEC'!$A:$DD,MATCH(CN$2,'B-EmEC'!$A$1:$DD$1,0),FALSE)</f>
        <v>10.476380265696321</v>
      </c>
      <c r="CO98" s="79">
        <f>VLOOKUP($A98,'B-EmEC'!$A:$DD,MATCH(CO$2,'B-EmEC'!$A$1:$DD$1,0),FALSE)</f>
        <v>7.922319458658694</v>
      </c>
      <c r="CP98" s="79">
        <f>VLOOKUP($A98,'B-EmEC'!$A:$DD,MATCH(CP$2,'B-EmEC'!$A$1:$DD$1,0),FALSE)</f>
        <v>21.071319341873771</v>
      </c>
    </row>
    <row r="99" spans="1:94" x14ac:dyDescent="0.2">
      <c r="A99" t="s">
        <v>55</v>
      </c>
      <c r="B99" s="1" t="str">
        <f>IF(VLOOKUP($A99,'B-Ligands'!$A:$G,3,FALSE)="","",VLOOKUP($A99,'B-Ligands'!$A:$G,3,FALSE))</f>
        <v/>
      </c>
      <c r="C99" t="str">
        <f>IF(VLOOKUP($A99,'B-Ligands'!$A:$G,4,FALSE)="","",VLOOKUP($A99,'B-Ligands'!$A:$G,4,FALSE))</f>
        <v>Calcitonin</v>
      </c>
      <c r="D99" t="str">
        <f>IF(VLOOKUP($A99,'B-Ligands'!$A:$G,5,FALSE)="","",VLOOKUP($A99,'B-Ligands'!$A:$G,5,FALSE))</f>
        <v>Guide To Pharmacology</v>
      </c>
      <c r="E99">
        <f>IF(VLOOKUP($A99,'B-Ligands'!$A:$G,6,FALSE)="","",VLOOKUP($A99,'B-Ligands'!$A:$G,6,FALSE))</f>
        <v>685</v>
      </c>
      <c r="F99" t="str">
        <f>IF(VLOOKUP($A99,'B-Ligands'!$A:$G,7,FALSE)="","",VLOOKUP($A99,'B-Ligands'!$A:$G,7,FALSE))</f>
        <v>Physiological</v>
      </c>
      <c r="G99" s="28">
        <f t="shared" si="20"/>
        <v>11.717378669639457</v>
      </c>
      <c r="H99" s="32">
        <f t="shared" si="21"/>
        <v>8.9886454474449984</v>
      </c>
      <c r="I99" s="32">
        <f t="shared" si="22"/>
        <v>10.386016561615717</v>
      </c>
      <c r="J99" s="32">
        <f t="shared" si="23"/>
        <v>9.638241775307602</v>
      </c>
      <c r="K99" s="32">
        <f t="shared" si="24"/>
        <v>7.132545886818801</v>
      </c>
      <c r="L99" s="28">
        <f t="shared" si="25"/>
        <v>11.98</v>
      </c>
      <c r="M99" s="32">
        <f t="shared" si="26"/>
        <v>9.0570000000000004</v>
      </c>
      <c r="N99" s="32">
        <f t="shared" si="27"/>
        <v>10.6</v>
      </c>
      <c r="O99" s="32">
        <f t="shared" si="28"/>
        <v>10.119999999999999</v>
      </c>
      <c r="P99" s="32">
        <f t="shared" si="29"/>
        <v>8.2769999999999992</v>
      </c>
      <c r="Q99" s="29">
        <f t="shared" si="30"/>
        <v>54.623392529087575</v>
      </c>
      <c r="R99" s="31">
        <f t="shared" si="31"/>
        <v>85.4368932038835</v>
      </c>
      <c r="S99" s="31">
        <f t="shared" si="32"/>
        <v>61.096532333645733</v>
      </c>
      <c r="T99" s="31">
        <f t="shared" si="33"/>
        <v>43.196721311475407</v>
      </c>
      <c r="U99" s="31">
        <f t="shared" si="34"/>
        <v>8.3858267716535426</v>
      </c>
      <c r="V99" s="28">
        <f t="shared" si="35"/>
        <v>2.2468564120167009</v>
      </c>
      <c r="W99" s="32">
        <f t="shared" si="36"/>
        <v>453.75890676877992</v>
      </c>
      <c r="X99" s="32">
        <f t="shared" si="37"/>
        <v>56.596119083124044</v>
      </c>
      <c r="Y99" s="32">
        <f t="shared" si="38"/>
        <v>29.204247479296431</v>
      </c>
      <c r="Z99" s="32">
        <f t="shared" si="39"/>
        <v>18.277706658240895</v>
      </c>
      <c r="AA99" s="80" cm="1">
        <f t="array" ref="AA99">_xlfn.IFS(AR99=0,0,AR99&gt;0,(LOG(0.01*BI99/10^-AR99)))</f>
        <v>11.717378669639457</v>
      </c>
      <c r="AB99" s="79" t="e" cm="1">
        <f t="array" ref="AB99">_xlfn.IFS(AS99=0,0,AS99&gt;0,(LOG(0.01*BJ99/10^-AS99)))</f>
        <v>#N/A</v>
      </c>
      <c r="AC99" s="79" cm="1">
        <f t="array" ref="AC99">_xlfn.IFS(AT99=0,0,AT99&gt;0,(LOG(0.01*BK99/10^-AT99)))</f>
        <v>8.0075587889682946</v>
      </c>
      <c r="AD99" s="79" cm="1">
        <f t="array" ref="AD99">_xlfn.IFS(AU99=0,0,AU99&gt;0,(LOG(0.01*BL99/10^-AU99)))</f>
        <v>8.111116168427067</v>
      </c>
      <c r="AE99" s="79" t="e" cm="1">
        <f t="array" ref="AE99">_xlfn.IFS(AV99=0,0,AV99&gt;0,(LOG(0.01*BM99/10^-AV99)))</f>
        <v>#N/A</v>
      </c>
      <c r="AF99" s="79" cm="1">
        <f t="array" ref="AF99">_xlfn.IFS(AW99=0,0,AW99&gt;0,(LOG(0.01*BN99/10^-AW99)))</f>
        <v>8.370049494156218</v>
      </c>
      <c r="AG99" s="79" cm="1">
        <f t="array" ref="AG99">_xlfn.IFS(AX99=0,0,AX99&gt;0,(LOG(0.01*BO99/10^-AX99)))</f>
        <v>8.9886454474449984</v>
      </c>
      <c r="AH99" s="79" cm="1">
        <f t="array" ref="AH99">_xlfn.IFS(AY99=0,0,AY99&gt;0,(LOG(0.01*BP99/10^-AY99)))</f>
        <v>7.8037800506514587</v>
      </c>
      <c r="AI99" s="79" cm="1">
        <f t="array" ref="AI99">_xlfn.IFS(AZ99=0,0,AZ99&gt;0,(LOG(0.01*BQ99/10^-AZ99)))</f>
        <v>8.0809275388601236</v>
      </c>
      <c r="AJ99" s="79" cm="1">
        <f t="array" ref="AJ99">_xlfn.IFS(BA99=0,0,BA99&gt;0,(LOG(0.01*BR99/10^-BA99)))</f>
        <v>7.4054954873335888</v>
      </c>
      <c r="AK99" s="79" cm="1">
        <f t="array" ref="AK99">_xlfn.IFS(BB99=0,0,BB99&gt;0,(LOG(0.01*BS99/10^-BB99)))</f>
        <v>7.8779220096519351</v>
      </c>
      <c r="AL99" s="79" cm="1">
        <f t="array" ref="AL99">_xlfn.IFS(BC99=0,0,BC99&gt;0,(LOG(0.01*BT99/10^-BC99)))</f>
        <v>10.386016561615717</v>
      </c>
      <c r="AM99" s="79" cm="1">
        <f t="array" ref="AM99">_xlfn.IFS(BD99=0,0,BD99&gt;0,(LOG(0.01*BU99/10^-BD99)))</f>
        <v>9.2404507845377992</v>
      </c>
      <c r="AN99" s="79" cm="1">
        <f t="array" ref="AN99">_xlfn.IFS(BE99=0,0,BE99&gt;0,(LOG(0.01*BV99/10^-BE99)))</f>
        <v>9.638241775307602</v>
      </c>
      <c r="AO99" s="79" cm="1">
        <f t="array" ref="AO99">_xlfn.IFS(BF99=0,0,BF99&gt;0,(LOG(0.01*BW99/10^-BF99)))</f>
        <v>6.4996352777188742</v>
      </c>
      <c r="AP99" s="79" cm="1">
        <f t="array" ref="AP99">_xlfn.IFS(BG99=0,0,BG99&gt;0,(LOG(0.01*BX99/10^-BG99)))</f>
        <v>7.0106593586497388</v>
      </c>
      <c r="AQ99" s="79" cm="1">
        <f t="array" ref="AQ99">_xlfn.IFS(BH99=0,0,BH99&gt;0,(LOG(0.01*BY99/10^-BH99)))</f>
        <v>7.132545886818801</v>
      </c>
      <c r="AR99" s="80">
        <f>VLOOKUP($A99,'B-EmEC'!$A:$DD,MATCH(AR$2,'B-EmEC'!$A$1:$DD$1,0),FALSE)</f>
        <v>11.98</v>
      </c>
      <c r="AS99" s="79" t="e">
        <f>VLOOKUP($A99,'B-EmEC'!$A:$DD,MATCH(AS$2,'B-EmEC'!$A$1:$DD$1,0),FALSE)</f>
        <v>#N/A</v>
      </c>
      <c r="AT99" s="79">
        <f>VLOOKUP($A99,'B-EmEC'!$A:$DD,MATCH(AT$2,'B-EmEC'!$A$1:$DD$1,0),FALSE)</f>
        <v>8.3520000000000003</v>
      </c>
      <c r="AU99" s="79">
        <f>VLOOKUP($A99,'B-EmEC'!$A:$DD,MATCH(AU$2,'B-EmEC'!$A$1:$DD$1,0),FALSE)</f>
        <v>8.4939999999999998</v>
      </c>
      <c r="AV99" s="79" t="e">
        <f>VLOOKUP($A99,'B-EmEC'!$A:$DD,MATCH(AV$2,'B-EmEC'!$A$1:$DD$1,0),FALSE)</f>
        <v>#N/A</v>
      </c>
      <c r="AW99" s="79">
        <f>VLOOKUP($A99,'B-EmEC'!$A:$DD,MATCH(AW$2,'B-EmEC'!$A$1:$DD$1,0),FALSE)</f>
        <v>8.5429999999999993</v>
      </c>
      <c r="AX99" s="79">
        <f>VLOOKUP($A99,'B-EmEC'!$A:$DD,MATCH(AX$2,'B-EmEC'!$A$1:$DD$1,0),FALSE)</f>
        <v>9.0570000000000004</v>
      </c>
      <c r="AY99" s="79">
        <f>VLOOKUP($A99,'B-EmEC'!$A:$DD,MATCH(AY$2,'B-EmEC'!$A$1:$DD$1,0),FALSE)</f>
        <v>8.26</v>
      </c>
      <c r="AZ99" s="79">
        <f>VLOOKUP($A99,'B-EmEC'!$A:$DD,MATCH(AZ$2,'B-EmEC'!$A$1:$DD$1,0),FALSE)</f>
        <v>8.65</v>
      </c>
      <c r="BA99" s="79">
        <f>VLOOKUP($A99,'B-EmEC'!$A:$DD,MATCH(BA$2,'B-EmEC'!$A$1:$DD$1,0),FALSE)</f>
        <v>8.218</v>
      </c>
      <c r="BB99" s="79">
        <f>VLOOKUP($A99,'B-EmEC'!$A:$DD,MATCH(BB$2,'B-EmEC'!$A$1:$DD$1,0),FALSE)</f>
        <v>8.4280000000000008</v>
      </c>
      <c r="BC99" s="79">
        <f>VLOOKUP($A99,'B-EmEC'!$A:$DD,MATCH(BC$2,'B-EmEC'!$A$1:$DD$1,0),FALSE)</f>
        <v>10.6</v>
      </c>
      <c r="BD99" s="79">
        <f>VLOOKUP($A99,'B-EmEC'!$A:$DD,MATCH(BD$2,'B-EmEC'!$A$1:$DD$1,0),FALSE)</f>
        <v>9.6050000000000004</v>
      </c>
      <c r="BE99" s="79">
        <f>VLOOKUP($A99,'B-EmEC'!$A:$DD,MATCH(BE$2,'B-EmEC'!$A$1:$DD$1,0),FALSE)</f>
        <v>10.119999999999999</v>
      </c>
      <c r="BF99" s="79">
        <f>VLOOKUP($A99,'B-EmEC'!$A:$DD,MATCH(BF$2,'B-EmEC'!$A$1:$DD$1,0),FALSE)</f>
        <v>8.2769999999999992</v>
      </c>
      <c r="BG99" s="79">
        <f>VLOOKUP($A99,'B-EmEC'!$A:$DD,MATCH(BG$2,'B-EmEC'!$A$1:$DD$1,0),FALSE)</f>
        <v>8.1690000000000005</v>
      </c>
      <c r="BH99" s="79">
        <f>VLOOKUP($A99,'B-EmEC'!$A:$DD,MATCH(BH$2,'B-EmEC'!$A$1:$DD$1,0),FALSE)</f>
        <v>8.2089999999999996</v>
      </c>
      <c r="BI99" s="78">
        <f>VLOOKUP($A99,'B-EmEC'!$A:$DD,MATCH(BI$2,'B-EmEC'!$A$1:$DD$1,0),FALSE)</f>
        <v>54.623392529087575</v>
      </c>
      <c r="BJ99" s="77" t="e">
        <f>VLOOKUP($A99,'B-EmEC'!$A:$DD,MATCH(BJ$2,'B-EmEC'!$A$1:$DD$1,0),FALSE)</f>
        <v>#N/A</v>
      </c>
      <c r="BK99" s="77">
        <f>VLOOKUP($A99,'B-EmEC'!$A:$DD,MATCH(BK$2,'B-EmEC'!$A$1:$DD$1,0),FALSE)</f>
        <v>45.243770314192851</v>
      </c>
      <c r="BL99" s="77">
        <f>VLOOKUP($A99,'B-EmEC'!$A:$DD,MATCH(BL$2,'B-EmEC'!$A$1:$DD$1,0),FALSE)</f>
        <v>41.411042944785272</v>
      </c>
      <c r="BM99" s="77" t="e">
        <f>VLOOKUP($A99,'B-EmEC'!$A:$DD,MATCH(BM$2,'B-EmEC'!$A$1:$DD$1,0),FALSE)</f>
        <v>#N/A</v>
      </c>
      <c r="BN99" s="77">
        <f>VLOOKUP($A99,'B-EmEC'!$A:$DD,MATCH(BN$2,'B-EmEC'!$A$1:$DD$1,0),FALSE)</f>
        <v>67.150537634408607</v>
      </c>
      <c r="BO99" s="77">
        <f>VLOOKUP($A99,'B-EmEC'!$A:$DD,MATCH(BO$2,'B-EmEC'!$A$1:$DD$1,0),FALSE)</f>
        <v>85.4368932038835</v>
      </c>
      <c r="BP99" s="77">
        <f>VLOOKUP($A99,'B-EmEC'!$A:$DD,MATCH(BP$2,'B-EmEC'!$A$1:$DD$1,0),FALSE)</f>
        <v>34.976798143851504</v>
      </c>
      <c r="BQ99" s="77">
        <f>VLOOKUP($A99,'B-EmEC'!$A:$DD,MATCH(BQ$2,'B-EmEC'!$A$1:$DD$1,0),FALSE)</f>
        <v>26.97289357724663</v>
      </c>
      <c r="BR99" s="77">
        <f>VLOOKUP($A99,'B-EmEC'!$A:$DD,MATCH(BR$2,'B-EmEC'!$A$1:$DD$1,0),FALSE)</f>
        <v>15.399105250765249</v>
      </c>
      <c r="BS99" s="77">
        <f>VLOOKUP($A99,'B-EmEC'!$A:$DD,MATCH(BS$2,'B-EmEC'!$A$1:$DD$1,0),FALSE)</f>
        <v>28.1787685315442</v>
      </c>
      <c r="BT99" s="77">
        <f>VLOOKUP($A99,'B-EmEC'!$A:$DD,MATCH(BT$2,'B-EmEC'!$A$1:$DD$1,0),FALSE)</f>
        <v>61.096532333645733</v>
      </c>
      <c r="BU99" s="77">
        <f>VLOOKUP($A99,'B-EmEC'!$A:$DD,MATCH(BU$2,'B-EmEC'!$A$1:$DD$1,0),FALSE)</f>
        <v>43.196721311475407</v>
      </c>
      <c r="BV99" s="77">
        <f>VLOOKUP($A99,'B-EmEC'!$A:$DD,MATCH(BV$2,'B-EmEC'!$A$1:$DD$1,0),FALSE)</f>
        <v>32.979325969980174</v>
      </c>
      <c r="BW99" s="77">
        <f>VLOOKUP($A99,'B-EmEC'!$A:$DD,MATCH(BW$2,'B-EmEC'!$A$1:$DD$1,0),FALSE)</f>
        <v>1.6696878147029204</v>
      </c>
      <c r="BX99" s="77">
        <f>VLOOKUP($A99,'B-EmEC'!$A:$DD,MATCH(BX$2,'B-EmEC'!$A$1:$DD$1,0),FALSE)</f>
        <v>6.9447938504542277</v>
      </c>
      <c r="BY99" s="77">
        <f>VLOOKUP($A99,'B-EmEC'!$A:$DD,MATCH(BY$2,'B-EmEC'!$A$1:$DD$1,0),FALSE)</f>
        <v>8.3858267716535426</v>
      </c>
      <c r="BZ99" s="80">
        <f>VLOOKUP($A99,'B-EmEC'!$A:$DD,MATCH(BZ$2,'B-EmEC'!$A$1:$DD$1,0),FALSE)</f>
        <v>2.2468564120167009</v>
      </c>
      <c r="CA99" s="79" t="e">
        <f>VLOOKUP($A99,'B-EmEC'!$A:$DD,MATCH(CA$2,'B-EmEC'!$A$1:$DD$1,0),FALSE)</f>
        <v>#N/A</v>
      </c>
      <c r="CB99" s="79">
        <f>VLOOKUP($A99,'B-EmEC'!$A:$DD,MATCH(CB$2,'B-EmEC'!$A$1:$DD$1,0),FALSE)</f>
        <v>453.75890676877992</v>
      </c>
      <c r="CC99" s="79">
        <f>VLOOKUP($A99,'B-EmEC'!$A:$DD,MATCH(CC$2,'B-EmEC'!$A$1:$DD$1,0),FALSE)</f>
        <v>126.62233778664448</v>
      </c>
      <c r="CD99" s="79" t="e">
        <f>VLOOKUP($A99,'B-EmEC'!$A:$DD,MATCH(CD$2,'B-EmEC'!$A$1:$DD$1,0),FALSE)</f>
        <v>#N/A</v>
      </c>
      <c r="CE99" s="79">
        <f>VLOOKUP($A99,'B-EmEC'!$A:$DD,MATCH(CE$2,'B-EmEC'!$A$1:$DD$1,0),FALSE)</f>
        <v>42.75846676377062</v>
      </c>
      <c r="CF99" s="79">
        <f>VLOOKUP($A99,'B-EmEC'!$A:$DD,MATCH(CF$2,'B-EmEC'!$A$1:$DD$1,0),FALSE)</f>
        <v>134.2536867605678</v>
      </c>
      <c r="CG99" s="79">
        <f>VLOOKUP($A99,'B-EmEC'!$A:$DD,MATCH(CG$2,'B-EmEC'!$A$1:$DD$1,0),FALSE)</f>
        <v>13.092692296507499</v>
      </c>
      <c r="CH99" s="79">
        <f>VLOOKUP($A99,'B-EmEC'!$A:$DD,MATCH(CH$2,'B-EmEC'!$A$1:$DD$1,0),FALSE)</f>
        <v>14.419657806338808</v>
      </c>
      <c r="CI99" s="79">
        <f>VLOOKUP($A99,'B-EmEC'!$A:$DD,MATCH(CI$2,'B-EmEC'!$A$1:$DD$1,0),FALSE)</f>
        <v>9.9554123085514146</v>
      </c>
      <c r="CJ99" s="79">
        <f>VLOOKUP($A99,'B-EmEC'!$A:$DD,MATCH(CJ$2,'B-EmEC'!$A$1:$DD$1,0),FALSE)</f>
        <v>17.762192581436874</v>
      </c>
      <c r="CK99" s="79">
        <f>VLOOKUP($A99,'B-EmEC'!$A:$DD,MATCH(CK$2,'B-EmEC'!$A$1:$DD$1,0),FALSE)</f>
        <v>56.596119083124044</v>
      </c>
      <c r="CL99" s="79">
        <f>VLOOKUP($A99,'B-EmEC'!$A:$DD,MATCH(CL$2,'B-EmEC'!$A$1:$DD$1,0),FALSE)</f>
        <v>2.9460493172841109</v>
      </c>
      <c r="CM99" s="79">
        <f>VLOOKUP($A99,'B-EmEC'!$A:$DD,MATCH(CM$2,'B-EmEC'!$A$1:$DD$1,0),FALSE)</f>
        <v>29.204247479296431</v>
      </c>
      <c r="CN99" s="79">
        <f>VLOOKUP($A99,'B-EmEC'!$A:$DD,MATCH(CN$2,'B-EmEC'!$A$1:$DD$1,0),FALSE)</f>
        <v>15.387527442095717</v>
      </c>
      <c r="CO99" s="79">
        <f>VLOOKUP($A99,'B-EmEC'!$A:$DD,MATCH(CO$2,'B-EmEC'!$A$1:$DD$1,0),FALSE)</f>
        <v>9.5272984037682669</v>
      </c>
      <c r="CP99" s="79">
        <f>VLOOKUP($A99,'B-EmEC'!$A:$DD,MATCH(CP$2,'B-EmEC'!$A$1:$DD$1,0),FALSE)</f>
        <v>18.277706658240895</v>
      </c>
    </row>
    <row r="100" spans="1:94" x14ac:dyDescent="0.2">
      <c r="A100" t="s">
        <v>48</v>
      </c>
      <c r="B100" s="1" t="str">
        <f>IF(VLOOKUP($A100,'B-Ligands'!$A:$G,3,FALSE)="","",VLOOKUP($A100,'B-Ligands'!$A:$G,3,FALSE))</f>
        <v/>
      </c>
      <c r="C100" t="str">
        <f>IF(VLOOKUP($A100,'B-Ligands'!$A:$G,4,FALSE)="","",VLOOKUP($A100,'B-Ligands'!$A:$G,4,FALSE))</f>
        <v>Litocholic acid</v>
      </c>
      <c r="D100" t="str">
        <f>IF(VLOOKUP($A100,'B-Ligands'!$A:$G,5,FALSE)="","",VLOOKUP($A100,'B-Ligands'!$A:$G,5,FALSE))</f>
        <v>Guide To Pharmacology</v>
      </c>
      <c r="E100">
        <f>IF(VLOOKUP($A100,'B-Ligands'!$A:$G,6,FALSE)="","",VLOOKUP($A100,'B-Ligands'!$A:$G,6,FALSE))</f>
        <v>611</v>
      </c>
      <c r="F100" t="str">
        <f>IF(VLOOKUP($A100,'B-Ligands'!$A:$G,7,FALSE)="","",VLOOKUP($A100,'B-Ligands'!$A:$G,7,FALSE))</f>
        <v>Physiological</v>
      </c>
      <c r="G100" s="28">
        <f t="shared" si="20"/>
        <v>5.9140000000000006</v>
      </c>
      <c r="H100" s="32">
        <f t="shared" si="21"/>
        <v>0</v>
      </c>
      <c r="I100" s="32">
        <f t="shared" si="22"/>
        <v>0</v>
      </c>
      <c r="J100" s="32">
        <f t="shared" si="23"/>
        <v>0</v>
      </c>
      <c r="K100" s="32">
        <f t="shared" si="24"/>
        <v>0</v>
      </c>
      <c r="L100" s="28">
        <f t="shared" si="25"/>
        <v>5.9139999999999997</v>
      </c>
      <c r="M100" s="32">
        <f t="shared" si="26"/>
        <v>0</v>
      </c>
      <c r="N100" s="32">
        <f t="shared" si="27"/>
        <v>0</v>
      </c>
      <c r="O100" s="32">
        <f t="shared" si="28"/>
        <v>0</v>
      </c>
      <c r="P100" s="32">
        <f t="shared" si="29"/>
        <v>0</v>
      </c>
      <c r="Q100" s="29">
        <f t="shared" si="30"/>
        <v>100</v>
      </c>
      <c r="R100" s="31">
        <f t="shared" si="31"/>
        <v>0</v>
      </c>
      <c r="S100" s="31">
        <f t="shared" si="32"/>
        <v>0</v>
      </c>
      <c r="T100" s="31">
        <f t="shared" si="33"/>
        <v>0</v>
      </c>
      <c r="U100" s="31">
        <f t="shared" si="34"/>
        <v>0</v>
      </c>
      <c r="V100" s="28">
        <f t="shared" si="35"/>
        <v>23.50143297487832</v>
      </c>
      <c r="W100" s="32">
        <f t="shared" si="36"/>
        <v>0</v>
      </c>
      <c r="X100" s="32">
        <f t="shared" si="37"/>
        <v>0</v>
      </c>
      <c r="Y100" s="32">
        <f t="shared" si="38"/>
        <v>0</v>
      </c>
      <c r="Z100" s="32">
        <f t="shared" si="39"/>
        <v>0</v>
      </c>
      <c r="AA100" s="80" cm="1">
        <f t="array" ref="AA100">_xlfn.IFS(AR100=0,0,AR100&gt;0,(LOG(0.01*BI100/10^-AR100)))</f>
        <v>5.9140000000000006</v>
      </c>
      <c r="AB100" s="79" t="e" cm="1">
        <f t="array" ref="AB100">_xlfn.IFS(AS100=0,0,AS100&gt;0,(LOG(0.01*BJ100/10^-AS100)))</f>
        <v>#N/A</v>
      </c>
      <c r="AC100" s="79" cm="1">
        <f t="array" ref="AC100">_xlfn.IFS(AT100=0,0,AT100&gt;0,(LOG(0.01*BK100/10^-AT100)))</f>
        <v>0</v>
      </c>
      <c r="AD100" s="79" cm="1">
        <f t="array" ref="AD100">_xlfn.IFS(AU100=0,0,AU100&gt;0,(LOG(0.01*BL100/10^-AU100)))</f>
        <v>0</v>
      </c>
      <c r="AE100" s="79" t="e" cm="1">
        <f t="array" ref="AE100">_xlfn.IFS(AV100=0,0,AV100&gt;0,(LOG(0.01*BM100/10^-AV100)))</f>
        <v>#N/A</v>
      </c>
      <c r="AF100" s="79" cm="1">
        <f t="array" ref="AF100">_xlfn.IFS(AW100=0,0,AW100&gt;0,(LOG(0.01*BN100/10^-AW100)))</f>
        <v>0</v>
      </c>
      <c r="AG100" s="79" cm="1">
        <f t="array" ref="AG100">_xlfn.IFS(AX100=0,0,AX100&gt;0,(LOG(0.01*BO100/10^-AX100)))</f>
        <v>0</v>
      </c>
      <c r="AH100" s="79" cm="1">
        <f t="array" ref="AH100">_xlfn.IFS(AY100=0,0,AY100&gt;0,(LOG(0.01*BP100/10^-AY100)))</f>
        <v>0</v>
      </c>
      <c r="AI100" s="79" cm="1">
        <f t="array" ref="AI100">_xlfn.IFS(AZ100=0,0,AZ100&gt;0,(LOG(0.01*BQ100/10^-AZ100)))</f>
        <v>0</v>
      </c>
      <c r="AJ100" s="79" cm="1">
        <f t="array" ref="AJ100">_xlfn.IFS(BA100=0,0,BA100&gt;0,(LOG(0.01*BR100/10^-BA100)))</f>
        <v>0</v>
      </c>
      <c r="AK100" s="79" cm="1">
        <f t="array" ref="AK100">_xlfn.IFS(BB100=0,0,BB100&gt;0,(LOG(0.01*BS100/10^-BB100)))</f>
        <v>0</v>
      </c>
      <c r="AL100" s="79" cm="1">
        <f t="array" ref="AL100">_xlfn.IFS(BC100=0,0,BC100&gt;0,(LOG(0.01*BT100/10^-BC100)))</f>
        <v>0</v>
      </c>
      <c r="AM100" s="79" cm="1">
        <f t="array" ref="AM100">_xlfn.IFS(BD100=0,0,BD100&gt;0,(LOG(0.01*BU100/10^-BD100)))</f>
        <v>0</v>
      </c>
      <c r="AN100" s="79" cm="1">
        <f t="array" ref="AN100">_xlfn.IFS(BE100=0,0,BE100&gt;0,(LOG(0.01*BV100/10^-BE100)))</f>
        <v>0</v>
      </c>
      <c r="AO100" s="79" cm="1">
        <f t="array" ref="AO100">_xlfn.IFS(BF100=0,0,BF100&gt;0,(LOG(0.01*BW100/10^-BF100)))</f>
        <v>0</v>
      </c>
      <c r="AP100" s="79" cm="1">
        <f t="array" ref="AP100">_xlfn.IFS(BG100=0,0,BG100&gt;0,(LOG(0.01*BX100/10^-BG100)))</f>
        <v>0</v>
      </c>
      <c r="AQ100" s="79" cm="1">
        <f t="array" ref="AQ100">_xlfn.IFS(BH100=0,0,BH100&gt;0,(LOG(0.01*BY100/10^-BH100)))</f>
        <v>0</v>
      </c>
      <c r="AR100" s="80">
        <f>VLOOKUP($A100,'B-EmEC'!$A:$DD,MATCH(AR$2,'B-EmEC'!$A$1:$DD$1,0),FALSE)</f>
        <v>5.9139999999999997</v>
      </c>
      <c r="AS100" s="79" t="e">
        <f>VLOOKUP($A100,'B-EmEC'!$A:$DD,MATCH(AS$2,'B-EmEC'!$A$1:$DD$1,0),FALSE)</f>
        <v>#N/A</v>
      </c>
      <c r="AT100" s="79">
        <f>VLOOKUP($A100,'B-EmEC'!$A:$DD,MATCH(AT$2,'B-EmEC'!$A$1:$DD$1,0),FALSE)</f>
        <v>0</v>
      </c>
      <c r="AU100" s="79">
        <f>VLOOKUP($A100,'B-EmEC'!$A:$DD,MATCH(AU$2,'B-EmEC'!$A$1:$DD$1,0),FALSE)</f>
        <v>0</v>
      </c>
      <c r="AV100" s="79" t="e">
        <f>VLOOKUP($A100,'B-EmEC'!$A:$DD,MATCH(AV$2,'B-EmEC'!$A$1:$DD$1,0),FALSE)</f>
        <v>#N/A</v>
      </c>
      <c r="AW100" s="79">
        <f>VLOOKUP($A100,'B-EmEC'!$A:$DD,MATCH(AW$2,'B-EmEC'!$A$1:$DD$1,0),FALSE)</f>
        <v>0</v>
      </c>
      <c r="AX100" s="79">
        <f>VLOOKUP($A100,'B-EmEC'!$A:$DD,MATCH(AX$2,'B-EmEC'!$A$1:$DD$1,0),FALSE)</f>
        <v>0</v>
      </c>
      <c r="AY100" s="79">
        <f>VLOOKUP($A100,'B-EmEC'!$A:$DD,MATCH(AY$2,'B-EmEC'!$A$1:$DD$1,0),FALSE)</f>
        <v>0</v>
      </c>
      <c r="AZ100" s="79">
        <f>VLOOKUP($A100,'B-EmEC'!$A:$DD,MATCH(AZ$2,'B-EmEC'!$A$1:$DD$1,0),FALSE)</f>
        <v>0</v>
      </c>
      <c r="BA100" s="79">
        <f>VLOOKUP($A100,'B-EmEC'!$A:$DD,MATCH(BA$2,'B-EmEC'!$A$1:$DD$1,0),FALSE)</f>
        <v>0</v>
      </c>
      <c r="BB100" s="79">
        <f>VLOOKUP($A100,'B-EmEC'!$A:$DD,MATCH(BB$2,'B-EmEC'!$A$1:$DD$1,0),FALSE)</f>
        <v>0</v>
      </c>
      <c r="BC100" s="79">
        <f>VLOOKUP($A100,'B-EmEC'!$A:$DD,MATCH(BC$2,'B-EmEC'!$A$1:$DD$1,0),FALSE)</f>
        <v>0</v>
      </c>
      <c r="BD100" s="79">
        <f>VLOOKUP($A100,'B-EmEC'!$A:$DD,MATCH(BD$2,'B-EmEC'!$A$1:$DD$1,0),FALSE)</f>
        <v>0</v>
      </c>
      <c r="BE100" s="79">
        <f>VLOOKUP($A100,'B-EmEC'!$A:$DD,MATCH(BE$2,'B-EmEC'!$A$1:$DD$1,0),FALSE)</f>
        <v>0</v>
      </c>
      <c r="BF100" s="79">
        <f>VLOOKUP($A100,'B-EmEC'!$A:$DD,MATCH(BF$2,'B-EmEC'!$A$1:$DD$1,0),FALSE)</f>
        <v>0</v>
      </c>
      <c r="BG100" s="79">
        <f>VLOOKUP($A100,'B-EmEC'!$A:$DD,MATCH(BG$2,'B-EmEC'!$A$1:$DD$1,0),FALSE)</f>
        <v>0</v>
      </c>
      <c r="BH100" s="79">
        <f>VLOOKUP($A100,'B-EmEC'!$A:$DD,MATCH(BH$2,'B-EmEC'!$A$1:$DD$1,0),FALSE)</f>
        <v>0</v>
      </c>
      <c r="BI100" s="78">
        <f>VLOOKUP($A100,'B-EmEC'!$A:$DD,MATCH(BI$2,'B-EmEC'!$A$1:$DD$1,0),FALSE)</f>
        <v>100</v>
      </c>
      <c r="BJ100" s="77" t="e">
        <f>VLOOKUP($A100,'B-EmEC'!$A:$DD,MATCH(BJ$2,'B-EmEC'!$A$1:$DD$1,0),FALSE)</f>
        <v>#N/A</v>
      </c>
      <c r="BK100" s="77">
        <f>VLOOKUP($A100,'B-EmEC'!$A:$DD,MATCH(BK$2,'B-EmEC'!$A$1:$DD$1,0),FALSE)</f>
        <v>0</v>
      </c>
      <c r="BL100" s="77">
        <f>VLOOKUP($A100,'B-EmEC'!$A:$DD,MATCH(BL$2,'B-EmEC'!$A$1:$DD$1,0),FALSE)</f>
        <v>0</v>
      </c>
      <c r="BM100" s="77" t="e">
        <f>VLOOKUP($A100,'B-EmEC'!$A:$DD,MATCH(BM$2,'B-EmEC'!$A$1:$DD$1,0),FALSE)</f>
        <v>#N/A</v>
      </c>
      <c r="BN100" s="77">
        <f>VLOOKUP($A100,'B-EmEC'!$A:$DD,MATCH(BN$2,'B-EmEC'!$A$1:$DD$1,0),FALSE)</f>
        <v>0</v>
      </c>
      <c r="BO100" s="77">
        <f>VLOOKUP($A100,'B-EmEC'!$A:$DD,MATCH(BO$2,'B-EmEC'!$A$1:$DD$1,0),FALSE)</f>
        <v>0</v>
      </c>
      <c r="BP100" s="77">
        <f>VLOOKUP($A100,'B-EmEC'!$A:$DD,MATCH(BP$2,'B-EmEC'!$A$1:$DD$1,0),FALSE)</f>
        <v>0</v>
      </c>
      <c r="BQ100" s="77">
        <f>VLOOKUP($A100,'B-EmEC'!$A:$DD,MATCH(BQ$2,'B-EmEC'!$A$1:$DD$1,0),FALSE)</f>
        <v>0</v>
      </c>
      <c r="BR100" s="77">
        <f>VLOOKUP($A100,'B-EmEC'!$A:$DD,MATCH(BR$2,'B-EmEC'!$A$1:$DD$1,0),FALSE)</f>
        <v>0</v>
      </c>
      <c r="BS100" s="77">
        <f>VLOOKUP($A100,'B-EmEC'!$A:$DD,MATCH(BS$2,'B-EmEC'!$A$1:$DD$1,0),FALSE)</f>
        <v>0</v>
      </c>
      <c r="BT100" s="77">
        <f>VLOOKUP($A100,'B-EmEC'!$A:$DD,MATCH(BT$2,'B-EmEC'!$A$1:$DD$1,0),FALSE)</f>
        <v>0</v>
      </c>
      <c r="BU100" s="77">
        <f>VLOOKUP($A100,'B-EmEC'!$A:$DD,MATCH(BU$2,'B-EmEC'!$A$1:$DD$1,0),FALSE)</f>
        <v>0</v>
      </c>
      <c r="BV100" s="77">
        <f>VLOOKUP($A100,'B-EmEC'!$A:$DD,MATCH(BV$2,'B-EmEC'!$A$1:$DD$1,0),FALSE)</f>
        <v>0</v>
      </c>
      <c r="BW100" s="77">
        <f>VLOOKUP($A100,'B-EmEC'!$A:$DD,MATCH(BW$2,'B-EmEC'!$A$1:$DD$1,0),FALSE)</f>
        <v>0</v>
      </c>
      <c r="BX100" s="77">
        <f>VLOOKUP($A100,'B-EmEC'!$A:$DD,MATCH(BX$2,'B-EmEC'!$A$1:$DD$1,0),FALSE)</f>
        <v>0</v>
      </c>
      <c r="BY100" s="77">
        <f>VLOOKUP($A100,'B-EmEC'!$A:$DD,MATCH(BY$2,'B-EmEC'!$A$1:$DD$1,0),FALSE)</f>
        <v>0</v>
      </c>
      <c r="BZ100" s="80">
        <f>VLOOKUP($A100,'B-EmEC'!$A:$DD,MATCH(BZ$2,'B-EmEC'!$A$1:$DD$1,0),FALSE)</f>
        <v>23.50143297487832</v>
      </c>
      <c r="CA100" s="79" t="e">
        <f>VLOOKUP($A100,'B-EmEC'!$A:$DD,MATCH(CA$2,'B-EmEC'!$A$1:$DD$1,0),FALSE)</f>
        <v>#N/A</v>
      </c>
      <c r="CB100" s="79">
        <f>VLOOKUP($A100,'B-EmEC'!$A:$DD,MATCH(CB$2,'B-EmEC'!$A$1:$DD$1,0),FALSE)</f>
        <v>0</v>
      </c>
      <c r="CC100" s="79">
        <f>VLOOKUP($A100,'B-EmEC'!$A:$DD,MATCH(CC$2,'B-EmEC'!$A$1:$DD$1,0),FALSE)</f>
        <v>0</v>
      </c>
      <c r="CD100" s="79" t="e">
        <f>VLOOKUP($A100,'B-EmEC'!$A:$DD,MATCH(CD$2,'B-EmEC'!$A$1:$DD$1,0),FALSE)</f>
        <v>#N/A</v>
      </c>
      <c r="CE100" s="79">
        <f>VLOOKUP($A100,'B-EmEC'!$A:$DD,MATCH(CE$2,'B-EmEC'!$A$1:$DD$1,0),FALSE)</f>
        <v>0</v>
      </c>
      <c r="CF100" s="79">
        <f>VLOOKUP($A100,'B-EmEC'!$A:$DD,MATCH(CF$2,'B-EmEC'!$A$1:$DD$1,0),FALSE)</f>
        <v>0</v>
      </c>
      <c r="CG100" s="79">
        <f>VLOOKUP($A100,'B-EmEC'!$A:$DD,MATCH(CG$2,'B-EmEC'!$A$1:$DD$1,0),FALSE)</f>
        <v>0</v>
      </c>
      <c r="CH100" s="79">
        <f>VLOOKUP($A100,'B-EmEC'!$A:$DD,MATCH(CH$2,'B-EmEC'!$A$1:$DD$1,0),FALSE)</f>
        <v>0</v>
      </c>
      <c r="CI100" s="79">
        <f>VLOOKUP($A100,'B-EmEC'!$A:$DD,MATCH(CI$2,'B-EmEC'!$A$1:$DD$1,0),FALSE)</f>
        <v>0</v>
      </c>
      <c r="CJ100" s="79">
        <f>VLOOKUP($A100,'B-EmEC'!$A:$DD,MATCH(CJ$2,'B-EmEC'!$A$1:$DD$1,0),FALSE)</f>
        <v>0</v>
      </c>
      <c r="CK100" s="79">
        <f>VLOOKUP($A100,'B-EmEC'!$A:$DD,MATCH(CK$2,'B-EmEC'!$A$1:$DD$1,0),FALSE)</f>
        <v>0</v>
      </c>
      <c r="CL100" s="79">
        <f>VLOOKUP($A100,'B-EmEC'!$A:$DD,MATCH(CL$2,'B-EmEC'!$A$1:$DD$1,0),FALSE)</f>
        <v>0</v>
      </c>
      <c r="CM100" s="79">
        <f>VLOOKUP($A100,'B-EmEC'!$A:$DD,MATCH(CM$2,'B-EmEC'!$A$1:$DD$1,0),FALSE)</f>
        <v>0</v>
      </c>
      <c r="CN100" s="79">
        <f>VLOOKUP($A100,'B-EmEC'!$A:$DD,MATCH(CN$2,'B-EmEC'!$A$1:$DD$1,0),FALSE)</f>
        <v>0</v>
      </c>
      <c r="CO100" s="79">
        <f>VLOOKUP($A100,'B-EmEC'!$A:$DD,MATCH(CO$2,'B-EmEC'!$A$1:$DD$1,0),FALSE)</f>
        <v>0</v>
      </c>
      <c r="CP100" s="79">
        <f>VLOOKUP($A100,'B-EmEC'!$A:$DD,MATCH(CP$2,'B-EmEC'!$A$1:$DD$1,0),FALSE)</f>
        <v>0</v>
      </c>
    </row>
    <row r="101" spans="1:94" x14ac:dyDescent="0.2">
      <c r="A101" t="s">
        <v>58</v>
      </c>
      <c r="B101" s="1" t="str">
        <f>IF(VLOOKUP($A101,'B-Ligands'!$A:$G,3,FALSE)="","",VLOOKUP($A101,'B-Ligands'!$A:$G,3,FALSE))</f>
        <v/>
      </c>
      <c r="C101" t="str">
        <f>IF(VLOOKUP($A101,'B-Ligands'!$A:$G,4,FALSE)="","",VLOOKUP($A101,'B-Ligands'!$A:$G,4,FALSE))</f>
        <v>WIN55212-2</v>
      </c>
      <c r="D101" t="str">
        <f>IF(VLOOKUP($A101,'B-Ligands'!$A:$G,5,FALSE)="","",VLOOKUP($A101,'B-Ligands'!$A:$G,5,FALSE))</f>
        <v>Guide To Pharmacology</v>
      </c>
      <c r="E101">
        <f>IF(VLOOKUP($A101,'B-Ligands'!$A:$G,6,FALSE)="","",VLOOKUP($A101,'B-Ligands'!$A:$G,6,FALSE))</f>
        <v>733</v>
      </c>
      <c r="F101" t="str">
        <f>IF(VLOOKUP($A101,'B-Ligands'!$A:$G,7,FALSE)="","",VLOOKUP($A101,'B-Ligands'!$A:$G,7,FALSE))</f>
        <v>Surrogate</v>
      </c>
      <c r="G101" s="28">
        <f t="shared" si="20"/>
        <v>0</v>
      </c>
      <c r="H101" s="32">
        <f t="shared" si="21"/>
        <v>7.8053641664215476</v>
      </c>
      <c r="I101" s="32">
        <f t="shared" si="22"/>
        <v>7.5742014371682638</v>
      </c>
      <c r="J101" s="32">
        <f t="shared" si="23"/>
        <v>7.6673051621877892</v>
      </c>
      <c r="K101" s="32">
        <f t="shared" si="24"/>
        <v>5.1827087327840733</v>
      </c>
      <c r="L101" s="28">
        <f t="shared" si="25"/>
        <v>0</v>
      </c>
      <c r="M101" s="32">
        <f t="shared" si="26"/>
        <v>8.1280000000000001</v>
      </c>
      <c r="N101" s="32">
        <f t="shared" si="27"/>
        <v>7.9749999999999996</v>
      </c>
      <c r="O101" s="32">
        <f t="shared" si="28"/>
        <v>8.0389999999999997</v>
      </c>
      <c r="P101" s="32">
        <f t="shared" si="29"/>
        <v>6.1559999999999997</v>
      </c>
      <c r="Q101" s="29">
        <f t="shared" si="30"/>
        <v>0</v>
      </c>
      <c r="R101" s="31">
        <f t="shared" si="31"/>
        <v>61.286407766990294</v>
      </c>
      <c r="S101" s="31">
        <f t="shared" si="32"/>
        <v>39.737582005623246</v>
      </c>
      <c r="T101" s="31">
        <f t="shared" si="33"/>
        <v>42.491803278688522</v>
      </c>
      <c r="U101" s="31">
        <f t="shared" si="34"/>
        <v>17.379454926624739</v>
      </c>
      <c r="V101" s="28">
        <f t="shared" si="35"/>
        <v>0</v>
      </c>
      <c r="W101" s="32">
        <f t="shared" si="36"/>
        <v>55.819665590361971</v>
      </c>
      <c r="X101" s="32">
        <f t="shared" si="37"/>
        <v>32.86778711604272</v>
      </c>
      <c r="Y101" s="32">
        <f t="shared" si="38"/>
        <v>21.335479462041103</v>
      </c>
      <c r="Z101" s="32">
        <f t="shared" si="39"/>
        <v>16.986865278840035</v>
      </c>
      <c r="AA101" s="80" cm="1">
        <f t="array" ref="AA101">_xlfn.IFS(AR101=0,0,AR101&gt;0,(LOG(0.01*BI101/10^-AR101)))</f>
        <v>0</v>
      </c>
      <c r="AB101" s="79" t="e" cm="1">
        <f t="array" ref="AB101">_xlfn.IFS(AS101=0,0,AS101&gt;0,(LOG(0.01*BJ101/10^-AS101)))</f>
        <v>#N/A</v>
      </c>
      <c r="AC101" s="79" cm="1">
        <f t="array" ref="AC101">_xlfn.IFS(AT101=0,0,AT101&gt;0,(LOG(0.01*BK101/10^-AT101)))</f>
        <v>7.5689863259802888</v>
      </c>
      <c r="AD101" s="79" cm="1">
        <f t="array" ref="AD101">_xlfn.IFS(AU101=0,0,AU101&gt;0,(LOG(0.01*BL101/10^-AU101)))</f>
        <v>7.1879391592105426</v>
      </c>
      <c r="AE101" s="79" t="e" cm="1">
        <f t="array" ref="AE101">_xlfn.IFS(AV101=0,0,AV101&gt;0,(LOG(0.01*BM101/10^-AV101)))</f>
        <v>#N/A</v>
      </c>
      <c r="AF101" s="79" cm="1">
        <f t="array" ref="AF101">_xlfn.IFS(AW101=0,0,AW101&gt;0,(LOG(0.01*BN101/10^-AW101)))</f>
        <v>7.7612891045543515</v>
      </c>
      <c r="AG101" s="79" cm="1">
        <f t="array" ref="AG101">_xlfn.IFS(AX101=0,0,AX101&gt;0,(LOG(0.01*BO101/10^-AX101)))</f>
        <v>7.8053641664215476</v>
      </c>
      <c r="AH101" s="79" cm="1">
        <f t="array" ref="AH101">_xlfn.IFS(AY101=0,0,AY101&gt;0,(LOG(0.01*BP101/10^-AY101)))</f>
        <v>7.4193503044640119</v>
      </c>
      <c r="AI101" s="79" cm="1">
        <f t="array" ref="AI101">_xlfn.IFS(AZ101=0,0,AZ101&gt;0,(LOG(0.01*BQ101/10^-AZ101)))</f>
        <v>0</v>
      </c>
      <c r="AJ101" s="79" cm="1">
        <f t="array" ref="AJ101">_xlfn.IFS(BA101=0,0,BA101&gt;0,(LOG(0.01*BR101/10^-BA101)))</f>
        <v>0</v>
      </c>
      <c r="AK101" s="79" cm="1">
        <f t="array" ref="AK101">_xlfn.IFS(BB101=0,0,BB101&gt;0,(LOG(0.01*BS101/10^-BB101)))</f>
        <v>3.6837551978650152</v>
      </c>
      <c r="AL101" s="79" cm="1">
        <f t="array" ref="AL101">_xlfn.IFS(BC101=0,0,BC101&gt;0,(LOG(0.01*BT101/10^-BC101)))</f>
        <v>7.5742014371682638</v>
      </c>
      <c r="AM101" s="79" cm="1">
        <f t="array" ref="AM101">_xlfn.IFS(BD101=0,0,BD101&gt;0,(LOG(0.01*BU101/10^-BD101)))</f>
        <v>7.6673051621877892</v>
      </c>
      <c r="AN101" s="79" cm="1">
        <f t="array" ref="AN101">_xlfn.IFS(BE101=0,0,BE101&gt;0,(LOG(0.01*BV101/10^-BE101)))</f>
        <v>6.6725238068994406</v>
      </c>
      <c r="AO101" s="79" cm="1">
        <f t="array" ref="AO101">_xlfn.IFS(BF101=0,0,BF101&gt;0,(LOG(0.01*BW101/10^-BF101)))</f>
        <v>0</v>
      </c>
      <c r="AP101" s="79" cm="1">
        <f t="array" ref="AP101">_xlfn.IFS(BG101=0,0,BG101&gt;0,(LOG(0.01*BX101/10^-BG101)))</f>
        <v>4.54103615151016</v>
      </c>
      <c r="AQ101" s="79" cm="1">
        <f t="array" ref="AQ101">_xlfn.IFS(BH101=0,0,BH101&gt;0,(LOG(0.01*BY101/10^-BH101)))</f>
        <v>5.1827087327840733</v>
      </c>
      <c r="AR101" s="80">
        <f>VLOOKUP($A101,'B-EmEC'!$A:$DD,MATCH(AR$2,'B-EmEC'!$A$1:$DD$1,0),FALSE)</f>
        <v>0</v>
      </c>
      <c r="AS101" s="79" t="e">
        <f>VLOOKUP($A101,'B-EmEC'!$A:$DD,MATCH(AS$2,'B-EmEC'!$A$1:$DD$1,0),FALSE)</f>
        <v>#N/A</v>
      </c>
      <c r="AT101" s="79">
        <f>VLOOKUP($A101,'B-EmEC'!$A:$DD,MATCH(AT$2,'B-EmEC'!$A$1:$DD$1,0),FALSE)</f>
        <v>7.7859999999999996</v>
      </c>
      <c r="AU101" s="79">
        <f>VLOOKUP($A101,'B-EmEC'!$A:$DD,MATCH(AU$2,'B-EmEC'!$A$1:$DD$1,0),FALSE)</f>
        <v>7.5270000000000001</v>
      </c>
      <c r="AV101" s="79" t="e">
        <f>VLOOKUP($A101,'B-EmEC'!$A:$DD,MATCH(AV$2,'B-EmEC'!$A$1:$DD$1,0),FALSE)</f>
        <v>#N/A</v>
      </c>
      <c r="AW101" s="79">
        <f>VLOOKUP($A101,'B-EmEC'!$A:$DD,MATCH(AW$2,'B-EmEC'!$A$1:$DD$1,0),FALSE)</f>
        <v>8</v>
      </c>
      <c r="AX101" s="79">
        <f>VLOOKUP($A101,'B-EmEC'!$A:$DD,MATCH(AX$2,'B-EmEC'!$A$1:$DD$1,0),FALSE)</f>
        <v>8.0180000000000007</v>
      </c>
      <c r="AY101" s="79">
        <f>VLOOKUP($A101,'B-EmEC'!$A:$DD,MATCH(AY$2,'B-EmEC'!$A$1:$DD$1,0),FALSE)</f>
        <v>8.1280000000000001</v>
      </c>
      <c r="AZ101" s="79">
        <f>VLOOKUP($A101,'B-EmEC'!$A:$DD,MATCH(AZ$2,'B-EmEC'!$A$1:$DD$1,0),FALSE)</f>
        <v>0</v>
      </c>
      <c r="BA101" s="79">
        <f>VLOOKUP($A101,'B-EmEC'!$A:$DD,MATCH(BA$2,'B-EmEC'!$A$1:$DD$1,0),FALSE)</f>
        <v>0</v>
      </c>
      <c r="BB101" s="79">
        <f>VLOOKUP($A101,'B-EmEC'!$A:$DD,MATCH(BB$2,'B-EmEC'!$A$1:$DD$1,0),FALSE)</f>
        <v>5.234</v>
      </c>
      <c r="BC101" s="79">
        <f>VLOOKUP($A101,'B-EmEC'!$A:$DD,MATCH(BC$2,'B-EmEC'!$A$1:$DD$1,0),FALSE)</f>
        <v>7.9749999999999996</v>
      </c>
      <c r="BD101" s="79">
        <f>VLOOKUP($A101,'B-EmEC'!$A:$DD,MATCH(BD$2,'B-EmEC'!$A$1:$DD$1,0),FALSE)</f>
        <v>8.0389999999999997</v>
      </c>
      <c r="BE101" s="79">
        <f>VLOOKUP($A101,'B-EmEC'!$A:$DD,MATCH(BE$2,'B-EmEC'!$A$1:$DD$1,0),FALSE)</f>
        <v>7.1660000000000004</v>
      </c>
      <c r="BF101" s="79">
        <f>VLOOKUP($A101,'B-EmEC'!$A:$DD,MATCH(BF$2,'B-EmEC'!$A$1:$DD$1,0),FALSE)</f>
        <v>0</v>
      </c>
      <c r="BG101" s="79">
        <f>VLOOKUP($A101,'B-EmEC'!$A:$DD,MATCH(BG$2,'B-EmEC'!$A$1:$DD$1,0),FALSE)</f>
        <v>5.3010000000000002</v>
      </c>
      <c r="BH101" s="79">
        <f>VLOOKUP($A101,'B-EmEC'!$A:$DD,MATCH(BH$2,'B-EmEC'!$A$1:$DD$1,0),FALSE)</f>
        <v>6.1559999999999997</v>
      </c>
      <c r="BI101" s="78">
        <f>VLOOKUP($A101,'B-EmEC'!$A:$DD,MATCH(BI$2,'B-EmEC'!$A$1:$DD$1,0),FALSE)</f>
        <v>0</v>
      </c>
      <c r="BJ101" s="77" t="e">
        <f>VLOOKUP($A101,'B-EmEC'!$A:$DD,MATCH(BJ$2,'B-EmEC'!$A$1:$DD$1,0),FALSE)</f>
        <v>#N/A</v>
      </c>
      <c r="BK101" s="77">
        <f>VLOOKUP($A101,'B-EmEC'!$A:$DD,MATCH(BK$2,'B-EmEC'!$A$1:$DD$1,0),FALSE)</f>
        <v>60.671722643553629</v>
      </c>
      <c r="BL101" s="77">
        <f>VLOOKUP($A101,'B-EmEC'!$A:$DD,MATCH(BL$2,'B-EmEC'!$A$1:$DD$1,0),FALSE)</f>
        <v>45.807770961145195</v>
      </c>
      <c r="BM101" s="77" t="e">
        <f>VLOOKUP($A101,'B-EmEC'!$A:$DD,MATCH(BM$2,'B-EmEC'!$A$1:$DD$1,0),FALSE)</f>
        <v>#N/A</v>
      </c>
      <c r="BN101" s="77">
        <f>VLOOKUP($A101,'B-EmEC'!$A:$DD,MATCH(BN$2,'B-EmEC'!$A$1:$DD$1,0),FALSE)</f>
        <v>57.715053763440864</v>
      </c>
      <c r="BO101" s="77">
        <f>VLOOKUP($A101,'B-EmEC'!$A:$DD,MATCH(BO$2,'B-EmEC'!$A$1:$DD$1,0),FALSE)</f>
        <v>61.286407766990294</v>
      </c>
      <c r="BP101" s="77">
        <f>VLOOKUP($A101,'B-EmEC'!$A:$DD,MATCH(BP$2,'B-EmEC'!$A$1:$DD$1,0),FALSE)</f>
        <v>19.559164733178655</v>
      </c>
      <c r="BQ101" s="77">
        <f>VLOOKUP($A101,'B-EmEC'!$A:$DD,MATCH(BQ$2,'B-EmEC'!$A$1:$DD$1,0),FALSE)</f>
        <v>0</v>
      </c>
      <c r="BR101" s="77">
        <f>VLOOKUP($A101,'B-EmEC'!$A:$DD,MATCH(BR$2,'B-EmEC'!$A$1:$DD$1,0),FALSE)</f>
        <v>0</v>
      </c>
      <c r="BS101" s="77">
        <f>VLOOKUP($A101,'B-EmEC'!$A:$DD,MATCH(BS$2,'B-EmEC'!$A$1:$DD$1,0),FALSE)</f>
        <v>2.8167947191862353</v>
      </c>
      <c r="BT101" s="77">
        <f>VLOOKUP($A101,'B-EmEC'!$A:$DD,MATCH(BT$2,'B-EmEC'!$A$1:$DD$1,0),FALSE)</f>
        <v>39.737582005623246</v>
      </c>
      <c r="BU101" s="77">
        <f>VLOOKUP($A101,'B-EmEC'!$A:$DD,MATCH(BU$2,'B-EmEC'!$A$1:$DD$1,0),FALSE)</f>
        <v>42.491803278688522</v>
      </c>
      <c r="BV101" s="77">
        <f>VLOOKUP($A101,'B-EmEC'!$A:$DD,MATCH(BV$2,'B-EmEC'!$A$1:$DD$1,0),FALSE)</f>
        <v>32.101387708864344</v>
      </c>
      <c r="BW101" s="77">
        <f>VLOOKUP($A101,'B-EmEC'!$A:$DD,MATCH(BW$2,'B-EmEC'!$A$1:$DD$1,0),FALSE)</f>
        <v>0</v>
      </c>
      <c r="BX101" s="77">
        <f>VLOOKUP($A101,'B-EmEC'!$A:$DD,MATCH(BX$2,'B-EmEC'!$A$1:$DD$1,0),FALSE)</f>
        <v>17.379454926624739</v>
      </c>
      <c r="BY101" s="77">
        <f>VLOOKUP($A101,'B-EmEC'!$A:$DD,MATCH(BY$2,'B-EmEC'!$A$1:$DD$1,0),FALSE)</f>
        <v>10.63429571303587</v>
      </c>
      <c r="BZ101" s="80">
        <f>VLOOKUP($A101,'B-EmEC'!$A:$DD,MATCH(BZ$2,'B-EmEC'!$A$1:$DD$1,0),FALSE)</f>
        <v>0</v>
      </c>
      <c r="CA101" s="79" t="e">
        <f>VLOOKUP($A101,'B-EmEC'!$A:$DD,MATCH(CA$2,'B-EmEC'!$A$1:$DD$1,0),FALSE)</f>
        <v>#N/A</v>
      </c>
      <c r="CB101" s="79">
        <f>VLOOKUP($A101,'B-EmEC'!$A:$DD,MATCH(CB$2,'B-EmEC'!$A$1:$DD$1,0),FALSE)</f>
        <v>33.357059353097078</v>
      </c>
      <c r="CC101" s="79">
        <f>VLOOKUP($A101,'B-EmEC'!$A:$DD,MATCH(CC$2,'B-EmEC'!$A$1:$DD$1,0),FALSE)</f>
        <v>55.819665590361971</v>
      </c>
      <c r="CD101" s="79" t="e">
        <f>VLOOKUP($A101,'B-EmEC'!$A:$DD,MATCH(CD$2,'B-EmEC'!$A$1:$DD$1,0),FALSE)</f>
        <v>#N/A</v>
      </c>
      <c r="CE101" s="79">
        <f>VLOOKUP($A101,'B-EmEC'!$A:$DD,MATCH(CE$2,'B-EmEC'!$A$1:$DD$1,0),FALSE)</f>
        <v>13.132180051500834</v>
      </c>
      <c r="CF101" s="79">
        <f>VLOOKUP($A101,'B-EmEC'!$A:$DD,MATCH(CF$2,'B-EmEC'!$A$1:$DD$1,0),FALSE)</f>
        <v>21.247696280926725</v>
      </c>
      <c r="CG101" s="79">
        <f>VLOOKUP($A101,'B-EmEC'!$A:$DD,MATCH(CG$2,'B-EmEC'!$A$1:$DD$1,0),FALSE)</f>
        <v>7.643943881761925</v>
      </c>
      <c r="CH101" s="79">
        <f>VLOOKUP($A101,'B-EmEC'!$A:$DD,MATCH(CH$2,'B-EmEC'!$A$1:$DD$1,0),FALSE)</f>
        <v>0</v>
      </c>
      <c r="CI101" s="79">
        <f>VLOOKUP($A101,'B-EmEC'!$A:$DD,MATCH(CI$2,'B-EmEC'!$A$1:$DD$1,0),FALSE)</f>
        <v>0</v>
      </c>
      <c r="CJ101" s="79">
        <f>VLOOKUP($A101,'B-EmEC'!$A:$DD,MATCH(CJ$2,'B-EmEC'!$A$1:$DD$1,0),FALSE)</f>
        <v>1.7840818542777257</v>
      </c>
      <c r="CK101" s="79">
        <f>VLOOKUP($A101,'B-EmEC'!$A:$DD,MATCH(CK$2,'B-EmEC'!$A$1:$DD$1,0),FALSE)</f>
        <v>32.86778711604272</v>
      </c>
      <c r="CL101" s="79">
        <f>VLOOKUP($A101,'B-EmEC'!$A:$DD,MATCH(CL$2,'B-EmEC'!$A$1:$DD$1,0),FALSE)</f>
        <v>6.4352658522467356</v>
      </c>
      <c r="CM101" s="79">
        <f>VLOOKUP($A101,'B-EmEC'!$A:$DD,MATCH(CM$2,'B-EmEC'!$A$1:$DD$1,0),FALSE)</f>
        <v>21.335479462041103</v>
      </c>
      <c r="CN101" s="79">
        <f>VLOOKUP($A101,'B-EmEC'!$A:$DD,MATCH(CN$2,'B-EmEC'!$A$1:$DD$1,0),FALSE)</f>
        <v>0</v>
      </c>
      <c r="CO101" s="79">
        <f>VLOOKUP($A101,'B-EmEC'!$A:$DD,MATCH(CO$2,'B-EmEC'!$A$1:$DD$1,0),FALSE)</f>
        <v>16.986865278840035</v>
      </c>
      <c r="CP101" s="79">
        <f>VLOOKUP($A101,'B-EmEC'!$A:$DD,MATCH(CP$2,'B-EmEC'!$A$1:$DD$1,0),FALSE)</f>
        <v>9.4168486142044436</v>
      </c>
    </row>
    <row r="102" spans="1:94" x14ac:dyDescent="0.2">
      <c r="A102" t="s">
        <v>120</v>
      </c>
      <c r="B102" s="1" t="str">
        <f>IF(VLOOKUP($A102,'B-Ligands'!$A:$G,3,FALSE)="","",VLOOKUP($A102,'B-Ligands'!$A:$G,3,FALSE))</f>
        <v/>
      </c>
      <c r="C102" t="str">
        <f>IF(VLOOKUP($A102,'B-Ligands'!$A:$G,4,FALSE)="","",VLOOKUP($A102,'B-Ligands'!$A:$G,4,FALSE))</f>
        <v>α-linolenic acid</v>
      </c>
      <c r="D102" t="str">
        <f>IF(VLOOKUP($A102,'B-Ligands'!$A:$G,5,FALSE)="","",VLOOKUP($A102,'B-Ligands'!$A:$G,5,FALSE))</f>
        <v>Guide To Pharmacology</v>
      </c>
      <c r="E102">
        <f>IF(VLOOKUP($A102,'B-Ligands'!$A:$G,6,FALSE)="","",VLOOKUP($A102,'B-Ligands'!$A:$G,6,FALSE))</f>
        <v>1049</v>
      </c>
      <c r="F102" t="str">
        <f>IF(VLOOKUP($A102,'B-Ligands'!$A:$G,7,FALSE)="","",VLOOKUP($A102,'B-Ligands'!$A:$G,7,FALSE))</f>
        <v>Physiological</v>
      </c>
      <c r="G102" s="28">
        <f t="shared" si="20"/>
        <v>0</v>
      </c>
      <c r="H102" s="32">
        <f t="shared" si="21"/>
        <v>5.0526469169077286</v>
      </c>
      <c r="I102" s="32">
        <f t="shared" si="22"/>
        <v>5.1819861018489641</v>
      </c>
      <c r="J102" s="32">
        <f t="shared" si="23"/>
        <v>4.0308914698717704</v>
      </c>
      <c r="K102" s="32">
        <f t="shared" si="24"/>
        <v>4.7843970771227502</v>
      </c>
      <c r="L102" s="28">
        <f t="shared" si="25"/>
        <v>0</v>
      </c>
      <c r="M102" s="32">
        <f t="shared" si="26"/>
        <v>6.3109999999999999</v>
      </c>
      <c r="N102" s="32">
        <f t="shared" si="27"/>
        <v>5.5330000000000004</v>
      </c>
      <c r="O102" s="32">
        <f t="shared" si="28"/>
        <v>4.8010000000000002</v>
      </c>
      <c r="P102" s="32">
        <f t="shared" si="29"/>
        <v>4.9429999999999996</v>
      </c>
      <c r="Q102" s="29">
        <f t="shared" si="30"/>
        <v>0</v>
      </c>
      <c r="R102" s="31">
        <f t="shared" si="31"/>
        <v>17.20967741935484</v>
      </c>
      <c r="S102" s="31">
        <f t="shared" si="32"/>
        <v>44.564198687910029</v>
      </c>
      <c r="T102" s="31">
        <f t="shared" si="33"/>
        <v>16.978193146417443</v>
      </c>
      <c r="U102" s="31">
        <f t="shared" si="34"/>
        <v>69.406009783368276</v>
      </c>
      <c r="V102" s="28">
        <f t="shared" si="35"/>
        <v>0</v>
      </c>
      <c r="W102" s="32">
        <f t="shared" si="36"/>
        <v>10.558579663227865</v>
      </c>
      <c r="X102" s="32">
        <f t="shared" si="37"/>
        <v>32.914828630634496</v>
      </c>
      <c r="Y102" s="32">
        <f t="shared" si="38"/>
        <v>10.82019110193799</v>
      </c>
      <c r="Z102" s="32">
        <f t="shared" si="39"/>
        <v>88.257665577065154</v>
      </c>
      <c r="AA102" s="80" cm="1">
        <f t="array" ref="AA102">_xlfn.IFS(AR102=0,0,AR102&gt;0,(LOG(0.01*BI102/10^-AR102)))</f>
        <v>0</v>
      </c>
      <c r="AB102" s="79" t="e" cm="1">
        <f t="array" ref="AB102">_xlfn.IFS(AS102=0,0,AS102&gt;0,(LOG(0.01*BJ102/10^-AS102)))</f>
        <v>#N/A</v>
      </c>
      <c r="AC102" s="79" cm="1">
        <f t="array" ref="AC102">_xlfn.IFS(AT102=0,0,AT102&gt;0,(LOG(0.01*BK102/10^-AT102)))</f>
        <v>4.7004939312833329</v>
      </c>
      <c r="AD102" s="79" cm="1">
        <f t="array" ref="AD102">_xlfn.IFS(AU102=0,0,AU102&gt;0,(LOG(0.01*BL102/10^-AU102)))</f>
        <v>4.843105378718719</v>
      </c>
      <c r="AE102" s="79" t="e" cm="1">
        <f t="array" ref="AE102">_xlfn.IFS(AV102=0,0,AV102&gt;0,(LOG(0.01*BM102/10^-AV102)))</f>
        <v>#N/A</v>
      </c>
      <c r="AF102" s="79" cm="1">
        <f t="array" ref="AF102">_xlfn.IFS(AW102=0,0,AW102&gt;0,(LOG(0.01*BN102/10^-AW102)))</f>
        <v>4.8337727299262161</v>
      </c>
      <c r="AG102" s="79" cm="1">
        <f t="array" ref="AG102">_xlfn.IFS(AX102=0,0,AX102&gt;0,(LOG(0.01*BO102/10^-AX102)))</f>
        <v>5.0526469169077286</v>
      </c>
      <c r="AH102" s="79" cm="1">
        <f t="array" ref="AH102">_xlfn.IFS(AY102=0,0,AY102&gt;0,(LOG(0.01*BP102/10^-AY102)))</f>
        <v>0</v>
      </c>
      <c r="AI102" s="79" cm="1">
        <f t="array" ref="AI102">_xlfn.IFS(AZ102=0,0,AZ102&gt;0,(LOG(0.01*BQ102/10^-AZ102)))</f>
        <v>4.5190219636198954</v>
      </c>
      <c r="AJ102" s="79" cm="1">
        <f t="array" ref="AJ102">_xlfn.IFS(BA102=0,0,BA102&gt;0,(LOG(0.01*BR102/10^-BA102)))</f>
        <v>4.6049785329459265</v>
      </c>
      <c r="AK102" s="79" cm="1">
        <f t="array" ref="AK102">_xlfn.IFS(BB102=0,0,BB102&gt;0,(LOG(0.01*BS102/10^-BB102)))</f>
        <v>5.0123298348443175</v>
      </c>
      <c r="AL102" s="79" cm="1">
        <f t="array" ref="AL102">_xlfn.IFS(BC102=0,0,BC102&gt;0,(LOG(0.01*BT102/10^-BC102)))</f>
        <v>5.1819861018489641</v>
      </c>
      <c r="AM102" s="79" cm="1">
        <f t="array" ref="AM102">_xlfn.IFS(BD102=0,0,BD102&gt;0,(LOG(0.01*BU102/10^-BD102)))</f>
        <v>0</v>
      </c>
      <c r="AN102" s="79" cm="1">
        <f t="array" ref="AN102">_xlfn.IFS(BE102=0,0,BE102&gt;0,(LOG(0.01*BV102/10^-BE102)))</f>
        <v>4.0308914698717704</v>
      </c>
      <c r="AO102" s="79" cm="1">
        <f t="array" ref="AO102">_xlfn.IFS(BF102=0,0,BF102&gt;0,(LOG(0.01*BW102/10^-BF102)))</f>
        <v>4.2595583921471176</v>
      </c>
      <c r="AP102" s="79" cm="1">
        <f t="array" ref="AP102">_xlfn.IFS(BG102=0,0,BG102&gt;0,(LOG(0.01*BX102/10^-BG102)))</f>
        <v>4.7843970771227502</v>
      </c>
      <c r="AQ102" s="79" cm="1">
        <f t="array" ref="AQ102">_xlfn.IFS(BH102=0,0,BH102&gt;0,(LOG(0.01*BY102/10^-BH102)))</f>
        <v>4.5085327329121547</v>
      </c>
      <c r="AR102" s="80">
        <f>VLOOKUP($A102,'B-EmEC'!$A:$DD,MATCH(AR$2,'B-EmEC'!$A$1:$DD$1,0),FALSE)</f>
        <v>0</v>
      </c>
      <c r="AS102" s="79" t="e">
        <f>VLOOKUP($A102,'B-EmEC'!$A:$DD,MATCH(AS$2,'B-EmEC'!$A$1:$DD$1,0),FALSE)</f>
        <v>#N/A</v>
      </c>
      <c r="AT102" s="79">
        <f>VLOOKUP($A102,'B-EmEC'!$A:$DD,MATCH(AT$2,'B-EmEC'!$A$1:$DD$1,0),FALSE)</f>
        <v>6.1219999999999999</v>
      </c>
      <c r="AU102" s="79">
        <f>VLOOKUP($A102,'B-EmEC'!$A:$DD,MATCH(AU$2,'B-EmEC'!$A$1:$DD$1,0),FALSE)</f>
        <v>6.3109999999999999</v>
      </c>
      <c r="AV102" s="79" t="e">
        <f>VLOOKUP($A102,'B-EmEC'!$A:$DD,MATCH(AV$2,'B-EmEC'!$A$1:$DD$1,0),FALSE)</f>
        <v>#N/A</v>
      </c>
      <c r="AW102" s="79">
        <f>VLOOKUP($A102,'B-EmEC'!$A:$DD,MATCH(AW$2,'B-EmEC'!$A$1:$DD$1,0),FALSE)</f>
        <v>5.5979999999999999</v>
      </c>
      <c r="AX102" s="79">
        <f>VLOOKUP($A102,'B-EmEC'!$A:$DD,MATCH(AX$2,'B-EmEC'!$A$1:$DD$1,0),FALSE)</f>
        <v>6.266</v>
      </c>
      <c r="AY102" s="79">
        <f>VLOOKUP($A102,'B-EmEC'!$A:$DD,MATCH(AY$2,'B-EmEC'!$A$1:$DD$1,0),FALSE)</f>
        <v>0</v>
      </c>
      <c r="AZ102" s="79">
        <f>VLOOKUP($A102,'B-EmEC'!$A:$DD,MATCH(AZ$2,'B-EmEC'!$A$1:$DD$1,0),FALSE)</f>
        <v>5.0970000000000004</v>
      </c>
      <c r="BA102" s="79">
        <f>VLOOKUP($A102,'B-EmEC'!$A:$DD,MATCH(BA$2,'B-EmEC'!$A$1:$DD$1,0),FALSE)</f>
        <v>5.0750000000000002</v>
      </c>
      <c r="BB102" s="79">
        <f>VLOOKUP($A102,'B-EmEC'!$A:$DD,MATCH(BB$2,'B-EmEC'!$A$1:$DD$1,0),FALSE)</f>
        <v>5.5049999999999999</v>
      </c>
      <c r="BC102" s="79">
        <f>VLOOKUP($A102,'B-EmEC'!$A:$DD,MATCH(BC$2,'B-EmEC'!$A$1:$DD$1,0),FALSE)</f>
        <v>5.5330000000000004</v>
      </c>
      <c r="BD102" s="79">
        <f>VLOOKUP($A102,'B-EmEC'!$A:$DD,MATCH(BD$2,'B-EmEC'!$A$1:$DD$1,0),FALSE)</f>
        <v>0</v>
      </c>
      <c r="BE102" s="79">
        <f>VLOOKUP($A102,'B-EmEC'!$A:$DD,MATCH(BE$2,'B-EmEC'!$A$1:$DD$1,0),FALSE)</f>
        <v>4.8010000000000002</v>
      </c>
      <c r="BF102" s="79">
        <f>VLOOKUP($A102,'B-EmEC'!$A:$DD,MATCH(BF$2,'B-EmEC'!$A$1:$DD$1,0),FALSE)</f>
        <v>4.6970000000000001</v>
      </c>
      <c r="BG102" s="79">
        <f>VLOOKUP($A102,'B-EmEC'!$A:$DD,MATCH(BG$2,'B-EmEC'!$A$1:$DD$1,0),FALSE)</f>
        <v>4.9429999999999996</v>
      </c>
      <c r="BH102" s="79">
        <f>VLOOKUP($A102,'B-EmEC'!$A:$DD,MATCH(BH$2,'B-EmEC'!$A$1:$DD$1,0),FALSE)</f>
        <v>4.8680000000000003</v>
      </c>
      <c r="BI102" s="78">
        <f>VLOOKUP($A102,'B-EmEC'!$A:$DD,MATCH(BI$2,'B-EmEC'!$A$1:$DD$1,0),FALSE)</f>
        <v>0</v>
      </c>
      <c r="BJ102" s="77" t="e">
        <f>VLOOKUP($A102,'B-EmEC'!$A:$DD,MATCH(BJ$2,'B-EmEC'!$A$1:$DD$1,0),FALSE)</f>
        <v>#N/A</v>
      </c>
      <c r="BK102" s="77">
        <f>VLOOKUP($A102,'B-EmEC'!$A:$DD,MATCH(BK$2,'B-EmEC'!$A$1:$DD$1,0),FALSE)</f>
        <v>3.788732394366197</v>
      </c>
      <c r="BL102" s="77">
        <f>VLOOKUP($A102,'B-EmEC'!$A:$DD,MATCH(BL$2,'B-EmEC'!$A$1:$DD$1,0),FALSE)</f>
        <v>3.4049079754601226</v>
      </c>
      <c r="BM102" s="77" t="e">
        <f>VLOOKUP($A102,'B-EmEC'!$A:$DD,MATCH(BM$2,'B-EmEC'!$A$1:$DD$1,0),FALSE)</f>
        <v>#N/A</v>
      </c>
      <c r="BN102" s="77">
        <f>VLOOKUP($A102,'B-EmEC'!$A:$DD,MATCH(BN$2,'B-EmEC'!$A$1:$DD$1,0),FALSE)</f>
        <v>17.20967741935484</v>
      </c>
      <c r="BO102" s="77">
        <f>VLOOKUP($A102,'B-EmEC'!$A:$DD,MATCH(BO$2,'B-EmEC'!$A$1:$DD$1,0),FALSE)</f>
        <v>6.1185275080906152</v>
      </c>
      <c r="BP102" s="77">
        <f>VLOOKUP($A102,'B-EmEC'!$A:$DD,MATCH(BP$2,'B-EmEC'!$A$1:$DD$1,0),FALSE)</f>
        <v>0</v>
      </c>
      <c r="BQ102" s="77">
        <f>VLOOKUP($A102,'B-EmEC'!$A:$DD,MATCH(BQ$2,'B-EmEC'!$A$1:$DD$1,0),FALSE)</f>
        <v>26.425423955134196</v>
      </c>
      <c r="BR102" s="77">
        <f>VLOOKUP($A102,'B-EmEC'!$A:$DD,MATCH(BR$2,'B-EmEC'!$A$1:$DD$1,0),FALSE)</f>
        <v>33.882740758182244</v>
      </c>
      <c r="BS102" s="77">
        <f>VLOOKUP($A102,'B-EmEC'!$A:$DD,MATCH(BS$2,'B-EmEC'!$A$1:$DD$1,0),FALSE)</f>
        <v>32.161021534465966</v>
      </c>
      <c r="BT102" s="77">
        <f>VLOOKUP($A102,'B-EmEC'!$A:$DD,MATCH(BT$2,'B-EmEC'!$A$1:$DD$1,0),FALSE)</f>
        <v>44.564198687910029</v>
      </c>
      <c r="BU102" s="77">
        <f>VLOOKUP($A102,'B-EmEC'!$A:$DD,MATCH(BU$2,'B-EmEC'!$A$1:$DD$1,0),FALSE)</f>
        <v>0</v>
      </c>
      <c r="BV102" s="77">
        <f>VLOOKUP($A102,'B-EmEC'!$A:$DD,MATCH(BV$2,'B-EmEC'!$A$1:$DD$1,0),FALSE)</f>
        <v>16.978193146417443</v>
      </c>
      <c r="BW102" s="77">
        <f>VLOOKUP($A102,'B-EmEC'!$A:$DD,MATCH(BW$2,'B-EmEC'!$A$1:$DD$1,0),FALSE)</f>
        <v>36.522322927156765</v>
      </c>
      <c r="BX102" s="77">
        <f>VLOOKUP($A102,'B-EmEC'!$A:$DD,MATCH(BX$2,'B-EmEC'!$A$1:$DD$1,0),FALSE)</f>
        <v>69.406009783368276</v>
      </c>
      <c r="BY102" s="77">
        <f>VLOOKUP($A102,'B-EmEC'!$A:$DD,MATCH(BY$2,'B-EmEC'!$A$1:$DD$1,0),FALSE)</f>
        <v>43.705161854768157</v>
      </c>
      <c r="BZ102" s="80">
        <f>VLOOKUP($A102,'B-EmEC'!$A:$DD,MATCH(BZ$2,'B-EmEC'!$A$1:$DD$1,0),FALSE)</f>
        <v>0</v>
      </c>
      <c r="CA102" s="79" t="e">
        <f>VLOOKUP($A102,'B-EmEC'!$A:$DD,MATCH(CA$2,'B-EmEC'!$A$1:$DD$1,0),FALSE)</f>
        <v>#N/A</v>
      </c>
      <c r="CB102" s="79">
        <f>VLOOKUP($A102,'B-EmEC'!$A:$DD,MATCH(CB$2,'B-EmEC'!$A$1:$DD$1,0),FALSE)</f>
        <v>5.2087034593145143</v>
      </c>
      <c r="CC102" s="79">
        <f>VLOOKUP($A102,'B-EmEC'!$A:$DD,MATCH(CC$2,'B-EmEC'!$A$1:$DD$1,0),FALSE)</f>
        <v>5.331506260544046</v>
      </c>
      <c r="CD102" s="79" t="e">
        <f>VLOOKUP($A102,'B-EmEC'!$A:$DD,MATCH(CD$2,'B-EmEC'!$A$1:$DD$1,0),FALSE)</f>
        <v>#N/A</v>
      </c>
      <c r="CE102" s="79">
        <f>VLOOKUP($A102,'B-EmEC'!$A:$DD,MATCH(CE$2,'B-EmEC'!$A$1:$DD$1,0),FALSE)</f>
        <v>10.558579663227865</v>
      </c>
      <c r="CF102" s="79">
        <f>VLOOKUP($A102,'B-EmEC'!$A:$DD,MATCH(CF$2,'B-EmEC'!$A$1:$DD$1,0),FALSE)</f>
        <v>4.9628457298051307</v>
      </c>
      <c r="CG102" s="79">
        <f>VLOOKUP($A102,'B-EmEC'!$A:$DD,MATCH(CG$2,'B-EmEC'!$A$1:$DD$1,0),FALSE)</f>
        <v>0</v>
      </c>
      <c r="CH102" s="79">
        <f>VLOOKUP($A102,'B-EmEC'!$A:$DD,MATCH(CH$2,'B-EmEC'!$A$1:$DD$1,0),FALSE)</f>
        <v>8.4745612333314728</v>
      </c>
      <c r="CI102" s="79">
        <f>VLOOKUP($A102,'B-EmEC'!$A:$DD,MATCH(CI$2,'B-EmEC'!$A$1:$DD$1,0),FALSE)</f>
        <v>12.028363219155588</v>
      </c>
      <c r="CJ102" s="79">
        <f>VLOOKUP($A102,'B-EmEC'!$A:$DD,MATCH(CJ$2,'B-EmEC'!$A$1:$DD$1,0),FALSE)</f>
        <v>18.280044275148281</v>
      </c>
      <c r="CK102" s="79">
        <f>VLOOKUP($A102,'B-EmEC'!$A:$DD,MATCH(CK$2,'B-EmEC'!$A$1:$DD$1,0),FALSE)</f>
        <v>32.914828630634496</v>
      </c>
      <c r="CL102" s="79">
        <f>VLOOKUP($A102,'B-EmEC'!$A:$DD,MATCH(CL$2,'B-EmEC'!$A$1:$DD$1,0),FALSE)</f>
        <v>0</v>
      </c>
      <c r="CM102" s="79">
        <f>VLOOKUP($A102,'B-EmEC'!$A:$DD,MATCH(CM$2,'B-EmEC'!$A$1:$DD$1,0),FALSE)</f>
        <v>10.82019110193799</v>
      </c>
      <c r="CN102" s="79">
        <f>VLOOKUP($A102,'B-EmEC'!$A:$DD,MATCH(CN$2,'B-EmEC'!$A$1:$DD$1,0),FALSE)</f>
        <v>42.573150812657381</v>
      </c>
      <c r="CO102" s="79">
        <f>VLOOKUP($A102,'B-EmEC'!$A:$DD,MATCH(CO$2,'B-EmEC'!$A$1:$DD$1,0),FALSE)</f>
        <v>80.286446716417089</v>
      </c>
      <c r="CP102" s="79">
        <f>VLOOKUP($A102,'B-EmEC'!$A:$DD,MATCH(CP$2,'B-EmEC'!$A$1:$DD$1,0),FALSE)</f>
        <v>88.257665577065154</v>
      </c>
    </row>
    <row r="103" spans="1:94" x14ac:dyDescent="0.2">
      <c r="G103" s="80"/>
      <c r="H103" s="79"/>
      <c r="I103" s="79"/>
      <c r="J103" s="79"/>
      <c r="K103" s="79"/>
      <c r="L103" s="80"/>
      <c r="M103" s="79"/>
      <c r="N103" s="79"/>
      <c r="O103" s="79"/>
      <c r="P103" s="79"/>
      <c r="Q103" s="78"/>
      <c r="R103" s="77"/>
      <c r="S103" s="77"/>
      <c r="T103" s="77"/>
      <c r="U103" s="77"/>
      <c r="V103" s="78"/>
      <c r="W103" s="77"/>
      <c r="X103" s="77"/>
      <c r="Y103" s="77"/>
      <c r="Z103" s="77"/>
      <c r="AA103" s="80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80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8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80"/>
      <c r="CA103" s="79"/>
      <c r="CB103" s="79"/>
    </row>
    <row r="104" spans="1:94" x14ac:dyDescent="0.2">
      <c r="G104" s="80"/>
      <c r="H104" s="79"/>
      <c r="I104" s="79"/>
      <c r="J104" s="79"/>
      <c r="K104" s="79"/>
      <c r="L104" s="80"/>
      <c r="M104" s="79"/>
      <c r="N104" s="79"/>
      <c r="O104" s="79"/>
      <c r="P104" s="79"/>
      <c r="Q104" s="78"/>
      <c r="R104" s="77"/>
      <c r="S104" s="77"/>
      <c r="T104" s="77"/>
      <c r="U104" s="77"/>
      <c r="V104" s="78"/>
      <c r="W104" s="77"/>
      <c r="X104" s="77"/>
      <c r="Y104" s="77"/>
      <c r="Z104" s="77"/>
      <c r="AA104" s="80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80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8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80"/>
      <c r="CA104" s="79"/>
      <c r="CB104" s="79"/>
    </row>
    <row r="105" spans="1:94" x14ac:dyDescent="0.2">
      <c r="G105" s="80"/>
      <c r="H105" s="79"/>
      <c r="I105" s="79"/>
      <c r="J105" s="79"/>
      <c r="K105" s="79"/>
      <c r="L105" s="80"/>
      <c r="M105" s="79"/>
      <c r="N105" s="79"/>
      <c r="O105" s="79"/>
      <c r="P105" s="79"/>
      <c r="Q105" s="78"/>
      <c r="R105" s="77"/>
      <c r="S105" s="77"/>
      <c r="T105" s="77"/>
      <c r="U105" s="77"/>
      <c r="V105" s="78"/>
      <c r="W105" s="77"/>
      <c r="X105" s="77"/>
      <c r="Y105" s="77"/>
      <c r="Z105" s="77"/>
      <c r="AA105" s="80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80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8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80"/>
      <c r="CA105" s="79"/>
      <c r="CB105" s="79"/>
    </row>
    <row r="106" spans="1:94" x14ac:dyDescent="0.2">
      <c r="G106" s="80"/>
      <c r="H106" s="79"/>
      <c r="I106" s="79"/>
      <c r="J106" s="79"/>
      <c r="K106" s="79"/>
      <c r="L106" s="80"/>
      <c r="M106" s="79"/>
      <c r="N106" s="79"/>
      <c r="O106" s="79"/>
      <c r="P106" s="79"/>
      <c r="Q106" s="78"/>
      <c r="R106" s="77"/>
      <c r="S106" s="77"/>
      <c r="T106" s="77"/>
      <c r="U106" s="77"/>
      <c r="V106" s="78"/>
      <c r="W106" s="77"/>
      <c r="X106" s="77"/>
      <c r="Y106" s="77"/>
      <c r="Z106" s="77"/>
      <c r="AA106" s="80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80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8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80"/>
      <c r="CA106" s="79"/>
      <c r="CB106" s="79"/>
    </row>
    <row r="107" spans="1:94" x14ac:dyDescent="0.2">
      <c r="G107" s="80"/>
      <c r="H107" s="79"/>
      <c r="I107" s="79"/>
      <c r="J107" s="79"/>
      <c r="K107" s="79"/>
      <c r="L107" s="80"/>
      <c r="M107" s="79"/>
      <c r="N107" s="79"/>
      <c r="O107" s="79"/>
      <c r="P107" s="79"/>
      <c r="Q107" s="78"/>
      <c r="R107" s="77"/>
      <c r="S107" s="77"/>
      <c r="T107" s="77"/>
      <c r="U107" s="77"/>
      <c r="V107" s="78"/>
      <c r="W107" s="77"/>
      <c r="X107" s="77"/>
      <c r="Y107" s="77"/>
      <c r="Z107" s="77"/>
      <c r="AA107" s="80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80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8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80"/>
      <c r="CA107" s="79"/>
      <c r="CB107" s="79"/>
    </row>
    <row r="108" spans="1:94" x14ac:dyDescent="0.2">
      <c r="G108" s="80"/>
      <c r="H108" s="79"/>
      <c r="I108" s="79"/>
      <c r="J108" s="79"/>
      <c r="K108" s="79"/>
      <c r="L108" s="80"/>
      <c r="M108" s="79"/>
      <c r="N108" s="79"/>
      <c r="O108" s="79"/>
      <c r="P108" s="79"/>
      <c r="Q108" s="78"/>
      <c r="R108" s="77"/>
      <c r="S108" s="77"/>
      <c r="T108" s="77"/>
      <c r="U108" s="77"/>
      <c r="V108" s="78"/>
      <c r="W108" s="77"/>
      <c r="X108" s="77"/>
      <c r="Y108" s="77"/>
      <c r="Z108" s="77"/>
      <c r="AA108" s="80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80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8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80"/>
      <c r="CA108" s="79"/>
      <c r="CB108" s="79"/>
    </row>
    <row r="109" spans="1:94" x14ac:dyDescent="0.2">
      <c r="Q109" s="74"/>
      <c r="R109" s="73"/>
      <c r="S109" s="73"/>
      <c r="T109" s="73"/>
      <c r="U109" s="73"/>
      <c r="V109" s="74"/>
      <c r="W109" s="73"/>
      <c r="X109" s="73"/>
      <c r="Y109" s="73"/>
      <c r="Z109" s="73"/>
    </row>
    <row r="110" spans="1:94" x14ac:dyDescent="0.2">
      <c r="Q110" s="74"/>
      <c r="R110" s="73"/>
      <c r="S110" s="73"/>
      <c r="T110" s="73"/>
      <c r="U110" s="73"/>
      <c r="V110" s="74"/>
      <c r="W110" s="73"/>
      <c r="X110" s="73"/>
      <c r="Y110" s="73"/>
      <c r="Z110" s="73"/>
    </row>
    <row r="111" spans="1:94" x14ac:dyDescent="0.2">
      <c r="Q111" s="74"/>
      <c r="R111" s="73"/>
      <c r="S111" s="73"/>
      <c r="T111" s="73"/>
      <c r="U111" s="73"/>
      <c r="V111" s="74"/>
      <c r="W111" s="73"/>
      <c r="X111" s="73"/>
      <c r="Y111" s="73"/>
      <c r="Z111" s="73"/>
    </row>
    <row r="112" spans="1:94" x14ac:dyDescent="0.2">
      <c r="Q112" s="74"/>
      <c r="R112" s="73"/>
      <c r="S112" s="73"/>
      <c r="T112" s="73"/>
      <c r="U112" s="73"/>
      <c r="V112" s="74"/>
      <c r="W112" s="73"/>
      <c r="X112" s="73"/>
      <c r="Y112" s="73"/>
      <c r="Z112" s="73"/>
    </row>
    <row r="113" spans="17:26" x14ac:dyDescent="0.2">
      <c r="Q113" s="74"/>
      <c r="R113" s="73"/>
      <c r="S113" s="73"/>
      <c r="T113" s="73"/>
      <c r="U113" s="73"/>
      <c r="V113" s="74"/>
      <c r="W113" s="73"/>
      <c r="X113" s="73"/>
      <c r="Y113" s="73"/>
      <c r="Z113" s="73"/>
    </row>
    <row r="114" spans="17:26" x14ac:dyDescent="0.2">
      <c r="Q114" s="74"/>
      <c r="R114" s="73"/>
      <c r="S114" s="73"/>
      <c r="T114" s="73"/>
      <c r="U114" s="73"/>
      <c r="V114" s="74"/>
      <c r="W114" s="73"/>
      <c r="X114" s="73"/>
      <c r="Y114" s="73"/>
      <c r="Z114" s="73"/>
    </row>
    <row r="115" spans="17:26" x14ac:dyDescent="0.2">
      <c r="Q115" s="74"/>
      <c r="R115" s="73"/>
      <c r="S115" s="73"/>
      <c r="T115" s="73"/>
      <c r="U115" s="73"/>
      <c r="V115" s="74"/>
      <c r="W115" s="73"/>
      <c r="X115" s="73"/>
      <c r="Y115" s="73"/>
      <c r="Z115" s="73"/>
    </row>
    <row r="116" spans="17:26" x14ac:dyDescent="0.2">
      <c r="Q116" s="74"/>
      <c r="R116" s="73"/>
      <c r="S116" s="73"/>
      <c r="T116" s="73"/>
      <c r="U116" s="73"/>
      <c r="V116" s="74"/>
      <c r="W116" s="73"/>
      <c r="X116" s="73"/>
      <c r="Y116" s="73"/>
      <c r="Z116" s="73"/>
    </row>
    <row r="117" spans="17:26" x14ac:dyDescent="0.2">
      <c r="Q117" s="74"/>
      <c r="R117" s="73"/>
      <c r="S117" s="73"/>
      <c r="T117" s="73"/>
      <c r="U117" s="73"/>
      <c r="V117" s="74"/>
      <c r="W117" s="73"/>
      <c r="X117" s="73"/>
      <c r="Y117" s="73"/>
      <c r="Z117" s="73"/>
    </row>
    <row r="118" spans="17:26" x14ac:dyDescent="0.2">
      <c r="Q118" s="74"/>
      <c r="R118" s="73"/>
      <c r="S118" s="73"/>
      <c r="T118" s="73"/>
      <c r="U118" s="73"/>
      <c r="V118" s="74"/>
      <c r="W118" s="73"/>
      <c r="X118" s="73"/>
      <c r="Y118" s="73"/>
      <c r="Z118" s="73"/>
    </row>
    <row r="119" spans="17:26" x14ac:dyDescent="0.2">
      <c r="Q119" s="74"/>
      <c r="R119" s="73"/>
      <c r="S119" s="73"/>
      <c r="T119" s="73"/>
      <c r="U119" s="73"/>
      <c r="V119" s="74"/>
      <c r="W119" s="73"/>
      <c r="X119" s="73"/>
      <c r="Y119" s="73"/>
      <c r="Z119" s="73"/>
    </row>
    <row r="120" spans="17:26" x14ac:dyDescent="0.2">
      <c r="Q120" s="74"/>
      <c r="R120" s="73"/>
      <c r="S120" s="73"/>
      <c r="T120" s="73"/>
      <c r="U120" s="73"/>
      <c r="V120" s="74"/>
      <c r="W120" s="73"/>
      <c r="X120" s="73"/>
      <c r="Y120" s="73"/>
      <c r="Z120" s="73"/>
    </row>
    <row r="121" spans="17:26" x14ac:dyDescent="0.2">
      <c r="Q121" s="74"/>
      <c r="R121" s="73"/>
      <c r="S121" s="73"/>
      <c r="T121" s="73"/>
      <c r="U121" s="73"/>
      <c r="V121" s="74"/>
      <c r="W121" s="73"/>
      <c r="X121" s="73"/>
      <c r="Y121" s="73"/>
      <c r="Z121" s="73"/>
    </row>
    <row r="122" spans="17:26" x14ac:dyDescent="0.2">
      <c r="Q122" s="74"/>
      <c r="R122" s="73"/>
      <c r="S122" s="73"/>
      <c r="T122" s="73"/>
      <c r="U122" s="73"/>
      <c r="V122" s="74"/>
      <c r="W122" s="73"/>
      <c r="X122" s="73"/>
      <c r="Y122" s="73"/>
      <c r="Z122" s="73"/>
    </row>
    <row r="123" spans="17:26" x14ac:dyDescent="0.2">
      <c r="Q123" s="74"/>
      <c r="R123" s="73"/>
      <c r="S123" s="73"/>
      <c r="T123" s="73"/>
      <c r="U123" s="73"/>
      <c r="V123" s="74"/>
      <c r="W123" s="73"/>
      <c r="X123" s="73"/>
      <c r="Y123" s="73"/>
      <c r="Z123" s="73"/>
    </row>
    <row r="124" spans="17:26" x14ac:dyDescent="0.2">
      <c r="Q124" s="74"/>
      <c r="R124" s="73"/>
      <c r="S124" s="73"/>
      <c r="T124" s="73"/>
      <c r="U124" s="73"/>
      <c r="V124" s="74"/>
      <c r="W124" s="73"/>
      <c r="X124" s="73"/>
      <c r="Y124" s="73"/>
      <c r="Z124" s="73"/>
    </row>
    <row r="125" spans="17:26" x14ac:dyDescent="0.2">
      <c r="Q125" s="74"/>
      <c r="R125" s="73"/>
      <c r="S125" s="73"/>
      <c r="T125" s="73"/>
      <c r="U125" s="73"/>
      <c r="V125" s="74"/>
      <c r="W125" s="73"/>
      <c r="X125" s="73"/>
      <c r="Y125" s="73"/>
      <c r="Z125" s="73"/>
    </row>
    <row r="126" spans="17:26" x14ac:dyDescent="0.2">
      <c r="Q126" s="74"/>
      <c r="R126" s="73"/>
      <c r="S126" s="73"/>
      <c r="T126" s="73"/>
      <c r="U126" s="73"/>
      <c r="V126" s="74"/>
      <c r="W126" s="73"/>
      <c r="X126" s="73"/>
      <c r="Y126" s="73"/>
      <c r="Z126" s="73"/>
    </row>
    <row r="127" spans="17:26" x14ac:dyDescent="0.2">
      <c r="Q127" s="74"/>
      <c r="R127" s="73"/>
      <c r="S127" s="73"/>
      <c r="T127" s="73"/>
      <c r="U127" s="73"/>
      <c r="V127" s="74"/>
      <c r="W127" s="73"/>
      <c r="X127" s="73"/>
      <c r="Y127" s="73"/>
      <c r="Z127" s="73"/>
    </row>
    <row r="128" spans="17:26" x14ac:dyDescent="0.2">
      <c r="Q128" s="74"/>
      <c r="R128" s="73"/>
      <c r="S128" s="73"/>
      <c r="T128" s="73"/>
      <c r="U128" s="73"/>
      <c r="V128" s="74"/>
      <c r="W128" s="73"/>
      <c r="X128" s="73"/>
      <c r="Y128" s="73"/>
      <c r="Z128" s="73"/>
    </row>
    <row r="129" spans="17:26" x14ac:dyDescent="0.2">
      <c r="Q129" s="74"/>
      <c r="R129" s="73"/>
      <c r="S129" s="73"/>
      <c r="T129" s="73"/>
      <c r="U129" s="73"/>
      <c r="V129" s="74"/>
      <c r="W129" s="73"/>
      <c r="X129" s="73"/>
      <c r="Y129" s="73"/>
      <c r="Z129" s="73"/>
    </row>
    <row r="130" spans="17:26" x14ac:dyDescent="0.2">
      <c r="Q130" s="74"/>
      <c r="R130" s="73"/>
      <c r="S130" s="73"/>
      <c r="T130" s="73"/>
      <c r="U130" s="73"/>
      <c r="V130" s="74"/>
      <c r="W130" s="73"/>
      <c r="X130" s="73"/>
      <c r="Y130" s="73"/>
      <c r="Z130" s="73"/>
    </row>
    <row r="131" spans="17:26" x14ac:dyDescent="0.2">
      <c r="Q131" s="74"/>
      <c r="R131" s="73"/>
      <c r="S131" s="73"/>
      <c r="T131" s="73"/>
      <c r="U131" s="73"/>
      <c r="V131" s="74"/>
      <c r="W131" s="73"/>
      <c r="X131" s="73"/>
      <c r="Y131" s="73"/>
      <c r="Z131" s="73"/>
    </row>
    <row r="132" spans="17:26" x14ac:dyDescent="0.2">
      <c r="Q132" s="74"/>
      <c r="R132" s="73"/>
      <c r="S132" s="73"/>
      <c r="T132" s="73"/>
      <c r="U132" s="73"/>
      <c r="V132" s="74"/>
      <c r="W132" s="73"/>
      <c r="X132" s="73"/>
      <c r="Y132" s="73"/>
      <c r="Z132" s="73"/>
    </row>
    <row r="133" spans="17:26" x14ac:dyDescent="0.2">
      <c r="Q133" s="74"/>
      <c r="R133" s="73"/>
      <c r="S133" s="73"/>
      <c r="T133" s="73"/>
      <c r="U133" s="73"/>
      <c r="V133" s="74"/>
      <c r="W133" s="73"/>
      <c r="X133" s="73"/>
      <c r="Y133" s="73"/>
      <c r="Z133" s="73"/>
    </row>
    <row r="134" spans="17:26" x14ac:dyDescent="0.2">
      <c r="Q134" s="74"/>
      <c r="R134" s="73"/>
      <c r="S134" s="73"/>
      <c r="T134" s="73"/>
      <c r="U134" s="73"/>
      <c r="V134" s="74"/>
      <c r="W134" s="73"/>
      <c r="X134" s="73"/>
      <c r="Y134" s="73"/>
      <c r="Z134" s="73"/>
    </row>
    <row r="135" spans="17:26" x14ac:dyDescent="0.2">
      <c r="Q135" s="74"/>
      <c r="R135" s="73"/>
      <c r="S135" s="73"/>
      <c r="T135" s="73"/>
      <c r="U135" s="73"/>
      <c r="V135" s="74"/>
      <c r="W135" s="73"/>
      <c r="X135" s="73"/>
      <c r="Y135" s="73"/>
      <c r="Z135" s="73"/>
    </row>
    <row r="136" spans="17:26" x14ac:dyDescent="0.2">
      <c r="Q136" s="74"/>
      <c r="R136" s="73"/>
      <c r="S136" s="73"/>
      <c r="T136" s="73"/>
      <c r="U136" s="73"/>
      <c r="V136" s="74"/>
      <c r="W136" s="73"/>
      <c r="X136" s="73"/>
      <c r="Y136" s="73"/>
      <c r="Z136" s="73"/>
    </row>
    <row r="137" spans="17:26" x14ac:dyDescent="0.2">
      <c r="Q137" s="74"/>
      <c r="R137" s="73"/>
      <c r="S137" s="73"/>
      <c r="T137" s="73"/>
      <c r="U137" s="73"/>
      <c r="V137" s="74"/>
      <c r="W137" s="73"/>
      <c r="X137" s="73"/>
      <c r="Y137" s="73"/>
      <c r="Z137" s="73"/>
    </row>
    <row r="138" spans="17:26" x14ac:dyDescent="0.2">
      <c r="Q138" s="74"/>
      <c r="R138" s="73"/>
      <c r="S138" s="73"/>
      <c r="T138" s="73"/>
      <c r="U138" s="73"/>
      <c r="V138" s="74"/>
      <c r="W138" s="73"/>
      <c r="X138" s="73"/>
      <c r="Y138" s="73"/>
      <c r="Z138" s="73"/>
    </row>
    <row r="139" spans="17:26" x14ac:dyDescent="0.2">
      <c r="Q139" s="74"/>
      <c r="R139" s="73"/>
      <c r="S139" s="73"/>
      <c r="T139" s="73"/>
      <c r="U139" s="73"/>
      <c r="V139" s="74"/>
      <c r="W139" s="73"/>
      <c r="X139" s="73"/>
      <c r="Y139" s="73"/>
      <c r="Z139" s="73"/>
    </row>
    <row r="140" spans="17:26" x14ac:dyDescent="0.2">
      <c r="Q140" s="74"/>
      <c r="R140" s="73"/>
      <c r="S140" s="73"/>
      <c r="T140" s="73"/>
      <c r="U140" s="73"/>
      <c r="V140" s="74"/>
      <c r="W140" s="73"/>
      <c r="X140" s="73"/>
      <c r="Y140" s="73"/>
      <c r="Z140" s="73"/>
    </row>
    <row r="141" spans="17:26" x14ac:dyDescent="0.2">
      <c r="Q141" s="74"/>
      <c r="R141" s="73"/>
      <c r="S141" s="73"/>
      <c r="T141" s="73"/>
      <c r="U141" s="73"/>
      <c r="V141" s="74"/>
      <c r="W141" s="73"/>
      <c r="X141" s="73"/>
      <c r="Y141" s="73"/>
      <c r="Z141" s="73"/>
    </row>
    <row r="142" spans="17:26" x14ac:dyDescent="0.2">
      <c r="Q142" s="74"/>
      <c r="R142" s="73"/>
      <c r="S142" s="73"/>
      <c r="T142" s="73"/>
      <c r="U142" s="73"/>
      <c r="V142" s="74"/>
      <c r="W142" s="73"/>
      <c r="X142" s="73"/>
      <c r="Y142" s="73"/>
      <c r="Z142" s="73"/>
    </row>
    <row r="143" spans="17:26" x14ac:dyDescent="0.2">
      <c r="Q143" s="74"/>
      <c r="R143" s="73"/>
      <c r="S143" s="73"/>
      <c r="T143" s="73"/>
      <c r="U143" s="73"/>
      <c r="V143" s="74"/>
      <c r="W143" s="73"/>
      <c r="X143" s="73"/>
      <c r="Y143" s="73"/>
      <c r="Z143" s="73"/>
    </row>
    <row r="144" spans="17:26" x14ac:dyDescent="0.2">
      <c r="Q144" s="74"/>
      <c r="R144" s="73"/>
      <c r="S144" s="73"/>
      <c r="T144" s="73"/>
      <c r="U144" s="73"/>
      <c r="V144" s="74"/>
      <c r="W144" s="73"/>
      <c r="X144" s="73"/>
      <c r="Y144" s="73"/>
      <c r="Z144" s="73"/>
    </row>
    <row r="145" spans="17:26" x14ac:dyDescent="0.2">
      <c r="Q145" s="74"/>
      <c r="R145" s="73"/>
      <c r="S145" s="73"/>
      <c r="T145" s="73"/>
      <c r="U145" s="73"/>
      <c r="V145" s="74"/>
      <c r="W145" s="73"/>
      <c r="X145" s="73"/>
      <c r="Y145" s="73"/>
      <c r="Z145" s="73"/>
    </row>
    <row r="146" spans="17:26" x14ac:dyDescent="0.2">
      <c r="Q146" s="74"/>
      <c r="R146" s="73"/>
      <c r="S146" s="73"/>
      <c r="T146" s="73"/>
      <c r="U146" s="73"/>
      <c r="V146" s="74"/>
      <c r="W146" s="73"/>
      <c r="X146" s="73"/>
      <c r="Y146" s="73"/>
      <c r="Z146" s="73"/>
    </row>
    <row r="147" spans="17:26" x14ac:dyDescent="0.2">
      <c r="Q147" s="74"/>
      <c r="R147" s="73"/>
      <c r="S147" s="73"/>
      <c r="T147" s="73"/>
      <c r="U147" s="73"/>
      <c r="V147" s="74"/>
      <c r="W147" s="73"/>
      <c r="X147" s="73"/>
      <c r="Y147" s="73"/>
      <c r="Z147" s="73"/>
    </row>
    <row r="148" spans="17:26" x14ac:dyDescent="0.2">
      <c r="Q148" s="74"/>
      <c r="R148" s="73"/>
      <c r="S148" s="73"/>
      <c r="T148" s="73"/>
      <c r="U148" s="73"/>
      <c r="V148" s="74"/>
      <c r="W148" s="73"/>
      <c r="X148" s="73"/>
      <c r="Y148" s="73"/>
      <c r="Z148" s="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CP152"/>
  <sheetViews>
    <sheetView zoomScale="110" zoomScaleNormal="110" workbookViewId="0">
      <pane xSplit="1" ySplit="2" topLeftCell="B50" activePane="bottomRight" state="frozen"/>
      <selection pane="topRight" activeCell="B1" sqref="B1"/>
      <selection pane="bottomLeft" activeCell="A2" sqref="A2"/>
      <selection pane="bottomRight" activeCell="A65" sqref="A65"/>
    </sheetView>
  </sheetViews>
  <sheetFormatPr baseColWidth="10" defaultRowHeight="16" x14ac:dyDescent="0.2"/>
  <cols>
    <col min="1" max="1" width="8.6640625" style="38" bestFit="1" customWidth="1"/>
    <col min="2" max="2" width="7.5" style="37" customWidth="1"/>
    <col min="3" max="3" width="7.83203125" style="38" customWidth="1"/>
    <col min="4" max="4" width="7.1640625" style="38" bestFit="1" customWidth="1"/>
    <col min="5" max="5" width="5.33203125" style="38" bestFit="1" customWidth="1"/>
    <col min="6" max="6" width="11.6640625" style="38" bestFit="1" customWidth="1"/>
    <col min="7" max="7" width="9" style="28" bestFit="1" customWidth="1"/>
    <col min="8" max="11" width="9" style="25" bestFit="1" customWidth="1"/>
    <col min="12" max="12" width="6.1640625" style="28" bestFit="1" customWidth="1"/>
    <col min="13" max="13" width="6.1640625" style="25" bestFit="1" customWidth="1"/>
    <col min="14" max="14" width="6.33203125" style="25" bestFit="1" customWidth="1"/>
    <col min="15" max="15" width="7.6640625" style="25" bestFit="1" customWidth="1"/>
    <col min="16" max="16" width="7.83203125" style="25" bestFit="1" customWidth="1"/>
    <col min="17" max="17" width="5.83203125" style="33" bestFit="1" customWidth="1"/>
    <col min="18" max="18" width="5.83203125" style="34" bestFit="1" customWidth="1"/>
    <col min="19" max="19" width="6.33203125" style="34" bestFit="1" customWidth="1"/>
    <col min="20" max="20" width="7.6640625" style="34" bestFit="1" customWidth="1"/>
    <col min="21" max="21" width="7.83203125" style="34" bestFit="1" customWidth="1"/>
    <col min="22" max="22" width="8.33203125" style="28" customWidth="1"/>
    <col min="23" max="23" width="5.83203125" style="25" customWidth="1"/>
    <col min="24" max="24" width="8.33203125" style="25" bestFit="1" customWidth="1"/>
    <col min="25" max="25" width="7.6640625" style="25" customWidth="1"/>
    <col min="26" max="26" width="7.83203125" style="25" customWidth="1"/>
    <col min="27" max="27" width="9" style="28" customWidth="1"/>
    <col min="28" max="41" width="9" style="25" customWidth="1"/>
    <col min="42" max="43" width="13.33203125" style="25" customWidth="1"/>
    <col min="44" max="44" width="7" style="28" customWidth="1"/>
    <col min="45" max="48" width="7" style="25" customWidth="1"/>
    <col min="49" max="49" width="9.5" style="25" customWidth="1"/>
    <col min="50" max="50" width="9" style="25" customWidth="1"/>
    <col min="51" max="60" width="7" style="25" customWidth="1"/>
    <col min="61" max="61" width="7" style="29" customWidth="1"/>
    <col min="62" max="65" width="7" style="30" customWidth="1"/>
    <col min="66" max="66" width="9.33203125" style="30" customWidth="1"/>
    <col min="67" max="67" width="8.83203125" style="30" customWidth="1"/>
    <col min="68" max="77" width="7" style="30" customWidth="1"/>
    <col min="78" max="78" width="7" style="28" bestFit="1" customWidth="1"/>
    <col min="79" max="79" width="5.83203125" style="25" bestFit="1" customWidth="1"/>
    <col min="80" max="82" width="6.5" style="25" bestFit="1" customWidth="1"/>
    <col min="83" max="84" width="9.1640625" style="25" bestFit="1" customWidth="1"/>
    <col min="85" max="85" width="6" style="25" bestFit="1" customWidth="1"/>
    <col min="86" max="86" width="6.33203125" style="25" bestFit="1" customWidth="1"/>
    <col min="87" max="91" width="7" style="25" bestFit="1" customWidth="1"/>
    <col min="92" max="92" width="6.83203125" style="25" bestFit="1" customWidth="1"/>
    <col min="93" max="94" width="10.83203125" style="25"/>
    <col min="95" max="16384" width="10.83203125" style="34"/>
  </cols>
  <sheetData>
    <row r="1" spans="1:94" customForma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6" customFormat="1" ht="82" customHeight="1" x14ac:dyDescent="0.2">
      <c r="A2" s="5" t="s">
        <v>3</v>
      </c>
      <c r="B2" s="7" t="s">
        <v>625</v>
      </c>
      <c r="C2" s="7" t="s">
        <v>626</v>
      </c>
      <c r="D2" s="6" t="s">
        <v>11</v>
      </c>
      <c r="E2" s="5" t="s">
        <v>12</v>
      </c>
      <c r="F2" s="5" t="s">
        <v>253</v>
      </c>
      <c r="G2" s="58" t="s">
        <v>628</v>
      </c>
      <c r="H2" s="65" t="s">
        <v>629</v>
      </c>
      <c r="I2" s="65" t="s">
        <v>630</v>
      </c>
      <c r="J2" s="65" t="s">
        <v>631</v>
      </c>
      <c r="K2" s="65" t="s">
        <v>632</v>
      </c>
      <c r="L2" s="58" t="s">
        <v>633</v>
      </c>
      <c r="M2" s="65" t="s">
        <v>642</v>
      </c>
      <c r="N2" s="65" t="s">
        <v>637</v>
      </c>
      <c r="O2" s="65" t="s">
        <v>641</v>
      </c>
      <c r="P2" s="65" t="s">
        <v>634</v>
      </c>
      <c r="Q2" s="58" t="s">
        <v>635</v>
      </c>
      <c r="R2" s="65" t="s">
        <v>639</v>
      </c>
      <c r="S2" s="65" t="s">
        <v>638</v>
      </c>
      <c r="T2" s="65" t="s">
        <v>640</v>
      </c>
      <c r="U2" s="65" t="s">
        <v>636</v>
      </c>
      <c r="V2" s="66" t="s">
        <v>2619</v>
      </c>
      <c r="W2" s="67" t="s">
        <v>2748</v>
      </c>
      <c r="X2" s="67" t="s">
        <v>2749</v>
      </c>
      <c r="Y2" s="67" t="s">
        <v>2750</v>
      </c>
      <c r="Z2" s="67" t="s">
        <v>2751</v>
      </c>
      <c r="AA2" s="58" t="s">
        <v>285</v>
      </c>
      <c r="AB2" s="59" t="s">
        <v>286</v>
      </c>
      <c r="AC2" s="58" t="s">
        <v>287</v>
      </c>
      <c r="AD2" s="59" t="s">
        <v>288</v>
      </c>
      <c r="AE2" s="59" t="s">
        <v>289</v>
      </c>
      <c r="AF2" s="59" t="s">
        <v>3045</v>
      </c>
      <c r="AG2" s="59" t="s">
        <v>3046</v>
      </c>
      <c r="AH2" s="59" t="s">
        <v>290</v>
      </c>
      <c r="AI2" s="58" t="s">
        <v>291</v>
      </c>
      <c r="AJ2" s="59" t="s">
        <v>292</v>
      </c>
      <c r="AK2" s="59" t="s">
        <v>293</v>
      </c>
      <c r="AL2" s="59" t="s">
        <v>294</v>
      </c>
      <c r="AM2" s="58" t="s">
        <v>295</v>
      </c>
      <c r="AN2" s="59" t="s">
        <v>296</v>
      </c>
      <c r="AO2" s="60" t="s">
        <v>297</v>
      </c>
      <c r="AP2" s="61" t="s">
        <v>298</v>
      </c>
      <c r="AQ2" s="62" t="s">
        <v>2950</v>
      </c>
      <c r="AR2" s="58" t="s">
        <v>257</v>
      </c>
      <c r="AS2" s="59" t="s">
        <v>258</v>
      </c>
      <c r="AT2" s="58" t="s">
        <v>259</v>
      </c>
      <c r="AU2" s="59" t="s">
        <v>260</v>
      </c>
      <c r="AV2" s="59" t="s">
        <v>261</v>
      </c>
      <c r="AW2" s="59" t="s">
        <v>3047</v>
      </c>
      <c r="AX2" s="59" t="s">
        <v>3048</v>
      </c>
      <c r="AY2" s="59" t="s">
        <v>262</v>
      </c>
      <c r="AZ2" s="58" t="s">
        <v>263</v>
      </c>
      <c r="BA2" s="59" t="s">
        <v>264</v>
      </c>
      <c r="BB2" s="59" t="s">
        <v>265</v>
      </c>
      <c r="BC2" s="59" t="s">
        <v>266</v>
      </c>
      <c r="BD2" s="58" t="s">
        <v>267</v>
      </c>
      <c r="BE2" s="59" t="s">
        <v>268</v>
      </c>
      <c r="BF2" s="60" t="s">
        <v>269</v>
      </c>
      <c r="BG2" s="61" t="s">
        <v>270</v>
      </c>
      <c r="BH2" s="62" t="s">
        <v>2951</v>
      </c>
      <c r="BI2" s="63" t="s">
        <v>271</v>
      </c>
      <c r="BJ2" s="64" t="s">
        <v>272</v>
      </c>
      <c r="BK2" s="63" t="s">
        <v>273</v>
      </c>
      <c r="BL2" s="64" t="s">
        <v>274</v>
      </c>
      <c r="BM2" s="64" t="s">
        <v>275</v>
      </c>
      <c r="BN2" s="64" t="s">
        <v>3049</v>
      </c>
      <c r="BO2" s="64" t="s">
        <v>3050</v>
      </c>
      <c r="BP2" s="64" t="s">
        <v>276</v>
      </c>
      <c r="BQ2" s="63" t="s">
        <v>277</v>
      </c>
      <c r="BR2" s="64" t="s">
        <v>278</v>
      </c>
      <c r="BS2" s="64" t="s">
        <v>279</v>
      </c>
      <c r="BT2" s="64" t="s">
        <v>280</v>
      </c>
      <c r="BU2" s="63" t="s">
        <v>281</v>
      </c>
      <c r="BV2" s="64" t="s">
        <v>282</v>
      </c>
      <c r="BW2" s="60" t="s">
        <v>283</v>
      </c>
      <c r="BX2" s="61" t="s">
        <v>284</v>
      </c>
      <c r="BY2" s="62" t="s">
        <v>2953</v>
      </c>
      <c r="BZ2" s="66" t="s">
        <v>2752</v>
      </c>
      <c r="CA2" s="68" t="s">
        <v>2753</v>
      </c>
      <c r="CB2" s="66" t="s">
        <v>2754</v>
      </c>
      <c r="CC2" s="68" t="s">
        <v>2755</v>
      </c>
      <c r="CD2" s="68" t="s">
        <v>2756</v>
      </c>
      <c r="CE2" s="68" t="s">
        <v>3051</v>
      </c>
      <c r="CF2" s="68" t="s">
        <v>3052</v>
      </c>
      <c r="CG2" s="68" t="s">
        <v>2757</v>
      </c>
      <c r="CH2" s="66" t="s">
        <v>2758</v>
      </c>
      <c r="CI2" s="68" t="s">
        <v>2759</v>
      </c>
      <c r="CJ2" s="68" t="s">
        <v>2760</v>
      </c>
      <c r="CK2" s="68" t="s">
        <v>2761</v>
      </c>
      <c r="CL2" s="66" t="s">
        <v>2762</v>
      </c>
      <c r="CM2" s="68" t="s">
        <v>2763</v>
      </c>
      <c r="CN2" s="66" t="s">
        <v>2764</v>
      </c>
      <c r="CO2" s="67" t="s">
        <v>2765</v>
      </c>
      <c r="CP2" s="68" t="s">
        <v>2952</v>
      </c>
    </row>
    <row r="3" spans="1:94" s="35" customFormat="1" x14ac:dyDescent="0.2">
      <c r="A3" s="49" t="s">
        <v>14</v>
      </c>
      <c r="B3" s="37" t="str">
        <f>IF(VLOOKUP($A3,'I-Ligands'!$A:$G,3,FALSE)="","",VLOOKUP($A3,'I-Ligands'!$A:$G,3,FALSE))</f>
        <v>Serotonin</v>
      </c>
      <c r="C3" s="38" t="str">
        <f>IF(VLOOKUP($A3,'I-Ligands'!$A:$G,4,FALSE)="","",VLOOKUP($A3,'I-Ligands'!$A:$G,4,FALSE))</f>
        <v>5-Hydroxytryptamine Hydrochloride</v>
      </c>
      <c r="D3" s="36" t="str">
        <f>IF(VLOOKUP($A3,'I-Ligands'!$A:$G,5,FALSE)="","",VLOOKUP($A3,'I-Ligands'!$A:$G,5,FALSE))</f>
        <v>Guide to Pharmacology</v>
      </c>
      <c r="E3" s="36">
        <f>IF(VLOOKUP($A3,'I-Ligands'!$A:$G,6,FALSE)="","",VLOOKUP($A3,'I-Ligands'!$A:$G,6,FALSE))</f>
        <v>5</v>
      </c>
      <c r="F3" s="36" t="str">
        <f>IF(VLOOKUP($A3,'I-Ligands'!$A:$G,7,FALSE)="","",VLOOKUP($A3,'I-Ligands'!$A:$G,7,FALSE))</f>
        <v>Physiological</v>
      </c>
      <c r="G3" s="28">
        <f>IF(COUNTIF(AA3:AB3,"#N/A")=COLUMNS(AA3:AB3),NA(),_xlfn.MAXIFS(AA3:AB3,AA3:AB3,"&lt;&gt;#N/A"))</f>
        <v>5.2549908106010692</v>
      </c>
      <c r="H3" s="32">
        <f>IF(COUNTIF(AC3:AH3,"#N/A")=COLUMNS(AC3:AH3),NA(),_xlfn.MAXIFS(AC3:AH3,AC3:AH3,"&lt;&gt;#N/A"))</f>
        <v>6.5713241151950728</v>
      </c>
      <c r="I3" s="32">
        <f>IF(COUNTIF(AI3:AL3,"#N/A")=COLUMNS(AI3:AL3),NA(),_xlfn.MAXIFS(AI3:AL3,AI3:AL3,"&lt;&gt;#N/A"))</f>
        <v>6.7138960603755455</v>
      </c>
      <c r="J3" s="32">
        <f>IF(COUNTIF(AM3:AN3,"#N/A")=COLUMNS(AM3:AN3),NA(),_xlfn.MAXIFS(AM3:AN3,AM3:AN3,"&lt;&gt;#N/A"))</f>
        <v>5.3212086988290181</v>
      </c>
      <c r="K3" s="32" t="e">
        <f>IF(COUNTIF(AO3:AQ3,"#N/A")=COLUMNS(AO3:AQ3),NA(),_xlfn.MAXIFS(AO3:AQ3,AO3:AQ3,"&lt;&gt;#N/A"))</f>
        <v>#N/A</v>
      </c>
      <c r="L3" s="28">
        <f>IF(COUNTIF(AR3:AS3,"#N/A")=COLUMNS(AR3:AS3),NA(),_xlfn.MAXIFS(AR3:AS3,AR3:AS3,"&lt;&gt;#N/A"))</f>
        <v>5.9</v>
      </c>
      <c r="M3" s="32">
        <f>IF(COUNTIF(AT3:AY3,"#N/A")=COLUMNS(AT3:AY3),NA(),_xlfn.MAXIFS(AT3:AY3,AT3:AY3,"&lt;&gt;#N/A"))</f>
        <v>6.96</v>
      </c>
      <c r="N3" s="32">
        <f>IF(COUNTIF(AZ3:BC3,"#N/A")=COLUMNS(AZ3:BC3),NA(),_xlfn.MAXIFS(AZ3:BC3,AZ3:BC3,"&lt;&gt;#N/A"))</f>
        <v>7.07</v>
      </c>
      <c r="O3" s="32">
        <f>IF(COUNTIF(BD3:BE3,"#N/A")=COLUMNS(BD3:BE3),NA(),_xlfn.MAXIFS(BD3:BE3,BD3:BE3,"&lt;&gt;#N/A"))</f>
        <v>5.88</v>
      </c>
      <c r="P3" s="32" t="e">
        <f>IF(COUNTIF(BF3:BH3,"#N/A")=COLUMNS(BF3:BH3),NA(),_xlfn.MAXIFS(BF3:BH3,BF3:BH3,"&lt;&gt;#N/A"))</f>
        <v>#N/A</v>
      </c>
      <c r="Q3" s="29">
        <f>IF(COUNTIF(BI3:BJ3,"#N/A")=COLUMNS(BI3:BJ3),NA(),_xlfn.MAXIFS(BI3:BJ3,BI3:BJ3,"&lt;&gt;#N/A"))</f>
        <v>23.713235294117649</v>
      </c>
      <c r="R3" s="31">
        <f>IF(COUNTIF(BK3:BP3,"#N/A")=COLUMNS(BK3:BP3),NA(),_xlfn.MAXIFS(BK3:BP3,BK3:BP3,"&lt;&gt;#N/A"))</f>
        <v>50.103519668737064</v>
      </c>
      <c r="S3" s="31">
        <f>IF(COUNTIF(BQ3:BT3,"#N/A")=COLUMNS(BQ3:BT3),NA(),_xlfn.MAXIFS(BQ3:BT3,BQ3:BT3,"&lt;&gt;#N/A"))</f>
        <v>44.044943820224724</v>
      </c>
      <c r="T3" s="31">
        <f>IF(COUNTIF(BU3:BV3,"#N/A")=COLUMNS(BU3:BV3),NA(),_xlfn.MAXIFS(BU3:BV3,BU3:BV3,"&lt;&gt;#N/A"))</f>
        <v>27.61904761904762</v>
      </c>
      <c r="U3" s="31" t="e">
        <f>IF(COUNTIF(BW3:BY3,"#N/A")=COLUMNS(BW3:BY3),NA(),_xlfn.MAXIFS(BW3:BY3,BW3:BY3,"&lt;&gt;#N/A"))</f>
        <v>#N/A</v>
      </c>
      <c r="V3" s="28">
        <f>IF(COUNTIF(BZ3:CA3,"#N/A")=COLUMNS(BZ3:CA3),NA(),_xlfn.MAXIFS(BZ3:CA3,BZ3:CA3,"&lt;&gt;#N/A"))</f>
        <v>2.1052631578947372</v>
      </c>
      <c r="W3" s="32">
        <f>IF(COUNTIF(CB3:CG3,"#N/A")=COLUMNS(CB3:CG3),NA(),_xlfn.MAXIFS(CB3:CG3,CB3:CG3,"&lt;&gt;#N/A"))</f>
        <v>8.0398671096345513</v>
      </c>
      <c r="X3" s="32">
        <f>IF(COUNTIF(CH3:CK3,"#N/A")=COLUMNS(CH3:CK3),NA(),_xlfn.MAXIFS(CH3:CK3,CH3:CK3,"&lt;&gt;#N/A"))</f>
        <v>5.4748603351955314</v>
      </c>
      <c r="Y3" s="32">
        <f>IF(COUNTIF(CL3:CM3,"#N/A")=COLUMNS(CL3:CM3),NA(),_xlfn.MAXIFS(CL3:CM3,CL3:CM3,"&lt;&gt;#N/A"))</f>
        <v>4.084507042253521</v>
      </c>
      <c r="Z3" s="32" t="e">
        <f>IF(COUNTIF(CN3:CP3,"#N/A")=COLUMNS(CN3:CP3),NA(),_xlfn.MAXIFS(CN3:CP3,CN3:CP3,"&lt;&gt;#N/A"))</f>
        <v>#N/A</v>
      </c>
      <c r="AA3" s="23" cm="1">
        <f t="array" ref="AA3">_xlfn.IFS(AR3=0,0,AR3&gt;0,(LOG(0.01*BI3/10^-AR3)))</f>
        <v>5.2549908106010692</v>
      </c>
      <c r="AB3" s="24" cm="1">
        <f t="array" ref="AB3">_xlfn.IFS(AS3=0,0,AS3&gt;0,(LOG(0.01*BJ3/10^-AS3)))</f>
        <v>5.2026414798205618</v>
      </c>
      <c r="AC3" s="24" cm="1">
        <f t="array" ref="AC3">_xlfn.IFS(AT3=0,0,AT3&gt;0,(LOG(0.01*BK3/10^-AT3)))</f>
        <v>6.0203248228864883</v>
      </c>
      <c r="AD3" s="24" cm="1">
        <f t="array" ref="AD3">_xlfn.IFS(AU3=0,0,AU3&gt;0,(LOG(0.01*BL3/10^-AU3)))</f>
        <v>6.0203248228864883</v>
      </c>
      <c r="AE3" s="24" cm="1">
        <f t="array" ref="AE3">_xlfn.IFS(AV3=0,0,AV3&gt;0,(LOG(0.01*BM3/10^-AV3)))</f>
        <v>6.5713241151950728</v>
      </c>
      <c r="AF3" s="24" cm="1">
        <f t="array" ref="AF3">_xlfn.IFS(AW3=0,0,AW3&gt;0,(LOG(0.01*BN3/10^-AW3)))</f>
        <v>6.1998682352289203</v>
      </c>
      <c r="AG3" s="24" cm="1">
        <f t="array" ref="AG3">_xlfn.IFS(AX3=0,0,AX3&gt;0,(LOG(0.01*BO3/10^-AX3)))</f>
        <v>6.1998682352289203</v>
      </c>
      <c r="AH3" s="24" cm="1">
        <f t="array" ref="AH3">_xlfn.IFS(AY3=0,0,AY3&gt;0,(LOG(0.01*BP3/10^-AY3)))</f>
        <v>5.7661242572335638</v>
      </c>
      <c r="AI3" s="24" cm="1">
        <f t="array" ref="AI3">_xlfn.IFS(AZ3=0,0,AZ3&gt;0,(LOG(0.01*BQ3/10^-AZ3)))</f>
        <v>5.7188068997141182</v>
      </c>
      <c r="AJ3" s="24" cm="1">
        <f t="array" ref="AJ3">_xlfn.IFS(BA3=0,0,BA3&gt;0,(LOG(0.01*BR3/10^-BA3)))</f>
        <v>5.7188068997141182</v>
      </c>
      <c r="AK3" s="24" cm="1">
        <f t="array" ref="AK3">_xlfn.IFS(BB3=0,0,BB3&gt;0,(LOG(0.01*BS3/10^-BB3)))</f>
        <v>6.7138960603755455</v>
      </c>
      <c r="AL3" s="24" cm="1">
        <f t="array" ref="AL3">_xlfn.IFS(BC3=0,0,BC3&gt;0,(LOG(0.01*BT3/10^-BC3)))</f>
        <v>5.3881783090789384</v>
      </c>
      <c r="AM3" s="24" cm="1">
        <f t="array" ref="AM3">_xlfn.IFS(BD3=0,0,BD3&gt;0,(LOG(0.01*BU3/10^-BD3)))</f>
        <v>5.3212086988290181</v>
      </c>
      <c r="AN3" s="24" cm="1">
        <f t="array" ref="AN3">_xlfn.IFS(BE3=0,0,BE3&gt;0,(LOG(0.01*BV3/10^-BE3)))</f>
        <v>5.1903074723871203</v>
      </c>
      <c r="AO3" s="24" t="e" cm="1">
        <f t="array" ref="AO3">_xlfn.IFS(BF3=0,0,BF3&gt;0,(LOG(0.01*BW3/10^-BF3)))</f>
        <v>#N/A</v>
      </c>
      <c r="AP3" s="24" t="e" cm="1">
        <f t="array" ref="AP3">_xlfn.IFS(BG3=0,0,BG3&gt;0,(LOG(0.01*BX3/10^-BG3)))</f>
        <v>#N/A</v>
      </c>
      <c r="AQ3" s="24" t="e" cm="1">
        <f t="array" ref="AQ3">_xlfn.IFS(BH3=0,0,BH3&gt;0,(LOG(0.01*BY3/10^-BH3)))</f>
        <v>#N/A</v>
      </c>
      <c r="AR3" s="23">
        <f>VLOOKUP($A3,'I-EmEC'!$A:$DD,MATCH(AR$2,'I-EmEC'!$A$1:$DD$1,0),FALSE)</f>
        <v>5.88</v>
      </c>
      <c r="AS3" s="24">
        <f>VLOOKUP($A3,'I-EmEC'!$A:$DD,MATCH(AS$2,'I-EmEC'!$A$1:$DD$1,0),FALSE)</f>
        <v>5.9</v>
      </c>
      <c r="AT3" s="24">
        <f>VLOOKUP($A3,'I-EmEC'!$A:$DD,MATCH(AT$2,'I-EmEC'!$A$1:$DD$1,0),FALSE)</f>
        <v>6.35</v>
      </c>
      <c r="AU3" s="24">
        <f>VLOOKUP($A3,'I-EmEC'!$A:$DD,MATCH(AU$2,'I-EmEC'!$A$1:$DD$1,0),FALSE)</f>
        <v>6.35</v>
      </c>
      <c r="AV3" s="24">
        <f>VLOOKUP($A3,'I-EmEC'!$A:$DD,MATCH(AV$2,'I-EmEC'!$A$1:$DD$1,0),FALSE)</f>
        <v>6.96</v>
      </c>
      <c r="AW3" s="24">
        <f>VLOOKUP($A3,'I-EmEC'!$A:$DD,MATCH(AW$2,'I-EmEC'!$A$1:$DD$1,0),FALSE)</f>
        <v>6.5</v>
      </c>
      <c r="AX3" s="24">
        <f>VLOOKUP($A3,'I-EmEC'!$A:$DD,MATCH(AX$2,'I-EmEC'!$A$1:$DD$1,0),FALSE)</f>
        <v>6.5</v>
      </c>
      <c r="AY3" s="24">
        <f>VLOOKUP($A3,'I-EmEC'!$A:$DD,MATCH(AY$2,'I-EmEC'!$A$1:$DD$1,0),FALSE)</f>
        <v>6.19</v>
      </c>
      <c r="AZ3" s="24">
        <f>VLOOKUP($A3,'I-EmEC'!$A:$DD,MATCH(AZ$2,'I-EmEC'!$A$1:$DD$1,0),FALSE)</f>
        <v>6.08</v>
      </c>
      <c r="BA3" s="24">
        <f>VLOOKUP($A3,'I-EmEC'!$A:$DD,MATCH(BA$2,'I-EmEC'!$A$1:$DD$1,0),FALSE)</f>
        <v>6.08</v>
      </c>
      <c r="BB3" s="24">
        <f>VLOOKUP($A3,'I-EmEC'!$A:$DD,MATCH(BB$2,'I-EmEC'!$A$1:$DD$1,0),FALSE)</f>
        <v>7.07</v>
      </c>
      <c r="BC3" s="24">
        <f>VLOOKUP($A3,'I-EmEC'!$A:$DD,MATCH(BC$2,'I-EmEC'!$A$1:$DD$1,0),FALSE)</f>
        <v>5.92</v>
      </c>
      <c r="BD3" s="24">
        <f>VLOOKUP($A3,'I-EmEC'!$A:$DD,MATCH(BD$2,'I-EmEC'!$A$1:$DD$1,0),FALSE)</f>
        <v>5.88</v>
      </c>
      <c r="BE3" s="24">
        <f>VLOOKUP($A3,'I-EmEC'!$A:$DD,MATCH(BE$2,'I-EmEC'!$A$1:$DD$1,0),FALSE)</f>
        <v>5.83</v>
      </c>
      <c r="BF3" s="24" t="e">
        <f>VLOOKUP($A3,'I-EmEC'!$A:$DD,MATCH(BF$2,'I-EmEC'!$A$1:$DD$1,0),FALSE)</f>
        <v>#N/A</v>
      </c>
      <c r="BG3" s="24" t="e">
        <f>VLOOKUP($A3,'I-EmEC'!$A:$DD,MATCH(BG$2,'I-EmEC'!$A$1:$DD$1,0),FALSE)</f>
        <v>#N/A</v>
      </c>
      <c r="BH3" s="24" t="e">
        <f>VLOOKUP($A3,'I-EmEC'!$A:$DD,MATCH(BH$2,'I-EmEC'!$A$1:$DD$1,0),FALSE)</f>
        <v>#N/A</v>
      </c>
      <c r="BI3" s="26">
        <f>VLOOKUP($A3,'I-EmEC'!$A:$DD,MATCH(BI$2,'I-EmEC'!$A$1:$DD$1,0),FALSE)</f>
        <v>23.713235294117649</v>
      </c>
      <c r="BJ3" s="27">
        <f>VLOOKUP($A3,'I-EmEC'!$A:$DD,MATCH(BJ$2,'I-EmEC'!$A$1:$DD$1,0),FALSE)</f>
        <v>20.074349442379184</v>
      </c>
      <c r="BK3" s="27">
        <f>VLOOKUP($A3,'I-EmEC'!$A:$DD,MATCH(BK$2,'I-EmEC'!$A$1:$DD$1,0),FALSE)</f>
        <v>46.808510638297868</v>
      </c>
      <c r="BL3" s="27">
        <f>VLOOKUP($A3,'I-EmEC'!$A:$DD,MATCH(BL$2,'I-EmEC'!$A$1:$DD$1,0),FALSE)</f>
        <v>46.808510638297868</v>
      </c>
      <c r="BM3" s="27">
        <f>VLOOKUP($A3,'I-EmEC'!$A:$DD,MATCH(BM$2,'I-EmEC'!$A$1:$DD$1,0),FALSE)</f>
        <v>40.862422997946602</v>
      </c>
      <c r="BN3" s="27">
        <f>VLOOKUP($A3,'I-EmEC'!$A:$DD,MATCH(BN$2,'I-EmEC'!$A$1:$DD$1,0),FALSE)</f>
        <v>50.103519668737064</v>
      </c>
      <c r="BO3" s="27">
        <f>VLOOKUP($A3,'I-EmEC'!$A:$DD,MATCH(BO$2,'I-EmEC'!$A$1:$DD$1,0),FALSE)</f>
        <v>50.103519668737064</v>
      </c>
      <c r="BP3" s="27">
        <f>VLOOKUP($A3,'I-EmEC'!$A:$DD,MATCH(BP$2,'I-EmEC'!$A$1:$DD$1,0),FALSE)</f>
        <v>37.681159420289852</v>
      </c>
      <c r="BQ3" s="27">
        <f>VLOOKUP($A3,'I-EmEC'!$A:$DD,MATCH(BQ$2,'I-EmEC'!$A$1:$DD$1,0),FALSE)</f>
        <v>43.531827515400408</v>
      </c>
      <c r="BR3" s="27">
        <f>VLOOKUP($A3,'I-EmEC'!$A:$DD,MATCH(BR$2,'I-EmEC'!$A$1:$DD$1,0),FALSE)</f>
        <v>43.531827515400408</v>
      </c>
      <c r="BS3" s="27">
        <f>VLOOKUP($A3,'I-EmEC'!$A:$DD,MATCH(BS$2,'I-EmEC'!$A$1:$DD$1,0),FALSE)</f>
        <v>44.044943820224724</v>
      </c>
      <c r="BT3" s="27">
        <f>VLOOKUP($A3,'I-EmEC'!$A:$DD,MATCH(BT$2,'I-EmEC'!$A$1:$DD$1,0),FALSE)</f>
        <v>29.388560157790927</v>
      </c>
      <c r="BU3" s="27">
        <f>VLOOKUP($A3,'I-EmEC'!$A:$DD,MATCH(BU$2,'I-EmEC'!$A$1:$DD$1,0),FALSE)</f>
        <v>27.61904761904762</v>
      </c>
      <c r="BV3" s="27">
        <f>VLOOKUP($A3,'I-EmEC'!$A:$DD,MATCH(BV$2,'I-EmEC'!$A$1:$DD$1,0),FALSE)</f>
        <v>22.92490118577075</v>
      </c>
      <c r="BW3" s="27" t="e">
        <f>VLOOKUP($A3,'I-EmEC'!$A:$DD,MATCH(BW$2,'I-EmEC'!$A$1:$DD$1,0),FALSE)</f>
        <v>#N/A</v>
      </c>
      <c r="BX3" s="27" t="e">
        <f>VLOOKUP($A3,'I-EmEC'!$A:$DD,MATCH(BX$2,'I-EmEC'!$A$1:$DD$1,0),FALSE)</f>
        <v>#N/A</v>
      </c>
      <c r="BY3" s="27" t="e">
        <f>VLOOKUP($A3,'I-EmEC'!$A:$DD,MATCH(BY$2,'I-EmEC'!$A$1:$DD$1,0),FALSE)</f>
        <v>#N/A</v>
      </c>
      <c r="BZ3" s="23">
        <f>VLOOKUP($A3,'I-EmEC'!$A:$DD,MATCH(BZ$2,'I-EmEC'!$A$1:$DD$1,0),FALSE)</f>
        <v>2.087378640776699</v>
      </c>
      <c r="CA3" s="24">
        <f>VLOOKUP($A3,'I-EmEC'!$A:$DD,MATCH(CA$2,'I-EmEC'!$A$1:$DD$1,0),FALSE)</f>
        <v>2.1052631578947372</v>
      </c>
      <c r="CB3" s="24">
        <f>VLOOKUP($A3,'I-EmEC'!$A:$DD,MATCH(CB$2,'I-EmEC'!$A$1:$DD$1,0),FALSE)</f>
        <v>8.0398671096345513</v>
      </c>
      <c r="CC3" s="24">
        <f>VLOOKUP($A3,'I-EmEC'!$A:$DD,MATCH(CC$2,'I-EmEC'!$A$1:$DD$1,0),FALSE)</f>
        <v>8.0398671096345513</v>
      </c>
      <c r="CD3" s="24">
        <f>VLOOKUP($A3,'I-EmEC'!$A:$DD,MATCH(CD$2,'I-EmEC'!$A$1:$DD$1,0),FALSE)</f>
        <v>4.6823529411764699</v>
      </c>
      <c r="CE3" s="24">
        <f>VLOOKUP($A3,'I-EmEC'!$A:$DD,MATCH(CE$2,'I-EmEC'!$A$1:$DD$1,0),FALSE)</f>
        <v>3.4036568213783402</v>
      </c>
      <c r="CF3" s="24">
        <f>VLOOKUP($A3,'I-EmEC'!$A:$DD,MATCH(CF$2,'I-EmEC'!$A$1:$DD$1,0),FALSE)</f>
        <v>3.4036568213783402</v>
      </c>
      <c r="CG3" s="24">
        <f>VLOOKUP($A3,'I-EmEC'!$A:$DD,MATCH(CG$2,'I-EmEC'!$A$1:$DD$1,0),FALSE)</f>
        <v>3.5911602209944751</v>
      </c>
      <c r="CH3" s="24">
        <f>VLOOKUP($A3,'I-EmEC'!$A:$DD,MATCH(CH$2,'I-EmEC'!$A$1:$DD$1,0),FALSE)</f>
        <v>5.3132832080200494</v>
      </c>
      <c r="CI3" s="24">
        <f>VLOOKUP($A3,'I-EmEC'!$A:$DD,MATCH(CI$2,'I-EmEC'!$A$1:$DD$1,0),FALSE)</f>
        <v>5.3132832080200494</v>
      </c>
      <c r="CJ3" s="24">
        <f>VLOOKUP($A3,'I-EmEC'!$A:$DD,MATCH(CJ$2,'I-EmEC'!$A$1:$DD$1,0),FALSE)</f>
        <v>5.4748603351955314</v>
      </c>
      <c r="CK3" s="24">
        <f>VLOOKUP($A3,'I-EmEC'!$A:$DD,MATCH(CK$2,'I-EmEC'!$A$1:$DD$1,0),FALSE)</f>
        <v>3.0346232179226069</v>
      </c>
      <c r="CL3" s="24">
        <f>VLOOKUP($A3,'I-EmEC'!$A:$DD,MATCH(CL$2,'I-EmEC'!$A$1:$DD$1,0),FALSE)</f>
        <v>4.084507042253521</v>
      </c>
      <c r="CM3" s="24">
        <f>VLOOKUP($A3,'I-EmEC'!$A:$DD,MATCH(CM$2,'I-EmEC'!$A$1:$DD$1,0),FALSE)</f>
        <v>3.3819241982507284</v>
      </c>
      <c r="CN3" s="24" t="e">
        <f>VLOOKUP($A3,'I-EmEC'!$A:$DD,MATCH(CN$2,'I-EmEC'!$A$1:$DD$1,0),FALSE)</f>
        <v>#N/A</v>
      </c>
      <c r="CO3" s="24" t="e">
        <f>VLOOKUP($A3,'I-EmEC'!$A:$DD,MATCH(CO$2,'I-EmEC'!$A$1:$DD$1,0),FALSE)</f>
        <v>#N/A</v>
      </c>
      <c r="CP3" s="24" t="e">
        <f>VLOOKUP($A3,'I-EmEC'!$A:$DD,MATCH(CP$2,'I-EmEC'!$A$1:$DD$1,0),FALSE)</f>
        <v>#N/A</v>
      </c>
    </row>
    <row r="4" spans="1:94" s="35" customFormat="1" x14ac:dyDescent="0.2">
      <c r="A4" s="49" t="s">
        <v>16</v>
      </c>
      <c r="B4" s="37" t="str">
        <f>IF(VLOOKUP($A4,'I-Ligands'!$A:$G,3,FALSE)="","",VLOOKUP($A4,'I-Ligands'!$A:$G,3,FALSE))</f>
        <v>Serotonin</v>
      </c>
      <c r="C4" s="38" t="str">
        <f>IF(VLOOKUP($A4,'I-Ligands'!$A:$G,4,FALSE)="","",VLOOKUP($A4,'I-Ligands'!$A:$G,4,FALSE))</f>
        <v>5-Hydroxytryptamine Hydrochloride</v>
      </c>
      <c r="D4" s="36" t="str">
        <f>IF(VLOOKUP($A4,'I-Ligands'!$A:$G,5,FALSE)="","",VLOOKUP($A4,'I-Ligands'!$A:$G,5,FALSE))</f>
        <v>Guide to Pharmacology</v>
      </c>
      <c r="E4" s="36">
        <f>IF(VLOOKUP($A4,'I-Ligands'!$A:$G,6,FALSE)="","",VLOOKUP($A4,'I-Ligands'!$A:$G,6,FALSE))</f>
        <v>5</v>
      </c>
      <c r="F4" s="36" t="str">
        <f>IF(VLOOKUP($A4,'I-Ligands'!$A:$G,7,FALSE)="","",VLOOKUP($A4,'I-Ligands'!$A:$G,7,FALSE))</f>
        <v>Physiological</v>
      </c>
      <c r="G4" s="28">
        <f t="shared" ref="G4:G67" si="0">IF(COUNTIF(AA4:AB4,"#N/A")=COLUMNS(AA4:AB4),NA(),_xlfn.MAXIFS(AA4:AB4,AA4:AB4,"&lt;&gt;#N/A"))</f>
        <v>0</v>
      </c>
      <c r="H4" s="32">
        <f t="shared" ref="H4:H67" si="1">IF(COUNTIF(AC4:AH4,"#N/A")=COLUMNS(AC4:AH4),NA(),_xlfn.MAXIFS(AC4:AH4,AC4:AH4,"&lt;&gt;#N/A"))</f>
        <v>7.3895758371501747</v>
      </c>
      <c r="I4" s="32">
        <f t="shared" ref="I4:I67" si="2">IF(COUNTIF(AI4:AL4,"#N/A")=COLUMNS(AI4:AL4),NA(),_xlfn.MAXIFS(AI4:AL4,AI4:AL4,"&lt;&gt;#N/A"))</f>
        <v>6.8171869504115996</v>
      </c>
      <c r="J4" s="32">
        <f t="shared" ref="J4:J67" si="3">IF(COUNTIF(AM4:AN4,"#N/A")=COLUMNS(AM4:AN4),NA(),_xlfn.MAXIFS(AM4:AN4,AM4:AN4,"&lt;&gt;#N/A"))</f>
        <v>6.1232686901569817</v>
      </c>
      <c r="K4" s="32" t="e">
        <f t="shared" ref="K4:K67" si="4">IF(COUNTIF(AO4:AQ4,"#N/A")=COLUMNS(AO4:AQ4),NA(),_xlfn.MAXIFS(AO4:AQ4,AO4:AQ4,"&lt;&gt;#N/A"))</f>
        <v>#N/A</v>
      </c>
      <c r="L4" s="28">
        <f t="shared" ref="L4:L67" si="5">IF(COUNTIF(AR4:AS4,"#N/A")=COLUMNS(AR4:AS4),NA(),_xlfn.MAXIFS(AR4:AS4,AR4:AS4,"&lt;&gt;#N/A"))</f>
        <v>0</v>
      </c>
      <c r="M4" s="32">
        <f t="shared" ref="M4:M67" si="6">IF(COUNTIF(AT4:AY4,"#N/A")=COLUMNS(AT4:AY4),NA(),_xlfn.MAXIFS(AT4:AY4,AT4:AY4,"&lt;&gt;#N/A"))</f>
        <v>7.95</v>
      </c>
      <c r="N4" s="32">
        <f t="shared" ref="N4:N67" si="7">IF(COUNTIF(AZ4:BC4,"#N/A")=COLUMNS(AZ4:BC4),NA(),_xlfn.MAXIFS(AZ4:BC4,AZ4:BC4,"&lt;&gt;#N/A"))</f>
        <v>7.39</v>
      </c>
      <c r="O4" s="32">
        <f t="shared" ref="O4:O67" si="8">IF(COUNTIF(BD4:BE4,"#N/A")=COLUMNS(BD4:BE4),NA(),_xlfn.MAXIFS(BD4:BE4,BD4:BE4,"&lt;&gt;#N/A"))</f>
        <v>7.08</v>
      </c>
      <c r="P4" s="32" t="e">
        <f t="shared" ref="P4:P67" si="9">IF(COUNTIF(BF4:BH4,"#N/A")=COLUMNS(BF4:BH4),NA(),_xlfn.MAXIFS(BF4:BH4,BF4:BH4,"&lt;&gt;#N/A"))</f>
        <v>#N/A</v>
      </c>
      <c r="Q4" s="29">
        <f t="shared" ref="Q4:Q67" si="10">IF(COUNTIF(BI4:BJ4,"#N/A")=COLUMNS(BI4:BJ4),NA(),_xlfn.MAXIFS(BI4:BJ4,BI4:BJ4,"&lt;&gt;#N/A"))</f>
        <v>0</v>
      </c>
      <c r="R4" s="31">
        <f t="shared" ref="R4:R67" si="11">IF(COUNTIF(BK4:BP4,"#N/A")=COLUMNS(BK4:BP4),NA(),_xlfn.MAXIFS(BK4:BP4,BK4:BP4,"&lt;&gt;#N/A"))</f>
        <v>30.144927536231883</v>
      </c>
      <c r="S4" s="31">
        <f t="shared" ref="S4:S67" si="12">IF(COUNTIF(BQ4:BT4,"#N/A")=COLUMNS(BQ4:BT4),NA(),_xlfn.MAXIFS(BQ4:BT4,BQ4:BT4,"&lt;&gt;#N/A"))</f>
        <v>26.741573033707866</v>
      </c>
      <c r="T4" s="31">
        <f t="shared" ref="T4:T67" si="13">IF(COUNTIF(BU4:BV4,"#N/A")=COLUMNS(BU4:BV4),NA(),_xlfn.MAXIFS(BU4:BV4,BU4:BV4,"&lt;&gt;#N/A"))</f>
        <v>11.047619047619047</v>
      </c>
      <c r="U4" s="31" t="e">
        <f t="shared" ref="U4:U67" si="14">IF(COUNTIF(BW4:BY4,"#N/A")=COLUMNS(BW4:BY4),NA(),_xlfn.MAXIFS(BW4:BY4,BW4:BY4,"&lt;&gt;#N/A"))</f>
        <v>#N/A</v>
      </c>
      <c r="V4" s="28">
        <f t="shared" ref="V4:V67" si="15">IF(COUNTIF(BZ4:CA4,"#N/A")=COLUMNS(BZ4:CA4),NA(),_xlfn.MAXIFS(BZ4:CA4,BZ4:CA4,"&lt;&gt;#N/A"))</f>
        <v>0</v>
      </c>
      <c r="W4" s="32">
        <f t="shared" ref="W4:W67" si="16">IF(COUNTIF(CB4:CG4,"#N/A")=COLUMNS(CB4:CG4),NA(),_xlfn.MAXIFS(CB4:CG4,CB4:CG4,"&lt;&gt;#N/A"))</f>
        <v>7.483443708609272</v>
      </c>
      <c r="X4" s="32">
        <f t="shared" ref="X4:X67" si="17">IF(COUNTIF(CH4:CK4,"#N/A")=COLUMNS(CH4:CK4),NA(),_xlfn.MAXIFS(CH4:CK4,CH4:CK4,"&lt;&gt;#N/A"))</f>
        <v>6.5384615384615383</v>
      </c>
      <c r="Y4" s="32">
        <f t="shared" ref="Y4:Y67" si="18">IF(COUNTIF(CL4:CM4,"#N/A")=COLUMNS(CL4:CM4),NA(),_xlfn.MAXIFS(CL4:CM4,CL4:CM4,"&lt;&gt;#N/A"))</f>
        <v>19.333333333333332</v>
      </c>
      <c r="Z4" s="32" t="e">
        <f t="shared" ref="Z4:Z67" si="19">IF(COUNTIF(CN4:CP4,"#N/A")=COLUMNS(CN4:CP4),NA(),_xlfn.MAXIFS(CN4:CP4,CN4:CP4,"&lt;&gt;#N/A"))</f>
        <v>#N/A</v>
      </c>
      <c r="AA4" s="23" cm="1">
        <f t="array" ref="AA4">_xlfn.IFS(AR4=0,0,AR4&gt;0,(LOG(0.01*BI4/10^-AR4)))</f>
        <v>0</v>
      </c>
      <c r="AB4" s="24" cm="1">
        <f t="array" ref="AB4">_xlfn.IFS(AS4=0,0,AS4&gt;0,(LOG(0.01*BJ4/10^-AS4)))</f>
        <v>0</v>
      </c>
      <c r="AC4" s="24" cm="1">
        <f t="array" ref="AC4">_xlfn.IFS(AT4=0,0,AT4&gt;0,(LOG(0.01*BK4/10^-AT4)))</f>
        <v>6.9918454943711206</v>
      </c>
      <c r="AD4" s="24" cm="1">
        <f t="array" ref="AD4">_xlfn.IFS(AU4=0,0,AU4&gt;0,(LOG(0.01*BL4/10^-AU4)))</f>
        <v>6.9918454943711206</v>
      </c>
      <c r="AE4" s="24" cm="1">
        <f t="array" ref="AE4">_xlfn.IFS(AV4=0,0,AV4&gt;0,(LOG(0.01*BM4/10^-AV4)))</f>
        <v>7.3895758371501747</v>
      </c>
      <c r="AF4" s="24" cm="1">
        <f t="array" ref="AF4">_xlfn.IFS(AW4=0,0,AW4&gt;0,(LOG(0.01*BN4/10^-AW4)))</f>
        <v>6.5991313127319087</v>
      </c>
      <c r="AG4" s="24" cm="1">
        <f t="array" ref="AG4">_xlfn.IFS(AX4=0,0,AX4&gt;0,(LOG(0.01*BO4/10^-AX4)))</f>
        <v>6.5991313127319087</v>
      </c>
      <c r="AH4" s="24" cm="1">
        <f t="array" ref="AH4">_xlfn.IFS(AY4=0,0,AY4&gt;0,(LOG(0.01*BP4/10^-AY4)))</f>
        <v>6.9192142442255076</v>
      </c>
      <c r="AI4" s="24" cm="1">
        <f t="array" ref="AI4">_xlfn.IFS(AZ4=0,0,AZ4&gt;0,(LOG(0.01*BQ4/10^-AZ4)))</f>
        <v>6.2118115882389473</v>
      </c>
      <c r="AJ4" s="24" cm="1">
        <f t="array" ref="AJ4">_xlfn.IFS(BA4=0,0,BA4&gt;0,(LOG(0.01*BR4/10^-BA4)))</f>
        <v>6.2118115882389473</v>
      </c>
      <c r="AK4" s="24" cm="1">
        <f t="array" ref="AK4">_xlfn.IFS(BB4=0,0,BB4&gt;0,(LOG(0.01*BS4/10^-BB4)))</f>
        <v>6.8171869504115996</v>
      </c>
      <c r="AL4" s="24" cm="1">
        <f t="array" ref="AL4">_xlfn.IFS(BC4=0,0,BC4&gt;0,(LOG(0.01*BT4/10^-BC4)))</f>
        <v>0</v>
      </c>
      <c r="AM4" s="24" cm="1">
        <f t="array" ref="AM4">_xlfn.IFS(BD4=0,0,BD4&gt;0,(LOG(0.01*BU4/10^-BD4)))</f>
        <v>6.1232686901569817</v>
      </c>
      <c r="AN4" s="24" cm="1">
        <f t="array" ref="AN4">_xlfn.IFS(BE4=0,0,BE4&gt;0,(LOG(0.01*BV4/10^-BE4)))</f>
        <v>0</v>
      </c>
      <c r="AO4" s="24" t="e" cm="1">
        <f t="array" ref="AO4">_xlfn.IFS(BF4=0,0,BF4&gt;0,(LOG(0.01*BW4/10^-BF4)))</f>
        <v>#N/A</v>
      </c>
      <c r="AP4" s="24" t="e" cm="1">
        <f t="array" ref="AP4">_xlfn.IFS(BG4=0,0,BG4&gt;0,(LOG(0.01*BX4/10^-BG4)))</f>
        <v>#N/A</v>
      </c>
      <c r="AQ4" s="24" t="e" cm="1">
        <f t="array" ref="AQ4">_xlfn.IFS(BH4=0,0,BH4&gt;0,(LOG(0.01*BY4/10^-BH4)))</f>
        <v>#N/A</v>
      </c>
      <c r="AR4" s="23">
        <f>VLOOKUP($A4,'I-EmEC'!$A:$DD,MATCH(AR$2,'I-EmEC'!$A$1:$DD$1,0),FALSE)</f>
        <v>0</v>
      </c>
      <c r="AS4" s="24">
        <f>VLOOKUP($A4,'I-EmEC'!$A:$DD,MATCH(AS$2,'I-EmEC'!$A$1:$DD$1,0),FALSE)</f>
        <v>0</v>
      </c>
      <c r="AT4" s="24">
        <f>VLOOKUP($A4,'I-EmEC'!$A:$DD,MATCH(AT$2,'I-EmEC'!$A$1:$DD$1,0),FALSE)</f>
        <v>7.55</v>
      </c>
      <c r="AU4" s="24">
        <f>VLOOKUP($A4,'I-EmEC'!$A:$DD,MATCH(AU$2,'I-EmEC'!$A$1:$DD$1,0),FALSE)</f>
        <v>7.55</v>
      </c>
      <c r="AV4" s="24">
        <f>VLOOKUP($A4,'I-EmEC'!$A:$DD,MATCH(AV$2,'I-EmEC'!$A$1:$DD$1,0),FALSE)</f>
        <v>7.95</v>
      </c>
      <c r="AW4" s="24">
        <f>VLOOKUP($A4,'I-EmEC'!$A:$DD,MATCH(AW$2,'I-EmEC'!$A$1:$DD$1,0),FALSE)</f>
        <v>7.23</v>
      </c>
      <c r="AX4" s="24">
        <f>VLOOKUP($A4,'I-EmEC'!$A:$DD,MATCH(AX$2,'I-EmEC'!$A$1:$DD$1,0),FALSE)</f>
        <v>7.23</v>
      </c>
      <c r="AY4" s="24">
        <f>VLOOKUP($A4,'I-EmEC'!$A:$DD,MATCH(AY$2,'I-EmEC'!$A$1:$DD$1,0),FALSE)</f>
        <v>7.44</v>
      </c>
      <c r="AZ4" s="24">
        <f>VLOOKUP($A4,'I-EmEC'!$A:$DD,MATCH(AZ$2,'I-EmEC'!$A$1:$DD$1,0),FALSE)</f>
        <v>7.1</v>
      </c>
      <c r="BA4" s="24">
        <f>VLOOKUP($A4,'I-EmEC'!$A:$DD,MATCH(BA$2,'I-EmEC'!$A$1:$DD$1,0),FALSE)</f>
        <v>7.1</v>
      </c>
      <c r="BB4" s="24">
        <f>VLOOKUP($A4,'I-EmEC'!$A:$DD,MATCH(BB$2,'I-EmEC'!$A$1:$DD$1,0),FALSE)</f>
        <v>7.39</v>
      </c>
      <c r="BC4" s="24">
        <f>VLOOKUP($A4,'I-EmEC'!$A:$DD,MATCH(BC$2,'I-EmEC'!$A$1:$DD$1,0),FALSE)</f>
        <v>0</v>
      </c>
      <c r="BD4" s="24">
        <f>VLOOKUP($A4,'I-EmEC'!$A:$DD,MATCH(BD$2,'I-EmEC'!$A$1:$DD$1,0),FALSE)</f>
        <v>7.08</v>
      </c>
      <c r="BE4" s="24">
        <f>VLOOKUP($A4,'I-EmEC'!$A:$DD,MATCH(BE$2,'I-EmEC'!$A$1:$DD$1,0),FALSE)</f>
        <v>0</v>
      </c>
      <c r="BF4" s="24" t="e">
        <f>VLOOKUP($A4,'I-EmEC'!$A:$DD,MATCH(BF$2,'I-EmEC'!$A$1:$DD$1,0),FALSE)</f>
        <v>#N/A</v>
      </c>
      <c r="BG4" s="24" t="e">
        <f>VLOOKUP($A4,'I-EmEC'!$A:$DD,MATCH(BG$2,'I-EmEC'!$A$1:$DD$1,0),FALSE)</f>
        <v>#N/A</v>
      </c>
      <c r="BH4" s="24" t="e">
        <f>VLOOKUP($A4,'I-EmEC'!$A:$DD,MATCH(BH$2,'I-EmEC'!$A$1:$DD$1,0),FALSE)</f>
        <v>#N/A</v>
      </c>
      <c r="BI4" s="26">
        <f>VLOOKUP($A4,'I-EmEC'!$A:$DD,MATCH(BI$2,'I-EmEC'!$A$1:$DD$1,0),FALSE)</f>
        <v>0</v>
      </c>
      <c r="BJ4" s="27">
        <f>VLOOKUP($A4,'I-EmEC'!$A:$DD,MATCH(BJ$2,'I-EmEC'!$A$1:$DD$1,0),FALSE)</f>
        <v>0</v>
      </c>
      <c r="BK4" s="27">
        <f>VLOOKUP($A4,'I-EmEC'!$A:$DD,MATCH(BK$2,'I-EmEC'!$A$1:$DD$1,0),FALSE)</f>
        <v>27.659574468085104</v>
      </c>
      <c r="BL4" s="27">
        <f>VLOOKUP($A4,'I-EmEC'!$A:$DD,MATCH(BL$2,'I-EmEC'!$A$1:$DD$1,0),FALSE)</f>
        <v>27.659574468085104</v>
      </c>
      <c r="BM4" s="27">
        <f>VLOOKUP($A4,'I-EmEC'!$A:$DD,MATCH(BM$2,'I-EmEC'!$A$1:$DD$1,0),FALSE)</f>
        <v>27.515400410677618</v>
      </c>
      <c r="BN4" s="27">
        <f>VLOOKUP($A4,'I-EmEC'!$A:$DD,MATCH(BN$2,'I-EmEC'!$A$1:$DD$1,0),FALSE)</f>
        <v>23.395445134575571</v>
      </c>
      <c r="BO4" s="27">
        <f>VLOOKUP($A4,'I-EmEC'!$A:$DD,MATCH(BO$2,'I-EmEC'!$A$1:$DD$1,0),FALSE)</f>
        <v>23.395445134575571</v>
      </c>
      <c r="BP4" s="27">
        <f>VLOOKUP($A4,'I-EmEC'!$A:$DD,MATCH(BP$2,'I-EmEC'!$A$1:$DD$1,0),FALSE)</f>
        <v>30.144927536231883</v>
      </c>
      <c r="BQ4" s="27">
        <f>VLOOKUP($A4,'I-EmEC'!$A:$DD,MATCH(BQ$2,'I-EmEC'!$A$1:$DD$1,0),FALSE)</f>
        <v>12.936344969199178</v>
      </c>
      <c r="BR4" s="27">
        <f>VLOOKUP($A4,'I-EmEC'!$A:$DD,MATCH(BR$2,'I-EmEC'!$A$1:$DD$1,0),FALSE)</f>
        <v>12.936344969199178</v>
      </c>
      <c r="BS4" s="27">
        <f>VLOOKUP($A4,'I-EmEC'!$A:$DD,MATCH(BS$2,'I-EmEC'!$A$1:$DD$1,0),FALSE)</f>
        <v>26.741573033707866</v>
      </c>
      <c r="BT4" s="27">
        <f>VLOOKUP($A4,'I-EmEC'!$A:$DD,MATCH(BT$2,'I-EmEC'!$A$1:$DD$1,0),FALSE)</f>
        <v>0</v>
      </c>
      <c r="BU4" s="27">
        <f>VLOOKUP($A4,'I-EmEC'!$A:$DD,MATCH(BU$2,'I-EmEC'!$A$1:$DD$1,0),FALSE)</f>
        <v>11.047619047619047</v>
      </c>
      <c r="BV4" s="27">
        <f>VLOOKUP($A4,'I-EmEC'!$A:$DD,MATCH(BV$2,'I-EmEC'!$A$1:$DD$1,0),FALSE)</f>
        <v>0</v>
      </c>
      <c r="BW4" s="27" t="e">
        <f>VLOOKUP($A4,'I-EmEC'!$A:$DD,MATCH(BW$2,'I-EmEC'!$A$1:$DD$1,0),FALSE)</f>
        <v>#N/A</v>
      </c>
      <c r="BX4" s="27" t="e">
        <f>VLOOKUP($A4,'I-EmEC'!$A:$DD,MATCH(BX$2,'I-EmEC'!$A$1:$DD$1,0),FALSE)</f>
        <v>#N/A</v>
      </c>
      <c r="BY4" s="27" t="e">
        <f>VLOOKUP($A4,'I-EmEC'!$A:$DD,MATCH(BY$2,'I-EmEC'!$A$1:$DD$1,0),FALSE)</f>
        <v>#N/A</v>
      </c>
      <c r="BZ4" s="23">
        <f>VLOOKUP($A4,'I-EmEC'!$A:$DD,MATCH(BZ$2,'I-EmEC'!$A$1:$DD$1,0),FALSE)</f>
        <v>0</v>
      </c>
      <c r="CA4" s="24">
        <f>VLOOKUP($A4,'I-EmEC'!$A:$DD,MATCH(CA$2,'I-EmEC'!$A$1:$DD$1,0),FALSE)</f>
        <v>0</v>
      </c>
      <c r="CB4" s="24">
        <f>VLOOKUP($A4,'I-EmEC'!$A:$DD,MATCH(CB$2,'I-EmEC'!$A$1:$DD$1,0),FALSE)</f>
        <v>6.5596330275229358</v>
      </c>
      <c r="CC4" s="24">
        <f>VLOOKUP($A4,'I-EmEC'!$A:$DD,MATCH(CC$2,'I-EmEC'!$A$1:$DD$1,0),FALSE)</f>
        <v>6.5596330275229358</v>
      </c>
      <c r="CD4" s="24">
        <f>VLOOKUP($A4,'I-EmEC'!$A:$DD,MATCH(CD$2,'I-EmEC'!$A$1:$DD$1,0),FALSE)</f>
        <v>4.5117845117845112</v>
      </c>
      <c r="CE4" s="24">
        <f>VLOOKUP($A4,'I-EmEC'!$A:$DD,MATCH(CE$2,'I-EmEC'!$A$1:$DD$1,0),FALSE)</f>
        <v>7.483443708609272</v>
      </c>
      <c r="CF4" s="24">
        <f>VLOOKUP($A4,'I-EmEC'!$A:$DD,MATCH(CF$2,'I-EmEC'!$A$1:$DD$1,0),FALSE)</f>
        <v>7.483443708609272</v>
      </c>
      <c r="CG4" s="24">
        <f>VLOOKUP($A4,'I-EmEC'!$A:$DD,MATCH(CG$2,'I-EmEC'!$A$1:$DD$1,0),FALSE)</f>
        <v>6.3803680981595097</v>
      </c>
      <c r="CH4" s="24">
        <f>VLOOKUP($A4,'I-EmEC'!$A:$DD,MATCH(CH$2,'I-EmEC'!$A$1:$DD$1,0),FALSE)</f>
        <v>2.258064516129032</v>
      </c>
      <c r="CI4" s="24">
        <f>VLOOKUP($A4,'I-EmEC'!$A:$DD,MATCH(CI$2,'I-EmEC'!$A$1:$DD$1,0),FALSE)</f>
        <v>2.258064516129032</v>
      </c>
      <c r="CJ4" s="24">
        <f>VLOOKUP($A4,'I-EmEC'!$A:$DD,MATCH(CJ$2,'I-EmEC'!$A$1:$DD$1,0),FALSE)</f>
        <v>6.5384615384615383</v>
      </c>
      <c r="CK4" s="24">
        <f>VLOOKUP($A4,'I-EmEC'!$A:$DD,MATCH(CK$2,'I-EmEC'!$A$1:$DD$1,0),FALSE)</f>
        <v>0</v>
      </c>
      <c r="CL4" s="24">
        <f>VLOOKUP($A4,'I-EmEC'!$A:$DD,MATCH(CL$2,'I-EmEC'!$A$1:$DD$1,0),FALSE)</f>
        <v>19.333333333333332</v>
      </c>
      <c r="CM4" s="24">
        <f>VLOOKUP($A4,'I-EmEC'!$A:$DD,MATCH(CM$2,'I-EmEC'!$A$1:$DD$1,0),FALSE)</f>
        <v>0</v>
      </c>
      <c r="CN4" s="24" t="e">
        <f>VLOOKUP($A4,'I-EmEC'!$A:$DD,MATCH(CN$2,'I-EmEC'!$A$1:$DD$1,0),FALSE)</f>
        <v>#N/A</v>
      </c>
      <c r="CO4" s="24" t="e">
        <f>VLOOKUP($A4,'I-EmEC'!$A:$DD,MATCH(CO$2,'I-EmEC'!$A$1:$DD$1,0),FALSE)</f>
        <v>#N/A</v>
      </c>
      <c r="CP4" s="24" t="e">
        <f>VLOOKUP($A4,'I-EmEC'!$A:$DD,MATCH(CP$2,'I-EmEC'!$A$1:$DD$1,0),FALSE)</f>
        <v>#N/A</v>
      </c>
    </row>
    <row r="5" spans="1:94" s="35" customFormat="1" x14ac:dyDescent="0.2">
      <c r="A5" s="49" t="s">
        <v>17</v>
      </c>
      <c r="B5" s="37" t="str">
        <f>IF(VLOOKUP($A5,'I-Ligands'!$A:$G,3,FALSE)="","",VLOOKUP($A5,'I-Ligands'!$A:$G,3,FALSE))</f>
        <v>Serotonin</v>
      </c>
      <c r="C5" s="38" t="str">
        <f>IF(VLOOKUP($A5,'I-Ligands'!$A:$G,4,FALSE)="","",VLOOKUP($A5,'I-Ligands'!$A:$G,4,FALSE))</f>
        <v>5-Hydroxytryptamine Hydrochloride</v>
      </c>
      <c r="D5" s="36" t="str">
        <f>IF(VLOOKUP($A5,'I-Ligands'!$A:$G,5,FALSE)="","",VLOOKUP($A5,'I-Ligands'!$A:$G,5,FALSE))</f>
        <v>Guide to Pharmacology</v>
      </c>
      <c r="E5" s="36">
        <f>IF(VLOOKUP($A5,'I-Ligands'!$A:$G,6,FALSE)="","",VLOOKUP($A5,'I-Ligands'!$A:$G,6,FALSE))</f>
        <v>5</v>
      </c>
      <c r="F5" s="36" t="str">
        <f>IF(VLOOKUP($A5,'I-Ligands'!$A:$G,7,FALSE)="","",VLOOKUP($A5,'I-Ligands'!$A:$G,7,FALSE))</f>
        <v>Physiological</v>
      </c>
      <c r="G5" s="28">
        <f t="shared" si="0"/>
        <v>0</v>
      </c>
      <c r="H5" s="32">
        <f t="shared" si="1"/>
        <v>8.2726374925842965</v>
      </c>
      <c r="I5" s="32">
        <f t="shared" si="2"/>
        <v>7.8311550035616992</v>
      </c>
      <c r="J5" s="32">
        <f t="shared" si="3"/>
        <v>6.8546985738974566</v>
      </c>
      <c r="K5" s="32" t="e">
        <f t="shared" si="4"/>
        <v>#N/A</v>
      </c>
      <c r="L5" s="28">
        <f t="shared" si="5"/>
        <v>0</v>
      </c>
      <c r="M5" s="32">
        <f t="shared" si="6"/>
        <v>8.98</v>
      </c>
      <c r="N5" s="32">
        <f t="shared" si="7"/>
        <v>8.27</v>
      </c>
      <c r="O5" s="32">
        <f t="shared" si="8"/>
        <v>7.81</v>
      </c>
      <c r="P5" s="32" t="e">
        <f t="shared" si="9"/>
        <v>#N/A</v>
      </c>
      <c r="Q5" s="29">
        <f t="shared" si="10"/>
        <v>0</v>
      </c>
      <c r="R5" s="31">
        <f t="shared" si="11"/>
        <v>38.716356107660459</v>
      </c>
      <c r="S5" s="31">
        <f t="shared" si="12"/>
        <v>36.40449438202247</v>
      </c>
      <c r="T5" s="31">
        <f t="shared" si="13"/>
        <v>13.636363636363637</v>
      </c>
      <c r="U5" s="31" t="e">
        <f t="shared" si="14"/>
        <v>#N/A</v>
      </c>
      <c r="V5" s="28">
        <f t="shared" si="15"/>
        <v>0</v>
      </c>
      <c r="W5" s="32">
        <f t="shared" si="16"/>
        <v>4.3287037037037033</v>
      </c>
      <c r="X5" s="32">
        <f t="shared" si="17"/>
        <v>2.7739726027397258</v>
      </c>
      <c r="Y5" s="32">
        <f t="shared" si="18"/>
        <v>1.324376199616123</v>
      </c>
      <c r="Z5" s="32" t="e">
        <f t="shared" si="19"/>
        <v>#N/A</v>
      </c>
      <c r="AA5" s="23" cm="1">
        <f t="array" ref="AA5">_xlfn.IFS(AR5=0,0,AR5&gt;0,(LOG(0.01*BI5/10^-AR5)))</f>
        <v>0</v>
      </c>
      <c r="AB5" s="24" cm="1">
        <f t="array" ref="AB5">_xlfn.IFS(AS5=0,0,AS5&gt;0,(LOG(0.01*BJ5/10^-AS5)))</f>
        <v>0</v>
      </c>
      <c r="AC5" s="24" cm="1">
        <f t="array" ref="AC5">_xlfn.IFS(AT5=0,0,AT5&gt;0,(LOG(0.01*BK5/10^-AT5)))</f>
        <v>8.2726374925842965</v>
      </c>
      <c r="AD5" s="24" cm="1">
        <f t="array" ref="AD5">_xlfn.IFS(AU5=0,0,AU5&gt;0,(LOG(0.01*BL5/10^-AU5)))</f>
        <v>8.2726374925842965</v>
      </c>
      <c r="AE5" s="24" cm="1">
        <f t="array" ref="AE5">_xlfn.IFS(AV5=0,0,AV5&gt;0,(LOG(0.01*BM5/10^-AV5)))</f>
        <v>8.2655988923850661</v>
      </c>
      <c r="AF5" s="24" cm="1">
        <f t="array" ref="AF5">_xlfn.IFS(AW5=0,0,AW5&gt;0,(LOG(0.01*BN5/10^-AW5)))</f>
        <v>8.2378944757849872</v>
      </c>
      <c r="AG5" s="24" cm="1">
        <f t="array" ref="AG5">_xlfn.IFS(AX5=0,0,AX5&gt;0,(LOG(0.01*BO5/10^-AX5)))</f>
        <v>8.2378944757849872</v>
      </c>
      <c r="AH5" s="24" cm="1">
        <f t="array" ref="AH5">_xlfn.IFS(AY5=0,0,AY5&gt;0,(LOG(0.01*BP5/10^-AY5)))</f>
        <v>8.1990909179347842</v>
      </c>
      <c r="AI5" s="24" cm="1">
        <f t="array" ref="AI5">_xlfn.IFS(AZ5=0,0,AZ5&gt;0,(LOG(0.01*BQ5/10^-AZ5)))</f>
        <v>7.0762588661309209</v>
      </c>
      <c r="AJ5" s="24" cm="1">
        <f t="array" ref="AJ5">_xlfn.IFS(BA5=0,0,BA5&gt;0,(LOG(0.01*BR5/10^-BA5)))</f>
        <v>7.0762588661309209</v>
      </c>
      <c r="AK5" s="24" cm="1">
        <f t="array" ref="AK5">_xlfn.IFS(BB5=0,0,BB5&gt;0,(LOG(0.01*BS5/10^-BB5)))</f>
        <v>7.8311550035616992</v>
      </c>
      <c r="AL5" s="24" cm="1">
        <f t="array" ref="AL5">_xlfn.IFS(BC5=0,0,BC5&gt;0,(LOG(0.01*BT5/10^-BC5)))</f>
        <v>6.5260220363306463</v>
      </c>
      <c r="AM5" s="24" cm="1">
        <f t="array" ref="AM5">_xlfn.IFS(BD5=0,0,BD5&gt;0,(LOG(0.01*BU5/10^-BD5)))</f>
        <v>6.621319613636298</v>
      </c>
      <c r="AN5" s="24" cm="1">
        <f t="array" ref="AN5">_xlfn.IFS(BE5=0,0,BE5&gt;0,(LOG(0.01*BV5/10^-BE5)))</f>
        <v>6.8546985738974566</v>
      </c>
      <c r="AO5" s="24" t="e" cm="1">
        <f t="array" ref="AO5">_xlfn.IFS(BF5=0,0,BF5&gt;0,(LOG(0.01*BW5/10^-BF5)))</f>
        <v>#N/A</v>
      </c>
      <c r="AP5" s="24" t="e" cm="1">
        <f t="array" ref="AP5">_xlfn.IFS(BG5=0,0,BG5&gt;0,(LOG(0.01*BX5/10^-BG5)))</f>
        <v>#N/A</v>
      </c>
      <c r="AQ5" s="24" t="e" cm="1">
        <f t="array" ref="AQ5">_xlfn.IFS(BH5=0,0,BH5&gt;0,(LOG(0.01*BY5/10^-BH5)))</f>
        <v>#N/A</v>
      </c>
      <c r="AR5" s="23">
        <f>VLOOKUP($A5,'I-EmEC'!$A:$DD,MATCH(AR$2,'I-EmEC'!$A$1:$DD$1,0),FALSE)</f>
        <v>0</v>
      </c>
      <c r="AS5" s="24">
        <f>VLOOKUP($A5,'I-EmEC'!$A:$DD,MATCH(AS$2,'I-EmEC'!$A$1:$DD$1,0),FALSE)</f>
        <v>0</v>
      </c>
      <c r="AT5" s="24">
        <f>VLOOKUP($A5,'I-EmEC'!$A:$DD,MATCH(AT$2,'I-EmEC'!$A$1:$DD$1,0),FALSE)</f>
        <v>8.84</v>
      </c>
      <c r="AU5" s="24">
        <f>VLOOKUP($A5,'I-EmEC'!$A:$DD,MATCH(AU$2,'I-EmEC'!$A$1:$DD$1,0),FALSE)</f>
        <v>8.84</v>
      </c>
      <c r="AV5" s="24">
        <f>VLOOKUP($A5,'I-EmEC'!$A:$DD,MATCH(AV$2,'I-EmEC'!$A$1:$DD$1,0),FALSE)</f>
        <v>8.98</v>
      </c>
      <c r="AW5" s="24">
        <f>VLOOKUP($A5,'I-EmEC'!$A:$DD,MATCH(AW$2,'I-EmEC'!$A$1:$DD$1,0),FALSE)</f>
        <v>8.65</v>
      </c>
      <c r="AX5" s="24">
        <f>VLOOKUP($A5,'I-EmEC'!$A:$DD,MATCH(AX$2,'I-EmEC'!$A$1:$DD$1,0),FALSE)</f>
        <v>8.65</v>
      </c>
      <c r="AY5" s="24">
        <f>VLOOKUP($A5,'I-EmEC'!$A:$DD,MATCH(AY$2,'I-EmEC'!$A$1:$DD$1,0),FALSE)</f>
        <v>8.64</v>
      </c>
      <c r="AZ5" s="24">
        <f>VLOOKUP($A5,'I-EmEC'!$A:$DD,MATCH(AZ$2,'I-EmEC'!$A$1:$DD$1,0),FALSE)</f>
        <v>7.8</v>
      </c>
      <c r="BA5" s="24">
        <f>VLOOKUP($A5,'I-EmEC'!$A:$DD,MATCH(BA$2,'I-EmEC'!$A$1:$DD$1,0),FALSE)</f>
        <v>7.8</v>
      </c>
      <c r="BB5" s="24">
        <f>VLOOKUP($A5,'I-EmEC'!$A:$DD,MATCH(BB$2,'I-EmEC'!$A$1:$DD$1,0),FALSE)</f>
        <v>8.27</v>
      </c>
      <c r="BC5" s="24">
        <f>VLOOKUP($A5,'I-EmEC'!$A:$DD,MATCH(BC$2,'I-EmEC'!$A$1:$DD$1,0),FALSE)</f>
        <v>7.93</v>
      </c>
      <c r="BD5" s="24">
        <f>VLOOKUP($A5,'I-EmEC'!$A:$DD,MATCH(BD$2,'I-EmEC'!$A$1:$DD$1,0),FALSE)</f>
        <v>7.81</v>
      </c>
      <c r="BE5" s="24">
        <f>VLOOKUP($A5,'I-EmEC'!$A:$DD,MATCH(BE$2,'I-EmEC'!$A$1:$DD$1,0),FALSE)</f>
        <v>7.72</v>
      </c>
      <c r="BF5" s="24" t="e">
        <f>VLOOKUP($A5,'I-EmEC'!$A:$DD,MATCH(BF$2,'I-EmEC'!$A$1:$DD$1,0),FALSE)</f>
        <v>#N/A</v>
      </c>
      <c r="BG5" s="24" t="e">
        <f>VLOOKUP($A5,'I-EmEC'!$A:$DD,MATCH(BG$2,'I-EmEC'!$A$1:$DD$1,0),FALSE)</f>
        <v>#N/A</v>
      </c>
      <c r="BH5" s="24" t="e">
        <f>VLOOKUP($A5,'I-EmEC'!$A:$DD,MATCH(BH$2,'I-EmEC'!$A$1:$DD$1,0),FALSE)</f>
        <v>#N/A</v>
      </c>
      <c r="BI5" s="26">
        <f>VLOOKUP($A5,'I-EmEC'!$A:$DD,MATCH(BI$2,'I-EmEC'!$A$1:$DD$1,0),FALSE)</f>
        <v>0</v>
      </c>
      <c r="BJ5" s="27">
        <f>VLOOKUP($A5,'I-EmEC'!$A:$DD,MATCH(BJ$2,'I-EmEC'!$A$1:$DD$1,0),FALSE)</f>
        <v>0</v>
      </c>
      <c r="BK5" s="27">
        <f>VLOOKUP($A5,'I-EmEC'!$A:$DD,MATCH(BK$2,'I-EmEC'!$A$1:$DD$1,0),FALSE)</f>
        <v>27.079303675048354</v>
      </c>
      <c r="BL5" s="27">
        <f>VLOOKUP($A5,'I-EmEC'!$A:$DD,MATCH(BL$2,'I-EmEC'!$A$1:$DD$1,0),FALSE)</f>
        <v>27.079303675048354</v>
      </c>
      <c r="BM5" s="27">
        <f>VLOOKUP($A5,'I-EmEC'!$A:$DD,MATCH(BM$2,'I-EmEC'!$A$1:$DD$1,0),FALSE)</f>
        <v>19.301848049281315</v>
      </c>
      <c r="BN5" s="27">
        <f>VLOOKUP($A5,'I-EmEC'!$A:$DD,MATCH(BN$2,'I-EmEC'!$A$1:$DD$1,0),FALSE)</f>
        <v>38.716356107660459</v>
      </c>
      <c r="BO5" s="27">
        <f>VLOOKUP($A5,'I-EmEC'!$A:$DD,MATCH(BO$2,'I-EmEC'!$A$1:$DD$1,0),FALSE)</f>
        <v>38.716356107660459</v>
      </c>
      <c r="BP5" s="27">
        <f>VLOOKUP($A5,'I-EmEC'!$A:$DD,MATCH(BP$2,'I-EmEC'!$A$1:$DD$1,0),FALSE)</f>
        <v>36.231884057971016</v>
      </c>
      <c r="BQ5" s="27">
        <f>VLOOKUP($A5,'I-EmEC'!$A:$DD,MATCH(BQ$2,'I-EmEC'!$A$1:$DD$1,0),FALSE)</f>
        <v>18.891170431211496</v>
      </c>
      <c r="BR5" s="27">
        <f>VLOOKUP($A5,'I-EmEC'!$A:$DD,MATCH(BR$2,'I-EmEC'!$A$1:$DD$1,0),FALSE)</f>
        <v>18.891170431211496</v>
      </c>
      <c r="BS5" s="27">
        <f>VLOOKUP($A5,'I-EmEC'!$A:$DD,MATCH(BS$2,'I-EmEC'!$A$1:$DD$1,0),FALSE)</f>
        <v>36.40449438202247</v>
      </c>
      <c r="BT5" s="27">
        <f>VLOOKUP($A5,'I-EmEC'!$A:$DD,MATCH(BT$2,'I-EmEC'!$A$1:$DD$1,0),FALSE)</f>
        <v>3.944773175542406</v>
      </c>
      <c r="BU5" s="27">
        <f>VLOOKUP($A5,'I-EmEC'!$A:$DD,MATCH(BU$2,'I-EmEC'!$A$1:$DD$1,0),FALSE)</f>
        <v>6.4761904761904763</v>
      </c>
      <c r="BV5" s="27">
        <f>VLOOKUP($A5,'I-EmEC'!$A:$DD,MATCH(BV$2,'I-EmEC'!$A$1:$DD$1,0),FALSE)</f>
        <v>13.636363636363637</v>
      </c>
      <c r="BW5" s="27" t="e">
        <f>VLOOKUP($A5,'I-EmEC'!$A:$DD,MATCH(BW$2,'I-EmEC'!$A$1:$DD$1,0),FALSE)</f>
        <v>#N/A</v>
      </c>
      <c r="BX5" s="27" t="e">
        <f>VLOOKUP($A5,'I-EmEC'!$A:$DD,MATCH(BX$2,'I-EmEC'!$A$1:$DD$1,0),FALSE)</f>
        <v>#N/A</v>
      </c>
      <c r="BY5" s="27" t="e">
        <f>VLOOKUP($A5,'I-EmEC'!$A:$DD,MATCH(BY$2,'I-EmEC'!$A$1:$DD$1,0),FALSE)</f>
        <v>#N/A</v>
      </c>
      <c r="BZ5" s="23">
        <f>VLOOKUP($A5,'I-EmEC'!$A:$DD,MATCH(BZ$2,'I-EmEC'!$A$1:$DD$1,0),FALSE)</f>
        <v>0</v>
      </c>
      <c r="CA5" s="24">
        <f>VLOOKUP($A5,'I-EmEC'!$A:$DD,MATCH(CA$2,'I-EmEC'!$A$1:$DD$1,0),FALSE)</f>
        <v>0</v>
      </c>
      <c r="CB5" s="24">
        <f>VLOOKUP($A5,'I-EmEC'!$A:$DD,MATCH(CB$2,'I-EmEC'!$A$1:$DD$1,0),FALSE)</f>
        <v>2.7237354085603114</v>
      </c>
      <c r="CC5" s="24">
        <f>VLOOKUP($A5,'I-EmEC'!$A:$DD,MATCH(CC$2,'I-EmEC'!$A$1:$DD$1,0),FALSE)</f>
        <v>2.7237354085603114</v>
      </c>
      <c r="CD5" s="24">
        <f>VLOOKUP($A5,'I-EmEC'!$A:$DD,MATCH(CD$2,'I-EmEC'!$A$1:$DD$1,0),FALSE)</f>
        <v>1.380323054331865</v>
      </c>
      <c r="CE5" s="24">
        <f>VLOOKUP($A5,'I-EmEC'!$A:$DD,MATCH(CE$2,'I-EmEC'!$A$1:$DD$1,0),FALSE)</f>
        <v>4.3287037037037033</v>
      </c>
      <c r="CF5" s="24">
        <f>VLOOKUP($A5,'I-EmEC'!$A:$DD,MATCH(CF$2,'I-EmEC'!$A$1:$DD$1,0),FALSE)</f>
        <v>4.3287037037037033</v>
      </c>
      <c r="CG5" s="24">
        <f>VLOOKUP($A5,'I-EmEC'!$A:$DD,MATCH(CG$2,'I-EmEC'!$A$1:$DD$1,0),FALSE)</f>
        <v>1.827485380116959</v>
      </c>
      <c r="CH5" s="24">
        <f>VLOOKUP($A5,'I-EmEC'!$A:$DD,MATCH(CH$2,'I-EmEC'!$A$1:$DD$1,0),FALSE)</f>
        <v>1.3589364844903988</v>
      </c>
      <c r="CI5" s="24">
        <f>VLOOKUP($A5,'I-EmEC'!$A:$DD,MATCH(CI$2,'I-EmEC'!$A$1:$DD$1,0),FALSE)</f>
        <v>1.3589364844903988</v>
      </c>
      <c r="CJ5" s="24">
        <f>VLOOKUP($A5,'I-EmEC'!$A:$DD,MATCH(CJ$2,'I-EmEC'!$A$1:$DD$1,0),FALSE)</f>
        <v>2.7739726027397258</v>
      </c>
      <c r="CK5" s="24">
        <f>VLOOKUP($A5,'I-EmEC'!$A:$DD,MATCH(CK$2,'I-EmEC'!$A$1:$DD$1,0),FALSE)</f>
        <v>0.35906642728904847</v>
      </c>
      <c r="CL5" s="24">
        <f>VLOOKUP($A5,'I-EmEC'!$A:$DD,MATCH(CL$2,'I-EmEC'!$A$1:$DD$1,0),FALSE)</f>
        <v>0.74889867841409685</v>
      </c>
      <c r="CM5" s="24">
        <f>VLOOKUP($A5,'I-EmEC'!$A:$DD,MATCH(CM$2,'I-EmEC'!$A$1:$DD$1,0),FALSE)</f>
        <v>1.324376199616123</v>
      </c>
      <c r="CN5" s="24" t="e">
        <f>VLOOKUP($A5,'I-EmEC'!$A:$DD,MATCH(CN$2,'I-EmEC'!$A$1:$DD$1,0),FALSE)</f>
        <v>#N/A</v>
      </c>
      <c r="CO5" s="24" t="e">
        <f>VLOOKUP($A5,'I-EmEC'!$A:$DD,MATCH(CO$2,'I-EmEC'!$A$1:$DD$1,0),FALSE)</f>
        <v>#N/A</v>
      </c>
      <c r="CP5" s="24" t="e">
        <f>VLOOKUP($A5,'I-EmEC'!$A:$DD,MATCH(CP$2,'I-EmEC'!$A$1:$DD$1,0),FALSE)</f>
        <v>#N/A</v>
      </c>
    </row>
    <row r="6" spans="1:94" s="35" customFormat="1" x14ac:dyDescent="0.2">
      <c r="A6" s="49" t="s">
        <v>18</v>
      </c>
      <c r="B6" s="37" t="str">
        <f>IF(VLOOKUP($A6,'I-Ligands'!$A:$G,3,FALSE)="","",VLOOKUP($A6,'I-Ligands'!$A:$G,3,FALSE))</f>
        <v>Serotonin</v>
      </c>
      <c r="C6" s="38" t="str">
        <f>IF(VLOOKUP($A6,'I-Ligands'!$A:$G,4,FALSE)="","",VLOOKUP($A6,'I-Ligands'!$A:$G,4,FALSE))</f>
        <v>5-Hydroxytryptamine Hydrochloride</v>
      </c>
      <c r="D6" s="36" t="str">
        <f>IF(VLOOKUP($A6,'I-Ligands'!$A:$G,5,FALSE)="","",VLOOKUP($A6,'I-Ligands'!$A:$G,5,FALSE))</f>
        <v>Guide to Pharmacology</v>
      </c>
      <c r="E6" s="36">
        <f>IF(VLOOKUP($A6,'I-Ligands'!$A:$G,6,FALSE)="","",VLOOKUP($A6,'I-Ligands'!$A:$G,6,FALSE))</f>
        <v>5</v>
      </c>
      <c r="F6" s="36" t="str">
        <f>IF(VLOOKUP($A6,'I-Ligands'!$A:$G,7,FALSE)="","",VLOOKUP($A6,'I-Ligands'!$A:$G,7,FALSE))</f>
        <v>Physiological</v>
      </c>
      <c r="G6" s="28">
        <f t="shared" si="0"/>
        <v>0</v>
      </c>
      <c r="H6" s="32">
        <f t="shared" si="1"/>
        <v>7.0530607490846151</v>
      </c>
      <c r="I6" s="32">
        <f t="shared" si="2"/>
        <v>0</v>
      </c>
      <c r="J6" s="32">
        <f t="shared" si="3"/>
        <v>0</v>
      </c>
      <c r="K6" s="32" t="e">
        <f t="shared" si="4"/>
        <v>#N/A</v>
      </c>
      <c r="L6" s="28">
        <f t="shared" si="5"/>
        <v>0</v>
      </c>
      <c r="M6" s="32">
        <f t="shared" si="6"/>
        <v>7.63</v>
      </c>
      <c r="N6" s="32">
        <f t="shared" si="7"/>
        <v>0</v>
      </c>
      <c r="O6" s="32">
        <f t="shared" si="8"/>
        <v>0</v>
      </c>
      <c r="P6" s="32" t="e">
        <f t="shared" si="9"/>
        <v>#N/A</v>
      </c>
      <c r="Q6" s="29">
        <f t="shared" si="10"/>
        <v>0</v>
      </c>
      <c r="R6" s="31">
        <f t="shared" si="11"/>
        <v>26.488706365503077</v>
      </c>
      <c r="S6" s="31">
        <f t="shared" si="12"/>
        <v>0</v>
      </c>
      <c r="T6" s="31">
        <f t="shared" si="13"/>
        <v>0</v>
      </c>
      <c r="U6" s="31" t="e">
        <f t="shared" si="14"/>
        <v>#N/A</v>
      </c>
      <c r="V6" s="28">
        <f t="shared" si="15"/>
        <v>0</v>
      </c>
      <c r="W6" s="32">
        <f t="shared" si="16"/>
        <v>13.163265306122449</v>
      </c>
      <c r="X6" s="32">
        <f t="shared" si="17"/>
        <v>0</v>
      </c>
      <c r="Y6" s="32">
        <f t="shared" si="18"/>
        <v>0</v>
      </c>
      <c r="Z6" s="32" t="e">
        <f t="shared" si="19"/>
        <v>#N/A</v>
      </c>
      <c r="AA6" s="23" cm="1">
        <f t="array" ref="AA6">_xlfn.IFS(AR6=0,0,AR6&gt;0,(LOG(0.01*BI6/10^-AR6)))</f>
        <v>0</v>
      </c>
      <c r="AB6" s="24" cm="1">
        <f t="array" ref="AB6">_xlfn.IFS(AS6=0,0,AS6&gt;0,(LOG(0.01*BJ6/10^-AS6)))</f>
        <v>0</v>
      </c>
      <c r="AC6" s="24" cm="1">
        <f t="array" ref="AC6">_xlfn.IFS(AT6=0,0,AT6&gt;0,(LOG(0.01*BK6/10^-AT6)))</f>
        <v>6.6332811911723022</v>
      </c>
      <c r="AD6" s="24" cm="1">
        <f t="array" ref="AD6">_xlfn.IFS(AU6=0,0,AU6&gt;0,(LOG(0.01*BL6/10^-AU6)))</f>
        <v>6.6332811911723022</v>
      </c>
      <c r="AE6" s="24" cm="1">
        <f t="array" ref="AE6">_xlfn.IFS(AV6=0,0,AV6&gt;0,(LOG(0.01*BM6/10^-AV6)))</f>
        <v>7.0530607490846151</v>
      </c>
      <c r="AF6" s="24" cm="1">
        <f t="array" ref="AF6">_xlfn.IFS(AW6=0,0,AW6&gt;0,(LOG(0.01*BN6/10^-AW6)))</f>
        <v>6.7103321553103692</v>
      </c>
      <c r="AG6" s="24" cm="1">
        <f t="array" ref="AG6">_xlfn.IFS(AX6=0,0,AX6&gt;0,(LOG(0.01*BO6/10^-AX6)))</f>
        <v>6.7103321553103692</v>
      </c>
      <c r="AH6" s="24" cm="1">
        <f t="array" ref="AH6">_xlfn.IFS(AY6=0,0,AY6&gt;0,(LOG(0.01*BP6/10^-AY6)))</f>
        <v>6.5283608789106138</v>
      </c>
      <c r="AI6" s="24" cm="1">
        <f t="array" ref="AI6">_xlfn.IFS(AZ6=0,0,AZ6&gt;0,(LOG(0.01*BQ6/10^-AZ6)))</f>
        <v>0</v>
      </c>
      <c r="AJ6" s="24" cm="1">
        <f t="array" ref="AJ6">_xlfn.IFS(BA6=0,0,BA6&gt;0,(LOG(0.01*BR6/10^-BA6)))</f>
        <v>0</v>
      </c>
      <c r="AK6" s="24" cm="1">
        <f t="array" ref="AK6">_xlfn.IFS(BB6=0,0,BB6&gt;0,(LOG(0.01*BS6/10^-BB6)))</f>
        <v>0</v>
      </c>
      <c r="AL6" s="24" cm="1">
        <f t="array" ref="AL6">_xlfn.IFS(BC6=0,0,BC6&gt;0,(LOG(0.01*BT6/10^-BC6)))</f>
        <v>0</v>
      </c>
      <c r="AM6" s="24" cm="1">
        <f t="array" ref="AM6">_xlfn.IFS(BD6=0,0,BD6&gt;0,(LOG(0.01*BU6/10^-BD6)))</f>
        <v>0</v>
      </c>
      <c r="AN6" s="24" cm="1">
        <f t="array" ref="AN6">_xlfn.IFS(BE6=0,0,BE6&gt;0,(LOG(0.01*BV6/10^-BE6)))</f>
        <v>0</v>
      </c>
      <c r="AO6" s="24" t="e" cm="1">
        <f t="array" ref="AO6">_xlfn.IFS(BF6=0,0,BF6&gt;0,(LOG(0.01*BW6/10^-BF6)))</f>
        <v>#N/A</v>
      </c>
      <c r="AP6" s="24" t="e" cm="1">
        <f t="array" ref="AP6">_xlfn.IFS(BG6=0,0,BG6&gt;0,(LOG(0.01*BX6/10^-BG6)))</f>
        <v>#N/A</v>
      </c>
      <c r="AQ6" s="24" t="e" cm="1">
        <f t="array" ref="AQ6">_xlfn.IFS(BH6=0,0,BH6&gt;0,(LOG(0.01*BY6/10^-BH6)))</f>
        <v>#N/A</v>
      </c>
      <c r="AR6" s="23">
        <f>VLOOKUP($A6,'I-EmEC'!$A:$DD,MATCH(AR$2,'I-EmEC'!$A$1:$DD$1,0),FALSE)</f>
        <v>0</v>
      </c>
      <c r="AS6" s="24">
        <f>VLOOKUP($A6,'I-EmEC'!$A:$DD,MATCH(AS$2,'I-EmEC'!$A$1:$DD$1,0),FALSE)</f>
        <v>0</v>
      </c>
      <c r="AT6" s="24">
        <f>VLOOKUP($A6,'I-EmEC'!$A:$DD,MATCH(AT$2,'I-EmEC'!$A$1:$DD$1,0),FALSE)</f>
        <v>7.36</v>
      </c>
      <c r="AU6" s="24">
        <f>VLOOKUP($A6,'I-EmEC'!$A:$DD,MATCH(AU$2,'I-EmEC'!$A$1:$DD$1,0),FALSE)</f>
        <v>7.36</v>
      </c>
      <c r="AV6" s="24">
        <f>VLOOKUP($A6,'I-EmEC'!$A:$DD,MATCH(AV$2,'I-EmEC'!$A$1:$DD$1,0),FALSE)</f>
        <v>7.63</v>
      </c>
      <c r="AW6" s="24">
        <f>VLOOKUP($A6,'I-EmEC'!$A:$DD,MATCH(AW$2,'I-EmEC'!$A$1:$DD$1,0),FALSE)</f>
        <v>7.47</v>
      </c>
      <c r="AX6" s="24">
        <f>VLOOKUP($A6,'I-EmEC'!$A:$DD,MATCH(AX$2,'I-EmEC'!$A$1:$DD$1,0),FALSE)</f>
        <v>7.47</v>
      </c>
      <c r="AY6" s="24">
        <f>VLOOKUP($A6,'I-EmEC'!$A:$DD,MATCH(AY$2,'I-EmEC'!$A$1:$DD$1,0),FALSE)</f>
        <v>7.26</v>
      </c>
      <c r="AZ6" s="24">
        <f>VLOOKUP($A6,'I-EmEC'!$A:$DD,MATCH(AZ$2,'I-EmEC'!$A$1:$DD$1,0),FALSE)</f>
        <v>0</v>
      </c>
      <c r="BA6" s="24">
        <f>VLOOKUP($A6,'I-EmEC'!$A:$DD,MATCH(BA$2,'I-EmEC'!$A$1:$DD$1,0),FALSE)</f>
        <v>0</v>
      </c>
      <c r="BB6" s="24">
        <f>VLOOKUP($A6,'I-EmEC'!$A:$DD,MATCH(BB$2,'I-EmEC'!$A$1:$DD$1,0),FALSE)</f>
        <v>0</v>
      </c>
      <c r="BC6" s="24">
        <f>VLOOKUP($A6,'I-EmEC'!$A:$DD,MATCH(BC$2,'I-EmEC'!$A$1:$DD$1,0),FALSE)</f>
        <v>0</v>
      </c>
      <c r="BD6" s="24">
        <f>VLOOKUP($A6,'I-EmEC'!$A:$DD,MATCH(BD$2,'I-EmEC'!$A$1:$DD$1,0),FALSE)</f>
        <v>0</v>
      </c>
      <c r="BE6" s="24">
        <f>VLOOKUP($A6,'I-EmEC'!$A:$DD,MATCH(BE$2,'I-EmEC'!$A$1:$DD$1,0),FALSE)</f>
        <v>0</v>
      </c>
      <c r="BF6" s="24" t="e">
        <f>VLOOKUP($A6,'I-EmEC'!$A:$DD,MATCH(BF$2,'I-EmEC'!$A$1:$DD$1,0),FALSE)</f>
        <v>#N/A</v>
      </c>
      <c r="BG6" s="24" t="e">
        <f>VLOOKUP($A6,'I-EmEC'!$A:$DD,MATCH(BG$2,'I-EmEC'!$A$1:$DD$1,0),FALSE)</f>
        <v>#N/A</v>
      </c>
      <c r="BH6" s="24" t="e">
        <f>VLOOKUP($A6,'I-EmEC'!$A:$DD,MATCH(BH$2,'I-EmEC'!$A$1:$DD$1,0),FALSE)</f>
        <v>#N/A</v>
      </c>
      <c r="BI6" s="26">
        <f>VLOOKUP($A6,'I-EmEC'!$A:$DD,MATCH(BI$2,'I-EmEC'!$A$1:$DD$1,0),FALSE)</f>
        <v>0</v>
      </c>
      <c r="BJ6" s="27">
        <f>VLOOKUP($A6,'I-EmEC'!$A:$DD,MATCH(BJ$2,'I-EmEC'!$A$1:$DD$1,0),FALSE)</f>
        <v>0</v>
      </c>
      <c r="BK6" s="27">
        <f>VLOOKUP($A6,'I-EmEC'!$A:$DD,MATCH(BK$2,'I-EmEC'!$A$1:$DD$1,0),FALSE)</f>
        <v>18.76208897485493</v>
      </c>
      <c r="BL6" s="27">
        <f>VLOOKUP($A6,'I-EmEC'!$A:$DD,MATCH(BL$2,'I-EmEC'!$A$1:$DD$1,0),FALSE)</f>
        <v>18.76208897485493</v>
      </c>
      <c r="BM6" s="27">
        <f>VLOOKUP($A6,'I-EmEC'!$A:$DD,MATCH(BM$2,'I-EmEC'!$A$1:$DD$1,0),FALSE)</f>
        <v>26.488706365503077</v>
      </c>
      <c r="BN6" s="27">
        <f>VLOOKUP($A6,'I-EmEC'!$A:$DD,MATCH(BN$2,'I-EmEC'!$A$1:$DD$1,0),FALSE)</f>
        <v>17.39130434782609</v>
      </c>
      <c r="BO6" s="27">
        <f>VLOOKUP($A6,'I-EmEC'!$A:$DD,MATCH(BO$2,'I-EmEC'!$A$1:$DD$1,0),FALSE)</f>
        <v>17.39130434782609</v>
      </c>
      <c r="BP6" s="27">
        <f>VLOOKUP($A6,'I-EmEC'!$A:$DD,MATCH(BP$2,'I-EmEC'!$A$1:$DD$1,0),FALSE)</f>
        <v>18.55072463768116</v>
      </c>
      <c r="BQ6" s="27">
        <f>VLOOKUP($A6,'I-EmEC'!$A:$DD,MATCH(BQ$2,'I-EmEC'!$A$1:$DD$1,0),FALSE)</f>
        <v>0</v>
      </c>
      <c r="BR6" s="27">
        <f>VLOOKUP($A6,'I-EmEC'!$A:$DD,MATCH(BR$2,'I-EmEC'!$A$1:$DD$1,0),FALSE)</f>
        <v>0</v>
      </c>
      <c r="BS6" s="27">
        <f>VLOOKUP($A6,'I-EmEC'!$A:$DD,MATCH(BS$2,'I-EmEC'!$A$1:$DD$1,0),FALSE)</f>
        <v>0</v>
      </c>
      <c r="BT6" s="27">
        <f>VLOOKUP($A6,'I-EmEC'!$A:$DD,MATCH(BT$2,'I-EmEC'!$A$1:$DD$1,0),FALSE)</f>
        <v>0</v>
      </c>
      <c r="BU6" s="27">
        <f>VLOOKUP($A6,'I-EmEC'!$A:$DD,MATCH(BU$2,'I-EmEC'!$A$1:$DD$1,0),FALSE)</f>
        <v>0</v>
      </c>
      <c r="BV6" s="27">
        <f>VLOOKUP($A6,'I-EmEC'!$A:$DD,MATCH(BV$2,'I-EmEC'!$A$1:$DD$1,0),FALSE)</f>
        <v>0</v>
      </c>
      <c r="BW6" s="27" t="e">
        <f>VLOOKUP($A6,'I-EmEC'!$A:$DD,MATCH(BW$2,'I-EmEC'!$A$1:$DD$1,0),FALSE)</f>
        <v>#N/A</v>
      </c>
      <c r="BX6" s="27" t="e">
        <f>VLOOKUP($A6,'I-EmEC'!$A:$DD,MATCH(BX$2,'I-EmEC'!$A$1:$DD$1,0),FALSE)</f>
        <v>#N/A</v>
      </c>
      <c r="BY6" s="27" t="e">
        <f>VLOOKUP($A6,'I-EmEC'!$A:$DD,MATCH(BY$2,'I-EmEC'!$A$1:$DD$1,0),FALSE)</f>
        <v>#N/A</v>
      </c>
      <c r="BZ6" s="23">
        <f>VLOOKUP($A6,'I-EmEC'!$A:$DD,MATCH(BZ$2,'I-EmEC'!$A$1:$DD$1,0),FALSE)</f>
        <v>0</v>
      </c>
      <c r="CA6" s="24">
        <f>VLOOKUP($A6,'I-EmEC'!$A:$DD,MATCH(CA$2,'I-EmEC'!$A$1:$DD$1,0),FALSE)</f>
        <v>0</v>
      </c>
      <c r="CB6" s="24">
        <f>VLOOKUP($A6,'I-EmEC'!$A:$DD,MATCH(CB$2,'I-EmEC'!$A$1:$DD$1,0),FALSE)</f>
        <v>5.6725146198830405</v>
      </c>
      <c r="CC6" s="24">
        <f>VLOOKUP($A6,'I-EmEC'!$A:$DD,MATCH(CC$2,'I-EmEC'!$A$1:$DD$1,0),FALSE)</f>
        <v>5.6725146198830405</v>
      </c>
      <c r="CD6" s="24">
        <f>VLOOKUP($A6,'I-EmEC'!$A:$DD,MATCH(CD$2,'I-EmEC'!$A$1:$DD$1,0),FALSE)</f>
        <v>13.163265306122449</v>
      </c>
      <c r="CE6" s="24">
        <f>VLOOKUP($A6,'I-EmEC'!$A:$DD,MATCH(CE$2,'I-EmEC'!$A$1:$DD$1,0),FALSE)</f>
        <v>10.120481927710845</v>
      </c>
      <c r="CF6" s="24">
        <f>VLOOKUP($A6,'I-EmEC'!$A:$DD,MATCH(CF$2,'I-EmEC'!$A$1:$DD$1,0),FALSE)</f>
        <v>10.120481927710845</v>
      </c>
      <c r="CG6" s="24">
        <f>VLOOKUP($A6,'I-EmEC'!$A:$DD,MATCH(CG$2,'I-EmEC'!$A$1:$DD$1,0),FALSE)</f>
        <v>3.0476190476190474</v>
      </c>
      <c r="CH6" s="24">
        <f>VLOOKUP($A6,'I-EmEC'!$A:$DD,MATCH(CH$2,'I-EmEC'!$A$1:$DD$1,0),FALSE)</f>
        <v>0</v>
      </c>
      <c r="CI6" s="24">
        <f>VLOOKUP($A6,'I-EmEC'!$A:$DD,MATCH(CI$2,'I-EmEC'!$A$1:$DD$1,0),FALSE)</f>
        <v>0</v>
      </c>
      <c r="CJ6" s="24">
        <f>VLOOKUP($A6,'I-EmEC'!$A:$DD,MATCH(CJ$2,'I-EmEC'!$A$1:$DD$1,0),FALSE)</f>
        <v>0</v>
      </c>
      <c r="CK6" s="24">
        <f>VLOOKUP($A6,'I-EmEC'!$A:$DD,MATCH(CK$2,'I-EmEC'!$A$1:$DD$1,0),FALSE)</f>
        <v>0</v>
      </c>
      <c r="CL6" s="24">
        <f>VLOOKUP($A6,'I-EmEC'!$A:$DD,MATCH(CL$2,'I-EmEC'!$A$1:$DD$1,0),FALSE)</f>
        <v>0</v>
      </c>
      <c r="CM6" s="24">
        <f>VLOOKUP($A6,'I-EmEC'!$A:$DD,MATCH(CM$2,'I-EmEC'!$A$1:$DD$1,0),FALSE)</f>
        <v>0</v>
      </c>
      <c r="CN6" s="24" t="e">
        <f>VLOOKUP($A6,'I-EmEC'!$A:$DD,MATCH(CN$2,'I-EmEC'!$A$1:$DD$1,0),FALSE)</f>
        <v>#N/A</v>
      </c>
      <c r="CO6" s="24" t="e">
        <f>VLOOKUP($A6,'I-EmEC'!$A:$DD,MATCH(CO$2,'I-EmEC'!$A$1:$DD$1,0),FALSE)</f>
        <v>#N/A</v>
      </c>
      <c r="CP6" s="24" t="e">
        <f>VLOOKUP($A6,'I-EmEC'!$A:$DD,MATCH(CP$2,'I-EmEC'!$A$1:$DD$1,0),FALSE)</f>
        <v>#N/A</v>
      </c>
    </row>
    <row r="7" spans="1:94" s="35" customFormat="1" x14ac:dyDescent="0.2">
      <c r="A7" s="49" t="s">
        <v>19</v>
      </c>
      <c r="B7" s="37" t="str">
        <f>IF(VLOOKUP($A7,'I-Ligands'!$A:$G,3,FALSE)="","",VLOOKUP($A7,'I-Ligands'!$A:$G,3,FALSE))</f>
        <v>Serotonin</v>
      </c>
      <c r="C7" s="38" t="str">
        <f>IF(VLOOKUP($A7,'I-Ligands'!$A:$G,4,FALSE)="","",VLOOKUP($A7,'I-Ligands'!$A:$G,4,FALSE))</f>
        <v>5-Hydroxytryptamine Hydrochloride</v>
      </c>
      <c r="D7" s="36" t="str">
        <f>IF(VLOOKUP($A7,'I-Ligands'!$A:$G,5,FALSE)="","",VLOOKUP($A7,'I-Ligands'!$A:$G,5,FALSE))</f>
        <v>Guide to Pharmacology</v>
      </c>
      <c r="E7" s="36">
        <f>IF(VLOOKUP($A7,'I-Ligands'!$A:$G,6,FALSE)="","",VLOOKUP($A7,'I-Ligands'!$A:$G,6,FALSE))</f>
        <v>5</v>
      </c>
      <c r="F7" s="36" t="str">
        <f>IF(VLOOKUP($A7,'I-Ligands'!$A:$G,7,FALSE)="","",VLOOKUP($A7,'I-Ligands'!$A:$G,7,FALSE))</f>
        <v>Physiological</v>
      </c>
      <c r="G7" s="28">
        <f t="shared" si="0"/>
        <v>0</v>
      </c>
      <c r="H7" s="32">
        <f t="shared" si="1"/>
        <v>6.8538390410203407</v>
      </c>
      <c r="I7" s="32">
        <f t="shared" si="2"/>
        <v>0</v>
      </c>
      <c r="J7" s="32">
        <f t="shared" si="3"/>
        <v>0</v>
      </c>
      <c r="K7" s="32" t="e">
        <f t="shared" si="4"/>
        <v>#N/A</v>
      </c>
      <c r="L7" s="28">
        <f t="shared" si="5"/>
        <v>0</v>
      </c>
      <c r="M7" s="32">
        <f t="shared" si="6"/>
        <v>7.38</v>
      </c>
      <c r="N7" s="32">
        <f t="shared" si="7"/>
        <v>0</v>
      </c>
      <c r="O7" s="32">
        <f t="shared" si="8"/>
        <v>0</v>
      </c>
      <c r="P7" s="32" t="e">
        <f t="shared" si="9"/>
        <v>#N/A</v>
      </c>
      <c r="Q7" s="29">
        <f t="shared" si="10"/>
        <v>0</v>
      </c>
      <c r="R7" s="31">
        <f t="shared" si="11"/>
        <v>29.774127310061601</v>
      </c>
      <c r="S7" s="31">
        <f t="shared" si="12"/>
        <v>0</v>
      </c>
      <c r="T7" s="31">
        <f t="shared" si="13"/>
        <v>0</v>
      </c>
      <c r="U7" s="31" t="e">
        <f t="shared" si="14"/>
        <v>#N/A</v>
      </c>
      <c r="V7" s="28">
        <f t="shared" si="15"/>
        <v>0</v>
      </c>
      <c r="W7" s="32">
        <f t="shared" si="16"/>
        <v>3.0271398747390394</v>
      </c>
      <c r="X7" s="32">
        <f t="shared" si="17"/>
        <v>0</v>
      </c>
      <c r="Y7" s="32">
        <f t="shared" si="18"/>
        <v>0</v>
      </c>
      <c r="Z7" s="32" t="e">
        <f t="shared" si="19"/>
        <v>#N/A</v>
      </c>
      <c r="AA7" s="23" cm="1">
        <f t="array" ref="AA7">_xlfn.IFS(AR7=0,0,AR7&gt;0,(LOG(0.01*BI7/10^-AR7)))</f>
        <v>0</v>
      </c>
      <c r="AB7" s="24" cm="1">
        <f t="array" ref="AB7">_xlfn.IFS(AS7=0,0,AS7&gt;0,(LOG(0.01*BJ7/10^-AS7)))</f>
        <v>0</v>
      </c>
      <c r="AC7" s="24" cm="1">
        <f t="array" ref="AC7">_xlfn.IFS(AT7=0,0,AT7&gt;0,(LOG(0.01*BK7/10^-AT7)))</f>
        <v>6.459637310505757</v>
      </c>
      <c r="AD7" s="24" cm="1">
        <f t="array" ref="AD7">_xlfn.IFS(AU7=0,0,AU7&gt;0,(LOG(0.01*BL7/10^-AU7)))</f>
        <v>6.459637310505757</v>
      </c>
      <c r="AE7" s="24" cm="1">
        <f t="array" ref="AE7">_xlfn.IFS(AV7=0,0,AV7&gt;0,(LOG(0.01*BM7/10^-AV7)))</f>
        <v>6.8538390410203407</v>
      </c>
      <c r="AF7" s="24" cm="1">
        <f t="array" ref="AF7">_xlfn.IFS(AW7=0,0,AW7&gt;0,(LOG(0.01*BN7/10^-AW7)))</f>
        <v>6.1745668091263761</v>
      </c>
      <c r="AG7" s="24" cm="1">
        <f t="array" ref="AG7">_xlfn.IFS(AX7=0,0,AX7&gt;0,(LOG(0.01*BO7/10^-AX7)))</f>
        <v>6.1745668091263761</v>
      </c>
      <c r="AH7" s="24" cm="1">
        <f t="array" ref="AH7">_xlfn.IFS(AY7=0,0,AY7&gt;0,(LOG(0.01*BP7/10^-AY7)))</f>
        <v>0</v>
      </c>
      <c r="AI7" s="24" cm="1">
        <f t="array" ref="AI7">_xlfn.IFS(AZ7=0,0,AZ7&gt;0,(LOG(0.01*BQ7/10^-AZ7)))</f>
        <v>0</v>
      </c>
      <c r="AJ7" s="24" cm="1">
        <f t="array" ref="AJ7">_xlfn.IFS(BA7=0,0,BA7&gt;0,(LOG(0.01*BR7/10^-BA7)))</f>
        <v>0</v>
      </c>
      <c r="AK7" s="24" cm="1">
        <f t="array" ref="AK7">_xlfn.IFS(BB7=0,0,BB7&gt;0,(LOG(0.01*BS7/10^-BB7)))</f>
        <v>0</v>
      </c>
      <c r="AL7" s="24" cm="1">
        <f t="array" ref="AL7">_xlfn.IFS(BC7=0,0,BC7&gt;0,(LOG(0.01*BT7/10^-BC7)))</f>
        <v>0</v>
      </c>
      <c r="AM7" s="24" cm="1">
        <f t="array" ref="AM7">_xlfn.IFS(BD7=0,0,BD7&gt;0,(LOG(0.01*BU7/10^-BD7)))</f>
        <v>0</v>
      </c>
      <c r="AN7" s="24" cm="1">
        <f t="array" ref="AN7">_xlfn.IFS(BE7=0,0,BE7&gt;0,(LOG(0.01*BV7/10^-BE7)))</f>
        <v>0</v>
      </c>
      <c r="AO7" s="24" t="e" cm="1">
        <f t="array" ref="AO7">_xlfn.IFS(BF7=0,0,BF7&gt;0,(LOG(0.01*BW7/10^-BF7)))</f>
        <v>#N/A</v>
      </c>
      <c r="AP7" s="24" t="e" cm="1">
        <f t="array" ref="AP7">_xlfn.IFS(BG7=0,0,BG7&gt;0,(LOG(0.01*BX7/10^-BG7)))</f>
        <v>#N/A</v>
      </c>
      <c r="AQ7" s="24" t="e" cm="1">
        <f t="array" ref="AQ7">_xlfn.IFS(BH7=0,0,BH7&gt;0,(LOG(0.01*BY7/10^-BH7)))</f>
        <v>#N/A</v>
      </c>
      <c r="AR7" s="23">
        <f>VLOOKUP($A7,'I-EmEC'!$A:$DD,MATCH(AR$2,'I-EmEC'!$A$1:$DD$1,0),FALSE)</f>
        <v>0</v>
      </c>
      <c r="AS7" s="24">
        <f>VLOOKUP($A7,'I-EmEC'!$A:$DD,MATCH(AS$2,'I-EmEC'!$A$1:$DD$1,0),FALSE)</f>
        <v>0</v>
      </c>
      <c r="AT7" s="24">
        <f>VLOOKUP($A7,'I-EmEC'!$A:$DD,MATCH(AT$2,'I-EmEC'!$A$1:$DD$1,0),FALSE)</f>
        <v>7.2</v>
      </c>
      <c r="AU7" s="24">
        <f>VLOOKUP($A7,'I-EmEC'!$A:$DD,MATCH(AU$2,'I-EmEC'!$A$1:$DD$1,0),FALSE)</f>
        <v>7.2</v>
      </c>
      <c r="AV7" s="24">
        <f>VLOOKUP($A7,'I-EmEC'!$A:$DD,MATCH(AV$2,'I-EmEC'!$A$1:$DD$1,0),FALSE)</f>
        <v>7.38</v>
      </c>
      <c r="AW7" s="24">
        <f>VLOOKUP($A7,'I-EmEC'!$A:$DD,MATCH(AW$2,'I-EmEC'!$A$1:$DD$1,0),FALSE)</f>
        <v>7.34</v>
      </c>
      <c r="AX7" s="24">
        <f>VLOOKUP($A7,'I-EmEC'!$A:$DD,MATCH(AX$2,'I-EmEC'!$A$1:$DD$1,0),FALSE)</f>
        <v>7.34</v>
      </c>
      <c r="AY7" s="24">
        <f>VLOOKUP($A7,'I-EmEC'!$A:$DD,MATCH(AY$2,'I-EmEC'!$A$1:$DD$1,0),FALSE)</f>
        <v>0</v>
      </c>
      <c r="AZ7" s="24">
        <f>VLOOKUP($A7,'I-EmEC'!$A:$DD,MATCH(AZ$2,'I-EmEC'!$A$1:$DD$1,0),FALSE)</f>
        <v>0</v>
      </c>
      <c r="BA7" s="24">
        <f>VLOOKUP($A7,'I-EmEC'!$A:$DD,MATCH(BA$2,'I-EmEC'!$A$1:$DD$1,0),FALSE)</f>
        <v>0</v>
      </c>
      <c r="BB7" s="24">
        <f>VLOOKUP($A7,'I-EmEC'!$A:$DD,MATCH(BB$2,'I-EmEC'!$A$1:$DD$1,0),FALSE)</f>
        <v>0</v>
      </c>
      <c r="BC7" s="24">
        <f>VLOOKUP($A7,'I-EmEC'!$A:$DD,MATCH(BC$2,'I-EmEC'!$A$1:$DD$1,0),FALSE)</f>
        <v>0</v>
      </c>
      <c r="BD7" s="24">
        <f>VLOOKUP($A7,'I-EmEC'!$A:$DD,MATCH(BD$2,'I-EmEC'!$A$1:$DD$1,0),FALSE)</f>
        <v>0</v>
      </c>
      <c r="BE7" s="24">
        <f>VLOOKUP($A7,'I-EmEC'!$A:$DD,MATCH(BE$2,'I-EmEC'!$A$1:$DD$1,0),FALSE)</f>
        <v>0</v>
      </c>
      <c r="BF7" s="24" t="e">
        <f>VLOOKUP($A7,'I-EmEC'!$A:$DD,MATCH(BF$2,'I-EmEC'!$A$1:$DD$1,0),FALSE)</f>
        <v>#N/A</v>
      </c>
      <c r="BG7" s="24" t="e">
        <f>VLOOKUP($A7,'I-EmEC'!$A:$DD,MATCH(BG$2,'I-EmEC'!$A$1:$DD$1,0),FALSE)</f>
        <v>#N/A</v>
      </c>
      <c r="BH7" s="24" t="e">
        <f>VLOOKUP($A7,'I-EmEC'!$A:$DD,MATCH(BH$2,'I-EmEC'!$A$1:$DD$1,0),FALSE)</f>
        <v>#N/A</v>
      </c>
      <c r="BI7" s="26">
        <f>VLOOKUP($A7,'I-EmEC'!$A:$DD,MATCH(BI$2,'I-EmEC'!$A$1:$DD$1,0),FALSE)</f>
        <v>0</v>
      </c>
      <c r="BJ7" s="27">
        <f>VLOOKUP($A7,'I-EmEC'!$A:$DD,MATCH(BJ$2,'I-EmEC'!$A$1:$DD$1,0),FALSE)</f>
        <v>0</v>
      </c>
      <c r="BK7" s="27">
        <f>VLOOKUP($A7,'I-EmEC'!$A:$DD,MATCH(BK$2,'I-EmEC'!$A$1:$DD$1,0),FALSE)</f>
        <v>18.18181818181818</v>
      </c>
      <c r="BL7" s="27">
        <f>VLOOKUP($A7,'I-EmEC'!$A:$DD,MATCH(BL$2,'I-EmEC'!$A$1:$DD$1,0),FALSE)</f>
        <v>18.18181818181818</v>
      </c>
      <c r="BM7" s="27">
        <f>VLOOKUP($A7,'I-EmEC'!$A:$DD,MATCH(BM$2,'I-EmEC'!$A$1:$DD$1,0),FALSE)</f>
        <v>29.774127310061601</v>
      </c>
      <c r="BN7" s="27">
        <f>VLOOKUP($A7,'I-EmEC'!$A:$DD,MATCH(BN$2,'I-EmEC'!$A$1:$DD$1,0),FALSE)</f>
        <v>6.8322981366459627</v>
      </c>
      <c r="BO7" s="27">
        <f>VLOOKUP($A7,'I-EmEC'!$A:$DD,MATCH(BO$2,'I-EmEC'!$A$1:$DD$1,0),FALSE)</f>
        <v>6.8322981366459627</v>
      </c>
      <c r="BP7" s="27">
        <f>VLOOKUP($A7,'I-EmEC'!$A:$DD,MATCH(BP$2,'I-EmEC'!$A$1:$DD$1,0),FALSE)</f>
        <v>0</v>
      </c>
      <c r="BQ7" s="27">
        <f>VLOOKUP($A7,'I-EmEC'!$A:$DD,MATCH(BQ$2,'I-EmEC'!$A$1:$DD$1,0),FALSE)</f>
        <v>0</v>
      </c>
      <c r="BR7" s="27">
        <f>VLOOKUP($A7,'I-EmEC'!$A:$DD,MATCH(BR$2,'I-EmEC'!$A$1:$DD$1,0),FALSE)</f>
        <v>0</v>
      </c>
      <c r="BS7" s="27">
        <f>VLOOKUP($A7,'I-EmEC'!$A:$DD,MATCH(BS$2,'I-EmEC'!$A$1:$DD$1,0),FALSE)</f>
        <v>0</v>
      </c>
      <c r="BT7" s="27">
        <f>VLOOKUP($A7,'I-EmEC'!$A:$DD,MATCH(BT$2,'I-EmEC'!$A$1:$DD$1,0),FALSE)</f>
        <v>0</v>
      </c>
      <c r="BU7" s="27">
        <f>VLOOKUP($A7,'I-EmEC'!$A:$DD,MATCH(BU$2,'I-EmEC'!$A$1:$DD$1,0),FALSE)</f>
        <v>0</v>
      </c>
      <c r="BV7" s="27">
        <f>VLOOKUP($A7,'I-EmEC'!$A:$DD,MATCH(BV$2,'I-EmEC'!$A$1:$DD$1,0),FALSE)</f>
        <v>0</v>
      </c>
      <c r="BW7" s="27" t="e">
        <f>VLOOKUP($A7,'I-EmEC'!$A:$DD,MATCH(BW$2,'I-EmEC'!$A$1:$DD$1,0),FALSE)</f>
        <v>#N/A</v>
      </c>
      <c r="BX7" s="27" t="e">
        <f>VLOOKUP($A7,'I-EmEC'!$A:$DD,MATCH(BX$2,'I-EmEC'!$A$1:$DD$1,0),FALSE)</f>
        <v>#N/A</v>
      </c>
      <c r="BY7" s="27" t="e">
        <f>VLOOKUP($A7,'I-EmEC'!$A:$DD,MATCH(BY$2,'I-EmEC'!$A$1:$DD$1,0),FALSE)</f>
        <v>#N/A</v>
      </c>
      <c r="BZ7" s="23">
        <f>VLOOKUP($A7,'I-EmEC'!$A:$DD,MATCH(BZ$2,'I-EmEC'!$A$1:$DD$1,0),FALSE)</f>
        <v>0</v>
      </c>
      <c r="CA7" s="24">
        <f>VLOOKUP($A7,'I-EmEC'!$A:$DD,MATCH(CA$2,'I-EmEC'!$A$1:$DD$1,0),FALSE)</f>
        <v>0</v>
      </c>
      <c r="CB7" s="24">
        <f>VLOOKUP($A7,'I-EmEC'!$A:$DD,MATCH(CB$2,'I-EmEC'!$A$1:$DD$1,0),FALSE)</f>
        <v>2.1123595505617976</v>
      </c>
      <c r="CC7" s="24">
        <f>VLOOKUP($A7,'I-EmEC'!$A:$DD,MATCH(CC$2,'I-EmEC'!$A$1:$DD$1,0),FALSE)</f>
        <v>2.1123595505617976</v>
      </c>
      <c r="CD7" s="24">
        <f>VLOOKUP($A7,'I-EmEC'!$A:$DD,MATCH(CD$2,'I-EmEC'!$A$1:$DD$1,0),FALSE)</f>
        <v>3.0271398747390394</v>
      </c>
      <c r="CE7" s="24">
        <f>VLOOKUP($A7,'I-EmEC'!$A:$DD,MATCH(CE$2,'I-EmEC'!$A$1:$DD$1,0),FALSE)</f>
        <v>0.61452513966480438</v>
      </c>
      <c r="CF7" s="24">
        <f>VLOOKUP($A7,'I-EmEC'!$A:$DD,MATCH(CF$2,'I-EmEC'!$A$1:$DD$1,0),FALSE)</f>
        <v>0.61452513966480438</v>
      </c>
      <c r="CG7" s="24">
        <f>VLOOKUP($A7,'I-EmEC'!$A:$DD,MATCH(CG$2,'I-EmEC'!$A$1:$DD$1,0),FALSE)</f>
        <v>0</v>
      </c>
      <c r="CH7" s="24">
        <f>VLOOKUP($A7,'I-EmEC'!$A:$DD,MATCH(CH$2,'I-EmEC'!$A$1:$DD$1,0),FALSE)</f>
        <v>0</v>
      </c>
      <c r="CI7" s="24">
        <f>VLOOKUP($A7,'I-EmEC'!$A:$DD,MATCH(CI$2,'I-EmEC'!$A$1:$DD$1,0),FALSE)</f>
        <v>0</v>
      </c>
      <c r="CJ7" s="24">
        <f>VLOOKUP($A7,'I-EmEC'!$A:$DD,MATCH(CJ$2,'I-EmEC'!$A$1:$DD$1,0),FALSE)</f>
        <v>0</v>
      </c>
      <c r="CK7" s="24">
        <f>VLOOKUP($A7,'I-EmEC'!$A:$DD,MATCH(CK$2,'I-EmEC'!$A$1:$DD$1,0),FALSE)</f>
        <v>0</v>
      </c>
      <c r="CL7" s="24">
        <f>VLOOKUP($A7,'I-EmEC'!$A:$DD,MATCH(CL$2,'I-EmEC'!$A$1:$DD$1,0),FALSE)</f>
        <v>0</v>
      </c>
      <c r="CM7" s="24">
        <f>VLOOKUP($A7,'I-EmEC'!$A:$DD,MATCH(CM$2,'I-EmEC'!$A$1:$DD$1,0),FALSE)</f>
        <v>0</v>
      </c>
      <c r="CN7" s="24" t="e">
        <f>VLOOKUP($A7,'I-EmEC'!$A:$DD,MATCH(CN$2,'I-EmEC'!$A$1:$DD$1,0),FALSE)</f>
        <v>#N/A</v>
      </c>
      <c r="CO7" s="24" t="e">
        <f>VLOOKUP($A7,'I-EmEC'!$A:$DD,MATCH(CO$2,'I-EmEC'!$A$1:$DD$1,0),FALSE)</f>
        <v>#N/A</v>
      </c>
      <c r="CP7" s="24" t="e">
        <f>VLOOKUP($A7,'I-EmEC'!$A:$DD,MATCH(CP$2,'I-EmEC'!$A$1:$DD$1,0),FALSE)</f>
        <v>#N/A</v>
      </c>
    </row>
    <row r="8" spans="1:94" s="35" customFormat="1" x14ac:dyDescent="0.2">
      <c r="A8" s="49" t="s">
        <v>20</v>
      </c>
      <c r="B8" s="37" t="str">
        <f>IF(VLOOKUP($A8,'I-Ligands'!$A:$G,3,FALSE)="","",VLOOKUP($A8,'I-Ligands'!$A:$G,3,FALSE))</f>
        <v>Serotonin</v>
      </c>
      <c r="C8" s="38" t="str">
        <f>IF(VLOOKUP($A8,'I-Ligands'!$A:$G,4,FALSE)="","",VLOOKUP($A8,'I-Ligands'!$A:$G,4,FALSE))</f>
        <v>5-Hydroxytryptamine Hydrochloride</v>
      </c>
      <c r="D8" s="36" t="str">
        <f>IF(VLOOKUP($A8,'I-Ligands'!$A:$G,5,FALSE)="","",VLOOKUP($A8,'I-Ligands'!$A:$G,5,FALSE))</f>
        <v>Guide to Pharmacology</v>
      </c>
      <c r="E8" s="36">
        <f>IF(VLOOKUP($A8,'I-Ligands'!$A:$G,6,FALSE)="","",VLOOKUP($A8,'I-Ligands'!$A:$G,6,FALSE))</f>
        <v>5</v>
      </c>
      <c r="F8" s="36" t="str">
        <f>IF(VLOOKUP($A8,'I-Ligands'!$A:$G,7,FALSE)="","",VLOOKUP($A8,'I-Ligands'!$A:$G,7,FALSE))</f>
        <v>Physiological</v>
      </c>
      <c r="G8" s="28">
        <f t="shared" si="0"/>
        <v>5.5363225226984181</v>
      </c>
      <c r="H8" s="32">
        <f t="shared" si="1"/>
        <v>7.5888308694601143</v>
      </c>
      <c r="I8" s="32">
        <f t="shared" si="2"/>
        <v>7.8416399890190682</v>
      </c>
      <c r="J8" s="32">
        <f t="shared" si="3"/>
        <v>5.9647025595699077</v>
      </c>
      <c r="K8" s="32" t="e">
        <f t="shared" si="4"/>
        <v>#N/A</v>
      </c>
      <c r="L8" s="28">
        <f t="shared" si="5"/>
        <v>6.16</v>
      </c>
      <c r="M8" s="32">
        <f t="shared" si="6"/>
        <v>8.19</v>
      </c>
      <c r="N8" s="32">
        <f t="shared" si="7"/>
        <v>8.49</v>
      </c>
      <c r="O8" s="32">
        <f t="shared" si="8"/>
        <v>6.37</v>
      </c>
      <c r="P8" s="32" t="e">
        <f t="shared" si="9"/>
        <v>#N/A</v>
      </c>
      <c r="Q8" s="29">
        <f t="shared" si="10"/>
        <v>24.907063197026023</v>
      </c>
      <c r="R8" s="31">
        <f t="shared" si="11"/>
        <v>43.892339544513462</v>
      </c>
      <c r="S8" s="31">
        <f t="shared" si="12"/>
        <v>43.786982248520708</v>
      </c>
      <c r="T8" s="31">
        <f t="shared" si="13"/>
        <v>39.328063241106712</v>
      </c>
      <c r="U8" s="31" t="e">
        <f t="shared" si="14"/>
        <v>#N/A</v>
      </c>
      <c r="V8" s="28">
        <f t="shared" si="15"/>
        <v>15.679012345679011</v>
      </c>
      <c r="W8" s="32">
        <f t="shared" si="16"/>
        <v>7.6811594202898554</v>
      </c>
      <c r="X8" s="32">
        <f t="shared" si="17"/>
        <v>21.764705882352938</v>
      </c>
      <c r="Y8" s="32">
        <f t="shared" si="18"/>
        <v>8.8444444444444432</v>
      </c>
      <c r="Z8" s="32" t="e">
        <f t="shared" si="19"/>
        <v>#N/A</v>
      </c>
      <c r="AA8" s="23" cm="1">
        <f t="array" ref="AA8">_xlfn.IFS(AR8=0,0,AR8&gt;0,(LOG(0.01*BI8/10^-AR8)))</f>
        <v>5.5282048212577779</v>
      </c>
      <c r="AB8" s="24" cm="1">
        <f t="array" ref="AB8">_xlfn.IFS(AS8=0,0,AS8&gt;0,(LOG(0.01*BJ8/10^-AS8)))</f>
        <v>5.5363225226984181</v>
      </c>
      <c r="AC8" s="24" cm="1">
        <f t="array" ref="AC8">_xlfn.IFS(AT8=0,0,AT8&gt;0,(LOG(0.01*BK8/10^-AT8)))</f>
        <v>7.0944827232678653</v>
      </c>
      <c r="AD8" s="24" cm="1">
        <f t="array" ref="AD8">_xlfn.IFS(AU8=0,0,AU8&gt;0,(LOG(0.01*BL8/10^-AU8)))</f>
        <v>7.0944827232678653</v>
      </c>
      <c r="AE8" s="24" cm="1">
        <f t="array" ref="AE8">_xlfn.IFS(AV8=0,0,AV8&gt;0,(LOG(0.01*BM8/10^-AV8)))</f>
        <v>7.5888308694601143</v>
      </c>
      <c r="AF8" s="24" cm="1">
        <f t="array" ref="AF8">_xlfn.IFS(AW8=0,0,AW8&gt;0,(LOG(0.01*BN8/10^-AW8)))</f>
        <v>6.5323887301772396</v>
      </c>
      <c r="AG8" s="24" cm="1">
        <f t="array" ref="AG8">_xlfn.IFS(AX8=0,0,AX8&gt;0,(LOG(0.01*BO8/10^-AX8)))</f>
        <v>6.5323887301772396</v>
      </c>
      <c r="AH8" s="24" cm="1">
        <f t="array" ref="AH8">_xlfn.IFS(AY8=0,0,AY8&gt;0,(LOG(0.01*BP8/10^-AY8)))</f>
        <v>7.4720599913279635</v>
      </c>
      <c r="AI8" s="24" cm="1">
        <f t="array" ref="AI8">_xlfn.IFS(AZ8=0,0,AZ8&gt;0,(LOG(0.01*BQ8/10^-AZ8)))</f>
        <v>7.4824710387853655</v>
      </c>
      <c r="AJ8" s="24" cm="1">
        <f t="array" ref="AJ8">_xlfn.IFS(BA8=0,0,BA8&gt;0,(LOG(0.01*BR8/10^-BA8)))</f>
        <v>7.4824710387853655</v>
      </c>
      <c r="AK8" s="24" cm="1">
        <f t="array" ref="AK8">_xlfn.IFS(BB8=0,0,BB8&gt;0,(LOG(0.01*BS8/10^-BB8)))</f>
        <v>7.8416399890190682</v>
      </c>
      <c r="AL8" s="24" cm="1">
        <f t="array" ref="AL8">_xlfn.IFS(BC8=0,0,BC8&gt;0,(LOG(0.01*BT8/10^-BC8)))</f>
        <v>6.651345015117303</v>
      </c>
      <c r="AM8" s="24" cm="1">
        <f t="array" ref="AM8">_xlfn.IFS(BD8=0,0,BD8&gt;0,(LOG(0.01*BU8/10^-BD8)))</f>
        <v>5.8808706922580241</v>
      </c>
      <c r="AN8" s="24" cm="1">
        <f t="array" ref="AN8">_xlfn.IFS(BE8=0,0,BE8&gt;0,(LOG(0.01*BV8/10^-BE8)))</f>
        <v>5.9647025595699077</v>
      </c>
      <c r="AO8" s="24" t="e" cm="1">
        <f t="array" ref="AO8">_xlfn.IFS(BF8=0,0,BF8&gt;0,(LOG(0.01*BW8/10^-BF8)))</f>
        <v>#N/A</v>
      </c>
      <c r="AP8" s="24" t="e" cm="1">
        <f t="array" ref="AP8">_xlfn.IFS(BG8=0,0,BG8&gt;0,(LOG(0.01*BX8/10^-BG8)))</f>
        <v>#N/A</v>
      </c>
      <c r="AQ8" s="24" t="e" cm="1">
        <f t="array" ref="AQ8">_xlfn.IFS(BH8=0,0,BH8&gt;0,(LOG(0.01*BY8/10^-BH8)))</f>
        <v>#N/A</v>
      </c>
      <c r="AR8" s="23">
        <f>VLOOKUP($A8,'I-EmEC'!$A:$DD,MATCH(AR$2,'I-EmEC'!$A$1:$DD$1,0),FALSE)</f>
        <v>6.16</v>
      </c>
      <c r="AS8" s="24">
        <f>VLOOKUP($A8,'I-EmEC'!$A:$DD,MATCH(AS$2,'I-EmEC'!$A$1:$DD$1,0),FALSE)</f>
        <v>6.14</v>
      </c>
      <c r="AT8" s="24">
        <f>VLOOKUP($A8,'I-EmEC'!$A:$DD,MATCH(AT$2,'I-EmEC'!$A$1:$DD$1,0),FALSE)</f>
        <v>7.56</v>
      </c>
      <c r="AU8" s="24">
        <f>VLOOKUP($A8,'I-EmEC'!$A:$DD,MATCH(AU$2,'I-EmEC'!$A$1:$DD$1,0),FALSE)</f>
        <v>7.56</v>
      </c>
      <c r="AV8" s="24">
        <f>VLOOKUP($A8,'I-EmEC'!$A:$DD,MATCH(AV$2,'I-EmEC'!$A$1:$DD$1,0),FALSE)</f>
        <v>8.19</v>
      </c>
      <c r="AW8" s="24">
        <f>VLOOKUP($A8,'I-EmEC'!$A:$DD,MATCH(AW$2,'I-EmEC'!$A$1:$DD$1,0),FALSE)</f>
        <v>6.89</v>
      </c>
      <c r="AX8" s="24">
        <f>VLOOKUP($A8,'I-EmEC'!$A:$DD,MATCH(AX$2,'I-EmEC'!$A$1:$DD$1,0),FALSE)</f>
        <v>6.89</v>
      </c>
      <c r="AY8" s="24">
        <f>VLOOKUP($A8,'I-EmEC'!$A:$DD,MATCH(AY$2,'I-EmEC'!$A$1:$DD$1,0),FALSE)</f>
        <v>7.87</v>
      </c>
      <c r="AZ8" s="24">
        <f>VLOOKUP($A8,'I-EmEC'!$A:$DD,MATCH(AZ$2,'I-EmEC'!$A$1:$DD$1,0),FALSE)</f>
        <v>8.17</v>
      </c>
      <c r="BA8" s="24">
        <f>VLOOKUP($A8,'I-EmEC'!$A:$DD,MATCH(BA$2,'I-EmEC'!$A$1:$DD$1,0),FALSE)</f>
        <v>8.17</v>
      </c>
      <c r="BB8" s="24">
        <f>VLOOKUP($A8,'I-EmEC'!$A:$DD,MATCH(BB$2,'I-EmEC'!$A$1:$DD$1,0),FALSE)</f>
        <v>8.49</v>
      </c>
      <c r="BC8" s="24">
        <f>VLOOKUP($A8,'I-EmEC'!$A:$DD,MATCH(BC$2,'I-EmEC'!$A$1:$DD$1,0),FALSE)</f>
        <v>7.01</v>
      </c>
      <c r="BD8" s="24">
        <f>VLOOKUP($A8,'I-EmEC'!$A:$DD,MATCH(BD$2,'I-EmEC'!$A$1:$DD$1,0),FALSE)</f>
        <v>6.3</v>
      </c>
      <c r="BE8" s="24">
        <f>VLOOKUP($A8,'I-EmEC'!$A:$DD,MATCH(BE$2,'I-EmEC'!$A$1:$DD$1,0),FALSE)</f>
        <v>6.37</v>
      </c>
      <c r="BF8" s="24" t="e">
        <f>VLOOKUP($A8,'I-EmEC'!$A:$DD,MATCH(BF$2,'I-EmEC'!$A$1:$DD$1,0),FALSE)</f>
        <v>#N/A</v>
      </c>
      <c r="BG8" s="24" t="e">
        <f>VLOOKUP($A8,'I-EmEC'!$A:$DD,MATCH(BG$2,'I-EmEC'!$A$1:$DD$1,0),FALSE)</f>
        <v>#N/A</v>
      </c>
      <c r="BH8" s="24" t="e">
        <f>VLOOKUP($A8,'I-EmEC'!$A:$DD,MATCH(BH$2,'I-EmEC'!$A$1:$DD$1,0),FALSE)</f>
        <v>#N/A</v>
      </c>
      <c r="BI8" s="26">
        <f>VLOOKUP($A8,'I-EmEC'!$A:$DD,MATCH(BI$2,'I-EmEC'!$A$1:$DD$1,0),FALSE)</f>
        <v>23.34558823529412</v>
      </c>
      <c r="BJ8" s="27">
        <f>VLOOKUP($A8,'I-EmEC'!$A:$DD,MATCH(BJ$2,'I-EmEC'!$A$1:$DD$1,0),FALSE)</f>
        <v>24.907063197026023</v>
      </c>
      <c r="BK8" s="27">
        <f>VLOOKUP($A8,'I-EmEC'!$A:$DD,MATCH(BK$2,'I-EmEC'!$A$1:$DD$1,0),FALSE)</f>
        <v>34.235976789168276</v>
      </c>
      <c r="BL8" s="27">
        <f>VLOOKUP($A8,'I-EmEC'!$A:$DD,MATCH(BL$2,'I-EmEC'!$A$1:$DD$1,0),FALSE)</f>
        <v>34.235976789168276</v>
      </c>
      <c r="BM8" s="27">
        <f>VLOOKUP($A8,'I-EmEC'!$A:$DD,MATCH(BM$2,'I-EmEC'!$A$1:$DD$1,0),FALSE)</f>
        <v>25.051334702258725</v>
      </c>
      <c r="BN8" s="27">
        <f>VLOOKUP($A8,'I-EmEC'!$A:$DD,MATCH(BN$2,'I-EmEC'!$A$1:$DD$1,0),FALSE)</f>
        <v>43.892339544513462</v>
      </c>
      <c r="BO8" s="27">
        <f>VLOOKUP($A8,'I-EmEC'!$A:$DD,MATCH(BO$2,'I-EmEC'!$A$1:$DD$1,0),FALSE)</f>
        <v>43.892339544513462</v>
      </c>
      <c r="BP8" s="27">
        <f>VLOOKUP($A8,'I-EmEC'!$A:$DD,MATCH(BP$2,'I-EmEC'!$A$1:$DD$1,0),FALSE)</f>
        <v>40</v>
      </c>
      <c r="BQ8" s="27">
        <f>VLOOKUP($A8,'I-EmEC'!$A:$DD,MATCH(BQ$2,'I-EmEC'!$A$1:$DD$1,0),FALSE)</f>
        <v>20.533880903490758</v>
      </c>
      <c r="BR8" s="27">
        <f>VLOOKUP($A8,'I-EmEC'!$A:$DD,MATCH(BR$2,'I-EmEC'!$A$1:$DD$1,0),FALSE)</f>
        <v>20.533880903490758</v>
      </c>
      <c r="BS8" s="27">
        <f>VLOOKUP($A8,'I-EmEC'!$A:$DD,MATCH(BS$2,'I-EmEC'!$A$1:$DD$1,0),FALSE)</f>
        <v>22.471910112359552</v>
      </c>
      <c r="BT8" s="27">
        <f>VLOOKUP($A8,'I-EmEC'!$A:$DD,MATCH(BT$2,'I-EmEC'!$A$1:$DD$1,0),FALSE)</f>
        <v>43.786982248520708</v>
      </c>
      <c r="BU8" s="27">
        <f>VLOOKUP($A8,'I-EmEC'!$A:$DD,MATCH(BU$2,'I-EmEC'!$A$1:$DD$1,0),FALSE)</f>
        <v>38.095238095238095</v>
      </c>
      <c r="BV8" s="27">
        <f>VLOOKUP($A8,'I-EmEC'!$A:$DD,MATCH(BV$2,'I-EmEC'!$A$1:$DD$1,0),FALSE)</f>
        <v>39.328063241106712</v>
      </c>
      <c r="BW8" s="27" t="e">
        <f>VLOOKUP($A8,'I-EmEC'!$A:$DD,MATCH(BW$2,'I-EmEC'!$A$1:$DD$1,0),FALSE)</f>
        <v>#N/A</v>
      </c>
      <c r="BX8" s="27" t="e">
        <f>VLOOKUP($A8,'I-EmEC'!$A:$DD,MATCH(BX$2,'I-EmEC'!$A$1:$DD$1,0),FALSE)</f>
        <v>#N/A</v>
      </c>
      <c r="BY8" s="27" t="e">
        <f>VLOOKUP($A8,'I-EmEC'!$A:$DD,MATCH(BY$2,'I-EmEC'!$A$1:$DD$1,0),FALSE)</f>
        <v>#N/A</v>
      </c>
      <c r="BZ8" s="23">
        <f>VLOOKUP($A8,'I-EmEC'!$A:$DD,MATCH(BZ$2,'I-EmEC'!$A$1:$DD$1,0),FALSE)</f>
        <v>15.679012345679011</v>
      </c>
      <c r="CA8" s="24">
        <f>VLOOKUP($A8,'I-EmEC'!$A:$DD,MATCH(CA$2,'I-EmEC'!$A$1:$DD$1,0),FALSE)</f>
        <v>12.072072072072071</v>
      </c>
      <c r="CB8" s="24">
        <f>VLOOKUP($A8,'I-EmEC'!$A:$DD,MATCH(CB$2,'I-EmEC'!$A$1:$DD$1,0),FALSE)</f>
        <v>7.08</v>
      </c>
      <c r="CC8" s="24">
        <f>VLOOKUP($A8,'I-EmEC'!$A:$DD,MATCH(CC$2,'I-EmEC'!$A$1:$DD$1,0),FALSE)</f>
        <v>7.08</v>
      </c>
      <c r="CD8" s="24">
        <f>VLOOKUP($A8,'I-EmEC'!$A:$DD,MATCH(CD$2,'I-EmEC'!$A$1:$DD$1,0),FALSE)</f>
        <v>2.5</v>
      </c>
      <c r="CE8" s="24">
        <f>VLOOKUP($A8,'I-EmEC'!$A:$DD,MATCH(CE$2,'I-EmEC'!$A$1:$DD$1,0),FALSE)</f>
        <v>7.6811594202898554</v>
      </c>
      <c r="CF8" s="24">
        <f>VLOOKUP($A8,'I-EmEC'!$A:$DD,MATCH(CF$2,'I-EmEC'!$A$1:$DD$1,0),FALSE)</f>
        <v>7.6811594202898554</v>
      </c>
      <c r="CG8" s="24">
        <f>VLOOKUP($A8,'I-EmEC'!$A:$DD,MATCH(CG$2,'I-EmEC'!$A$1:$DD$1,0),FALSE)</f>
        <v>3.3740831295843523</v>
      </c>
      <c r="CH8" s="24">
        <f>VLOOKUP($A8,'I-EmEC'!$A:$DD,MATCH(CH$2,'I-EmEC'!$A$1:$DD$1,0),FALSE)</f>
        <v>2.0366598778004072</v>
      </c>
      <c r="CI8" s="24">
        <f>VLOOKUP($A8,'I-EmEC'!$A:$DD,MATCH(CI$2,'I-EmEC'!$A$1:$DD$1,0),FALSE)</f>
        <v>2.0366598778004072</v>
      </c>
      <c r="CJ8" s="24">
        <f>VLOOKUP($A8,'I-EmEC'!$A:$DD,MATCH(CJ$2,'I-EmEC'!$A$1:$DD$1,0),FALSE)</f>
        <v>2.7548209366391188</v>
      </c>
      <c r="CK8" s="24">
        <f>VLOOKUP($A8,'I-EmEC'!$A:$DD,MATCH(CK$2,'I-EmEC'!$A$1:$DD$1,0),FALSE)</f>
        <v>21.764705882352938</v>
      </c>
      <c r="CL8" s="24">
        <f>VLOOKUP($A8,'I-EmEC'!$A:$DD,MATCH(CL$2,'I-EmEC'!$A$1:$DD$1,0),FALSE)</f>
        <v>7.8125</v>
      </c>
      <c r="CM8" s="24">
        <f>VLOOKUP($A8,'I-EmEC'!$A:$DD,MATCH(CM$2,'I-EmEC'!$A$1:$DD$1,0),FALSE)</f>
        <v>8.8444444444444432</v>
      </c>
      <c r="CN8" s="24" t="e">
        <f>VLOOKUP($A8,'I-EmEC'!$A:$DD,MATCH(CN$2,'I-EmEC'!$A$1:$DD$1,0),FALSE)</f>
        <v>#N/A</v>
      </c>
      <c r="CO8" s="24" t="e">
        <f>VLOOKUP($A8,'I-EmEC'!$A:$DD,MATCH(CO$2,'I-EmEC'!$A$1:$DD$1,0),FALSE)</f>
        <v>#N/A</v>
      </c>
      <c r="CP8" s="24" t="e">
        <f>VLOOKUP($A8,'I-EmEC'!$A:$DD,MATCH(CP$2,'I-EmEC'!$A$1:$DD$1,0),FALSE)</f>
        <v>#N/A</v>
      </c>
    </row>
    <row r="9" spans="1:94" s="35" customFormat="1" x14ac:dyDescent="0.2">
      <c r="A9" s="49" t="s">
        <v>21</v>
      </c>
      <c r="B9" s="37" t="str">
        <f>IF(VLOOKUP($A9,'I-Ligands'!$A:$G,3,FALSE)="","",VLOOKUP($A9,'I-Ligands'!$A:$G,3,FALSE))</f>
        <v>Serotonin</v>
      </c>
      <c r="C9" s="38" t="str">
        <f>IF(VLOOKUP($A9,'I-Ligands'!$A:$G,4,FALSE)="","",VLOOKUP($A9,'I-Ligands'!$A:$G,4,FALSE))</f>
        <v>5-Hydroxytryptamine Hydrochloride</v>
      </c>
      <c r="D9" s="36" t="str">
        <f>IF(VLOOKUP($A9,'I-Ligands'!$A:$G,5,FALSE)="","",VLOOKUP($A9,'I-Ligands'!$A:$G,5,FALSE))</f>
        <v>Guide to Pharmacology</v>
      </c>
      <c r="E9" s="36">
        <f>IF(VLOOKUP($A9,'I-Ligands'!$A:$G,6,FALSE)="","",VLOOKUP($A9,'I-Ligands'!$A:$G,6,FALSE))</f>
        <v>5</v>
      </c>
      <c r="F9" s="36" t="str">
        <f>IF(VLOOKUP($A9,'I-Ligands'!$A:$G,7,FALSE)="","",VLOOKUP($A9,'I-Ligands'!$A:$G,7,FALSE))</f>
        <v>Physiological</v>
      </c>
      <c r="G9" s="28">
        <f t="shared" si="0"/>
        <v>6.2263757556758312</v>
      </c>
      <c r="H9" s="32">
        <f t="shared" si="1"/>
        <v>7.9056025900889617</v>
      </c>
      <c r="I9" s="32">
        <f t="shared" si="2"/>
        <v>7.9455494822687864</v>
      </c>
      <c r="J9" s="32">
        <f t="shared" si="3"/>
        <v>6.2590987735581018</v>
      </c>
      <c r="K9" s="32" t="e">
        <f t="shared" si="4"/>
        <v>#N/A</v>
      </c>
      <c r="L9" s="28">
        <f t="shared" si="5"/>
        <v>7.51</v>
      </c>
      <c r="M9" s="32">
        <f t="shared" si="6"/>
        <v>8.35</v>
      </c>
      <c r="N9" s="32">
        <f t="shared" si="7"/>
        <v>8.58</v>
      </c>
      <c r="O9" s="32">
        <f t="shared" si="8"/>
        <v>7.51</v>
      </c>
      <c r="P9" s="32" t="e">
        <f t="shared" si="9"/>
        <v>#N/A</v>
      </c>
      <c r="Q9" s="29">
        <f t="shared" si="10"/>
        <v>10.661764705882353</v>
      </c>
      <c r="R9" s="31">
        <f t="shared" si="11"/>
        <v>35.94202898550725</v>
      </c>
      <c r="S9" s="31">
        <f t="shared" si="12"/>
        <v>26.067415730337078</v>
      </c>
      <c r="T9" s="31">
        <f t="shared" si="13"/>
        <v>8.3003952569169961</v>
      </c>
      <c r="U9" s="31" t="e">
        <f t="shared" si="14"/>
        <v>#N/A</v>
      </c>
      <c r="V9" s="28">
        <f t="shared" si="15"/>
        <v>9.5081967213114762</v>
      </c>
      <c r="W9" s="32">
        <f t="shared" si="16"/>
        <v>19</v>
      </c>
      <c r="X9" s="32">
        <f t="shared" si="17"/>
        <v>24.680851063829788</v>
      </c>
      <c r="Y9" s="32">
        <f t="shared" si="18"/>
        <v>3.6521739130434785</v>
      </c>
      <c r="Z9" s="32" t="e">
        <f t="shared" si="19"/>
        <v>#N/A</v>
      </c>
      <c r="AA9" s="23" cm="1">
        <f t="array" ref="AA9">_xlfn.IFS(AR9=0,0,AR9&gt;0,(LOG(0.01*BI9/10^-AR9)))</f>
        <v>6.1978290938647582</v>
      </c>
      <c r="AB9" s="24" cm="1">
        <f t="array" ref="AB9">_xlfn.IFS(AS9=0,0,AS9&gt;0,(LOG(0.01*BJ9/10^-AS9)))</f>
        <v>6.2263757556758312</v>
      </c>
      <c r="AC9" s="24" cm="1">
        <f t="array" ref="AC9">_xlfn.IFS(AT9=0,0,AT9&gt;0,(LOG(0.01*BK9/10^-AT9)))</f>
        <v>7.0528692875808066</v>
      </c>
      <c r="AD9" s="24" cm="1">
        <f t="array" ref="AD9">_xlfn.IFS(AU9=0,0,AU9&gt;0,(LOG(0.01*BL9/10^-AU9)))</f>
        <v>7.0528692875808066</v>
      </c>
      <c r="AE9" s="24" cm="1">
        <f t="array" ref="AE9">_xlfn.IFS(AV9=0,0,AV9&gt;0,(LOG(0.01*BM9/10^-AV9)))</f>
        <v>7.2338390410203406</v>
      </c>
      <c r="AF9" s="24" cm="1">
        <f t="array" ref="AF9">_xlfn.IFS(AW9=0,0,AW9&gt;0,(LOG(0.01*BN9/10^-AW9)))</f>
        <v>6.8229577205849621</v>
      </c>
      <c r="AG9" s="24" cm="1">
        <f t="array" ref="AG9">_xlfn.IFS(AX9=0,0,AX9&gt;0,(LOG(0.01*BO9/10^-AX9)))</f>
        <v>6.8229577205849621</v>
      </c>
      <c r="AH9" s="24" cm="1">
        <f t="array" ref="AH9">_xlfn.IFS(AY9=0,0,AY9&gt;0,(LOG(0.01*BP9/10^-AY9)))</f>
        <v>7.9056025900889617</v>
      </c>
      <c r="AI9" s="24" cm="1">
        <f t="array" ref="AI9">_xlfn.IFS(AZ9=0,0,AZ9&gt;0,(LOG(0.01*BQ9/10^-AZ9)))</f>
        <v>7.9455494822687864</v>
      </c>
      <c r="AJ9" s="24" cm="1">
        <f t="array" ref="AJ9">_xlfn.IFS(BA9=0,0,BA9&gt;0,(LOG(0.01*BR9/10^-BA9)))</f>
        <v>7.9455494822687864</v>
      </c>
      <c r="AK9" s="24" cm="1">
        <f t="array" ref="AK9">_xlfn.IFS(BB9=0,0,BB9&gt;0,(LOG(0.01*BS9/10^-BB9)))</f>
        <v>7.9260979782459868</v>
      </c>
      <c r="AL9" s="24" cm="1">
        <f t="array" ref="AL9">_xlfn.IFS(BC9=0,0,BC9&gt;0,(LOG(0.01*BT9/10^-BC9)))</f>
        <v>6.4490600850169404</v>
      </c>
      <c r="AM9" s="24" cm="1">
        <f t="array" ref="AM9">_xlfn.IFS(BD9=0,0,BD9&gt;0,(LOG(0.01*BU9/10^-BD9)))</f>
        <v>6.0908706922580258</v>
      </c>
      <c r="AN9" s="24" cm="1">
        <f t="array" ref="AN9">_xlfn.IFS(BE9=0,0,BE9&gt;0,(LOG(0.01*BV9/10^-BE9)))</f>
        <v>6.2590987735581018</v>
      </c>
      <c r="AO9" s="24" t="e" cm="1">
        <f t="array" ref="AO9">_xlfn.IFS(BF9=0,0,BF9&gt;0,(LOG(0.01*BW9/10^-BF9)))</f>
        <v>#N/A</v>
      </c>
      <c r="AP9" s="24" t="e" cm="1">
        <f t="array" ref="AP9">_xlfn.IFS(BG9=0,0,BG9&gt;0,(LOG(0.01*BX9/10^-BG9)))</f>
        <v>#N/A</v>
      </c>
      <c r="AQ9" s="24" t="e" cm="1">
        <f t="array" ref="AQ9">_xlfn.IFS(BH9=0,0,BH9&gt;0,(LOG(0.01*BY9/10^-BH9)))</f>
        <v>#N/A</v>
      </c>
      <c r="AR9" s="23">
        <f>VLOOKUP($A9,'I-EmEC'!$A:$DD,MATCH(AR$2,'I-EmEC'!$A$1:$DD$1,0),FALSE)</f>
        <v>7.17</v>
      </c>
      <c r="AS9" s="24">
        <f>VLOOKUP($A9,'I-EmEC'!$A:$DD,MATCH(AS$2,'I-EmEC'!$A$1:$DD$1,0),FALSE)</f>
        <v>7.51</v>
      </c>
      <c r="AT9" s="24">
        <f>VLOOKUP($A9,'I-EmEC'!$A:$DD,MATCH(AT$2,'I-EmEC'!$A$1:$DD$1,0),FALSE)</f>
        <v>7.68</v>
      </c>
      <c r="AU9" s="24">
        <f>VLOOKUP($A9,'I-EmEC'!$A:$DD,MATCH(AU$2,'I-EmEC'!$A$1:$DD$1,0),FALSE)</f>
        <v>7.68</v>
      </c>
      <c r="AV9" s="24">
        <f>VLOOKUP($A9,'I-EmEC'!$A:$DD,MATCH(AV$2,'I-EmEC'!$A$1:$DD$1,0),FALSE)</f>
        <v>7.76</v>
      </c>
      <c r="AW9" s="24">
        <f>VLOOKUP($A9,'I-EmEC'!$A:$DD,MATCH(AW$2,'I-EmEC'!$A$1:$DD$1,0),FALSE)</f>
        <v>7.45</v>
      </c>
      <c r="AX9" s="24">
        <f>VLOOKUP($A9,'I-EmEC'!$A:$DD,MATCH(AX$2,'I-EmEC'!$A$1:$DD$1,0),FALSE)</f>
        <v>7.45</v>
      </c>
      <c r="AY9" s="24">
        <f>VLOOKUP($A9,'I-EmEC'!$A:$DD,MATCH(AY$2,'I-EmEC'!$A$1:$DD$1,0),FALSE)</f>
        <v>8.35</v>
      </c>
      <c r="AZ9" s="24">
        <f>VLOOKUP($A9,'I-EmEC'!$A:$DD,MATCH(AZ$2,'I-EmEC'!$A$1:$DD$1,0),FALSE)</f>
        <v>8.58</v>
      </c>
      <c r="BA9" s="24">
        <f>VLOOKUP($A9,'I-EmEC'!$A:$DD,MATCH(BA$2,'I-EmEC'!$A$1:$DD$1,0),FALSE)</f>
        <v>8.58</v>
      </c>
      <c r="BB9" s="24">
        <f>VLOOKUP($A9,'I-EmEC'!$A:$DD,MATCH(BB$2,'I-EmEC'!$A$1:$DD$1,0),FALSE)</f>
        <v>8.51</v>
      </c>
      <c r="BC9" s="24">
        <f>VLOOKUP($A9,'I-EmEC'!$A:$DD,MATCH(BC$2,'I-EmEC'!$A$1:$DD$1,0),FALSE)</f>
        <v>7.61</v>
      </c>
      <c r="BD9" s="24">
        <f>VLOOKUP($A9,'I-EmEC'!$A:$DD,MATCH(BD$2,'I-EmEC'!$A$1:$DD$1,0),FALSE)</f>
        <v>7.51</v>
      </c>
      <c r="BE9" s="24">
        <f>VLOOKUP($A9,'I-EmEC'!$A:$DD,MATCH(BE$2,'I-EmEC'!$A$1:$DD$1,0),FALSE)</f>
        <v>7.34</v>
      </c>
      <c r="BF9" s="24" t="e">
        <f>VLOOKUP($A9,'I-EmEC'!$A:$DD,MATCH(BF$2,'I-EmEC'!$A$1:$DD$1,0),FALSE)</f>
        <v>#N/A</v>
      </c>
      <c r="BG9" s="24" t="e">
        <f>VLOOKUP($A9,'I-EmEC'!$A:$DD,MATCH(BG$2,'I-EmEC'!$A$1:$DD$1,0),FALSE)</f>
        <v>#N/A</v>
      </c>
      <c r="BH9" s="24" t="e">
        <f>VLOOKUP($A9,'I-EmEC'!$A:$DD,MATCH(BH$2,'I-EmEC'!$A$1:$DD$1,0),FALSE)</f>
        <v>#N/A</v>
      </c>
      <c r="BI9" s="26">
        <f>VLOOKUP($A9,'I-EmEC'!$A:$DD,MATCH(BI$2,'I-EmEC'!$A$1:$DD$1,0),FALSE)</f>
        <v>10.661764705882353</v>
      </c>
      <c r="BJ9" s="27">
        <f>VLOOKUP($A9,'I-EmEC'!$A:$DD,MATCH(BJ$2,'I-EmEC'!$A$1:$DD$1,0),FALSE)</f>
        <v>5.2044609665427508</v>
      </c>
      <c r="BK9" s="27">
        <f>VLOOKUP($A9,'I-EmEC'!$A:$DD,MATCH(BK$2,'I-EmEC'!$A$1:$DD$1,0),FALSE)</f>
        <v>23.597678916827853</v>
      </c>
      <c r="BL9" s="27">
        <f>VLOOKUP($A9,'I-EmEC'!$A:$DD,MATCH(BL$2,'I-EmEC'!$A$1:$DD$1,0),FALSE)</f>
        <v>23.597678916827853</v>
      </c>
      <c r="BM9" s="27">
        <f>VLOOKUP($A9,'I-EmEC'!$A:$DD,MATCH(BM$2,'I-EmEC'!$A$1:$DD$1,0),FALSE)</f>
        <v>29.774127310061601</v>
      </c>
      <c r="BN9" s="27">
        <f>VLOOKUP($A9,'I-EmEC'!$A:$DD,MATCH(BN$2,'I-EmEC'!$A$1:$DD$1,0),FALSE)</f>
        <v>23.602484472049692</v>
      </c>
      <c r="BO9" s="27">
        <f>VLOOKUP($A9,'I-EmEC'!$A:$DD,MATCH(BO$2,'I-EmEC'!$A$1:$DD$1,0),FALSE)</f>
        <v>23.602484472049692</v>
      </c>
      <c r="BP9" s="27">
        <f>VLOOKUP($A9,'I-EmEC'!$A:$DD,MATCH(BP$2,'I-EmEC'!$A$1:$DD$1,0),FALSE)</f>
        <v>35.94202898550725</v>
      </c>
      <c r="BQ9" s="27">
        <f>VLOOKUP($A9,'I-EmEC'!$A:$DD,MATCH(BQ$2,'I-EmEC'!$A$1:$DD$1,0),FALSE)</f>
        <v>23.203285420944557</v>
      </c>
      <c r="BR9" s="27">
        <f>VLOOKUP($A9,'I-EmEC'!$A:$DD,MATCH(BR$2,'I-EmEC'!$A$1:$DD$1,0),FALSE)</f>
        <v>23.203285420944557</v>
      </c>
      <c r="BS9" s="27">
        <f>VLOOKUP($A9,'I-EmEC'!$A:$DD,MATCH(BS$2,'I-EmEC'!$A$1:$DD$1,0),FALSE)</f>
        <v>26.067415730337078</v>
      </c>
      <c r="BT9" s="27">
        <f>VLOOKUP($A9,'I-EmEC'!$A:$DD,MATCH(BT$2,'I-EmEC'!$A$1:$DD$1,0),FALSE)</f>
        <v>6.9033530571992108</v>
      </c>
      <c r="BU9" s="27">
        <f>VLOOKUP($A9,'I-EmEC'!$A:$DD,MATCH(BU$2,'I-EmEC'!$A$1:$DD$1,0),FALSE)</f>
        <v>3.8095238095238093</v>
      </c>
      <c r="BV9" s="27">
        <f>VLOOKUP($A9,'I-EmEC'!$A:$DD,MATCH(BV$2,'I-EmEC'!$A$1:$DD$1,0),FALSE)</f>
        <v>8.3003952569169961</v>
      </c>
      <c r="BW9" s="27" t="e">
        <f>VLOOKUP($A9,'I-EmEC'!$A:$DD,MATCH(BW$2,'I-EmEC'!$A$1:$DD$1,0),FALSE)</f>
        <v>#N/A</v>
      </c>
      <c r="BX9" s="27" t="e">
        <f>VLOOKUP($A9,'I-EmEC'!$A:$DD,MATCH(BX$2,'I-EmEC'!$A$1:$DD$1,0),FALSE)</f>
        <v>#N/A</v>
      </c>
      <c r="BY9" s="27" t="e">
        <f>VLOOKUP($A9,'I-EmEC'!$A:$DD,MATCH(BY$2,'I-EmEC'!$A$1:$DD$1,0),FALSE)</f>
        <v>#N/A</v>
      </c>
      <c r="BZ9" s="23">
        <f>VLOOKUP($A9,'I-EmEC'!$A:$DD,MATCH(BZ$2,'I-EmEC'!$A$1:$DD$1,0),FALSE)</f>
        <v>9.5081967213114762</v>
      </c>
      <c r="CA9" s="24">
        <f>VLOOKUP($A9,'I-EmEC'!$A:$DD,MATCH(CA$2,'I-EmEC'!$A$1:$DD$1,0),FALSE)</f>
        <v>1.0727969348659003</v>
      </c>
      <c r="CB9" s="24">
        <f>VLOOKUP($A9,'I-EmEC'!$A:$DD,MATCH(CB$2,'I-EmEC'!$A$1:$DD$1,0),FALSE)</f>
        <v>10</v>
      </c>
      <c r="CC9" s="24">
        <f>VLOOKUP($A9,'I-EmEC'!$A:$DD,MATCH(CC$2,'I-EmEC'!$A$1:$DD$1,0),FALSE)</f>
        <v>10</v>
      </c>
      <c r="CD9" s="24">
        <f>VLOOKUP($A9,'I-EmEC'!$A:$DD,MATCH(CD$2,'I-EmEC'!$A$1:$DD$1,0),FALSE)</f>
        <v>8.8957055214723937</v>
      </c>
      <c r="CE9" s="24">
        <f>VLOOKUP($A9,'I-EmEC'!$A:$DD,MATCH(CE$2,'I-EmEC'!$A$1:$DD$1,0),FALSE)</f>
        <v>19</v>
      </c>
      <c r="CF9" s="24">
        <f>VLOOKUP($A9,'I-EmEC'!$A:$DD,MATCH(CF$2,'I-EmEC'!$A$1:$DD$1,0),FALSE)</f>
        <v>19</v>
      </c>
      <c r="CG9" s="24">
        <f>VLOOKUP($A9,'I-EmEC'!$A:$DD,MATCH(CG$2,'I-EmEC'!$A$1:$DD$1,0),FALSE)</f>
        <v>13.191489361702128</v>
      </c>
      <c r="CH9" s="24">
        <f>VLOOKUP($A9,'I-EmEC'!$A:$DD,MATCH(CH$2,'I-EmEC'!$A$1:$DD$1,0),FALSE)</f>
        <v>6.6863905325443795</v>
      </c>
      <c r="CI9" s="24">
        <f>VLOOKUP($A9,'I-EmEC'!$A:$DD,MATCH(CI$2,'I-EmEC'!$A$1:$DD$1,0),FALSE)</f>
        <v>6.6863905325443795</v>
      </c>
      <c r="CJ9" s="24">
        <f>VLOOKUP($A9,'I-EmEC'!$A:$DD,MATCH(CJ$2,'I-EmEC'!$A$1:$DD$1,0),FALSE)</f>
        <v>24.680851063829788</v>
      </c>
      <c r="CK9" s="24">
        <f>VLOOKUP($A9,'I-EmEC'!$A:$DD,MATCH(CK$2,'I-EmEC'!$A$1:$DD$1,0),FALSE)</f>
        <v>2.845528455284553</v>
      </c>
      <c r="CL9" s="24">
        <f>VLOOKUP($A9,'I-EmEC'!$A:$DD,MATCH(CL$2,'I-EmEC'!$A$1:$DD$1,0),FALSE)</f>
        <v>0.85106382978723405</v>
      </c>
      <c r="CM9" s="24">
        <f>VLOOKUP($A9,'I-EmEC'!$A:$DD,MATCH(CM$2,'I-EmEC'!$A$1:$DD$1,0),FALSE)</f>
        <v>3.6521739130434785</v>
      </c>
      <c r="CN9" s="24" t="e">
        <f>VLOOKUP($A9,'I-EmEC'!$A:$DD,MATCH(CN$2,'I-EmEC'!$A$1:$DD$1,0),FALSE)</f>
        <v>#N/A</v>
      </c>
      <c r="CO9" s="24" t="e">
        <f>VLOOKUP($A9,'I-EmEC'!$A:$DD,MATCH(CO$2,'I-EmEC'!$A$1:$DD$1,0),FALSE)</f>
        <v>#N/A</v>
      </c>
      <c r="CP9" s="24" t="e">
        <f>VLOOKUP($A9,'I-EmEC'!$A:$DD,MATCH(CP$2,'I-EmEC'!$A$1:$DD$1,0),FALSE)</f>
        <v>#N/A</v>
      </c>
    </row>
    <row r="10" spans="1:94" s="35" customFormat="1" x14ac:dyDescent="0.2">
      <c r="A10" s="49" t="s">
        <v>22</v>
      </c>
      <c r="B10" s="37" t="str">
        <f>IF(VLOOKUP($A10,'I-Ligands'!$A:$G,3,FALSE)="","",VLOOKUP($A10,'I-Ligands'!$A:$G,3,FALSE))</f>
        <v>Serotonin</v>
      </c>
      <c r="C10" s="38" t="str">
        <f>IF(VLOOKUP($A10,'I-Ligands'!$A:$G,4,FALSE)="","",VLOOKUP($A10,'I-Ligands'!$A:$G,4,FALSE))</f>
        <v>5-Hydroxytryptamine Hydrochloride</v>
      </c>
      <c r="D10" s="36" t="str">
        <f>IF(VLOOKUP($A10,'I-Ligands'!$A:$G,5,FALSE)="","",VLOOKUP($A10,'I-Ligands'!$A:$G,5,FALSE))</f>
        <v>Guide to Pharmacology</v>
      </c>
      <c r="E10" s="36">
        <f>IF(VLOOKUP($A10,'I-Ligands'!$A:$G,6,FALSE)="","",VLOOKUP($A10,'I-Ligands'!$A:$G,6,FALSE))</f>
        <v>5</v>
      </c>
      <c r="F10" s="36" t="str">
        <f>IF(VLOOKUP($A10,'I-Ligands'!$A:$G,7,FALSE)="","",VLOOKUP($A10,'I-Ligands'!$A:$G,7,FALSE))</f>
        <v>Physiological</v>
      </c>
      <c r="G10" s="28">
        <f t="shared" si="0"/>
        <v>6.3523743666636268</v>
      </c>
      <c r="H10" s="32">
        <f t="shared" si="1"/>
        <v>8.1725435944209703</v>
      </c>
      <c r="I10" s="32">
        <f t="shared" si="2"/>
        <v>7.8745049848845818</v>
      </c>
      <c r="J10" s="32">
        <f t="shared" si="3"/>
        <v>7.3899120845791177</v>
      </c>
      <c r="K10" s="32" t="e">
        <f t="shared" si="4"/>
        <v>#N/A</v>
      </c>
      <c r="L10" s="28">
        <f t="shared" si="5"/>
        <v>6.84</v>
      </c>
      <c r="M10" s="32">
        <f t="shared" si="6"/>
        <v>8.9700000000000006</v>
      </c>
      <c r="N10" s="32">
        <f t="shared" si="7"/>
        <v>8.85</v>
      </c>
      <c r="O10" s="32">
        <f t="shared" si="8"/>
        <v>7.85</v>
      </c>
      <c r="P10" s="32" t="e">
        <f t="shared" si="9"/>
        <v>#N/A</v>
      </c>
      <c r="Q10" s="29">
        <f t="shared" si="10"/>
        <v>32.536764705882355</v>
      </c>
      <c r="R10" s="31">
        <f t="shared" si="11"/>
        <v>23.80952380952381</v>
      </c>
      <c r="S10" s="31">
        <f t="shared" si="12"/>
        <v>36.68639053254438</v>
      </c>
      <c r="T10" s="31">
        <f t="shared" si="13"/>
        <v>37.549407114624508</v>
      </c>
      <c r="U10" s="31" t="e">
        <f t="shared" si="14"/>
        <v>#N/A</v>
      </c>
      <c r="V10" s="28">
        <f t="shared" si="15"/>
        <v>15</v>
      </c>
      <c r="W10" s="32">
        <f t="shared" si="16"/>
        <v>7.7702702702702702</v>
      </c>
      <c r="X10" s="32">
        <f t="shared" si="17"/>
        <v>9.4897959183673475</v>
      </c>
      <c r="Y10" s="32">
        <f t="shared" si="18"/>
        <v>14.21875</v>
      </c>
      <c r="Z10" s="32" t="e">
        <f t="shared" si="19"/>
        <v>#N/A</v>
      </c>
      <c r="AA10" s="23" cm="1">
        <f t="array" ref="AA10">_xlfn.IFS(AR10=0,0,AR10&gt;0,(LOG(0.01*BI10/10^-AR10)))</f>
        <v>6.3523743666636268</v>
      </c>
      <c r="AB10" s="24" cm="1">
        <f t="array" ref="AB10">_xlfn.IFS(AS10=0,0,AS10&gt;0,(LOG(0.01*BJ10/10^-AS10)))</f>
        <v>6.2078748112880344</v>
      </c>
      <c r="AC10" s="24" cm="1">
        <f t="array" ref="AC10">_xlfn.IFS(AT10=0,0,AT10&gt;0,(LOG(0.01*BK10/10^-AT10)))</f>
        <v>7.8998323170265143</v>
      </c>
      <c r="AD10" s="24" cm="1">
        <f t="array" ref="AD10">_xlfn.IFS(AU10=0,0,AU10&gt;0,(LOG(0.01*BL10/10^-AU10)))</f>
        <v>7.8998323170265143</v>
      </c>
      <c r="AE10" s="24" cm="1">
        <f t="array" ref="AE10">_xlfn.IFS(AV10=0,0,AV10&gt;0,(LOG(0.01*BM10/10^-AV10)))</f>
        <v>7.5257203291832679</v>
      </c>
      <c r="AF10" s="24" cm="1">
        <f t="array" ref="AF10">_xlfn.IFS(AW10=0,0,AW10&gt;0,(LOG(0.01*BN10/10^-AW10)))</f>
        <v>7.9467507096021013</v>
      </c>
      <c r="AG10" s="24" cm="1">
        <f t="array" ref="AG10">_xlfn.IFS(AX10=0,0,AX10&gt;0,(LOG(0.01*BO10/10^-AX10)))</f>
        <v>7.9467507096021013</v>
      </c>
      <c r="AH10" s="24" cm="1">
        <f t="array" ref="AH10">_xlfn.IFS(AY10=0,0,AY10&gt;0,(LOG(0.01*BP10/10^-AY10)))</f>
        <v>8.1725435944209703</v>
      </c>
      <c r="AI10" s="24" cm="1">
        <f t="array" ref="AI10">_xlfn.IFS(AZ10=0,0,AZ10&gt;0,(LOG(0.01*BQ10/10^-AZ10)))</f>
        <v>7.6767469083861561</v>
      </c>
      <c r="AJ10" s="24" cm="1">
        <f t="array" ref="AJ10">_xlfn.IFS(BA10=0,0,BA10&gt;0,(LOG(0.01*BR10/10^-BA10)))</f>
        <v>7.6767469083861561</v>
      </c>
      <c r="AK10" s="24" cm="1">
        <f t="array" ref="AK10">_xlfn.IFS(BB10=0,0,BB10&gt;0,(LOG(0.01*BS10/10^-BB10)))</f>
        <v>7.8548525027944125</v>
      </c>
      <c r="AL10" s="24" cm="1">
        <f t="array" ref="AL10">_xlfn.IFS(BC10=0,0,BC10&gt;0,(LOG(0.01*BT10/10^-BC10)))</f>
        <v>7.8745049848845818</v>
      </c>
      <c r="AM10" s="24" cm="1">
        <f t="array" ref="AM10">_xlfn.IFS(BD10=0,0,BD10&gt;0,(LOG(0.01*BU10/10^-BD10)))</f>
        <v>7.3899120845791177</v>
      </c>
      <c r="AN10" s="24" cm="1">
        <f t="array" ref="AN10">_xlfn.IFS(BE10=0,0,BE10&gt;0,(LOG(0.01*BV10/10^-BE10)))</f>
        <v>7.3846030841130297</v>
      </c>
      <c r="AO10" s="24" t="e" cm="1">
        <f t="array" ref="AO10">_xlfn.IFS(BF10=0,0,BF10&gt;0,(LOG(0.01*BW10/10^-BF10)))</f>
        <v>#N/A</v>
      </c>
      <c r="AP10" s="24" t="e" cm="1">
        <f t="array" ref="AP10">_xlfn.IFS(BG10=0,0,BG10&gt;0,(LOG(0.01*BX10/10^-BG10)))</f>
        <v>#N/A</v>
      </c>
      <c r="AQ10" s="24" t="e" cm="1">
        <f t="array" ref="AQ10">_xlfn.IFS(BH10=0,0,BH10&gt;0,(LOG(0.01*BY10/10^-BH10)))</f>
        <v>#N/A</v>
      </c>
      <c r="AR10" s="23">
        <f>VLOOKUP($A10,'I-EmEC'!$A:$DD,MATCH(AR$2,'I-EmEC'!$A$1:$DD$1,0),FALSE)</f>
        <v>6.84</v>
      </c>
      <c r="AS10" s="24">
        <f>VLOOKUP($A10,'I-EmEC'!$A:$DD,MATCH(AS$2,'I-EmEC'!$A$1:$DD$1,0),FALSE)</f>
        <v>6.74</v>
      </c>
      <c r="AT10" s="24">
        <f>VLOOKUP($A10,'I-EmEC'!$A:$DD,MATCH(AT$2,'I-EmEC'!$A$1:$DD$1,0),FALSE)</f>
        <v>8.75</v>
      </c>
      <c r="AU10" s="24">
        <f>VLOOKUP($A10,'I-EmEC'!$A:$DD,MATCH(AU$2,'I-EmEC'!$A$1:$DD$1,0),FALSE)</f>
        <v>8.75</v>
      </c>
      <c r="AV10" s="24">
        <f>VLOOKUP($A10,'I-EmEC'!$A:$DD,MATCH(AV$2,'I-EmEC'!$A$1:$DD$1,0),FALSE)</f>
        <v>8.59</v>
      </c>
      <c r="AW10" s="24">
        <f>VLOOKUP($A10,'I-EmEC'!$A:$DD,MATCH(AW$2,'I-EmEC'!$A$1:$DD$1,0),FALSE)</f>
        <v>8.57</v>
      </c>
      <c r="AX10" s="24">
        <f>VLOOKUP($A10,'I-EmEC'!$A:$DD,MATCH(AX$2,'I-EmEC'!$A$1:$DD$1,0),FALSE)</f>
        <v>8.57</v>
      </c>
      <c r="AY10" s="24">
        <f>VLOOKUP($A10,'I-EmEC'!$A:$DD,MATCH(AY$2,'I-EmEC'!$A$1:$DD$1,0),FALSE)</f>
        <v>8.9700000000000006</v>
      </c>
      <c r="AZ10" s="24">
        <f>VLOOKUP($A10,'I-EmEC'!$A:$DD,MATCH(AZ$2,'I-EmEC'!$A$1:$DD$1,0),FALSE)</f>
        <v>8.64</v>
      </c>
      <c r="BA10" s="24">
        <f>VLOOKUP($A10,'I-EmEC'!$A:$DD,MATCH(BA$2,'I-EmEC'!$A$1:$DD$1,0),FALSE)</f>
        <v>8.64</v>
      </c>
      <c r="BB10" s="24">
        <f>VLOOKUP($A10,'I-EmEC'!$A:$DD,MATCH(BB$2,'I-EmEC'!$A$1:$DD$1,0),FALSE)</f>
        <v>8.85</v>
      </c>
      <c r="BC10" s="24">
        <f>VLOOKUP($A10,'I-EmEC'!$A:$DD,MATCH(BC$2,'I-EmEC'!$A$1:$DD$1,0),FALSE)</f>
        <v>8.31</v>
      </c>
      <c r="BD10" s="24">
        <f>VLOOKUP($A10,'I-EmEC'!$A:$DD,MATCH(BD$2,'I-EmEC'!$A$1:$DD$1,0),FALSE)</f>
        <v>7.85</v>
      </c>
      <c r="BE10" s="24">
        <f>VLOOKUP($A10,'I-EmEC'!$A:$DD,MATCH(BE$2,'I-EmEC'!$A$1:$DD$1,0),FALSE)</f>
        <v>7.81</v>
      </c>
      <c r="BF10" s="24" t="e">
        <f>VLOOKUP($A10,'I-EmEC'!$A:$DD,MATCH(BF$2,'I-EmEC'!$A$1:$DD$1,0),FALSE)</f>
        <v>#N/A</v>
      </c>
      <c r="BG10" s="24" t="e">
        <f>VLOOKUP($A10,'I-EmEC'!$A:$DD,MATCH(BG$2,'I-EmEC'!$A$1:$DD$1,0),FALSE)</f>
        <v>#N/A</v>
      </c>
      <c r="BH10" s="24" t="e">
        <f>VLOOKUP($A10,'I-EmEC'!$A:$DD,MATCH(BH$2,'I-EmEC'!$A$1:$DD$1,0),FALSE)</f>
        <v>#N/A</v>
      </c>
      <c r="BI10" s="26">
        <f>VLOOKUP($A10,'I-EmEC'!$A:$DD,MATCH(BI$2,'I-EmEC'!$A$1:$DD$1,0),FALSE)</f>
        <v>32.536764705882355</v>
      </c>
      <c r="BJ10" s="27">
        <f>VLOOKUP($A10,'I-EmEC'!$A:$DD,MATCH(BJ$2,'I-EmEC'!$A$1:$DD$1,0),FALSE)</f>
        <v>29.368029739776954</v>
      </c>
      <c r="BK10" s="27">
        <f>VLOOKUP($A10,'I-EmEC'!$A:$DD,MATCH(BK$2,'I-EmEC'!$A$1:$DD$1,0),FALSE)</f>
        <v>14.119922630560927</v>
      </c>
      <c r="BL10" s="27">
        <f>VLOOKUP($A10,'I-EmEC'!$A:$DD,MATCH(BL$2,'I-EmEC'!$A$1:$DD$1,0),FALSE)</f>
        <v>14.119922630560927</v>
      </c>
      <c r="BM10" s="27">
        <f>VLOOKUP($A10,'I-EmEC'!$A:$DD,MATCH(BM$2,'I-EmEC'!$A$1:$DD$1,0),FALSE)</f>
        <v>8.6242299794661186</v>
      </c>
      <c r="BN10" s="27">
        <f>VLOOKUP($A10,'I-EmEC'!$A:$DD,MATCH(BN$2,'I-EmEC'!$A$1:$DD$1,0),FALSE)</f>
        <v>23.80952380952381</v>
      </c>
      <c r="BO10" s="27">
        <f>VLOOKUP($A10,'I-EmEC'!$A:$DD,MATCH(BO$2,'I-EmEC'!$A$1:$DD$1,0),FALSE)</f>
        <v>23.80952380952381</v>
      </c>
      <c r="BP10" s="27">
        <f>VLOOKUP($A10,'I-EmEC'!$A:$DD,MATCH(BP$2,'I-EmEC'!$A$1:$DD$1,0),FALSE)</f>
        <v>15.942028985507246</v>
      </c>
      <c r="BQ10" s="27">
        <f>VLOOKUP($A10,'I-EmEC'!$A:$DD,MATCH(BQ$2,'I-EmEC'!$A$1:$DD$1,0),FALSE)</f>
        <v>10.882956878850102</v>
      </c>
      <c r="BR10" s="27">
        <f>VLOOKUP($A10,'I-EmEC'!$A:$DD,MATCH(BR$2,'I-EmEC'!$A$1:$DD$1,0),FALSE)</f>
        <v>10.882956878850102</v>
      </c>
      <c r="BS10" s="27">
        <f>VLOOKUP($A10,'I-EmEC'!$A:$DD,MATCH(BS$2,'I-EmEC'!$A$1:$DD$1,0),FALSE)</f>
        <v>10.112359550561798</v>
      </c>
      <c r="BT10" s="27">
        <f>VLOOKUP($A10,'I-EmEC'!$A:$DD,MATCH(BT$2,'I-EmEC'!$A$1:$DD$1,0),FALSE)</f>
        <v>36.68639053254438</v>
      </c>
      <c r="BU10" s="27">
        <f>VLOOKUP($A10,'I-EmEC'!$A:$DD,MATCH(BU$2,'I-EmEC'!$A$1:$DD$1,0),FALSE)</f>
        <v>34.666666666666664</v>
      </c>
      <c r="BV10" s="27">
        <f>VLOOKUP($A10,'I-EmEC'!$A:$DD,MATCH(BV$2,'I-EmEC'!$A$1:$DD$1,0),FALSE)</f>
        <v>37.549407114624508</v>
      </c>
      <c r="BW10" s="27" t="e">
        <f>VLOOKUP($A10,'I-EmEC'!$A:$DD,MATCH(BW$2,'I-EmEC'!$A$1:$DD$1,0),FALSE)</f>
        <v>#N/A</v>
      </c>
      <c r="BX10" s="27" t="e">
        <f>VLOOKUP($A10,'I-EmEC'!$A:$DD,MATCH(BX$2,'I-EmEC'!$A$1:$DD$1,0),FALSE)</f>
        <v>#N/A</v>
      </c>
      <c r="BY10" s="27" t="e">
        <f>VLOOKUP($A10,'I-EmEC'!$A:$DD,MATCH(BY$2,'I-EmEC'!$A$1:$DD$1,0),FALSE)</f>
        <v>#N/A</v>
      </c>
      <c r="BZ10" s="23">
        <f>VLOOKUP($A10,'I-EmEC'!$A:$DD,MATCH(BZ$2,'I-EmEC'!$A$1:$DD$1,0),FALSE)</f>
        <v>15</v>
      </c>
      <c r="CA10" s="24">
        <f>VLOOKUP($A10,'I-EmEC'!$A:$DD,MATCH(CA$2,'I-EmEC'!$A$1:$DD$1,0),FALSE)</f>
        <v>13.389830508474578</v>
      </c>
      <c r="CB10" s="24">
        <f>VLOOKUP($A10,'I-EmEC'!$A:$DD,MATCH(CB$2,'I-EmEC'!$A$1:$DD$1,0),FALSE)</f>
        <v>3.7055837563451774</v>
      </c>
      <c r="CC10" s="24">
        <f>VLOOKUP($A10,'I-EmEC'!$A:$DD,MATCH(CC$2,'I-EmEC'!$A$1:$DD$1,0),FALSE)</f>
        <v>3.7055837563451774</v>
      </c>
      <c r="CD10" s="24">
        <f>VLOOKUP($A10,'I-EmEC'!$A:$DD,MATCH(CD$2,'I-EmEC'!$A$1:$DD$1,0),FALSE)</f>
        <v>1.3249211356466877</v>
      </c>
      <c r="CE10" s="24">
        <f>VLOOKUP($A10,'I-EmEC'!$A:$DD,MATCH(CE$2,'I-EmEC'!$A$1:$DD$1,0),FALSE)</f>
        <v>7.7702702702702702</v>
      </c>
      <c r="CF10" s="24">
        <f>VLOOKUP($A10,'I-EmEC'!$A:$DD,MATCH(CF$2,'I-EmEC'!$A$1:$DD$1,0),FALSE)</f>
        <v>7.7702702702702702</v>
      </c>
      <c r="CG10" s="24">
        <f>VLOOKUP($A10,'I-EmEC'!$A:$DD,MATCH(CG$2,'I-EmEC'!$A$1:$DD$1,0),FALSE)</f>
        <v>2.9891304347826084</v>
      </c>
      <c r="CH10" s="24">
        <f>VLOOKUP($A10,'I-EmEC'!$A:$DD,MATCH(CH$2,'I-EmEC'!$A$1:$DD$1,0),FALSE)</f>
        <v>2.9775280898876404</v>
      </c>
      <c r="CI10" s="24">
        <f>VLOOKUP($A10,'I-EmEC'!$A:$DD,MATCH(CI$2,'I-EmEC'!$A$1:$DD$1,0),FALSE)</f>
        <v>2.9775280898876404</v>
      </c>
      <c r="CJ10" s="24">
        <f>VLOOKUP($A10,'I-EmEC'!$A:$DD,MATCH(CJ$2,'I-EmEC'!$A$1:$DD$1,0),FALSE)</f>
        <v>2.2167487684729066</v>
      </c>
      <c r="CK10" s="24">
        <f>VLOOKUP($A10,'I-EmEC'!$A:$DD,MATCH(CK$2,'I-EmEC'!$A$1:$DD$1,0),FALSE)</f>
        <v>9.4897959183673475</v>
      </c>
      <c r="CL10" s="24">
        <f>VLOOKUP($A10,'I-EmEC'!$A:$DD,MATCH(CL$2,'I-EmEC'!$A$1:$DD$1,0),FALSE)</f>
        <v>14.21875</v>
      </c>
      <c r="CM10" s="24">
        <f>VLOOKUP($A10,'I-EmEC'!$A:$DD,MATCH(CM$2,'I-EmEC'!$A$1:$DD$1,0),FALSE)</f>
        <v>13.103448275862069</v>
      </c>
      <c r="CN10" s="24" t="e">
        <f>VLOOKUP($A10,'I-EmEC'!$A:$DD,MATCH(CN$2,'I-EmEC'!$A$1:$DD$1,0),FALSE)</f>
        <v>#N/A</v>
      </c>
      <c r="CO10" s="24" t="e">
        <f>VLOOKUP($A10,'I-EmEC'!$A:$DD,MATCH(CO$2,'I-EmEC'!$A$1:$DD$1,0),FALSE)</f>
        <v>#N/A</v>
      </c>
      <c r="CP10" s="24" t="e">
        <f>VLOOKUP($A10,'I-EmEC'!$A:$DD,MATCH(CP$2,'I-EmEC'!$A$1:$DD$1,0),FALSE)</f>
        <v>#N/A</v>
      </c>
    </row>
    <row r="11" spans="1:94" s="35" customFormat="1" x14ac:dyDescent="0.2">
      <c r="A11" s="49" t="s">
        <v>23</v>
      </c>
      <c r="B11" s="37" t="str">
        <f>IF(VLOOKUP($A11,'I-Ligands'!$A:$G,3,FALSE)="","",VLOOKUP($A11,'I-Ligands'!$A:$G,3,FALSE))</f>
        <v>Serotonin</v>
      </c>
      <c r="C11" s="38" t="str">
        <f>IF(VLOOKUP($A11,'I-Ligands'!$A:$G,4,FALSE)="","",VLOOKUP($A11,'I-Ligands'!$A:$G,4,FALSE))</f>
        <v>5-Hydroxytryptamine Hydrochloride</v>
      </c>
      <c r="D11" s="36" t="str">
        <f>IF(VLOOKUP($A11,'I-Ligands'!$A:$G,5,FALSE)="","",VLOOKUP($A11,'I-Ligands'!$A:$G,5,FALSE))</f>
        <v>Guide to Pharmacology</v>
      </c>
      <c r="E11" s="36">
        <f>IF(VLOOKUP($A11,'I-Ligands'!$A:$G,6,FALSE)="","",VLOOKUP($A11,'I-Ligands'!$A:$G,6,FALSE))</f>
        <v>5</v>
      </c>
      <c r="F11" s="36" t="str">
        <f>IF(VLOOKUP($A11,'I-Ligands'!$A:$G,7,FALSE)="","",VLOOKUP($A11,'I-Ligands'!$A:$G,7,FALSE))</f>
        <v>Physiological</v>
      </c>
      <c r="G11" s="28">
        <f t="shared" si="0"/>
        <v>6.6300073739001331</v>
      </c>
      <c r="H11" s="32">
        <f t="shared" si="1"/>
        <v>7.285772267488916</v>
      </c>
      <c r="I11" s="32">
        <f t="shared" si="2"/>
        <v>7.0696860921478653</v>
      </c>
      <c r="J11" s="32">
        <f t="shared" si="3"/>
        <v>6.2576424265242698</v>
      </c>
      <c r="K11" s="32" t="e">
        <f t="shared" si="4"/>
        <v>#N/A</v>
      </c>
      <c r="L11" s="28">
        <f t="shared" si="5"/>
        <v>6.98</v>
      </c>
      <c r="M11" s="32">
        <f t="shared" si="6"/>
        <v>7.7</v>
      </c>
      <c r="N11" s="32">
        <f t="shared" si="7"/>
        <v>7.48</v>
      </c>
      <c r="O11" s="32">
        <f t="shared" si="8"/>
        <v>6.7</v>
      </c>
      <c r="P11" s="32" t="e">
        <f t="shared" si="9"/>
        <v>#N/A</v>
      </c>
      <c r="Q11" s="29">
        <f t="shared" si="10"/>
        <v>44.669117647058826</v>
      </c>
      <c r="R11" s="31">
        <f t="shared" si="11"/>
        <v>42.857142857142861</v>
      </c>
      <c r="S11" s="31">
        <f t="shared" si="12"/>
        <v>40.041067761806978</v>
      </c>
      <c r="T11" s="31">
        <f t="shared" si="13"/>
        <v>36.952380952380949</v>
      </c>
      <c r="U11" s="31" t="e">
        <f t="shared" si="14"/>
        <v>#N/A</v>
      </c>
      <c r="V11" s="28">
        <f t="shared" si="15"/>
        <v>11.7</v>
      </c>
      <c r="W11" s="32">
        <f t="shared" si="16"/>
        <v>12.705882352941178</v>
      </c>
      <c r="X11" s="32">
        <f t="shared" si="17"/>
        <v>16.320754716981131</v>
      </c>
      <c r="Y11" s="32">
        <f t="shared" si="18"/>
        <v>16.30252100840336</v>
      </c>
      <c r="Z11" s="32" t="e">
        <f t="shared" si="19"/>
        <v>#N/A</v>
      </c>
      <c r="AA11" s="23" cm="1">
        <f t="array" ref="AA11">_xlfn.IFS(AR11=0,0,AR11&gt;0,(LOG(0.01*BI11/10^-AR11)))</f>
        <v>6.6300073739001331</v>
      </c>
      <c r="AB11" s="24" cm="1">
        <f t="array" ref="AB11">_xlfn.IFS(AS11=0,0,AS11&gt;0,(LOG(0.01*BJ11/10^-AS11)))</f>
        <v>6.5484335817437547</v>
      </c>
      <c r="AC11" s="24" cm="1">
        <f t="array" ref="AC11">_xlfn.IFS(AT11=0,0,AT11&gt;0,(LOG(0.01*BK11/10^-AT11)))</f>
        <v>7.250963208056989</v>
      </c>
      <c r="AD11" s="24" cm="1">
        <f t="array" ref="AD11">_xlfn.IFS(AU11=0,0,AU11&gt;0,(LOG(0.01*BL11/10^-AU11)))</f>
        <v>7.250963208056989</v>
      </c>
      <c r="AE11" s="24" cm="1">
        <f t="array" ref="AE11">_xlfn.IFS(AV11=0,0,AV11&gt;0,(LOG(0.01*BM11/10^-AV11)))</f>
        <v>7.285772267488916</v>
      </c>
      <c r="AF11" s="24" cm="1">
        <f t="array" ref="AF11">_xlfn.IFS(AW11=0,0,AW11&gt;0,(LOG(0.01*BN11/10^-AW11)))</f>
        <v>6.952023214705406</v>
      </c>
      <c r="AG11" s="24" cm="1">
        <f t="array" ref="AG11">_xlfn.IFS(AX11=0,0,AX11&gt;0,(LOG(0.01*BO11/10^-AX11)))</f>
        <v>6.952023214705406</v>
      </c>
      <c r="AH11" s="24" cm="1">
        <f t="array" ref="AH11">_xlfn.IFS(AY11=0,0,AY11&gt;0,(LOG(0.01*BP11/10^-AY11)))</f>
        <v>7.2761242572335627</v>
      </c>
      <c r="AI11" s="24" cm="1">
        <f t="array" ref="AI11">_xlfn.IFS(AZ11=0,0,AZ11&gt;0,(LOG(0.01*BQ11/10^-AZ11)))</f>
        <v>6.8125056501478847</v>
      </c>
      <c r="AJ11" s="24" cm="1">
        <f t="array" ref="AJ11">_xlfn.IFS(BA11=0,0,BA11&gt;0,(LOG(0.01*BR11/10^-BA11)))</f>
        <v>6.8125056501478847</v>
      </c>
      <c r="AK11" s="24" cm="1">
        <f t="array" ref="AK11">_xlfn.IFS(BB11=0,0,BB11&gt;0,(LOG(0.01*BS11/10^-BB11)))</f>
        <v>7.0696860921478653</v>
      </c>
      <c r="AL11" s="24" cm="1">
        <f t="array" ref="AL11">_xlfn.IFS(BC11=0,0,BC11&gt;0,(LOG(0.01*BT11/10^-BC11)))</f>
        <v>6.1351001287067204</v>
      </c>
      <c r="AM11" s="24" cm="1">
        <f t="array" ref="AM11">_xlfn.IFS(BD11=0,0,BD11&gt;0,(LOG(0.01*BU11/10^-BD11)))</f>
        <v>6.2576424265242698</v>
      </c>
      <c r="AN11" s="24" cm="1">
        <f t="array" ref="AN11">_xlfn.IFS(BE11=0,0,BE11&gt;0,(LOG(0.01*BV11/10^-BE11)))</f>
        <v>6.2211587648860647</v>
      </c>
      <c r="AO11" s="24" t="e" cm="1">
        <f t="array" ref="AO11">_xlfn.IFS(BF11=0,0,BF11&gt;0,(LOG(0.01*BW11/10^-BF11)))</f>
        <v>#N/A</v>
      </c>
      <c r="AP11" s="24" t="e" cm="1">
        <f t="array" ref="AP11">_xlfn.IFS(BG11=0,0,BG11&gt;0,(LOG(0.01*BX11/10^-BG11)))</f>
        <v>#N/A</v>
      </c>
      <c r="AQ11" s="24" t="e" cm="1">
        <f t="array" ref="AQ11">_xlfn.IFS(BH11=0,0,BH11&gt;0,(LOG(0.01*BY11/10^-BH11)))</f>
        <v>#N/A</v>
      </c>
      <c r="AR11" s="23">
        <f>VLOOKUP($A11,'I-EmEC'!$A:$DD,MATCH(AR$2,'I-EmEC'!$A$1:$DD$1,0),FALSE)</f>
        <v>6.98</v>
      </c>
      <c r="AS11" s="24">
        <f>VLOOKUP($A11,'I-EmEC'!$A:$DD,MATCH(AS$2,'I-EmEC'!$A$1:$DD$1,0),FALSE)</f>
        <v>6.91</v>
      </c>
      <c r="AT11" s="24">
        <f>VLOOKUP($A11,'I-EmEC'!$A:$DD,MATCH(AT$2,'I-EmEC'!$A$1:$DD$1,0),FALSE)</f>
        <v>7.63</v>
      </c>
      <c r="AU11" s="24">
        <f>VLOOKUP($A11,'I-EmEC'!$A:$DD,MATCH(AU$2,'I-EmEC'!$A$1:$DD$1,0),FALSE)</f>
        <v>7.63</v>
      </c>
      <c r="AV11" s="24">
        <f>VLOOKUP($A11,'I-EmEC'!$A:$DD,MATCH(AV$2,'I-EmEC'!$A$1:$DD$1,0),FALSE)</f>
        <v>7.69</v>
      </c>
      <c r="AW11" s="24">
        <f>VLOOKUP($A11,'I-EmEC'!$A:$DD,MATCH(AW$2,'I-EmEC'!$A$1:$DD$1,0),FALSE)</f>
        <v>7.32</v>
      </c>
      <c r="AX11" s="24">
        <f>VLOOKUP($A11,'I-EmEC'!$A:$DD,MATCH(AX$2,'I-EmEC'!$A$1:$DD$1,0),FALSE)</f>
        <v>7.32</v>
      </c>
      <c r="AY11" s="24">
        <f>VLOOKUP($A11,'I-EmEC'!$A:$DD,MATCH(AY$2,'I-EmEC'!$A$1:$DD$1,0),FALSE)</f>
        <v>7.7</v>
      </c>
      <c r="AZ11" s="24">
        <f>VLOOKUP($A11,'I-EmEC'!$A:$DD,MATCH(AZ$2,'I-EmEC'!$A$1:$DD$1,0),FALSE)</f>
        <v>7.21</v>
      </c>
      <c r="BA11" s="24">
        <f>VLOOKUP($A11,'I-EmEC'!$A:$DD,MATCH(BA$2,'I-EmEC'!$A$1:$DD$1,0),FALSE)</f>
        <v>7.21</v>
      </c>
      <c r="BB11" s="24">
        <f>VLOOKUP($A11,'I-EmEC'!$A:$DD,MATCH(BB$2,'I-EmEC'!$A$1:$DD$1,0),FALSE)</f>
        <v>7.48</v>
      </c>
      <c r="BC11" s="24">
        <f>VLOOKUP($A11,'I-EmEC'!$A:$DD,MATCH(BC$2,'I-EmEC'!$A$1:$DD$1,0),FALSE)</f>
        <v>6.62</v>
      </c>
      <c r="BD11" s="24">
        <f>VLOOKUP($A11,'I-EmEC'!$A:$DD,MATCH(BD$2,'I-EmEC'!$A$1:$DD$1,0),FALSE)</f>
        <v>6.69</v>
      </c>
      <c r="BE11" s="24">
        <f>VLOOKUP($A11,'I-EmEC'!$A:$DD,MATCH(BE$2,'I-EmEC'!$A$1:$DD$1,0),FALSE)</f>
        <v>6.7</v>
      </c>
      <c r="BF11" s="24" t="e">
        <f>VLOOKUP($A11,'I-EmEC'!$A:$DD,MATCH(BF$2,'I-EmEC'!$A$1:$DD$1,0),FALSE)</f>
        <v>#N/A</v>
      </c>
      <c r="BG11" s="24" t="e">
        <f>VLOOKUP($A11,'I-EmEC'!$A:$DD,MATCH(BG$2,'I-EmEC'!$A$1:$DD$1,0),FALSE)</f>
        <v>#N/A</v>
      </c>
      <c r="BH11" s="24" t="e">
        <f>VLOOKUP($A11,'I-EmEC'!$A:$DD,MATCH(BH$2,'I-EmEC'!$A$1:$DD$1,0),FALSE)</f>
        <v>#N/A</v>
      </c>
      <c r="BI11" s="26">
        <f>VLOOKUP($A11,'I-EmEC'!$A:$DD,MATCH(BI$2,'I-EmEC'!$A$1:$DD$1,0),FALSE)</f>
        <v>44.669117647058826</v>
      </c>
      <c r="BJ11" s="27">
        <f>VLOOKUP($A11,'I-EmEC'!$A:$DD,MATCH(BJ$2,'I-EmEC'!$A$1:$DD$1,0),FALSE)</f>
        <v>43.494423791821561</v>
      </c>
      <c r="BK11" s="27">
        <f>VLOOKUP($A11,'I-EmEC'!$A:$DD,MATCH(BK$2,'I-EmEC'!$A$1:$DD$1,0),FALSE)</f>
        <v>41.779497098646033</v>
      </c>
      <c r="BL11" s="27">
        <f>VLOOKUP($A11,'I-EmEC'!$A:$DD,MATCH(BL$2,'I-EmEC'!$A$1:$DD$1,0),FALSE)</f>
        <v>41.779497098646033</v>
      </c>
      <c r="BM11" s="27">
        <f>VLOOKUP($A11,'I-EmEC'!$A:$DD,MATCH(BM$2,'I-EmEC'!$A$1:$DD$1,0),FALSE)</f>
        <v>39.425051334702253</v>
      </c>
      <c r="BN11" s="27">
        <f>VLOOKUP($A11,'I-EmEC'!$A:$DD,MATCH(BN$2,'I-EmEC'!$A$1:$DD$1,0),FALSE)</f>
        <v>42.857142857142861</v>
      </c>
      <c r="BO11" s="27">
        <f>VLOOKUP($A11,'I-EmEC'!$A:$DD,MATCH(BO$2,'I-EmEC'!$A$1:$DD$1,0),FALSE)</f>
        <v>42.857142857142861</v>
      </c>
      <c r="BP11" s="27">
        <f>VLOOKUP($A11,'I-EmEC'!$A:$DD,MATCH(BP$2,'I-EmEC'!$A$1:$DD$1,0),FALSE)</f>
        <v>37.681159420289852</v>
      </c>
      <c r="BQ11" s="27">
        <f>VLOOKUP($A11,'I-EmEC'!$A:$DD,MATCH(BQ$2,'I-EmEC'!$A$1:$DD$1,0),FALSE)</f>
        <v>40.041067761806978</v>
      </c>
      <c r="BR11" s="27">
        <f>VLOOKUP($A11,'I-EmEC'!$A:$DD,MATCH(BR$2,'I-EmEC'!$A$1:$DD$1,0),FALSE)</f>
        <v>40.041067761806978</v>
      </c>
      <c r="BS11" s="27">
        <f>VLOOKUP($A11,'I-EmEC'!$A:$DD,MATCH(BS$2,'I-EmEC'!$A$1:$DD$1,0),FALSE)</f>
        <v>38.876404494382022</v>
      </c>
      <c r="BT11" s="27">
        <f>VLOOKUP($A11,'I-EmEC'!$A:$DD,MATCH(BT$2,'I-EmEC'!$A$1:$DD$1,0),FALSE)</f>
        <v>32.741617357001978</v>
      </c>
      <c r="BU11" s="27">
        <f>VLOOKUP($A11,'I-EmEC'!$A:$DD,MATCH(BU$2,'I-EmEC'!$A$1:$DD$1,0),FALSE)</f>
        <v>36.952380952380949</v>
      </c>
      <c r="BV11" s="27">
        <f>VLOOKUP($A11,'I-EmEC'!$A:$DD,MATCH(BV$2,'I-EmEC'!$A$1:$DD$1,0),FALSE)</f>
        <v>33.201581027667984</v>
      </c>
      <c r="BW11" s="27" t="e">
        <f>VLOOKUP($A11,'I-EmEC'!$A:$DD,MATCH(BW$2,'I-EmEC'!$A$1:$DD$1,0),FALSE)</f>
        <v>#N/A</v>
      </c>
      <c r="BX11" s="27" t="e">
        <f>VLOOKUP($A11,'I-EmEC'!$A:$DD,MATCH(BX$2,'I-EmEC'!$A$1:$DD$1,0),FALSE)</f>
        <v>#N/A</v>
      </c>
      <c r="BY11" s="27" t="e">
        <f>VLOOKUP($A11,'I-EmEC'!$A:$DD,MATCH(BY$2,'I-EmEC'!$A$1:$DD$1,0),FALSE)</f>
        <v>#N/A</v>
      </c>
      <c r="BZ11" s="23">
        <f>VLOOKUP($A11,'I-EmEC'!$A:$DD,MATCH(BZ$2,'I-EmEC'!$A$1:$DD$1,0),FALSE)</f>
        <v>9.6812749003984067</v>
      </c>
      <c r="CA11" s="24">
        <f>VLOOKUP($A11,'I-EmEC'!$A:$DD,MATCH(CA$2,'I-EmEC'!$A$1:$DD$1,0),FALSE)</f>
        <v>11.7</v>
      </c>
      <c r="CB11" s="24">
        <f>VLOOKUP($A11,'I-EmEC'!$A:$DD,MATCH(CB$2,'I-EmEC'!$A$1:$DD$1,0),FALSE)</f>
        <v>12.705882352941178</v>
      </c>
      <c r="CC11" s="24">
        <f>VLOOKUP($A11,'I-EmEC'!$A:$DD,MATCH(CC$2,'I-EmEC'!$A$1:$DD$1,0),FALSE)</f>
        <v>12.705882352941178</v>
      </c>
      <c r="CD11" s="24">
        <f>VLOOKUP($A11,'I-EmEC'!$A:$DD,MATCH(CD$2,'I-EmEC'!$A$1:$DD$1,0),FALSE)</f>
        <v>7.5590551181102361</v>
      </c>
      <c r="CE11" s="24">
        <f>VLOOKUP($A11,'I-EmEC'!$A:$DD,MATCH(CE$2,'I-EmEC'!$A$1:$DD$1,0),FALSE)</f>
        <v>11.189189189189188</v>
      </c>
      <c r="CF11" s="24">
        <f>VLOOKUP($A11,'I-EmEC'!$A:$DD,MATCH(CF$2,'I-EmEC'!$A$1:$DD$1,0),FALSE)</f>
        <v>11.189189189189188</v>
      </c>
      <c r="CG11" s="24">
        <f>VLOOKUP($A11,'I-EmEC'!$A:$DD,MATCH(CG$2,'I-EmEC'!$A$1:$DD$1,0),FALSE)</f>
        <v>6.5326633165829149</v>
      </c>
      <c r="CH11" s="24">
        <f>VLOOKUP($A11,'I-EmEC'!$A:$DD,MATCH(CH$2,'I-EmEC'!$A$1:$DD$1,0),FALSE)</f>
        <v>12.1875</v>
      </c>
      <c r="CI11" s="24">
        <f>VLOOKUP($A11,'I-EmEC'!$A:$DD,MATCH(CI$2,'I-EmEC'!$A$1:$DD$1,0),FALSE)</f>
        <v>12.1875</v>
      </c>
      <c r="CJ11" s="24">
        <f>VLOOKUP($A11,'I-EmEC'!$A:$DD,MATCH(CJ$2,'I-EmEC'!$A$1:$DD$1,0),FALSE)</f>
        <v>16.320754716981131</v>
      </c>
      <c r="CK11" s="24">
        <f>VLOOKUP($A11,'I-EmEC'!$A:$DD,MATCH(CK$2,'I-EmEC'!$A$1:$DD$1,0),FALSE)</f>
        <v>5.6655290102389078</v>
      </c>
      <c r="CL11" s="24">
        <f>VLOOKUP($A11,'I-EmEC'!$A:$DD,MATCH(CL$2,'I-EmEC'!$A$1:$DD$1,0),FALSE)</f>
        <v>16.30252100840336</v>
      </c>
      <c r="CM11" s="24">
        <f>VLOOKUP($A11,'I-EmEC'!$A:$DD,MATCH(CM$2,'I-EmEC'!$A$1:$DD$1,0),FALSE)</f>
        <v>11.351351351351353</v>
      </c>
      <c r="CN11" s="24" t="e">
        <f>VLOOKUP($A11,'I-EmEC'!$A:$DD,MATCH(CN$2,'I-EmEC'!$A$1:$DD$1,0),FALSE)</f>
        <v>#N/A</v>
      </c>
      <c r="CO11" s="24" t="e">
        <f>VLOOKUP($A11,'I-EmEC'!$A:$DD,MATCH(CO$2,'I-EmEC'!$A$1:$DD$1,0),FALSE)</f>
        <v>#N/A</v>
      </c>
      <c r="CP11" s="24" t="e">
        <f>VLOOKUP($A11,'I-EmEC'!$A:$DD,MATCH(CP$2,'I-EmEC'!$A$1:$DD$1,0),FALSE)</f>
        <v>#N/A</v>
      </c>
    </row>
    <row r="12" spans="1:94" s="35" customFormat="1" x14ac:dyDescent="0.2">
      <c r="A12" s="49" t="s">
        <v>24</v>
      </c>
      <c r="B12" s="37" t="str">
        <f>IF(VLOOKUP($A12,'I-Ligands'!$A:$G,3,FALSE)="","",VLOOKUP($A12,'I-Ligands'!$A:$G,3,FALSE))</f>
        <v>Serotonin</v>
      </c>
      <c r="C12" s="38" t="str">
        <f>IF(VLOOKUP($A12,'I-Ligands'!$A:$G,4,FALSE)="","",VLOOKUP($A12,'I-Ligands'!$A:$G,4,FALSE))</f>
        <v>5-Hydroxytryptamine Hydrochloride</v>
      </c>
      <c r="D12" s="36" t="str">
        <f>IF(VLOOKUP($A12,'I-Ligands'!$A:$G,5,FALSE)="","",VLOOKUP($A12,'I-Ligands'!$A:$G,5,FALSE))</f>
        <v>Guide to Pharmacology</v>
      </c>
      <c r="E12" s="36">
        <f>IF(VLOOKUP($A12,'I-Ligands'!$A:$G,6,FALSE)="","",VLOOKUP($A12,'I-Ligands'!$A:$G,6,FALSE))</f>
        <v>5</v>
      </c>
      <c r="F12" s="36" t="str">
        <f>IF(VLOOKUP($A12,'I-Ligands'!$A:$G,7,FALSE)="","",VLOOKUP($A12,'I-Ligands'!$A:$G,7,FALSE))</f>
        <v>Physiological</v>
      </c>
      <c r="G12" s="28">
        <f t="shared" si="0"/>
        <v>6.4085095394492217</v>
      </c>
      <c r="H12" s="32">
        <f t="shared" si="1"/>
        <v>6.2351957051808213</v>
      </c>
      <c r="I12" s="32">
        <f t="shared" si="2"/>
        <v>5.939803535216635</v>
      </c>
      <c r="J12" s="32">
        <f t="shared" si="3"/>
        <v>6.0730212115632156</v>
      </c>
      <c r="K12" s="32" t="e">
        <f t="shared" si="4"/>
        <v>#N/A</v>
      </c>
      <c r="L12" s="28">
        <f t="shared" si="5"/>
        <v>6.79</v>
      </c>
      <c r="M12" s="32">
        <f t="shared" si="6"/>
        <v>6.63</v>
      </c>
      <c r="N12" s="32">
        <f t="shared" si="7"/>
        <v>6.77</v>
      </c>
      <c r="O12" s="32">
        <f t="shared" si="8"/>
        <v>6.51</v>
      </c>
      <c r="P12" s="32" t="e">
        <f t="shared" si="9"/>
        <v>#N/A</v>
      </c>
      <c r="Q12" s="29">
        <f t="shared" si="10"/>
        <v>44.05204460966543</v>
      </c>
      <c r="R12" s="31">
        <f t="shared" si="11"/>
        <v>40.289855072463766</v>
      </c>
      <c r="S12" s="31">
        <f t="shared" si="12"/>
        <v>20.224719101123597</v>
      </c>
      <c r="T12" s="31">
        <f t="shared" si="13"/>
        <v>36.561264822134383</v>
      </c>
      <c r="U12" s="31" t="e">
        <f t="shared" si="14"/>
        <v>#N/A</v>
      </c>
      <c r="V12" s="28">
        <f t="shared" si="15"/>
        <v>8.55595667870036</v>
      </c>
      <c r="W12" s="32">
        <f t="shared" si="16"/>
        <v>4.316770186335404</v>
      </c>
      <c r="X12" s="32">
        <f t="shared" si="17"/>
        <v>1.2893982808022921</v>
      </c>
      <c r="Y12" s="32">
        <f t="shared" si="18"/>
        <v>4.0393013100436681</v>
      </c>
      <c r="Z12" s="32" t="e">
        <f t="shared" si="19"/>
        <v>#N/A</v>
      </c>
      <c r="AA12" s="23" cm="1">
        <f t="array" ref="AA12">_xlfn.IFS(AR12=0,0,AR12&gt;0,(LOG(0.01*BI12/10^-AR12)))</f>
        <v>6.4085095394492217</v>
      </c>
      <c r="AB12" s="24" cm="1">
        <f t="array" ref="AB12">_xlfn.IFS(AS12=0,0,AS12&gt;0,(LOG(0.01*BJ12/10^-AS12)))</f>
        <v>6.3639660703437153</v>
      </c>
      <c r="AC12" s="24" cm="1">
        <f t="array" ref="AC12">_xlfn.IFS(AT12=0,0,AT12&gt;0,(LOG(0.01*BK12/10^-AT12)))</f>
        <v>0</v>
      </c>
      <c r="AD12" s="24" cm="1">
        <f t="array" ref="AD12">_xlfn.IFS(AU12=0,0,AU12&gt;0,(LOG(0.01*BL12/10^-AU12)))</f>
        <v>0</v>
      </c>
      <c r="AE12" s="24" cm="1">
        <f t="array" ref="AE12">_xlfn.IFS(AV12=0,0,AV12&gt;0,(LOG(0.01*BM12/10^-AV12)))</f>
        <v>0</v>
      </c>
      <c r="AF12" s="24" cm="1">
        <f t="array" ref="AF12">_xlfn.IFS(AW12=0,0,AW12&gt;0,(LOG(0.01*BN12/10^-AW12)))</f>
        <v>0</v>
      </c>
      <c r="AG12" s="24" cm="1">
        <f t="array" ref="AG12">_xlfn.IFS(AX12=0,0,AX12&gt;0,(LOG(0.01*BO12/10^-AX12)))</f>
        <v>0</v>
      </c>
      <c r="AH12" s="24" cm="1">
        <f t="array" ref="AH12">_xlfn.IFS(AY12=0,0,AY12&gt;0,(LOG(0.01*BP12/10^-AY12)))</f>
        <v>6.2351957051808213</v>
      </c>
      <c r="AI12" s="24" cm="1">
        <f t="array" ref="AI12">_xlfn.IFS(AZ12=0,0,AZ12&gt;0,(LOG(0.01*BQ12/10^-AZ12)))</f>
        <v>5.939803535216635</v>
      </c>
      <c r="AJ12" s="24" cm="1">
        <f t="array" ref="AJ12">_xlfn.IFS(BA12=0,0,BA12&gt;0,(LOG(0.01*BR12/10^-BA12)))</f>
        <v>5.939803535216635</v>
      </c>
      <c r="AK12" s="24" cm="1">
        <f t="array" ref="AK12">_xlfn.IFS(BB12=0,0,BB12&gt;0,(LOG(0.01*BS12/10^-BB12)))</f>
        <v>5.725882498458394</v>
      </c>
      <c r="AL12" s="24" cm="1">
        <f t="array" ref="AL12">_xlfn.IFS(BC12=0,0,BC12&gt;0,(LOG(0.01*BT12/10^-BC12)))</f>
        <v>0</v>
      </c>
      <c r="AM12" s="24" cm="1">
        <f t="array" ref="AM12">_xlfn.IFS(BD12=0,0,BD12&gt;0,(LOG(0.01*BU12/10^-BD12)))</f>
        <v>4.8610819339696318</v>
      </c>
      <c r="AN12" s="24" cm="1">
        <f t="array" ref="AN12">_xlfn.IFS(BE12=0,0,BE12&gt;0,(LOG(0.01*BV12/10^-BE12)))</f>
        <v>6.0730212115632156</v>
      </c>
      <c r="AO12" s="24" t="e" cm="1">
        <f t="array" ref="AO12">_xlfn.IFS(BF12=0,0,BF12&gt;0,(LOG(0.01*BW12/10^-BF12)))</f>
        <v>#N/A</v>
      </c>
      <c r="AP12" s="24" t="e" cm="1">
        <f t="array" ref="AP12">_xlfn.IFS(BG12=0,0,BG12&gt;0,(LOG(0.01*BX12/10^-BG12)))</f>
        <v>#N/A</v>
      </c>
      <c r="AQ12" s="24" t="e" cm="1">
        <f t="array" ref="AQ12">_xlfn.IFS(BH12=0,0,BH12&gt;0,(LOG(0.01*BY12/10^-BH12)))</f>
        <v>#N/A</v>
      </c>
      <c r="AR12" s="23">
        <f>VLOOKUP($A12,'I-EmEC'!$A:$DD,MATCH(AR$2,'I-EmEC'!$A$1:$DD$1,0),FALSE)</f>
        <v>6.79</v>
      </c>
      <c r="AS12" s="24">
        <f>VLOOKUP($A12,'I-EmEC'!$A:$DD,MATCH(AS$2,'I-EmEC'!$A$1:$DD$1,0),FALSE)</f>
        <v>6.72</v>
      </c>
      <c r="AT12" s="24">
        <f>VLOOKUP($A12,'I-EmEC'!$A:$DD,MATCH(AT$2,'I-EmEC'!$A$1:$DD$1,0),FALSE)</f>
        <v>0</v>
      </c>
      <c r="AU12" s="24">
        <f>VLOOKUP($A12,'I-EmEC'!$A:$DD,MATCH(AU$2,'I-EmEC'!$A$1:$DD$1,0),FALSE)</f>
        <v>0</v>
      </c>
      <c r="AV12" s="24">
        <f>VLOOKUP($A12,'I-EmEC'!$A:$DD,MATCH(AV$2,'I-EmEC'!$A$1:$DD$1,0),FALSE)</f>
        <v>0</v>
      </c>
      <c r="AW12" s="24">
        <f>VLOOKUP($A12,'I-EmEC'!$A:$DD,MATCH(AW$2,'I-EmEC'!$A$1:$DD$1,0),FALSE)</f>
        <v>0</v>
      </c>
      <c r="AX12" s="24">
        <f>VLOOKUP($A12,'I-EmEC'!$A:$DD,MATCH(AX$2,'I-EmEC'!$A$1:$DD$1,0),FALSE)</f>
        <v>0</v>
      </c>
      <c r="AY12" s="24">
        <f>VLOOKUP($A12,'I-EmEC'!$A:$DD,MATCH(AY$2,'I-EmEC'!$A$1:$DD$1,0),FALSE)</f>
        <v>6.63</v>
      </c>
      <c r="AZ12" s="24">
        <f>VLOOKUP($A12,'I-EmEC'!$A:$DD,MATCH(AZ$2,'I-EmEC'!$A$1:$DD$1,0),FALSE)</f>
        <v>6.77</v>
      </c>
      <c r="BA12" s="24">
        <f>VLOOKUP($A12,'I-EmEC'!$A:$DD,MATCH(BA$2,'I-EmEC'!$A$1:$DD$1,0),FALSE)</f>
        <v>6.77</v>
      </c>
      <c r="BB12" s="24">
        <f>VLOOKUP($A12,'I-EmEC'!$A:$DD,MATCH(BB$2,'I-EmEC'!$A$1:$DD$1,0),FALSE)</f>
        <v>6.42</v>
      </c>
      <c r="BC12" s="24">
        <f>VLOOKUP($A12,'I-EmEC'!$A:$DD,MATCH(BC$2,'I-EmEC'!$A$1:$DD$1,0),FALSE)</f>
        <v>0</v>
      </c>
      <c r="BD12" s="24">
        <f>VLOOKUP($A12,'I-EmEC'!$A:$DD,MATCH(BD$2,'I-EmEC'!$A$1:$DD$1,0),FALSE)</f>
        <v>5.9</v>
      </c>
      <c r="BE12" s="24">
        <f>VLOOKUP($A12,'I-EmEC'!$A:$DD,MATCH(BE$2,'I-EmEC'!$A$1:$DD$1,0),FALSE)</f>
        <v>6.51</v>
      </c>
      <c r="BF12" s="24" t="e">
        <f>VLOOKUP($A12,'I-EmEC'!$A:$DD,MATCH(BF$2,'I-EmEC'!$A$1:$DD$1,0),FALSE)</f>
        <v>#N/A</v>
      </c>
      <c r="BG12" s="24" t="e">
        <f>VLOOKUP($A12,'I-EmEC'!$A:$DD,MATCH(BG$2,'I-EmEC'!$A$1:$DD$1,0),FALSE)</f>
        <v>#N/A</v>
      </c>
      <c r="BH12" s="24" t="e">
        <f>VLOOKUP($A12,'I-EmEC'!$A:$DD,MATCH(BH$2,'I-EmEC'!$A$1:$DD$1,0),FALSE)</f>
        <v>#N/A</v>
      </c>
      <c r="BI12" s="26">
        <f>VLOOKUP($A12,'I-EmEC'!$A:$DD,MATCH(BI$2,'I-EmEC'!$A$1:$DD$1,0),FALSE)</f>
        <v>41.544117647058826</v>
      </c>
      <c r="BJ12" s="27">
        <f>VLOOKUP($A12,'I-EmEC'!$A:$DD,MATCH(BJ$2,'I-EmEC'!$A$1:$DD$1,0),FALSE)</f>
        <v>44.05204460966543</v>
      </c>
      <c r="BK12" s="27">
        <f>VLOOKUP($A12,'I-EmEC'!$A:$DD,MATCH(BK$2,'I-EmEC'!$A$1:$DD$1,0),FALSE)</f>
        <v>0</v>
      </c>
      <c r="BL12" s="27">
        <f>VLOOKUP($A12,'I-EmEC'!$A:$DD,MATCH(BL$2,'I-EmEC'!$A$1:$DD$1,0),FALSE)</f>
        <v>0</v>
      </c>
      <c r="BM12" s="27">
        <f>VLOOKUP($A12,'I-EmEC'!$A:$DD,MATCH(BM$2,'I-EmEC'!$A$1:$DD$1,0),FALSE)</f>
        <v>0</v>
      </c>
      <c r="BN12" s="27">
        <f>VLOOKUP($A12,'I-EmEC'!$A:$DD,MATCH(BN$2,'I-EmEC'!$A$1:$DD$1,0),FALSE)</f>
        <v>0</v>
      </c>
      <c r="BO12" s="27">
        <f>VLOOKUP($A12,'I-EmEC'!$A:$DD,MATCH(BO$2,'I-EmEC'!$A$1:$DD$1,0),FALSE)</f>
        <v>0</v>
      </c>
      <c r="BP12" s="27">
        <f>VLOOKUP($A12,'I-EmEC'!$A:$DD,MATCH(BP$2,'I-EmEC'!$A$1:$DD$1,0),FALSE)</f>
        <v>40.289855072463766</v>
      </c>
      <c r="BQ12" s="27">
        <f>VLOOKUP($A12,'I-EmEC'!$A:$DD,MATCH(BQ$2,'I-EmEC'!$A$1:$DD$1,0),FALSE)</f>
        <v>14.784394250513346</v>
      </c>
      <c r="BR12" s="27">
        <f>VLOOKUP($A12,'I-EmEC'!$A:$DD,MATCH(BR$2,'I-EmEC'!$A$1:$DD$1,0),FALSE)</f>
        <v>14.784394250513346</v>
      </c>
      <c r="BS12" s="27">
        <f>VLOOKUP($A12,'I-EmEC'!$A:$DD,MATCH(BS$2,'I-EmEC'!$A$1:$DD$1,0),FALSE)</f>
        <v>20.224719101123597</v>
      </c>
      <c r="BT12" s="27">
        <f>VLOOKUP($A12,'I-EmEC'!$A:$DD,MATCH(BT$2,'I-EmEC'!$A$1:$DD$1,0),FALSE)</f>
        <v>0</v>
      </c>
      <c r="BU12" s="27">
        <f>VLOOKUP($A12,'I-EmEC'!$A:$DD,MATCH(BU$2,'I-EmEC'!$A$1:$DD$1,0),FALSE)</f>
        <v>9.1428571428571423</v>
      </c>
      <c r="BV12" s="27">
        <f>VLOOKUP($A12,'I-EmEC'!$A:$DD,MATCH(BV$2,'I-EmEC'!$A$1:$DD$1,0),FALSE)</f>
        <v>36.561264822134383</v>
      </c>
      <c r="BW12" s="27" t="e">
        <f>VLOOKUP($A12,'I-EmEC'!$A:$DD,MATCH(BW$2,'I-EmEC'!$A$1:$DD$1,0),FALSE)</f>
        <v>#N/A</v>
      </c>
      <c r="BX12" s="27" t="e">
        <f>VLOOKUP($A12,'I-EmEC'!$A:$DD,MATCH(BX$2,'I-EmEC'!$A$1:$DD$1,0),FALSE)</f>
        <v>#N/A</v>
      </c>
      <c r="BY12" s="27" t="e">
        <f>VLOOKUP($A12,'I-EmEC'!$A:$DD,MATCH(BY$2,'I-EmEC'!$A$1:$DD$1,0),FALSE)</f>
        <v>#N/A</v>
      </c>
      <c r="BZ12" s="23">
        <f>VLOOKUP($A12,'I-EmEC'!$A:$DD,MATCH(BZ$2,'I-EmEC'!$A$1:$DD$1,0),FALSE)</f>
        <v>7.2204472843450489</v>
      </c>
      <c r="CA12" s="24">
        <f>VLOOKUP($A12,'I-EmEC'!$A:$DD,MATCH(CA$2,'I-EmEC'!$A$1:$DD$1,0),FALSE)</f>
        <v>8.55595667870036</v>
      </c>
      <c r="CB12" s="24">
        <f>VLOOKUP($A12,'I-EmEC'!$A:$DD,MATCH(CB$2,'I-EmEC'!$A$1:$DD$1,0),FALSE)</f>
        <v>0</v>
      </c>
      <c r="CC12" s="24">
        <f>VLOOKUP($A12,'I-EmEC'!$A:$DD,MATCH(CC$2,'I-EmEC'!$A$1:$DD$1,0),FALSE)</f>
        <v>0</v>
      </c>
      <c r="CD12" s="24">
        <f>VLOOKUP($A12,'I-EmEC'!$A:$DD,MATCH(CD$2,'I-EmEC'!$A$1:$DD$1,0),FALSE)</f>
        <v>0</v>
      </c>
      <c r="CE12" s="24">
        <f>VLOOKUP($A12,'I-EmEC'!$A:$DD,MATCH(CE$2,'I-EmEC'!$A$1:$DD$1,0),FALSE)</f>
        <v>0</v>
      </c>
      <c r="CF12" s="24">
        <f>VLOOKUP($A12,'I-EmEC'!$A:$DD,MATCH(CF$2,'I-EmEC'!$A$1:$DD$1,0),FALSE)</f>
        <v>0</v>
      </c>
      <c r="CG12" s="24">
        <f>VLOOKUP($A12,'I-EmEC'!$A:$DD,MATCH(CG$2,'I-EmEC'!$A$1:$DD$1,0),FALSE)</f>
        <v>4.316770186335404</v>
      </c>
      <c r="CH12" s="24">
        <f>VLOOKUP($A12,'I-EmEC'!$A:$DD,MATCH(CH$2,'I-EmEC'!$A$1:$DD$1,0),FALSE)</f>
        <v>0.7851690294438386</v>
      </c>
      <c r="CI12" s="24">
        <f>VLOOKUP($A12,'I-EmEC'!$A:$DD,MATCH(CI$2,'I-EmEC'!$A$1:$DD$1,0),FALSE)</f>
        <v>0.7851690294438386</v>
      </c>
      <c r="CJ12" s="24">
        <f>VLOOKUP($A12,'I-EmEC'!$A:$DD,MATCH(CJ$2,'I-EmEC'!$A$1:$DD$1,0),FALSE)</f>
        <v>1.2893982808022921</v>
      </c>
      <c r="CK12" s="24">
        <f>VLOOKUP($A12,'I-EmEC'!$A:$DD,MATCH(CK$2,'I-EmEC'!$A$1:$DD$1,0),FALSE)</f>
        <v>0</v>
      </c>
      <c r="CL12" s="24">
        <f>VLOOKUP($A12,'I-EmEC'!$A:$DD,MATCH(CL$2,'I-EmEC'!$A$1:$DD$1,0),FALSE)</f>
        <v>1.054945054945055</v>
      </c>
      <c r="CM12" s="24">
        <f>VLOOKUP($A12,'I-EmEC'!$A:$DD,MATCH(CM$2,'I-EmEC'!$A$1:$DD$1,0),FALSE)</f>
        <v>4.0393013100436681</v>
      </c>
      <c r="CN12" s="24" t="e">
        <f>VLOOKUP($A12,'I-EmEC'!$A:$DD,MATCH(CN$2,'I-EmEC'!$A$1:$DD$1,0),FALSE)</f>
        <v>#N/A</v>
      </c>
      <c r="CO12" s="24" t="e">
        <f>VLOOKUP($A12,'I-EmEC'!$A:$DD,MATCH(CO$2,'I-EmEC'!$A$1:$DD$1,0),FALSE)</f>
        <v>#N/A</v>
      </c>
      <c r="CP12" s="24" t="e">
        <f>VLOOKUP($A12,'I-EmEC'!$A:$DD,MATCH(CP$2,'I-EmEC'!$A$1:$DD$1,0),FALSE)</f>
        <v>#N/A</v>
      </c>
    </row>
    <row r="13" spans="1:94" s="35" customFormat="1" x14ac:dyDescent="0.2">
      <c r="A13" s="49" t="s">
        <v>25</v>
      </c>
      <c r="B13" s="37" t="str">
        <f>IF(VLOOKUP($A13,'I-Ligands'!$A:$G,3,FALSE)="","",VLOOKUP($A13,'I-Ligands'!$A:$G,3,FALSE))</f>
        <v>Serotonin</v>
      </c>
      <c r="C13" s="38" t="str">
        <f>IF(VLOOKUP($A13,'I-Ligands'!$A:$G,4,FALSE)="","",VLOOKUP($A13,'I-Ligands'!$A:$G,4,FALSE))</f>
        <v>5-Hydroxytryptamine Hydrochloride</v>
      </c>
      <c r="D13" s="36" t="str">
        <f>IF(VLOOKUP($A13,'I-Ligands'!$A:$G,5,FALSE)="","",VLOOKUP($A13,'I-Ligands'!$A:$G,5,FALSE))</f>
        <v>Guide to Pharmacology</v>
      </c>
      <c r="E13" s="36">
        <f>IF(VLOOKUP($A13,'I-Ligands'!$A:$G,6,FALSE)="","",VLOOKUP($A13,'I-Ligands'!$A:$G,6,FALSE))</f>
        <v>5</v>
      </c>
      <c r="F13" s="36" t="str">
        <f>IF(VLOOKUP($A13,'I-Ligands'!$A:$G,7,FALSE)="","",VLOOKUP($A13,'I-Ligands'!$A:$G,7,FALSE))</f>
        <v>Physiological</v>
      </c>
      <c r="G13" s="28">
        <f t="shared" si="0"/>
        <v>8.2947461712411599</v>
      </c>
      <c r="H13" s="32">
        <f t="shared" si="1"/>
        <v>8.3612589973028015</v>
      </c>
      <c r="I13" s="32">
        <f t="shared" si="2"/>
        <v>8.4377680246973057</v>
      </c>
      <c r="J13" s="32">
        <f t="shared" si="3"/>
        <v>8.3065473235138132</v>
      </c>
      <c r="K13" s="32" t="e">
        <f t="shared" si="4"/>
        <v>#N/A</v>
      </c>
      <c r="L13" s="28">
        <f t="shared" si="5"/>
        <v>8.7899999999999991</v>
      </c>
      <c r="M13" s="32">
        <f t="shared" si="6"/>
        <v>8.98</v>
      </c>
      <c r="N13" s="32">
        <f t="shared" si="7"/>
        <v>8.94</v>
      </c>
      <c r="O13" s="32">
        <f t="shared" si="8"/>
        <v>8.98</v>
      </c>
      <c r="P13" s="32" t="e">
        <f t="shared" si="9"/>
        <v>#N/A</v>
      </c>
      <c r="Q13" s="29">
        <f t="shared" si="10"/>
        <v>34.926470588235297</v>
      </c>
      <c r="R13" s="31">
        <f t="shared" si="11"/>
        <v>24.057971014492757</v>
      </c>
      <c r="S13" s="31">
        <f t="shared" si="12"/>
        <v>31.460674157303369</v>
      </c>
      <c r="T13" s="31">
        <f t="shared" si="13"/>
        <v>22.727272727272727</v>
      </c>
      <c r="U13" s="31" t="e">
        <f t="shared" si="14"/>
        <v>#N/A</v>
      </c>
      <c r="V13" s="28">
        <f t="shared" si="15"/>
        <v>9.4527363184079611</v>
      </c>
      <c r="W13" s="32">
        <f t="shared" si="16"/>
        <v>7.3394495412844032</v>
      </c>
      <c r="X13" s="32">
        <f t="shared" si="17"/>
        <v>6.8627450980392153</v>
      </c>
      <c r="Y13" s="32">
        <f t="shared" si="18"/>
        <v>4.8936170212765955</v>
      </c>
      <c r="Z13" s="32" t="e">
        <f t="shared" si="19"/>
        <v>#N/A</v>
      </c>
      <c r="AA13" s="23" cm="1">
        <f t="array" ref="AA13">_xlfn.IFS(AR13=0,0,AR13&gt;0,(LOG(0.01*BI13/10^-AR13)))</f>
        <v>8.2831547012546505</v>
      </c>
      <c r="AB13" s="24" cm="1">
        <f t="array" ref="AB13">_xlfn.IFS(AS13=0,0,AS13&gt;0,(LOG(0.01*BJ13/10^-AS13)))</f>
        <v>8.2947461712411599</v>
      </c>
      <c r="AC13" s="24" cm="1">
        <f t="array" ref="AC13">_xlfn.IFS(AT13=0,0,AT13&gt;0,(LOG(0.01*BK13/10^-AT13)))</f>
        <v>7.9626894308899452</v>
      </c>
      <c r="AD13" s="24" cm="1">
        <f t="array" ref="AD13">_xlfn.IFS(AU13=0,0,AU13&gt;0,(LOG(0.01*BL13/10^-AU13)))</f>
        <v>7.9626894308899452</v>
      </c>
      <c r="AE13" s="24" cm="1">
        <f t="array" ref="AE13">_xlfn.IFS(AV13=0,0,AV13&gt;0,(LOG(0.01*BM13/10^-AV13)))</f>
        <v>8.1055610257773107</v>
      </c>
      <c r="AF13" s="24" cm="1">
        <f t="array" ref="AF13">_xlfn.IFS(AW13=0,0,AW13&gt;0,(LOG(0.01*BN13/10^-AW13)))</f>
        <v>8.1946530410104064</v>
      </c>
      <c r="AG13" s="24" cm="1">
        <f t="array" ref="AG13">_xlfn.IFS(AX13=0,0,AX13&gt;0,(LOG(0.01*BO13/10^-AX13)))</f>
        <v>8.1946530410104064</v>
      </c>
      <c r="AH13" s="24" cm="1">
        <f t="array" ref="AH13">_xlfn.IFS(AY13=0,0,AY13&gt;0,(LOG(0.01*BP13/10^-AY13)))</f>
        <v>8.3612589973028015</v>
      </c>
      <c r="AI13" s="24" cm="1">
        <f t="array" ref="AI13">_xlfn.IFS(AZ13=0,0,AZ13&gt;0,(LOG(0.01*BQ13/10^-AZ13)))</f>
        <v>8.1458927239476022</v>
      </c>
      <c r="AJ13" s="24" cm="1">
        <f t="array" ref="AJ13">_xlfn.IFS(BA13=0,0,BA13&gt;0,(LOG(0.01*BR13/10^-BA13)))</f>
        <v>8.1458927239476022</v>
      </c>
      <c r="AK13" s="24" cm="1">
        <f t="array" ref="AK13">_xlfn.IFS(BB13=0,0,BB13&gt;0,(LOG(0.01*BS13/10^-BB13)))</f>
        <v>8.4377680246973057</v>
      </c>
      <c r="AL13" s="24" cm="1">
        <f t="array" ref="AL13">_xlfn.IFS(BC13=0,0,BC13&gt;0,(LOG(0.01*BT13/10^-BC13)))</f>
        <v>7.9883149007871204</v>
      </c>
      <c r="AM13" s="24" cm="1">
        <f t="array" ref="AM13">_xlfn.IFS(BD13=0,0,BD13&gt;0,(LOG(0.01*BU13/10^-BD13)))</f>
        <v>8.1406542888748366</v>
      </c>
      <c r="AN13" s="24" cm="1">
        <f t="array" ref="AN13">_xlfn.IFS(BE13=0,0,BE13&gt;0,(LOG(0.01*BV13/10^-BE13)))</f>
        <v>8.3065473235138132</v>
      </c>
      <c r="AO13" s="24" t="e" cm="1">
        <f t="array" ref="AO13">_xlfn.IFS(BF13=0,0,BF13&gt;0,(LOG(0.01*BW13/10^-BF13)))</f>
        <v>#N/A</v>
      </c>
      <c r="AP13" s="24" t="e" cm="1">
        <f t="array" ref="AP13">_xlfn.IFS(BG13=0,0,BG13&gt;0,(LOG(0.01*BX13/10^-BG13)))</f>
        <v>#N/A</v>
      </c>
      <c r="AQ13" s="24" t="e" cm="1">
        <f t="array" ref="AQ13">_xlfn.IFS(BH13=0,0,BH13&gt;0,(LOG(0.01*BY13/10^-BH13)))</f>
        <v>#N/A</v>
      </c>
      <c r="AR13" s="23">
        <f>VLOOKUP($A13,'I-EmEC'!$A:$DD,MATCH(AR$2,'I-EmEC'!$A$1:$DD$1,0),FALSE)</f>
        <v>8.74</v>
      </c>
      <c r="AS13" s="24">
        <f>VLOOKUP($A13,'I-EmEC'!$A:$DD,MATCH(AS$2,'I-EmEC'!$A$1:$DD$1,0),FALSE)</f>
        <v>8.7899999999999991</v>
      </c>
      <c r="AT13" s="24">
        <f>VLOOKUP($A13,'I-EmEC'!$A:$DD,MATCH(AT$2,'I-EmEC'!$A$1:$DD$1,0),FALSE)</f>
        <v>8.8699999999999992</v>
      </c>
      <c r="AU13" s="24">
        <f>VLOOKUP($A13,'I-EmEC'!$A:$DD,MATCH(AU$2,'I-EmEC'!$A$1:$DD$1,0),FALSE)</f>
        <v>8.8699999999999992</v>
      </c>
      <c r="AV13" s="24">
        <f>VLOOKUP($A13,'I-EmEC'!$A:$DD,MATCH(AV$2,'I-EmEC'!$A$1:$DD$1,0),FALSE)</f>
        <v>8.89</v>
      </c>
      <c r="AW13" s="24">
        <f>VLOOKUP($A13,'I-EmEC'!$A:$DD,MATCH(AW$2,'I-EmEC'!$A$1:$DD$1,0),FALSE)</f>
        <v>8.8699999999999992</v>
      </c>
      <c r="AX13" s="24">
        <f>VLOOKUP($A13,'I-EmEC'!$A:$DD,MATCH(AX$2,'I-EmEC'!$A$1:$DD$1,0),FALSE)</f>
        <v>8.8699999999999992</v>
      </c>
      <c r="AY13" s="24">
        <f>VLOOKUP($A13,'I-EmEC'!$A:$DD,MATCH(AY$2,'I-EmEC'!$A$1:$DD$1,0),FALSE)</f>
        <v>8.98</v>
      </c>
      <c r="AZ13" s="24">
        <f>VLOOKUP($A13,'I-EmEC'!$A:$DD,MATCH(AZ$2,'I-EmEC'!$A$1:$DD$1,0),FALSE)</f>
        <v>8.74</v>
      </c>
      <c r="BA13" s="24">
        <f>VLOOKUP($A13,'I-EmEC'!$A:$DD,MATCH(BA$2,'I-EmEC'!$A$1:$DD$1,0),FALSE)</f>
        <v>8.74</v>
      </c>
      <c r="BB13" s="24">
        <f>VLOOKUP($A13,'I-EmEC'!$A:$DD,MATCH(BB$2,'I-EmEC'!$A$1:$DD$1,0),FALSE)</f>
        <v>8.94</v>
      </c>
      <c r="BC13" s="24">
        <f>VLOOKUP($A13,'I-EmEC'!$A:$DD,MATCH(BC$2,'I-EmEC'!$A$1:$DD$1,0),FALSE)</f>
        <v>8.83</v>
      </c>
      <c r="BD13" s="24">
        <f>VLOOKUP($A13,'I-EmEC'!$A:$DD,MATCH(BD$2,'I-EmEC'!$A$1:$DD$1,0),FALSE)</f>
        <v>8.98</v>
      </c>
      <c r="BE13" s="24">
        <f>VLOOKUP($A13,'I-EmEC'!$A:$DD,MATCH(BE$2,'I-EmEC'!$A$1:$DD$1,0),FALSE)</f>
        <v>8.9499999999999993</v>
      </c>
      <c r="BF13" s="24" t="e">
        <f>VLOOKUP($A13,'I-EmEC'!$A:$DD,MATCH(BF$2,'I-EmEC'!$A$1:$DD$1,0),FALSE)</f>
        <v>#N/A</v>
      </c>
      <c r="BG13" s="24" t="e">
        <f>VLOOKUP($A13,'I-EmEC'!$A:$DD,MATCH(BG$2,'I-EmEC'!$A$1:$DD$1,0),FALSE)</f>
        <v>#N/A</v>
      </c>
      <c r="BH13" s="24" t="e">
        <f>VLOOKUP($A13,'I-EmEC'!$A:$DD,MATCH(BH$2,'I-EmEC'!$A$1:$DD$1,0),FALSE)</f>
        <v>#N/A</v>
      </c>
      <c r="BI13" s="26">
        <f>VLOOKUP($A13,'I-EmEC'!$A:$DD,MATCH(BI$2,'I-EmEC'!$A$1:$DD$1,0),FALSE)</f>
        <v>34.926470588235297</v>
      </c>
      <c r="BJ13" s="27">
        <f>VLOOKUP($A13,'I-EmEC'!$A:$DD,MATCH(BJ$2,'I-EmEC'!$A$1:$DD$1,0),FALSE)</f>
        <v>31.970260223048328</v>
      </c>
      <c r="BK13" s="27">
        <f>VLOOKUP($A13,'I-EmEC'!$A:$DD,MATCH(BK$2,'I-EmEC'!$A$1:$DD$1,0),FALSE)</f>
        <v>12.379110251450676</v>
      </c>
      <c r="BL13" s="27">
        <f>VLOOKUP($A13,'I-EmEC'!$A:$DD,MATCH(BL$2,'I-EmEC'!$A$1:$DD$1,0),FALSE)</f>
        <v>12.379110251450676</v>
      </c>
      <c r="BM13" s="27">
        <f>VLOOKUP($A13,'I-EmEC'!$A:$DD,MATCH(BM$2,'I-EmEC'!$A$1:$DD$1,0),FALSE)</f>
        <v>16.427104722792606</v>
      </c>
      <c r="BN13" s="27">
        <f>VLOOKUP($A13,'I-EmEC'!$A:$DD,MATCH(BN$2,'I-EmEC'!$A$1:$DD$1,0),FALSE)</f>
        <v>21.118012422360248</v>
      </c>
      <c r="BO13" s="27">
        <f>VLOOKUP($A13,'I-EmEC'!$A:$DD,MATCH(BO$2,'I-EmEC'!$A$1:$DD$1,0),FALSE)</f>
        <v>21.118012422360248</v>
      </c>
      <c r="BP13" s="27">
        <f>VLOOKUP($A13,'I-EmEC'!$A:$DD,MATCH(BP$2,'I-EmEC'!$A$1:$DD$1,0),FALSE)</f>
        <v>24.057971014492757</v>
      </c>
      <c r="BQ13" s="27">
        <f>VLOOKUP($A13,'I-EmEC'!$A:$DD,MATCH(BQ$2,'I-EmEC'!$A$1:$DD$1,0),FALSE)</f>
        <v>25.46201232032854</v>
      </c>
      <c r="BR13" s="27">
        <f>VLOOKUP($A13,'I-EmEC'!$A:$DD,MATCH(BR$2,'I-EmEC'!$A$1:$DD$1,0),FALSE)</f>
        <v>25.46201232032854</v>
      </c>
      <c r="BS13" s="27">
        <f>VLOOKUP($A13,'I-EmEC'!$A:$DD,MATCH(BS$2,'I-EmEC'!$A$1:$DD$1,0),FALSE)</f>
        <v>31.460674157303369</v>
      </c>
      <c r="BT13" s="27">
        <f>VLOOKUP($A13,'I-EmEC'!$A:$DD,MATCH(BT$2,'I-EmEC'!$A$1:$DD$1,0),FALSE)</f>
        <v>14.398422090729783</v>
      </c>
      <c r="BU13" s="27">
        <f>VLOOKUP($A13,'I-EmEC'!$A:$DD,MATCH(BU$2,'I-EmEC'!$A$1:$DD$1,0),FALSE)</f>
        <v>14.476190476190476</v>
      </c>
      <c r="BV13" s="27">
        <f>VLOOKUP($A13,'I-EmEC'!$A:$DD,MATCH(BV$2,'I-EmEC'!$A$1:$DD$1,0),FALSE)</f>
        <v>22.727272727272727</v>
      </c>
      <c r="BW13" s="27" t="e">
        <f>VLOOKUP($A13,'I-EmEC'!$A:$DD,MATCH(BW$2,'I-EmEC'!$A$1:$DD$1,0),FALSE)</f>
        <v>#N/A</v>
      </c>
      <c r="BX13" s="27" t="e">
        <f>VLOOKUP($A13,'I-EmEC'!$A:$DD,MATCH(BX$2,'I-EmEC'!$A$1:$DD$1,0),FALSE)</f>
        <v>#N/A</v>
      </c>
      <c r="BY13" s="27" t="e">
        <f>VLOOKUP($A13,'I-EmEC'!$A:$DD,MATCH(BY$2,'I-EmEC'!$A$1:$DD$1,0),FALSE)</f>
        <v>#N/A</v>
      </c>
      <c r="BZ13" s="23">
        <f>VLOOKUP($A13,'I-EmEC'!$A:$DD,MATCH(BZ$2,'I-EmEC'!$A$1:$DD$1,0),FALSE)</f>
        <v>9.4527363184079611</v>
      </c>
      <c r="CA13" s="24">
        <f>VLOOKUP($A13,'I-EmEC'!$A:$DD,MATCH(CA$2,'I-EmEC'!$A$1:$DD$1,0),FALSE)</f>
        <v>8.8659793814432994</v>
      </c>
      <c r="CB13" s="24">
        <f>VLOOKUP($A13,'I-EmEC'!$A:$DD,MATCH(CB$2,'I-EmEC'!$A$1:$DD$1,0),FALSE)</f>
        <v>3.8323353293413178</v>
      </c>
      <c r="CC13" s="24">
        <f>VLOOKUP($A13,'I-EmEC'!$A:$DD,MATCH(CC$2,'I-EmEC'!$A$1:$DD$1,0),FALSE)</f>
        <v>3.8323353293413178</v>
      </c>
      <c r="CD13" s="24">
        <f>VLOOKUP($A13,'I-EmEC'!$A:$DD,MATCH(CD$2,'I-EmEC'!$A$1:$DD$1,0),FALSE)</f>
        <v>7.3394495412844032</v>
      </c>
      <c r="CE13" s="24">
        <f>VLOOKUP($A13,'I-EmEC'!$A:$DD,MATCH(CE$2,'I-EmEC'!$A$1:$DD$1,0),FALSE)</f>
        <v>4.4541484716157198</v>
      </c>
      <c r="CF13" s="24">
        <f>VLOOKUP($A13,'I-EmEC'!$A:$DD,MATCH(CF$2,'I-EmEC'!$A$1:$DD$1,0),FALSE)</f>
        <v>4.4541484716157198</v>
      </c>
      <c r="CG13" s="24">
        <f>VLOOKUP($A13,'I-EmEC'!$A:$DD,MATCH(CG$2,'I-EmEC'!$A$1:$DD$1,0),FALSE)</f>
        <v>2.3782234957020059</v>
      </c>
      <c r="CH13" s="24">
        <f>VLOOKUP($A13,'I-EmEC'!$A:$DD,MATCH(CH$2,'I-EmEC'!$A$1:$DD$1,0),FALSE)</f>
        <v>2.3352165725047085</v>
      </c>
      <c r="CI13" s="24">
        <f>VLOOKUP($A13,'I-EmEC'!$A:$DD,MATCH(CI$2,'I-EmEC'!$A$1:$DD$1,0),FALSE)</f>
        <v>2.3352165725047085</v>
      </c>
      <c r="CJ13" s="24">
        <f>VLOOKUP($A13,'I-EmEC'!$A:$DD,MATCH(CJ$2,'I-EmEC'!$A$1:$DD$1,0),FALSE)</f>
        <v>6.8627450980392153</v>
      </c>
      <c r="CK13" s="24">
        <f>VLOOKUP($A13,'I-EmEC'!$A:$DD,MATCH(CK$2,'I-EmEC'!$A$1:$DD$1,0),FALSE)</f>
        <v>3.903743315508021</v>
      </c>
      <c r="CL13" s="24">
        <f>VLOOKUP($A13,'I-EmEC'!$A:$DD,MATCH(CL$2,'I-EmEC'!$A$1:$DD$1,0),FALSE)</f>
        <v>3.8</v>
      </c>
      <c r="CM13" s="24">
        <f>VLOOKUP($A13,'I-EmEC'!$A:$DD,MATCH(CM$2,'I-EmEC'!$A$1:$DD$1,0),FALSE)</f>
        <v>4.8936170212765955</v>
      </c>
      <c r="CN13" s="24" t="e">
        <f>VLOOKUP($A13,'I-EmEC'!$A:$DD,MATCH(CN$2,'I-EmEC'!$A$1:$DD$1,0),FALSE)</f>
        <v>#N/A</v>
      </c>
      <c r="CO13" s="24" t="e">
        <f>VLOOKUP($A13,'I-EmEC'!$A:$DD,MATCH(CO$2,'I-EmEC'!$A$1:$DD$1,0),FALSE)</f>
        <v>#N/A</v>
      </c>
      <c r="CP13" s="24" t="e">
        <f>VLOOKUP($A13,'I-EmEC'!$A:$DD,MATCH(CP$2,'I-EmEC'!$A$1:$DD$1,0),FALSE)</f>
        <v>#N/A</v>
      </c>
    </row>
    <row r="14" spans="1:94" s="35" customFormat="1" x14ac:dyDescent="0.2">
      <c r="A14" s="49" t="s">
        <v>31</v>
      </c>
      <c r="B14" s="37" t="str">
        <f>IF(VLOOKUP($A14,'I-Ligands'!$A:$G,3,FALSE)="","",VLOOKUP($A14,'I-Ligands'!$A:$G,3,FALSE))</f>
        <v>Adenosine</v>
      </c>
      <c r="C14" s="38" t="str">
        <f>IF(VLOOKUP($A14,'I-Ligands'!$A:$G,4,FALSE)="","",VLOOKUP($A14,'I-Ligands'!$A:$G,4,FALSE))</f>
        <v>Adenosine</v>
      </c>
      <c r="D14" s="36" t="str">
        <f>IF(VLOOKUP($A14,'I-Ligands'!$A:$G,5,FALSE)="","",VLOOKUP($A14,'I-Ligands'!$A:$G,5,FALSE))</f>
        <v>Guide to Pharmacology</v>
      </c>
      <c r="E14" s="36">
        <f>IF(VLOOKUP($A14,'I-Ligands'!$A:$G,6,FALSE)="","",VLOOKUP($A14,'I-Ligands'!$A:$G,6,FALSE))</f>
        <v>2844</v>
      </c>
      <c r="F14" s="36" t="str">
        <f>IF(VLOOKUP($A14,'I-Ligands'!$A:$G,7,FALSE)="","",VLOOKUP($A14,'I-Ligands'!$A:$G,7,FALSE))</f>
        <v>Physiological</v>
      </c>
      <c r="G14" s="28">
        <f t="shared" si="0"/>
        <v>4.7279400086720376</v>
      </c>
      <c r="H14" s="32">
        <f t="shared" si="1"/>
        <v>7.1170247529744248</v>
      </c>
      <c r="I14" s="32">
        <f t="shared" si="2"/>
        <v>5.92796133154107</v>
      </c>
      <c r="J14" s="32">
        <f t="shared" si="3"/>
        <v>5.343452676486188</v>
      </c>
      <c r="K14" s="32" t="e">
        <f t="shared" si="4"/>
        <v>#N/A</v>
      </c>
      <c r="L14" s="28">
        <f t="shared" si="5"/>
        <v>5.33</v>
      </c>
      <c r="M14" s="32">
        <f t="shared" si="6"/>
        <v>7.54</v>
      </c>
      <c r="N14" s="32">
        <f t="shared" si="7"/>
        <v>6.2</v>
      </c>
      <c r="O14" s="32">
        <f t="shared" si="8"/>
        <v>5.7</v>
      </c>
      <c r="P14" s="32" t="e">
        <f t="shared" si="9"/>
        <v>#N/A</v>
      </c>
      <c r="Q14" s="29">
        <f t="shared" si="10"/>
        <v>25</v>
      </c>
      <c r="R14" s="31">
        <f t="shared" si="11"/>
        <v>47.536231884057962</v>
      </c>
      <c r="S14" s="31">
        <f t="shared" si="12"/>
        <v>53.451676528599606</v>
      </c>
      <c r="T14" s="31">
        <f t="shared" si="13"/>
        <v>44</v>
      </c>
      <c r="U14" s="31" t="e">
        <f t="shared" si="14"/>
        <v>#N/A</v>
      </c>
      <c r="V14" s="28">
        <f t="shared" si="15"/>
        <v>2.4285714285714288</v>
      </c>
      <c r="W14" s="32">
        <f t="shared" si="16"/>
        <v>2.0785804816223066</v>
      </c>
      <c r="X14" s="32">
        <f t="shared" si="17"/>
        <v>5.576131687242798</v>
      </c>
      <c r="Y14" s="32">
        <f t="shared" si="18"/>
        <v>6.7543859649122808</v>
      </c>
      <c r="Z14" s="32" t="e">
        <f t="shared" si="19"/>
        <v>#N/A</v>
      </c>
      <c r="AA14" s="23" cm="1">
        <f t="array" ref="AA14">_xlfn.IFS(AR14=0,0,AR14&gt;0,(LOG(0.01*BI14/10^-AR14)))</f>
        <v>4.7279400086720376</v>
      </c>
      <c r="AB14" s="24" cm="1">
        <f t="array" ref="AB14">_xlfn.IFS(AS14=0,0,AS14&gt;0,(LOG(0.01*BJ14/10^-AS14)))</f>
        <v>4.5486077309785236</v>
      </c>
      <c r="AC14" s="24" cm="1">
        <f t="array" ref="AC14">_xlfn.IFS(AT14=0,0,AT14&gt;0,(LOG(0.01*BK14/10^-AT14)))</f>
        <v>6.1618392919168246</v>
      </c>
      <c r="AD14" s="24" cm="1">
        <f t="array" ref="AD14">_xlfn.IFS(AU14=0,0,AU14&gt;0,(LOG(0.01*BL14/10^-AU14)))</f>
        <v>6.1618392919168246</v>
      </c>
      <c r="AE14" s="24" cm="1">
        <f t="array" ref="AE14">_xlfn.IFS(AV14=0,0,AV14&gt;0,(LOG(0.01*BM14/10^-AV14)))</f>
        <v>5.6945688967210835</v>
      </c>
      <c r="AF14" s="24" cm="1">
        <f t="array" ref="AF14">_xlfn.IFS(AW14=0,0,AW14&gt;0,(LOG(0.01*BN14/10^-AW14)))</f>
        <v>7.0839395738621622</v>
      </c>
      <c r="AG14" s="24" cm="1">
        <f t="array" ref="AG14">_xlfn.IFS(AX14=0,0,AX14&gt;0,(LOG(0.01*BO14/10^-AX14)))</f>
        <v>7.0839395738621622</v>
      </c>
      <c r="AH14" s="24" cm="1">
        <f t="array" ref="AH14">_xlfn.IFS(AY14=0,0,AY14&gt;0,(LOG(0.01*BP14/10^-AY14)))</f>
        <v>7.1170247529744248</v>
      </c>
      <c r="AI14" s="24" cm="1">
        <f t="array" ref="AI14">_xlfn.IFS(AZ14=0,0,AZ14&gt;0,(LOG(0.01*BQ14/10^-AZ14)))</f>
        <v>5.3243126453218652</v>
      </c>
      <c r="AJ14" s="24" cm="1">
        <f t="array" ref="AJ14">_xlfn.IFS(BA14=0,0,BA14&gt;0,(LOG(0.01*BR14/10^-BA14)))</f>
        <v>5.3243126453218652</v>
      </c>
      <c r="AK14" s="24" cm="1">
        <f t="array" ref="AK14">_xlfn.IFS(BB14=0,0,BB14&gt;0,(LOG(0.01*BS14/10^-BB14)))</f>
        <v>5.7638225071304312</v>
      </c>
      <c r="AL14" s="24" cm="1">
        <f t="array" ref="AL14">_xlfn.IFS(BC14=0,0,BC14&gt;0,(LOG(0.01*BT14/10^-BC14)))</f>
        <v>5.92796133154107</v>
      </c>
      <c r="AM14" s="24" cm="1">
        <f t="array" ref="AM14">_xlfn.IFS(BD14=0,0,BD14&gt;0,(LOG(0.01*BU14/10^-BD14)))</f>
        <v>5.343452676486188</v>
      </c>
      <c r="AN14" s="24" cm="1">
        <f t="array" ref="AN14">_xlfn.IFS(BE14=0,0,BE14&gt;0,(LOG(0.01*BV14/10^-BE14)))</f>
        <v>0</v>
      </c>
      <c r="AO14" s="24" t="e" cm="1">
        <f t="array" ref="AO14">_xlfn.IFS(BF14=0,0,BF14&gt;0,(LOG(0.01*BW14/10^-BF14)))</f>
        <v>#N/A</v>
      </c>
      <c r="AP14" s="24" t="e" cm="1">
        <f t="array" ref="AP14">_xlfn.IFS(BG14=0,0,BG14&gt;0,(LOG(0.01*BX14/10^-BG14)))</f>
        <v>#N/A</v>
      </c>
      <c r="AQ14" s="24" t="e" cm="1">
        <f t="array" ref="AQ14">_xlfn.IFS(BH14=0,0,BH14&gt;0,(LOG(0.01*BY14/10^-BH14)))</f>
        <v>#N/A</v>
      </c>
      <c r="AR14" s="23">
        <f>VLOOKUP($A14,'I-EmEC'!$A:$DD,MATCH(AR$2,'I-EmEC'!$A$1:$DD$1,0),FALSE)</f>
        <v>5.33</v>
      </c>
      <c r="AS14" s="24">
        <f>VLOOKUP($A14,'I-EmEC'!$A:$DD,MATCH(AS$2,'I-EmEC'!$A$1:$DD$1,0),FALSE)</f>
        <v>5.33</v>
      </c>
      <c r="AT14" s="24">
        <f>VLOOKUP($A14,'I-EmEC'!$A:$DD,MATCH(AT$2,'I-EmEC'!$A$1:$DD$1,0),FALSE)</f>
        <v>7.09</v>
      </c>
      <c r="AU14" s="24">
        <f>VLOOKUP($A14,'I-EmEC'!$A:$DD,MATCH(AU$2,'I-EmEC'!$A$1:$DD$1,0),FALSE)</f>
        <v>7.09</v>
      </c>
      <c r="AV14" s="24">
        <f>VLOOKUP($A14,'I-EmEC'!$A:$DD,MATCH(AV$2,'I-EmEC'!$A$1:$DD$1,0),FALSE)</f>
        <v>6.71</v>
      </c>
      <c r="AW14" s="24">
        <f>VLOOKUP($A14,'I-EmEC'!$A:$DD,MATCH(AW$2,'I-EmEC'!$A$1:$DD$1,0),FALSE)</f>
        <v>7.54</v>
      </c>
      <c r="AX14" s="24">
        <f>VLOOKUP($A14,'I-EmEC'!$A:$DD,MATCH(AX$2,'I-EmEC'!$A$1:$DD$1,0),FALSE)</f>
        <v>7.54</v>
      </c>
      <c r="AY14" s="24">
        <f>VLOOKUP($A14,'I-EmEC'!$A:$DD,MATCH(AY$2,'I-EmEC'!$A$1:$DD$1,0),FALSE)</f>
        <v>7.44</v>
      </c>
      <c r="AZ14" s="24">
        <f>VLOOKUP($A14,'I-EmEC'!$A:$DD,MATCH(AZ$2,'I-EmEC'!$A$1:$DD$1,0),FALSE)</f>
        <v>5.74</v>
      </c>
      <c r="BA14" s="24">
        <f>VLOOKUP($A14,'I-EmEC'!$A:$DD,MATCH(BA$2,'I-EmEC'!$A$1:$DD$1,0),FALSE)</f>
        <v>5.74</v>
      </c>
      <c r="BB14" s="24">
        <f>VLOOKUP($A14,'I-EmEC'!$A:$DD,MATCH(BB$2,'I-EmEC'!$A$1:$DD$1,0),FALSE)</f>
        <v>6.06</v>
      </c>
      <c r="BC14" s="24">
        <f>VLOOKUP($A14,'I-EmEC'!$A:$DD,MATCH(BC$2,'I-EmEC'!$A$1:$DD$1,0),FALSE)</f>
        <v>6.2</v>
      </c>
      <c r="BD14" s="24">
        <f>VLOOKUP($A14,'I-EmEC'!$A:$DD,MATCH(BD$2,'I-EmEC'!$A$1:$DD$1,0),FALSE)</f>
        <v>5.7</v>
      </c>
      <c r="BE14" s="24">
        <f>VLOOKUP($A14,'I-EmEC'!$A:$DD,MATCH(BE$2,'I-EmEC'!$A$1:$DD$1,0),FALSE)</f>
        <v>0</v>
      </c>
      <c r="BF14" s="24" t="e">
        <f>VLOOKUP($A14,'I-EmEC'!$A:$DD,MATCH(BF$2,'I-EmEC'!$A$1:$DD$1,0),FALSE)</f>
        <v>#N/A</v>
      </c>
      <c r="BG14" s="24" t="e">
        <f>VLOOKUP($A14,'I-EmEC'!$A:$DD,MATCH(BG$2,'I-EmEC'!$A$1:$DD$1,0),FALSE)</f>
        <v>#N/A</v>
      </c>
      <c r="BH14" s="24" t="e">
        <f>VLOOKUP($A14,'I-EmEC'!$A:$DD,MATCH(BH$2,'I-EmEC'!$A$1:$DD$1,0),FALSE)</f>
        <v>#N/A</v>
      </c>
      <c r="BI14" s="26">
        <f>VLOOKUP($A14,'I-EmEC'!$A:$DD,MATCH(BI$2,'I-EmEC'!$A$1:$DD$1,0),FALSE)</f>
        <v>25</v>
      </c>
      <c r="BJ14" s="27">
        <f>VLOOKUP($A14,'I-EmEC'!$A:$DD,MATCH(BJ$2,'I-EmEC'!$A$1:$DD$1,0),FALSE)</f>
        <v>16.542750929368029</v>
      </c>
      <c r="BK14" s="27">
        <f>VLOOKUP($A14,'I-EmEC'!$A:$DD,MATCH(BK$2,'I-EmEC'!$A$1:$DD$1,0),FALSE)</f>
        <v>11.798839458413926</v>
      </c>
      <c r="BL14" s="27">
        <f>VLOOKUP($A14,'I-EmEC'!$A:$DD,MATCH(BL$2,'I-EmEC'!$A$1:$DD$1,0),FALSE)</f>
        <v>11.798839458413926</v>
      </c>
      <c r="BM14" s="27">
        <f>VLOOKUP($A14,'I-EmEC'!$A:$DD,MATCH(BM$2,'I-EmEC'!$A$1:$DD$1,0),FALSE)</f>
        <v>9.6509240246406574</v>
      </c>
      <c r="BN14" s="27">
        <f>VLOOKUP($A14,'I-EmEC'!$A:$DD,MATCH(BN$2,'I-EmEC'!$A$1:$DD$1,0),FALSE)</f>
        <v>34.989648033126294</v>
      </c>
      <c r="BO14" s="27">
        <f>VLOOKUP($A14,'I-EmEC'!$A:$DD,MATCH(BO$2,'I-EmEC'!$A$1:$DD$1,0),FALSE)</f>
        <v>34.989648033126294</v>
      </c>
      <c r="BP14" s="27">
        <f>VLOOKUP($A14,'I-EmEC'!$A:$DD,MATCH(BP$2,'I-EmEC'!$A$1:$DD$1,0),FALSE)</f>
        <v>47.536231884057962</v>
      </c>
      <c r="BQ14" s="27">
        <f>VLOOKUP($A14,'I-EmEC'!$A:$DD,MATCH(BQ$2,'I-EmEC'!$A$1:$DD$1,0),FALSE)</f>
        <v>38.398357289527716</v>
      </c>
      <c r="BR14" s="27">
        <f>VLOOKUP($A14,'I-EmEC'!$A:$DD,MATCH(BR$2,'I-EmEC'!$A$1:$DD$1,0),FALSE)</f>
        <v>38.398357289527716</v>
      </c>
      <c r="BS14" s="27">
        <f>VLOOKUP($A14,'I-EmEC'!$A:$DD,MATCH(BS$2,'I-EmEC'!$A$1:$DD$1,0),FALSE)</f>
        <v>50.561797752808985</v>
      </c>
      <c r="BT14" s="27">
        <f>VLOOKUP($A14,'I-EmEC'!$A:$DD,MATCH(BT$2,'I-EmEC'!$A$1:$DD$1,0),FALSE)</f>
        <v>53.451676528599606</v>
      </c>
      <c r="BU14" s="27">
        <f>VLOOKUP($A14,'I-EmEC'!$A:$DD,MATCH(BU$2,'I-EmEC'!$A$1:$DD$1,0),FALSE)</f>
        <v>44</v>
      </c>
      <c r="BV14" s="27">
        <f>VLOOKUP($A14,'I-EmEC'!$A:$DD,MATCH(BV$2,'I-EmEC'!$A$1:$DD$1,0),FALSE)</f>
        <v>0</v>
      </c>
      <c r="BW14" s="27" t="e">
        <f>VLOOKUP($A14,'I-EmEC'!$A:$DD,MATCH(BW$2,'I-EmEC'!$A$1:$DD$1,0),FALSE)</f>
        <v>#N/A</v>
      </c>
      <c r="BX14" s="27" t="e">
        <f>VLOOKUP($A14,'I-EmEC'!$A:$DD,MATCH(BX$2,'I-EmEC'!$A$1:$DD$1,0),FALSE)</f>
        <v>#N/A</v>
      </c>
      <c r="BY14" s="27" t="e">
        <f>VLOOKUP($A14,'I-EmEC'!$A:$DD,MATCH(BY$2,'I-EmEC'!$A$1:$DD$1,0),FALSE)</f>
        <v>#N/A</v>
      </c>
      <c r="BZ14" s="23">
        <f>VLOOKUP($A14,'I-EmEC'!$A:$DD,MATCH(BZ$2,'I-EmEC'!$A$1:$DD$1,0),FALSE)</f>
        <v>2.4285714285714288</v>
      </c>
      <c r="CA14" s="24">
        <f>VLOOKUP($A14,'I-EmEC'!$A:$DD,MATCH(CA$2,'I-EmEC'!$A$1:$DD$1,0),FALSE)</f>
        <v>1.7315175097276267</v>
      </c>
      <c r="CB14" s="24">
        <f>VLOOKUP($A14,'I-EmEC'!$A:$DD,MATCH(CB$2,'I-EmEC'!$A$1:$DD$1,0),FALSE)</f>
        <v>0.61430010070493457</v>
      </c>
      <c r="CC14" s="24">
        <f>VLOOKUP($A14,'I-EmEC'!$A:$DD,MATCH(CC$2,'I-EmEC'!$A$1:$DD$1,0),FALSE)</f>
        <v>0.61430010070493457</v>
      </c>
      <c r="CD14" s="24">
        <f>VLOOKUP($A14,'I-EmEC'!$A:$DD,MATCH(CD$2,'I-EmEC'!$A$1:$DD$1,0),FALSE)</f>
        <v>0.67047075606276751</v>
      </c>
      <c r="CE14" s="24">
        <f>VLOOKUP($A14,'I-EmEC'!$A:$DD,MATCH(CE$2,'I-EmEC'!$A$1:$DD$1,0),FALSE)</f>
        <v>1.5576036866359446</v>
      </c>
      <c r="CF14" s="24">
        <f>VLOOKUP($A14,'I-EmEC'!$A:$DD,MATCH(CF$2,'I-EmEC'!$A$1:$DD$1,0),FALSE)</f>
        <v>1.5576036866359446</v>
      </c>
      <c r="CG14" s="24">
        <f>VLOOKUP($A14,'I-EmEC'!$A:$DD,MATCH(CG$2,'I-EmEC'!$A$1:$DD$1,0),FALSE)</f>
        <v>2.0785804816223066</v>
      </c>
      <c r="CH14" s="24">
        <f>VLOOKUP($A14,'I-EmEC'!$A:$DD,MATCH(CH$2,'I-EmEC'!$A$1:$DD$1,0),FALSE)</f>
        <v>1.6432337434094901</v>
      </c>
      <c r="CI14" s="24">
        <f>VLOOKUP($A14,'I-EmEC'!$A:$DD,MATCH(CI$2,'I-EmEC'!$A$1:$DD$1,0),FALSE)</f>
        <v>1.6432337434094901</v>
      </c>
      <c r="CJ14" s="24">
        <f>VLOOKUP($A14,'I-EmEC'!$A:$DD,MATCH(CJ$2,'I-EmEC'!$A$1:$DD$1,0),FALSE)</f>
        <v>2.4377031419284938</v>
      </c>
      <c r="CK14" s="24">
        <f>VLOOKUP($A14,'I-EmEC'!$A:$DD,MATCH(CK$2,'I-EmEC'!$A$1:$DD$1,0),FALSE)</f>
        <v>5.576131687242798</v>
      </c>
      <c r="CL14" s="24">
        <f>VLOOKUP($A14,'I-EmEC'!$A:$DD,MATCH(CL$2,'I-EmEC'!$A$1:$DD$1,0),FALSE)</f>
        <v>6.7543859649122808</v>
      </c>
      <c r="CM14" s="24">
        <f>VLOOKUP($A14,'I-EmEC'!$A:$DD,MATCH(CM$2,'I-EmEC'!$A$1:$DD$1,0),FALSE)</f>
        <v>0</v>
      </c>
      <c r="CN14" s="24" t="e">
        <f>VLOOKUP($A14,'I-EmEC'!$A:$DD,MATCH(CN$2,'I-EmEC'!$A$1:$DD$1,0),FALSE)</f>
        <v>#N/A</v>
      </c>
      <c r="CO14" s="24" t="e">
        <f>VLOOKUP($A14,'I-EmEC'!$A:$DD,MATCH(CO$2,'I-EmEC'!$A$1:$DD$1,0),FALSE)</f>
        <v>#N/A</v>
      </c>
      <c r="CP14" s="24" t="e">
        <f>VLOOKUP($A14,'I-EmEC'!$A:$DD,MATCH(CP$2,'I-EmEC'!$A$1:$DD$1,0),FALSE)</f>
        <v>#N/A</v>
      </c>
    </row>
    <row r="15" spans="1:94" s="35" customFormat="1" x14ac:dyDescent="0.2">
      <c r="A15" s="49" t="s">
        <v>1</v>
      </c>
      <c r="B15" s="37" t="str">
        <f>IF(VLOOKUP($A15,'I-Ligands'!$A:$G,3,FALSE)="","",VLOOKUP($A15,'I-Ligands'!$A:$G,3,FALSE))</f>
        <v>Adenosine</v>
      </c>
      <c r="C15" s="38" t="str">
        <f>IF(VLOOKUP($A15,'I-Ligands'!$A:$G,4,FALSE)="","",VLOOKUP($A15,'I-Ligands'!$A:$G,4,FALSE))</f>
        <v>Adenosine</v>
      </c>
      <c r="D15" s="36" t="str">
        <f>IF(VLOOKUP($A15,'I-Ligands'!$A:$G,5,FALSE)="","",VLOOKUP($A15,'I-Ligands'!$A:$G,5,FALSE))</f>
        <v>Guide to Pharmacology</v>
      </c>
      <c r="E15" s="36">
        <f>IF(VLOOKUP($A15,'I-Ligands'!$A:$G,6,FALSE)="","",VLOOKUP($A15,'I-Ligands'!$A:$G,6,FALSE))</f>
        <v>2844</v>
      </c>
      <c r="F15" s="36" t="str">
        <f>IF(VLOOKUP($A15,'I-Ligands'!$A:$G,7,FALSE)="","",VLOOKUP($A15,'I-Ligands'!$A:$G,7,FALSE))</f>
        <v>Physiological</v>
      </c>
      <c r="G15" s="28">
        <f t="shared" si="0"/>
        <v>5.7830055516791665</v>
      </c>
      <c r="H15" s="32">
        <f t="shared" si="1"/>
        <v>5.8853087585264259</v>
      </c>
      <c r="I15" s="32">
        <f t="shared" si="2"/>
        <v>5.7978199630029561</v>
      </c>
      <c r="J15" s="32">
        <f t="shared" si="3"/>
        <v>0</v>
      </c>
      <c r="K15" s="32" t="e">
        <f t="shared" si="4"/>
        <v>#N/A</v>
      </c>
      <c r="L15" s="28">
        <f t="shared" si="5"/>
        <v>6.55</v>
      </c>
      <c r="M15" s="32">
        <f t="shared" si="6"/>
        <v>6.49</v>
      </c>
      <c r="N15" s="32">
        <f t="shared" si="7"/>
        <v>6.64</v>
      </c>
      <c r="O15" s="32">
        <f t="shared" si="8"/>
        <v>0</v>
      </c>
      <c r="P15" s="32" t="e">
        <f t="shared" si="9"/>
        <v>#N/A</v>
      </c>
      <c r="Q15" s="29">
        <f t="shared" si="10"/>
        <v>25.735294117647058</v>
      </c>
      <c r="R15" s="31">
        <f t="shared" si="11"/>
        <v>27.246376811594203</v>
      </c>
      <c r="S15" s="31">
        <f t="shared" si="12"/>
        <v>14.579055441478438</v>
      </c>
      <c r="T15" s="31">
        <f t="shared" si="13"/>
        <v>0</v>
      </c>
      <c r="U15" s="31" t="e">
        <f t="shared" si="14"/>
        <v>#N/A</v>
      </c>
      <c r="V15" s="28">
        <f t="shared" si="15"/>
        <v>5.1470588235294112</v>
      </c>
      <c r="W15" s="32">
        <f t="shared" si="16"/>
        <v>11.219512195121951</v>
      </c>
      <c r="X15" s="32">
        <f t="shared" si="17"/>
        <v>1.9692307692307693</v>
      </c>
      <c r="Y15" s="32">
        <f t="shared" si="18"/>
        <v>0</v>
      </c>
      <c r="Z15" s="32" t="e">
        <f t="shared" si="19"/>
        <v>#N/A</v>
      </c>
      <c r="AA15" s="23" cm="1">
        <f t="array" ref="AA15">_xlfn.IFS(AR15=0,0,AR15&gt;0,(LOG(0.01*BI15/10^-AR15)))</f>
        <v>5.7505291359800585</v>
      </c>
      <c r="AB15" s="24" cm="1">
        <f t="array" ref="AB15">_xlfn.IFS(AS15=0,0,AS15&gt;0,(LOG(0.01*BJ15/10^-AS15)))</f>
        <v>5.7830055516791665</v>
      </c>
      <c r="AC15" s="24" cm="1">
        <f t="array" ref="AC15">_xlfn.IFS(AT15=0,0,AT15&gt;0,(LOG(0.01*BK15/10^-AT15)))</f>
        <v>5.5802972842516132</v>
      </c>
      <c r="AD15" s="24" cm="1">
        <f t="array" ref="AD15">_xlfn.IFS(AU15=0,0,AU15&gt;0,(LOG(0.01*BL15/10^-AU15)))</f>
        <v>5.5802972842516132</v>
      </c>
      <c r="AE15" s="24" cm="1">
        <f t="array" ref="AE15">_xlfn.IFS(AV15=0,0,AV15&gt;0,(LOG(0.01*BM15/10^-AV15)))</f>
        <v>5.688961763957848</v>
      </c>
      <c r="AF15" s="24" cm="1">
        <f t="array" ref="AF15">_xlfn.IFS(AW15=0,0,AW15&gt;0,(LOG(0.01*BN15/10^-AW15)))</f>
        <v>5.8564234143660521</v>
      </c>
      <c r="AG15" s="24" cm="1">
        <f t="array" ref="AG15">_xlfn.IFS(AX15=0,0,AX15&gt;0,(LOG(0.01*BO15/10^-AX15)))</f>
        <v>5.8564234143660521</v>
      </c>
      <c r="AH15" s="24" cm="1">
        <f t="array" ref="AH15">_xlfn.IFS(AY15=0,0,AY15&gt;0,(LOG(0.01*BP15/10^-AY15)))</f>
        <v>5.8853087585264259</v>
      </c>
      <c r="AI15" s="24" cm="1">
        <f t="array" ref="AI15">_xlfn.IFS(AZ15=0,0,AZ15&gt;0,(LOG(0.01*BQ15/10^-AZ15)))</f>
        <v>5.6537293875044421</v>
      </c>
      <c r="AJ15" s="24" cm="1">
        <f t="array" ref="AJ15">_xlfn.IFS(BA15=0,0,BA15&gt;0,(LOG(0.01*BR15/10^-BA15)))</f>
        <v>5.6537293875044421</v>
      </c>
      <c r="AK15" s="24" cm="1">
        <f t="array" ref="AK15">_xlfn.IFS(BB15=0,0,BB15&gt;0,(LOG(0.01*BS15/10^-BB15)))</f>
        <v>5.7978199630029561</v>
      </c>
      <c r="AL15" s="24" cm="1">
        <f t="array" ref="AL15">_xlfn.IFS(BC15=0,0,BC15&gt;0,(LOG(0.01*BT15/10^-BC15)))</f>
        <v>0</v>
      </c>
      <c r="AM15" s="24" cm="1">
        <f t="array" ref="AM15">_xlfn.IFS(BD15=0,0,BD15&gt;0,(LOG(0.01*BU15/10^-BD15)))</f>
        <v>0</v>
      </c>
      <c r="AN15" s="24" cm="1">
        <f t="array" ref="AN15">_xlfn.IFS(BE15=0,0,BE15&gt;0,(LOG(0.01*BV15/10^-BE15)))</f>
        <v>0</v>
      </c>
      <c r="AO15" s="24" t="e" cm="1">
        <f t="array" ref="AO15">_xlfn.IFS(BF15=0,0,BF15&gt;0,(LOG(0.01*BW15/10^-BF15)))</f>
        <v>#N/A</v>
      </c>
      <c r="AP15" s="24" t="e" cm="1">
        <f t="array" ref="AP15">_xlfn.IFS(BG15=0,0,BG15&gt;0,(LOG(0.01*BX15/10^-BG15)))</f>
        <v>#N/A</v>
      </c>
      <c r="AQ15" s="24" t="e" cm="1">
        <f t="array" ref="AQ15">_xlfn.IFS(BH15=0,0,BH15&gt;0,(LOG(0.01*BY15/10^-BH15)))</f>
        <v>#N/A</v>
      </c>
      <c r="AR15" s="23">
        <f>VLOOKUP($A15,'I-EmEC'!$A:$DD,MATCH(AR$2,'I-EmEC'!$A$1:$DD$1,0),FALSE)</f>
        <v>6.34</v>
      </c>
      <c r="AS15" s="24">
        <f>VLOOKUP($A15,'I-EmEC'!$A:$DD,MATCH(AS$2,'I-EmEC'!$A$1:$DD$1,0),FALSE)</f>
        <v>6.55</v>
      </c>
      <c r="AT15" s="24">
        <f>VLOOKUP($A15,'I-EmEC'!$A:$DD,MATCH(AT$2,'I-EmEC'!$A$1:$DD$1,0),FALSE)</f>
        <v>6.33</v>
      </c>
      <c r="AU15" s="24">
        <f>VLOOKUP($A15,'I-EmEC'!$A:$DD,MATCH(AU$2,'I-EmEC'!$A$1:$DD$1,0),FALSE)</f>
        <v>6.33</v>
      </c>
      <c r="AV15" s="24">
        <f>VLOOKUP($A15,'I-EmEC'!$A:$DD,MATCH(AV$2,'I-EmEC'!$A$1:$DD$1,0),FALSE)</f>
        <v>6.49</v>
      </c>
      <c r="AW15" s="24">
        <f>VLOOKUP($A15,'I-EmEC'!$A:$DD,MATCH(AW$2,'I-EmEC'!$A$1:$DD$1,0),FALSE)</f>
        <v>6.44</v>
      </c>
      <c r="AX15" s="24">
        <f>VLOOKUP($A15,'I-EmEC'!$A:$DD,MATCH(AX$2,'I-EmEC'!$A$1:$DD$1,0),FALSE)</f>
        <v>6.44</v>
      </c>
      <c r="AY15" s="24">
        <f>VLOOKUP($A15,'I-EmEC'!$A:$DD,MATCH(AY$2,'I-EmEC'!$A$1:$DD$1,0),FALSE)</f>
        <v>6.45</v>
      </c>
      <c r="AZ15" s="24">
        <f>VLOOKUP($A15,'I-EmEC'!$A:$DD,MATCH(AZ$2,'I-EmEC'!$A$1:$DD$1,0),FALSE)</f>
        <v>6.49</v>
      </c>
      <c r="BA15" s="24">
        <f>VLOOKUP($A15,'I-EmEC'!$A:$DD,MATCH(BA$2,'I-EmEC'!$A$1:$DD$1,0),FALSE)</f>
        <v>6.49</v>
      </c>
      <c r="BB15" s="24">
        <f>VLOOKUP($A15,'I-EmEC'!$A:$DD,MATCH(BB$2,'I-EmEC'!$A$1:$DD$1,0),FALSE)</f>
        <v>6.64</v>
      </c>
      <c r="BC15" s="24">
        <f>VLOOKUP($A15,'I-EmEC'!$A:$DD,MATCH(BC$2,'I-EmEC'!$A$1:$DD$1,0),FALSE)</f>
        <v>0</v>
      </c>
      <c r="BD15" s="24">
        <f>VLOOKUP($A15,'I-EmEC'!$A:$DD,MATCH(BD$2,'I-EmEC'!$A$1:$DD$1,0),FALSE)</f>
        <v>0</v>
      </c>
      <c r="BE15" s="24">
        <f>VLOOKUP($A15,'I-EmEC'!$A:$DD,MATCH(BE$2,'I-EmEC'!$A$1:$DD$1,0),FALSE)</f>
        <v>0</v>
      </c>
      <c r="BF15" s="24" t="e">
        <f>VLOOKUP($A15,'I-EmEC'!$A:$DD,MATCH(BF$2,'I-EmEC'!$A$1:$DD$1,0),FALSE)</f>
        <v>#N/A</v>
      </c>
      <c r="BG15" s="24" t="e">
        <f>VLOOKUP($A15,'I-EmEC'!$A:$DD,MATCH(BG$2,'I-EmEC'!$A$1:$DD$1,0),FALSE)</f>
        <v>#N/A</v>
      </c>
      <c r="BH15" s="24" t="e">
        <f>VLOOKUP($A15,'I-EmEC'!$A:$DD,MATCH(BH$2,'I-EmEC'!$A$1:$DD$1,0),FALSE)</f>
        <v>#N/A</v>
      </c>
      <c r="BI15" s="26">
        <f>VLOOKUP($A15,'I-EmEC'!$A:$DD,MATCH(BI$2,'I-EmEC'!$A$1:$DD$1,0),FALSE)</f>
        <v>25.735294117647058</v>
      </c>
      <c r="BJ15" s="27">
        <f>VLOOKUP($A15,'I-EmEC'!$A:$DD,MATCH(BJ$2,'I-EmEC'!$A$1:$DD$1,0),FALSE)</f>
        <v>17.100371747211895</v>
      </c>
      <c r="BK15" s="27">
        <f>VLOOKUP($A15,'I-EmEC'!$A:$DD,MATCH(BK$2,'I-EmEC'!$A$1:$DD$1,0),FALSE)</f>
        <v>17.794970986460346</v>
      </c>
      <c r="BL15" s="27">
        <f>VLOOKUP($A15,'I-EmEC'!$A:$DD,MATCH(BL$2,'I-EmEC'!$A$1:$DD$1,0),FALSE)</f>
        <v>17.794970986460346</v>
      </c>
      <c r="BM15" s="27">
        <f>VLOOKUP($A15,'I-EmEC'!$A:$DD,MATCH(BM$2,'I-EmEC'!$A$1:$DD$1,0),FALSE)</f>
        <v>15.811088295687885</v>
      </c>
      <c r="BN15" s="27">
        <f>VLOOKUP($A15,'I-EmEC'!$A:$DD,MATCH(BN$2,'I-EmEC'!$A$1:$DD$1,0),FALSE)</f>
        <v>26.086956521739133</v>
      </c>
      <c r="BO15" s="27">
        <f>VLOOKUP($A15,'I-EmEC'!$A:$DD,MATCH(BO$2,'I-EmEC'!$A$1:$DD$1,0),FALSE)</f>
        <v>26.086956521739133</v>
      </c>
      <c r="BP15" s="27">
        <f>VLOOKUP($A15,'I-EmEC'!$A:$DD,MATCH(BP$2,'I-EmEC'!$A$1:$DD$1,0),FALSE)</f>
        <v>27.246376811594203</v>
      </c>
      <c r="BQ15" s="27">
        <f>VLOOKUP($A15,'I-EmEC'!$A:$DD,MATCH(BQ$2,'I-EmEC'!$A$1:$DD$1,0),FALSE)</f>
        <v>14.579055441478438</v>
      </c>
      <c r="BR15" s="27">
        <f>VLOOKUP($A15,'I-EmEC'!$A:$DD,MATCH(BR$2,'I-EmEC'!$A$1:$DD$1,0),FALSE)</f>
        <v>14.579055441478438</v>
      </c>
      <c r="BS15" s="27">
        <f>VLOOKUP($A15,'I-EmEC'!$A:$DD,MATCH(BS$2,'I-EmEC'!$A$1:$DD$1,0),FALSE)</f>
        <v>14.382022471910112</v>
      </c>
      <c r="BT15" s="27">
        <f>VLOOKUP($A15,'I-EmEC'!$A:$DD,MATCH(BT$2,'I-EmEC'!$A$1:$DD$1,0),FALSE)</f>
        <v>0</v>
      </c>
      <c r="BU15" s="27">
        <f>VLOOKUP($A15,'I-EmEC'!$A:$DD,MATCH(BU$2,'I-EmEC'!$A$1:$DD$1,0),FALSE)</f>
        <v>0</v>
      </c>
      <c r="BV15" s="27">
        <f>VLOOKUP($A15,'I-EmEC'!$A:$DD,MATCH(BV$2,'I-EmEC'!$A$1:$DD$1,0),FALSE)</f>
        <v>0</v>
      </c>
      <c r="BW15" s="27" t="e">
        <f>VLOOKUP($A15,'I-EmEC'!$A:$DD,MATCH(BW$2,'I-EmEC'!$A$1:$DD$1,0),FALSE)</f>
        <v>#N/A</v>
      </c>
      <c r="BX15" s="27" t="e">
        <f>VLOOKUP($A15,'I-EmEC'!$A:$DD,MATCH(BX$2,'I-EmEC'!$A$1:$DD$1,0),FALSE)</f>
        <v>#N/A</v>
      </c>
      <c r="BY15" s="27" t="e">
        <f>VLOOKUP($A15,'I-EmEC'!$A:$DD,MATCH(BY$2,'I-EmEC'!$A$1:$DD$1,0),FALSE)</f>
        <v>#N/A</v>
      </c>
      <c r="BZ15" s="23">
        <f>VLOOKUP($A15,'I-EmEC'!$A:$DD,MATCH(BZ$2,'I-EmEC'!$A$1:$DD$1,0),FALSE)</f>
        <v>5.1470588235294112</v>
      </c>
      <c r="CA15" s="24">
        <f>VLOOKUP($A15,'I-EmEC'!$A:$DD,MATCH(CA$2,'I-EmEC'!$A$1:$DD$1,0),FALSE)</f>
        <v>4.8167539267015709</v>
      </c>
      <c r="CB15" s="24">
        <f>VLOOKUP($A15,'I-EmEC'!$A:$DD,MATCH(CB$2,'I-EmEC'!$A$1:$DD$1,0),FALSE)</f>
        <v>11.219512195121951</v>
      </c>
      <c r="CC15" s="24">
        <f>VLOOKUP($A15,'I-EmEC'!$A:$DD,MATCH(CC$2,'I-EmEC'!$A$1:$DD$1,0),FALSE)</f>
        <v>11.219512195121951</v>
      </c>
      <c r="CD15" s="24">
        <f>VLOOKUP($A15,'I-EmEC'!$A:$DD,MATCH(CD$2,'I-EmEC'!$A$1:$DD$1,0),FALSE)</f>
        <v>3.392070484581498</v>
      </c>
      <c r="CE15" s="24">
        <f>VLOOKUP($A15,'I-EmEC'!$A:$DD,MATCH(CE$2,'I-EmEC'!$A$1:$DD$1,0),FALSE)</f>
        <v>8.9361702127659584</v>
      </c>
      <c r="CF15" s="24">
        <f>VLOOKUP($A15,'I-EmEC'!$A:$DD,MATCH(CF$2,'I-EmEC'!$A$1:$DD$1,0),FALSE)</f>
        <v>8.9361702127659584</v>
      </c>
      <c r="CG15" s="24">
        <f>VLOOKUP($A15,'I-EmEC'!$A:$DD,MATCH(CG$2,'I-EmEC'!$A$1:$DD$1,0),FALSE)</f>
        <v>4.7474747474747474</v>
      </c>
      <c r="CH15" s="24">
        <f>VLOOKUP($A15,'I-EmEC'!$A:$DD,MATCH(CH$2,'I-EmEC'!$A$1:$DD$1,0),FALSE)</f>
        <v>1.5367965367965366</v>
      </c>
      <c r="CI15" s="24">
        <f>VLOOKUP($A15,'I-EmEC'!$A:$DD,MATCH(CI$2,'I-EmEC'!$A$1:$DD$1,0),FALSE)</f>
        <v>1.5367965367965366</v>
      </c>
      <c r="CJ15" s="24">
        <f>VLOOKUP($A15,'I-EmEC'!$A:$DD,MATCH(CJ$2,'I-EmEC'!$A$1:$DD$1,0),FALSE)</f>
        <v>1.9692307692307693</v>
      </c>
      <c r="CK15" s="24">
        <f>VLOOKUP($A15,'I-EmEC'!$A:$DD,MATCH(CK$2,'I-EmEC'!$A$1:$DD$1,0),FALSE)</f>
        <v>0</v>
      </c>
      <c r="CL15" s="24">
        <f>VLOOKUP($A15,'I-EmEC'!$A:$DD,MATCH(CL$2,'I-EmEC'!$A$1:$DD$1,0),FALSE)</f>
        <v>0</v>
      </c>
      <c r="CM15" s="24">
        <f>VLOOKUP($A15,'I-EmEC'!$A:$DD,MATCH(CM$2,'I-EmEC'!$A$1:$DD$1,0),FALSE)</f>
        <v>0</v>
      </c>
      <c r="CN15" s="24" t="e">
        <f>VLOOKUP($A15,'I-EmEC'!$A:$DD,MATCH(CN$2,'I-EmEC'!$A$1:$DD$1,0),FALSE)</f>
        <v>#N/A</v>
      </c>
      <c r="CO15" s="24" t="e">
        <f>VLOOKUP($A15,'I-EmEC'!$A:$DD,MATCH(CO$2,'I-EmEC'!$A$1:$DD$1,0),FALSE)</f>
        <v>#N/A</v>
      </c>
      <c r="CP15" s="24" t="e">
        <f>VLOOKUP($A15,'I-EmEC'!$A:$DD,MATCH(CP$2,'I-EmEC'!$A$1:$DD$1,0),FALSE)</f>
        <v>#N/A</v>
      </c>
    </row>
    <row r="16" spans="1:94" s="35" customFormat="1" x14ac:dyDescent="0.2">
      <c r="A16" s="49" t="s">
        <v>32</v>
      </c>
      <c r="B16" s="37" t="str">
        <f>IF(VLOOKUP($A16,'I-Ligands'!$A:$G,3,FALSE)="","",VLOOKUP($A16,'I-Ligands'!$A:$G,3,FALSE))</f>
        <v>Adenosine</v>
      </c>
      <c r="C16" s="38" t="str">
        <f>IF(VLOOKUP($A16,'I-Ligands'!$A:$G,4,FALSE)="","",VLOOKUP($A16,'I-Ligands'!$A:$G,4,FALSE))</f>
        <v>Adenosine</v>
      </c>
      <c r="D16" s="36" t="str">
        <f>IF(VLOOKUP($A16,'I-Ligands'!$A:$G,5,FALSE)="","",VLOOKUP($A16,'I-Ligands'!$A:$G,5,FALSE))</f>
        <v>Guide to Pharmacology</v>
      </c>
      <c r="E16" s="36">
        <f>IF(VLOOKUP($A16,'I-Ligands'!$A:$G,6,FALSE)="","",VLOOKUP($A16,'I-Ligands'!$A:$G,6,FALSE))</f>
        <v>2844</v>
      </c>
      <c r="F16" s="36" t="str">
        <f>IF(VLOOKUP($A16,'I-Ligands'!$A:$G,7,FALSE)="","",VLOOKUP($A16,'I-Ligands'!$A:$G,7,FALSE))</f>
        <v>Physiological</v>
      </c>
      <c r="G16" s="28">
        <f t="shared" si="0"/>
        <v>5.5722201953750945</v>
      </c>
      <c r="H16" s="32">
        <f t="shared" si="1"/>
        <v>5.7571909529525245</v>
      </c>
      <c r="I16" s="32">
        <f t="shared" si="2"/>
        <v>5.6593905518394569</v>
      </c>
      <c r="J16" s="32">
        <f t="shared" si="3"/>
        <v>4.6539128181229632</v>
      </c>
      <c r="K16" s="32" t="e">
        <f t="shared" si="4"/>
        <v>#N/A</v>
      </c>
      <c r="L16" s="28">
        <f t="shared" si="5"/>
        <v>5.77</v>
      </c>
      <c r="M16" s="32">
        <f t="shared" si="6"/>
        <v>5.92</v>
      </c>
      <c r="N16" s="32">
        <f t="shared" si="7"/>
        <v>5.87</v>
      </c>
      <c r="O16" s="32">
        <f t="shared" si="8"/>
        <v>5.04</v>
      </c>
      <c r="P16" s="32" t="e">
        <f t="shared" si="9"/>
        <v>#N/A</v>
      </c>
      <c r="Q16" s="29">
        <f t="shared" si="10"/>
        <v>63.419117647058826</v>
      </c>
      <c r="R16" s="31">
        <f t="shared" si="11"/>
        <v>68.737060041407887</v>
      </c>
      <c r="S16" s="31">
        <f t="shared" si="12"/>
        <v>61.573033707865171</v>
      </c>
      <c r="T16" s="31">
        <f t="shared" si="13"/>
        <v>41.10671936758893</v>
      </c>
      <c r="U16" s="31" t="e">
        <f t="shared" si="14"/>
        <v>#N/A</v>
      </c>
      <c r="V16" s="28">
        <f t="shared" si="15"/>
        <v>4.1267942583732058</v>
      </c>
      <c r="W16" s="32">
        <f t="shared" si="16"/>
        <v>7.2173913043478271</v>
      </c>
      <c r="X16" s="32">
        <f t="shared" si="17"/>
        <v>3.0010952902519161</v>
      </c>
      <c r="Y16" s="32">
        <f t="shared" si="18"/>
        <v>3.2601880877742948</v>
      </c>
      <c r="Z16" s="32" t="e">
        <f t="shared" si="19"/>
        <v>#N/A</v>
      </c>
      <c r="AA16" s="23" cm="1">
        <f t="array" ref="AA16">_xlfn.IFS(AR16=0,0,AR16&gt;0,(LOG(0.01*BI16/10^-AR16)))</f>
        <v>5.5722201953750945</v>
      </c>
      <c r="AB16" s="24" cm="1">
        <f t="array" ref="AB16">_xlfn.IFS(AS16=0,0,AS16&gt;0,(LOG(0.01*BJ16/10^-AS16)))</f>
        <v>5.3077684408340549</v>
      </c>
      <c r="AC16" s="24" cm="1">
        <f t="array" ref="AC16">_xlfn.IFS(AT16=0,0,AT16&gt;0,(LOG(0.01*BK16/10^-AT16)))</f>
        <v>5.4850601734065023</v>
      </c>
      <c r="AD16" s="24" cm="1">
        <f t="array" ref="AD16">_xlfn.IFS(AU16=0,0,AU16&gt;0,(LOG(0.01*BL16/10^-AU16)))</f>
        <v>5.4850601734065023</v>
      </c>
      <c r="AE16" s="24" cm="1">
        <f t="array" ref="AE16">_xlfn.IFS(AV16=0,0,AV16&gt;0,(LOG(0.01*BM16/10^-AV16)))</f>
        <v>5.6152314278122031</v>
      </c>
      <c r="AF16" s="24" cm="1">
        <f t="array" ref="AF16">_xlfn.IFS(AW16=0,0,AW16&gt;0,(LOG(0.01*BN16/10^-AW16)))</f>
        <v>5.7571909529525245</v>
      </c>
      <c r="AG16" s="24" cm="1">
        <f t="array" ref="AG16">_xlfn.IFS(AX16=0,0,AX16&gt;0,(LOG(0.01*BO16/10^-AX16)))</f>
        <v>5.7571909529525245</v>
      </c>
      <c r="AH16" s="24" cm="1">
        <f t="array" ref="AH16">_xlfn.IFS(AY16=0,0,AY16&gt;0,(LOG(0.01*BP16/10^-AY16)))</f>
        <v>5.426048125295881</v>
      </c>
      <c r="AI16" s="24" cm="1">
        <f t="array" ref="AI16">_xlfn.IFS(AZ16=0,0,AZ16&gt;0,(LOG(0.01*BQ16/10^-AZ16)))</f>
        <v>5.0246535568967294</v>
      </c>
      <c r="AJ16" s="24" cm="1">
        <f t="array" ref="AJ16">_xlfn.IFS(BA16=0,0,BA16&gt;0,(LOG(0.01*BR16/10^-BA16)))</f>
        <v>5.0246535568967294</v>
      </c>
      <c r="AK16" s="24" cm="1">
        <f t="array" ref="AK16">_xlfn.IFS(BB16=0,0,BB16&gt;0,(LOG(0.01*BS16/10^-BB16)))</f>
        <v>5.6593905518394569</v>
      </c>
      <c r="AL16" s="24" cm="1">
        <f t="array" ref="AL16">_xlfn.IFS(BC16=0,0,BC16&gt;0,(LOG(0.01*BT16/10^-BC16)))</f>
        <v>3.623962045002683</v>
      </c>
      <c r="AM16" s="24" cm="1">
        <f t="array" ref="AM16">_xlfn.IFS(BD16=0,0,BD16&gt;0,(LOG(0.01*BU16/10^-BD16)))</f>
        <v>4.3212378209144946</v>
      </c>
      <c r="AN16" s="24" cm="1">
        <f t="array" ref="AN16">_xlfn.IFS(BE16=0,0,BE16&gt;0,(LOG(0.01*BV16/10^-BE16)))</f>
        <v>4.6539128181229632</v>
      </c>
      <c r="AO16" s="24" t="e" cm="1">
        <f t="array" ref="AO16">_xlfn.IFS(BF16=0,0,BF16&gt;0,(LOG(0.01*BW16/10^-BF16)))</f>
        <v>#N/A</v>
      </c>
      <c r="AP16" s="24" t="e" cm="1">
        <f t="array" ref="AP16">_xlfn.IFS(BG16=0,0,BG16&gt;0,(LOG(0.01*BX16/10^-BG16)))</f>
        <v>#N/A</v>
      </c>
      <c r="AQ16" s="24" t="e" cm="1">
        <f t="array" ref="AQ16">_xlfn.IFS(BH16=0,0,BH16&gt;0,(LOG(0.01*BY16/10^-BH16)))</f>
        <v>#N/A</v>
      </c>
      <c r="AR16" s="23">
        <f>VLOOKUP($A16,'I-EmEC'!$A:$DD,MATCH(AR$2,'I-EmEC'!$A$1:$DD$1,0),FALSE)</f>
        <v>5.77</v>
      </c>
      <c r="AS16" s="24">
        <f>VLOOKUP($A16,'I-EmEC'!$A:$DD,MATCH(AS$2,'I-EmEC'!$A$1:$DD$1,0),FALSE)</f>
        <v>5.55</v>
      </c>
      <c r="AT16" s="24">
        <f>VLOOKUP($A16,'I-EmEC'!$A:$DD,MATCH(AT$2,'I-EmEC'!$A$1:$DD$1,0),FALSE)</f>
        <v>5.71</v>
      </c>
      <c r="AU16" s="24">
        <f>VLOOKUP($A16,'I-EmEC'!$A:$DD,MATCH(AU$2,'I-EmEC'!$A$1:$DD$1,0),FALSE)</f>
        <v>5.71</v>
      </c>
      <c r="AV16" s="24">
        <f>VLOOKUP($A16,'I-EmEC'!$A:$DD,MATCH(AV$2,'I-EmEC'!$A$1:$DD$1,0),FALSE)</f>
        <v>5.81</v>
      </c>
      <c r="AW16" s="24">
        <f>VLOOKUP($A16,'I-EmEC'!$A:$DD,MATCH(AW$2,'I-EmEC'!$A$1:$DD$1,0),FALSE)</f>
        <v>5.92</v>
      </c>
      <c r="AX16" s="24">
        <f>VLOOKUP($A16,'I-EmEC'!$A:$DD,MATCH(AX$2,'I-EmEC'!$A$1:$DD$1,0),FALSE)</f>
        <v>5.92</v>
      </c>
      <c r="AY16" s="24">
        <f>VLOOKUP($A16,'I-EmEC'!$A:$DD,MATCH(AY$2,'I-EmEC'!$A$1:$DD$1,0),FALSE)</f>
        <v>5.65</v>
      </c>
      <c r="AZ16" s="24">
        <f>VLOOKUP($A16,'I-EmEC'!$A:$DD,MATCH(AZ$2,'I-EmEC'!$A$1:$DD$1,0),FALSE)</f>
        <v>5.36</v>
      </c>
      <c r="BA16" s="24">
        <f>VLOOKUP($A16,'I-EmEC'!$A:$DD,MATCH(BA$2,'I-EmEC'!$A$1:$DD$1,0),FALSE)</f>
        <v>5.36</v>
      </c>
      <c r="BB16" s="24">
        <f>VLOOKUP($A16,'I-EmEC'!$A:$DD,MATCH(BB$2,'I-EmEC'!$A$1:$DD$1,0),FALSE)</f>
        <v>5.87</v>
      </c>
      <c r="BC16" s="24">
        <f>VLOOKUP($A16,'I-EmEC'!$A:$DD,MATCH(BC$2,'I-EmEC'!$A$1:$DD$1,0),FALSE)</f>
        <v>4.63</v>
      </c>
      <c r="BD16" s="24">
        <f>VLOOKUP($A16,'I-EmEC'!$A:$DD,MATCH(BD$2,'I-EmEC'!$A$1:$DD$1,0),FALSE)</f>
        <v>4.84</v>
      </c>
      <c r="BE16" s="24">
        <f>VLOOKUP($A16,'I-EmEC'!$A:$DD,MATCH(BE$2,'I-EmEC'!$A$1:$DD$1,0),FALSE)</f>
        <v>5.04</v>
      </c>
      <c r="BF16" s="24" t="e">
        <f>VLOOKUP($A16,'I-EmEC'!$A:$DD,MATCH(BF$2,'I-EmEC'!$A$1:$DD$1,0),FALSE)</f>
        <v>#N/A</v>
      </c>
      <c r="BG16" s="24" t="e">
        <f>VLOOKUP($A16,'I-EmEC'!$A:$DD,MATCH(BG$2,'I-EmEC'!$A$1:$DD$1,0),FALSE)</f>
        <v>#N/A</v>
      </c>
      <c r="BH16" s="24" t="e">
        <f>VLOOKUP($A16,'I-EmEC'!$A:$DD,MATCH(BH$2,'I-EmEC'!$A$1:$DD$1,0),FALSE)</f>
        <v>#N/A</v>
      </c>
      <c r="BI16" s="26">
        <f>VLOOKUP($A16,'I-EmEC'!$A:$DD,MATCH(BI$2,'I-EmEC'!$A$1:$DD$1,0),FALSE)</f>
        <v>63.419117647058826</v>
      </c>
      <c r="BJ16" s="27">
        <f>VLOOKUP($A16,'I-EmEC'!$A:$DD,MATCH(BJ$2,'I-EmEC'!$A$1:$DD$1,0),FALSE)</f>
        <v>57.249070631970262</v>
      </c>
      <c r="BK16" s="27">
        <f>VLOOKUP($A16,'I-EmEC'!$A:$DD,MATCH(BK$2,'I-EmEC'!$A$1:$DD$1,0),FALSE)</f>
        <v>59.574468085106382</v>
      </c>
      <c r="BL16" s="27">
        <f>VLOOKUP($A16,'I-EmEC'!$A:$DD,MATCH(BL$2,'I-EmEC'!$A$1:$DD$1,0),FALSE)</f>
        <v>59.574468085106382</v>
      </c>
      <c r="BM16" s="27">
        <f>VLOOKUP($A16,'I-EmEC'!$A:$DD,MATCH(BM$2,'I-EmEC'!$A$1:$DD$1,0),FALSE)</f>
        <v>63.860369609856257</v>
      </c>
      <c r="BN16" s="27">
        <f>VLOOKUP($A16,'I-EmEC'!$A:$DD,MATCH(BN$2,'I-EmEC'!$A$1:$DD$1,0),FALSE)</f>
        <v>68.737060041407887</v>
      </c>
      <c r="BO16" s="27">
        <f>VLOOKUP($A16,'I-EmEC'!$A:$DD,MATCH(BO$2,'I-EmEC'!$A$1:$DD$1,0),FALSE)</f>
        <v>68.737060041407887</v>
      </c>
      <c r="BP16" s="27">
        <f>VLOOKUP($A16,'I-EmEC'!$A:$DD,MATCH(BP$2,'I-EmEC'!$A$1:$DD$1,0),FALSE)</f>
        <v>59.710144927536234</v>
      </c>
      <c r="BQ16" s="27">
        <f>VLOOKUP($A16,'I-EmEC'!$A:$DD,MATCH(BQ$2,'I-EmEC'!$A$1:$DD$1,0),FALSE)</f>
        <v>46.201232032854207</v>
      </c>
      <c r="BR16" s="27">
        <f>VLOOKUP($A16,'I-EmEC'!$A:$DD,MATCH(BR$2,'I-EmEC'!$A$1:$DD$1,0),FALSE)</f>
        <v>46.201232032854207</v>
      </c>
      <c r="BS16" s="27">
        <f>VLOOKUP($A16,'I-EmEC'!$A:$DD,MATCH(BS$2,'I-EmEC'!$A$1:$DD$1,0),FALSE)</f>
        <v>61.573033707865171</v>
      </c>
      <c r="BT16" s="27">
        <f>VLOOKUP($A16,'I-EmEC'!$A:$DD,MATCH(BT$2,'I-EmEC'!$A$1:$DD$1,0),FALSE)</f>
        <v>9.8619329388560146</v>
      </c>
      <c r="BU16" s="27">
        <f>VLOOKUP($A16,'I-EmEC'!$A:$DD,MATCH(BU$2,'I-EmEC'!$A$1:$DD$1,0),FALSE)</f>
        <v>30.285714285714285</v>
      </c>
      <c r="BV16" s="27">
        <f>VLOOKUP($A16,'I-EmEC'!$A:$DD,MATCH(BV$2,'I-EmEC'!$A$1:$DD$1,0),FALSE)</f>
        <v>41.10671936758893</v>
      </c>
      <c r="BW16" s="27" t="e">
        <f>VLOOKUP($A16,'I-EmEC'!$A:$DD,MATCH(BW$2,'I-EmEC'!$A$1:$DD$1,0),FALSE)</f>
        <v>#N/A</v>
      </c>
      <c r="BX16" s="27" t="e">
        <f>VLOOKUP($A16,'I-EmEC'!$A:$DD,MATCH(BX$2,'I-EmEC'!$A$1:$DD$1,0),FALSE)</f>
        <v>#N/A</v>
      </c>
      <c r="BY16" s="27" t="e">
        <f>VLOOKUP($A16,'I-EmEC'!$A:$DD,MATCH(BY$2,'I-EmEC'!$A$1:$DD$1,0),FALSE)</f>
        <v>#N/A</v>
      </c>
      <c r="BZ16" s="23">
        <f>VLOOKUP($A16,'I-EmEC'!$A:$DD,MATCH(BZ$2,'I-EmEC'!$A$1:$DD$1,0),FALSE)</f>
        <v>4.1267942583732058</v>
      </c>
      <c r="CA16" s="24">
        <f>VLOOKUP($A16,'I-EmEC'!$A:$DD,MATCH(CA$2,'I-EmEC'!$A$1:$DD$1,0),FALSE)</f>
        <v>3.4841628959276019</v>
      </c>
      <c r="CB16" s="24">
        <f>VLOOKUP($A16,'I-EmEC'!$A:$DD,MATCH(CB$2,'I-EmEC'!$A$1:$DD$1,0),FALSE)</f>
        <v>5.4416961130742045</v>
      </c>
      <c r="CC16" s="24">
        <f>VLOOKUP($A16,'I-EmEC'!$A:$DD,MATCH(CC$2,'I-EmEC'!$A$1:$DD$1,0),FALSE)</f>
        <v>5.4416961130742045</v>
      </c>
      <c r="CD16" s="24">
        <f>VLOOKUP($A16,'I-EmEC'!$A:$DD,MATCH(CD$2,'I-EmEC'!$A$1:$DD$1,0),FALSE)</f>
        <v>5.3071672354948802</v>
      </c>
      <c r="CE16" s="24">
        <f>VLOOKUP($A16,'I-EmEC'!$A:$DD,MATCH(CE$2,'I-EmEC'!$A$1:$DD$1,0),FALSE)</f>
        <v>7.2173913043478271</v>
      </c>
      <c r="CF16" s="24">
        <f>VLOOKUP($A16,'I-EmEC'!$A:$DD,MATCH(CF$2,'I-EmEC'!$A$1:$DD$1,0),FALSE)</f>
        <v>7.2173913043478271</v>
      </c>
      <c r="CG16" s="24">
        <f>VLOOKUP($A16,'I-EmEC'!$A:$DD,MATCH(CG$2,'I-EmEC'!$A$1:$DD$1,0),FALSE)</f>
        <v>4.537444933920705</v>
      </c>
      <c r="CH16" s="24">
        <f>VLOOKUP($A16,'I-EmEC'!$A:$DD,MATCH(CH$2,'I-EmEC'!$A$1:$DD$1,0),FALSE)</f>
        <v>2.8019925280199254</v>
      </c>
      <c r="CI16" s="24">
        <f>VLOOKUP($A16,'I-EmEC'!$A:$DD,MATCH(CI$2,'I-EmEC'!$A$1:$DD$1,0),FALSE)</f>
        <v>2.8019925280199254</v>
      </c>
      <c r="CJ16" s="24">
        <f>VLOOKUP($A16,'I-EmEC'!$A:$DD,MATCH(CJ$2,'I-EmEC'!$A$1:$DD$1,0),FALSE)</f>
        <v>3.0010952902519161</v>
      </c>
      <c r="CK16" s="24">
        <f>VLOOKUP($A16,'I-EmEC'!$A:$DD,MATCH(CK$2,'I-EmEC'!$A$1:$DD$1,0),FALSE)</f>
        <v>0.95969289827255277</v>
      </c>
      <c r="CL16" s="24">
        <f>VLOOKUP($A16,'I-EmEC'!$A:$DD,MATCH(CL$2,'I-EmEC'!$A$1:$DD$1,0),FALSE)</f>
        <v>2.654424040066778</v>
      </c>
      <c r="CM16" s="24">
        <f>VLOOKUP($A16,'I-EmEC'!$A:$DD,MATCH(CM$2,'I-EmEC'!$A$1:$DD$1,0),FALSE)</f>
        <v>3.2601880877742948</v>
      </c>
      <c r="CN16" s="24" t="e">
        <f>VLOOKUP($A16,'I-EmEC'!$A:$DD,MATCH(CN$2,'I-EmEC'!$A$1:$DD$1,0),FALSE)</f>
        <v>#N/A</v>
      </c>
      <c r="CO16" s="24" t="e">
        <f>VLOOKUP($A16,'I-EmEC'!$A:$DD,MATCH(CO$2,'I-EmEC'!$A$1:$DD$1,0),FALSE)</f>
        <v>#N/A</v>
      </c>
      <c r="CP16" s="24" t="e">
        <f>VLOOKUP($A16,'I-EmEC'!$A:$DD,MATCH(CP$2,'I-EmEC'!$A$1:$DD$1,0),FALSE)</f>
        <v>#N/A</v>
      </c>
    </row>
    <row r="17" spans="1:94" s="35" customFormat="1" x14ac:dyDescent="0.2">
      <c r="A17" s="49" t="s">
        <v>33</v>
      </c>
      <c r="B17" s="37" t="str">
        <f>IF(VLOOKUP($A17,'I-Ligands'!$A:$G,3,FALSE)="","",VLOOKUP($A17,'I-Ligands'!$A:$G,3,FALSE))</f>
        <v>Adenosine</v>
      </c>
      <c r="C17" s="38" t="str">
        <f>IF(VLOOKUP($A17,'I-Ligands'!$A:$G,4,FALSE)="","",VLOOKUP($A17,'I-Ligands'!$A:$G,4,FALSE))</f>
        <v>Adenosine</v>
      </c>
      <c r="D17" s="36" t="str">
        <f>IF(VLOOKUP($A17,'I-Ligands'!$A:$G,5,FALSE)="","",VLOOKUP($A17,'I-Ligands'!$A:$G,5,FALSE))</f>
        <v>Guide to Pharmacology</v>
      </c>
      <c r="E17" s="36">
        <f>IF(VLOOKUP($A17,'I-Ligands'!$A:$G,6,FALSE)="","",VLOOKUP($A17,'I-Ligands'!$A:$G,6,FALSE))</f>
        <v>2844</v>
      </c>
      <c r="F17" s="36" t="str">
        <f>IF(VLOOKUP($A17,'I-Ligands'!$A:$G,7,FALSE)="","",VLOOKUP($A17,'I-Ligands'!$A:$G,7,FALSE))</f>
        <v>Physiological</v>
      </c>
      <c r="G17" s="28">
        <f t="shared" si="0"/>
        <v>0</v>
      </c>
      <c r="H17" s="32">
        <f t="shared" si="1"/>
        <v>6.5742574743096558</v>
      </c>
      <c r="I17" s="32">
        <f t="shared" si="2"/>
        <v>0</v>
      </c>
      <c r="J17" s="32">
        <f t="shared" si="3"/>
        <v>0</v>
      </c>
      <c r="K17" s="32" t="e">
        <f t="shared" si="4"/>
        <v>#N/A</v>
      </c>
      <c r="L17" s="28">
        <f t="shared" si="5"/>
        <v>0</v>
      </c>
      <c r="M17" s="32">
        <f t="shared" si="6"/>
        <v>6.81</v>
      </c>
      <c r="N17" s="32">
        <f t="shared" si="7"/>
        <v>0</v>
      </c>
      <c r="O17" s="32">
        <f t="shared" si="8"/>
        <v>0</v>
      </c>
      <c r="P17" s="32" t="e">
        <f t="shared" si="9"/>
        <v>#N/A</v>
      </c>
      <c r="Q17" s="29">
        <f t="shared" si="10"/>
        <v>0</v>
      </c>
      <c r="R17" s="31">
        <f t="shared" si="11"/>
        <v>60.154738878143128</v>
      </c>
      <c r="S17" s="31">
        <f t="shared" si="12"/>
        <v>0</v>
      </c>
      <c r="T17" s="31">
        <f t="shared" si="13"/>
        <v>0</v>
      </c>
      <c r="U17" s="31" t="e">
        <f t="shared" si="14"/>
        <v>#N/A</v>
      </c>
      <c r="V17" s="28">
        <f t="shared" si="15"/>
        <v>0</v>
      </c>
      <c r="W17" s="32">
        <f t="shared" si="16"/>
        <v>10.578231292517007</v>
      </c>
      <c r="X17" s="32">
        <f t="shared" si="17"/>
        <v>0</v>
      </c>
      <c r="Y17" s="32">
        <f t="shared" si="18"/>
        <v>0</v>
      </c>
      <c r="Z17" s="32" t="e">
        <f t="shared" si="19"/>
        <v>#N/A</v>
      </c>
      <c r="AA17" s="23" cm="1">
        <f t="array" ref="AA17">_xlfn.IFS(AR17=0,0,AR17&gt;0,(LOG(0.01*BI17/10^-AR17)))</f>
        <v>0</v>
      </c>
      <c r="AB17" s="24" cm="1">
        <f t="array" ref="AB17">_xlfn.IFS(AS17=0,0,AS17&gt;0,(LOG(0.01*BJ17/10^-AS17)))</f>
        <v>0</v>
      </c>
      <c r="AC17" s="24" cm="1">
        <f t="array" ref="AC17">_xlfn.IFS(AT17=0,0,AT17&gt;0,(LOG(0.01*BK17/10^-AT17)))</f>
        <v>6.3892698459328958</v>
      </c>
      <c r="AD17" s="24" cm="1">
        <f t="array" ref="AD17">_xlfn.IFS(AU17=0,0,AU17&gt;0,(LOG(0.01*BL17/10^-AU17)))</f>
        <v>6.3892698459328958</v>
      </c>
      <c r="AE17" s="24" cm="1">
        <f t="array" ref="AE17">_xlfn.IFS(AV17=0,0,AV17&gt;0,(LOG(0.01*BM17/10^-AV17)))</f>
        <v>6.5742574743096558</v>
      </c>
      <c r="AF17" s="24" cm="1">
        <f t="array" ref="AF17">_xlfn.IFS(AW17=0,0,AW17&gt;0,(LOG(0.01*BN17/10^-AW17)))</f>
        <v>5.0628787452803383</v>
      </c>
      <c r="AG17" s="24" cm="1">
        <f t="array" ref="AG17">_xlfn.IFS(AX17=0,0,AX17&gt;0,(LOG(0.01*BO17/10^-AX17)))</f>
        <v>5.0628787452803383</v>
      </c>
      <c r="AH17" s="24" cm="1">
        <f t="array" ref="AH17">_xlfn.IFS(AY17=0,0,AY17&gt;0,(LOG(0.01*BP17/10^-AY17)))</f>
        <v>4.4411509092627455</v>
      </c>
      <c r="AI17" s="24" cm="1">
        <f t="array" ref="AI17">_xlfn.IFS(AZ17=0,0,AZ17&gt;0,(LOG(0.01*BQ17/10^-AZ17)))</f>
        <v>0</v>
      </c>
      <c r="AJ17" s="24" cm="1">
        <f t="array" ref="AJ17">_xlfn.IFS(BA17=0,0,BA17&gt;0,(LOG(0.01*BR17/10^-BA17)))</f>
        <v>0</v>
      </c>
      <c r="AK17" s="24" cm="1">
        <f t="array" ref="AK17">_xlfn.IFS(BB17=0,0,BB17&gt;0,(LOG(0.01*BS17/10^-BB17)))</f>
        <v>0</v>
      </c>
      <c r="AL17" s="24" cm="1">
        <f t="array" ref="AL17">_xlfn.IFS(BC17=0,0,BC17&gt;0,(LOG(0.01*BT17/10^-BC17)))</f>
        <v>0</v>
      </c>
      <c r="AM17" s="24" cm="1">
        <f t="array" ref="AM17">_xlfn.IFS(BD17=0,0,BD17&gt;0,(LOG(0.01*BU17/10^-BD17)))</f>
        <v>0</v>
      </c>
      <c r="AN17" s="24" cm="1">
        <f t="array" ref="AN17">_xlfn.IFS(BE17=0,0,BE17&gt;0,(LOG(0.01*BV17/10^-BE17)))</f>
        <v>0</v>
      </c>
      <c r="AO17" s="24" t="e" cm="1">
        <f t="array" ref="AO17">_xlfn.IFS(BF17=0,0,BF17&gt;0,(LOG(0.01*BW17/10^-BF17)))</f>
        <v>#N/A</v>
      </c>
      <c r="AP17" s="24" t="e" cm="1">
        <f t="array" ref="AP17">_xlfn.IFS(BG17=0,0,BG17&gt;0,(LOG(0.01*BX17/10^-BG17)))</f>
        <v>#N/A</v>
      </c>
      <c r="AQ17" s="24" t="e" cm="1">
        <f t="array" ref="AQ17">_xlfn.IFS(BH17=0,0,BH17&gt;0,(LOG(0.01*BY17/10^-BH17)))</f>
        <v>#N/A</v>
      </c>
      <c r="AR17" s="23">
        <f>VLOOKUP($A17,'I-EmEC'!$A:$DD,MATCH(AR$2,'I-EmEC'!$A$1:$DD$1,0),FALSE)</f>
        <v>0</v>
      </c>
      <c r="AS17" s="24">
        <f>VLOOKUP($A17,'I-EmEC'!$A:$DD,MATCH(AS$2,'I-EmEC'!$A$1:$DD$1,0),FALSE)</f>
        <v>0</v>
      </c>
      <c r="AT17" s="24">
        <f>VLOOKUP($A17,'I-EmEC'!$A:$DD,MATCH(AT$2,'I-EmEC'!$A$1:$DD$1,0),FALSE)</f>
        <v>6.61</v>
      </c>
      <c r="AU17" s="24">
        <f>VLOOKUP($A17,'I-EmEC'!$A:$DD,MATCH(AU$2,'I-EmEC'!$A$1:$DD$1,0),FALSE)</f>
        <v>6.61</v>
      </c>
      <c r="AV17" s="24">
        <f>VLOOKUP($A17,'I-EmEC'!$A:$DD,MATCH(AV$2,'I-EmEC'!$A$1:$DD$1,0),FALSE)</f>
        <v>6.81</v>
      </c>
      <c r="AW17" s="24">
        <f>VLOOKUP($A17,'I-EmEC'!$A:$DD,MATCH(AW$2,'I-EmEC'!$A$1:$DD$1,0),FALSE)</f>
        <v>5.54</v>
      </c>
      <c r="AX17" s="24">
        <f>VLOOKUP($A17,'I-EmEC'!$A:$DD,MATCH(AX$2,'I-EmEC'!$A$1:$DD$1,0),FALSE)</f>
        <v>5.54</v>
      </c>
      <c r="AY17" s="24">
        <f>VLOOKUP($A17,'I-EmEC'!$A:$DD,MATCH(AY$2,'I-EmEC'!$A$1:$DD$1,0),FALSE)</f>
        <v>5.28</v>
      </c>
      <c r="AZ17" s="24">
        <f>VLOOKUP($A17,'I-EmEC'!$A:$DD,MATCH(AZ$2,'I-EmEC'!$A$1:$DD$1,0),FALSE)</f>
        <v>0</v>
      </c>
      <c r="BA17" s="24">
        <f>VLOOKUP($A17,'I-EmEC'!$A:$DD,MATCH(BA$2,'I-EmEC'!$A$1:$DD$1,0),FALSE)</f>
        <v>0</v>
      </c>
      <c r="BB17" s="24">
        <f>VLOOKUP($A17,'I-EmEC'!$A:$DD,MATCH(BB$2,'I-EmEC'!$A$1:$DD$1,0),FALSE)</f>
        <v>0</v>
      </c>
      <c r="BC17" s="24">
        <f>VLOOKUP($A17,'I-EmEC'!$A:$DD,MATCH(BC$2,'I-EmEC'!$A$1:$DD$1,0),FALSE)</f>
        <v>0</v>
      </c>
      <c r="BD17" s="24">
        <f>VLOOKUP($A17,'I-EmEC'!$A:$DD,MATCH(BD$2,'I-EmEC'!$A$1:$DD$1,0),FALSE)</f>
        <v>0</v>
      </c>
      <c r="BE17" s="24">
        <f>VLOOKUP($A17,'I-EmEC'!$A:$DD,MATCH(BE$2,'I-EmEC'!$A$1:$DD$1,0),FALSE)</f>
        <v>0</v>
      </c>
      <c r="BF17" s="24" t="e">
        <f>VLOOKUP($A17,'I-EmEC'!$A:$DD,MATCH(BF$2,'I-EmEC'!$A$1:$DD$1,0),FALSE)</f>
        <v>#N/A</v>
      </c>
      <c r="BG17" s="24" t="e">
        <f>VLOOKUP($A17,'I-EmEC'!$A:$DD,MATCH(BG$2,'I-EmEC'!$A$1:$DD$1,0),FALSE)</f>
        <v>#N/A</v>
      </c>
      <c r="BH17" s="24" t="e">
        <f>VLOOKUP($A17,'I-EmEC'!$A:$DD,MATCH(BH$2,'I-EmEC'!$A$1:$DD$1,0),FALSE)</f>
        <v>#N/A</v>
      </c>
      <c r="BI17" s="26">
        <f>VLOOKUP($A17,'I-EmEC'!$A:$DD,MATCH(BI$2,'I-EmEC'!$A$1:$DD$1,0),FALSE)</f>
        <v>0</v>
      </c>
      <c r="BJ17" s="27">
        <f>VLOOKUP($A17,'I-EmEC'!$A:$DD,MATCH(BJ$2,'I-EmEC'!$A$1:$DD$1,0),FALSE)</f>
        <v>0</v>
      </c>
      <c r="BK17" s="27">
        <f>VLOOKUP($A17,'I-EmEC'!$A:$DD,MATCH(BK$2,'I-EmEC'!$A$1:$DD$1,0),FALSE)</f>
        <v>60.154738878143128</v>
      </c>
      <c r="BL17" s="27">
        <f>VLOOKUP($A17,'I-EmEC'!$A:$DD,MATCH(BL$2,'I-EmEC'!$A$1:$DD$1,0),FALSE)</f>
        <v>60.154738878143128</v>
      </c>
      <c r="BM17" s="27">
        <f>VLOOKUP($A17,'I-EmEC'!$A:$DD,MATCH(BM$2,'I-EmEC'!$A$1:$DD$1,0),FALSE)</f>
        <v>58.110882956878847</v>
      </c>
      <c r="BN17" s="27">
        <f>VLOOKUP($A17,'I-EmEC'!$A:$DD,MATCH(BN$2,'I-EmEC'!$A$1:$DD$1,0),FALSE)</f>
        <v>33.333333333333343</v>
      </c>
      <c r="BO17" s="27">
        <f>VLOOKUP($A17,'I-EmEC'!$A:$DD,MATCH(BO$2,'I-EmEC'!$A$1:$DD$1,0),FALSE)</f>
        <v>33.333333333333343</v>
      </c>
      <c r="BP17" s="27">
        <f>VLOOKUP($A17,'I-EmEC'!$A:$DD,MATCH(BP$2,'I-EmEC'!$A$1:$DD$1,0),FALSE)</f>
        <v>14.492753623188406</v>
      </c>
      <c r="BQ17" s="27">
        <f>VLOOKUP($A17,'I-EmEC'!$A:$DD,MATCH(BQ$2,'I-EmEC'!$A$1:$DD$1,0),FALSE)</f>
        <v>0</v>
      </c>
      <c r="BR17" s="27">
        <f>VLOOKUP($A17,'I-EmEC'!$A:$DD,MATCH(BR$2,'I-EmEC'!$A$1:$DD$1,0),FALSE)</f>
        <v>0</v>
      </c>
      <c r="BS17" s="27">
        <f>VLOOKUP($A17,'I-EmEC'!$A:$DD,MATCH(BS$2,'I-EmEC'!$A$1:$DD$1,0),FALSE)</f>
        <v>0</v>
      </c>
      <c r="BT17" s="27">
        <f>VLOOKUP($A17,'I-EmEC'!$A:$DD,MATCH(BT$2,'I-EmEC'!$A$1:$DD$1,0),FALSE)</f>
        <v>0</v>
      </c>
      <c r="BU17" s="27">
        <f>VLOOKUP($A17,'I-EmEC'!$A:$DD,MATCH(BU$2,'I-EmEC'!$A$1:$DD$1,0),FALSE)</f>
        <v>0</v>
      </c>
      <c r="BV17" s="27">
        <f>VLOOKUP($A17,'I-EmEC'!$A:$DD,MATCH(BV$2,'I-EmEC'!$A$1:$DD$1,0),FALSE)</f>
        <v>0</v>
      </c>
      <c r="BW17" s="27" t="e">
        <f>VLOOKUP($A17,'I-EmEC'!$A:$DD,MATCH(BW$2,'I-EmEC'!$A$1:$DD$1,0),FALSE)</f>
        <v>#N/A</v>
      </c>
      <c r="BX17" s="27" t="e">
        <f>VLOOKUP($A17,'I-EmEC'!$A:$DD,MATCH(BX$2,'I-EmEC'!$A$1:$DD$1,0),FALSE)</f>
        <v>#N/A</v>
      </c>
      <c r="BY17" s="27" t="e">
        <f>VLOOKUP($A17,'I-EmEC'!$A:$DD,MATCH(BY$2,'I-EmEC'!$A$1:$DD$1,0),FALSE)</f>
        <v>#N/A</v>
      </c>
      <c r="BZ17" s="23">
        <f>VLOOKUP($A17,'I-EmEC'!$A:$DD,MATCH(BZ$2,'I-EmEC'!$A$1:$DD$1,0),FALSE)</f>
        <v>0</v>
      </c>
      <c r="CA17" s="24">
        <f>VLOOKUP($A17,'I-EmEC'!$A:$DD,MATCH(CA$2,'I-EmEC'!$A$1:$DD$1,0),FALSE)</f>
        <v>0</v>
      </c>
      <c r="CB17" s="24">
        <f>VLOOKUP($A17,'I-EmEC'!$A:$DD,MATCH(CB$2,'I-EmEC'!$A$1:$DD$1,0),FALSE)</f>
        <v>10.578231292517007</v>
      </c>
      <c r="CC17" s="24">
        <f>VLOOKUP($A17,'I-EmEC'!$A:$DD,MATCH(CC$2,'I-EmEC'!$A$1:$DD$1,0),FALSE)</f>
        <v>10.578231292517007</v>
      </c>
      <c r="CD17" s="24">
        <f>VLOOKUP($A17,'I-EmEC'!$A:$DD,MATCH(CD$2,'I-EmEC'!$A$1:$DD$1,0),FALSE)</f>
        <v>8.9841269841269842</v>
      </c>
      <c r="CE17" s="24">
        <f>VLOOKUP($A17,'I-EmEC'!$A:$DD,MATCH(CE$2,'I-EmEC'!$A$1:$DD$1,0),FALSE)</f>
        <v>7.5943396226415096</v>
      </c>
      <c r="CF17" s="24">
        <f>VLOOKUP($A17,'I-EmEC'!$A:$DD,MATCH(CF$2,'I-EmEC'!$A$1:$DD$1,0),FALSE)</f>
        <v>7.5943396226415096</v>
      </c>
      <c r="CG17" s="24">
        <f>VLOOKUP($A17,'I-EmEC'!$A:$DD,MATCH(CG$2,'I-EmEC'!$A$1:$DD$1,0),FALSE)</f>
        <v>3.3112582781456954</v>
      </c>
      <c r="CH17" s="24">
        <f>VLOOKUP($A17,'I-EmEC'!$A:$DD,MATCH(CH$2,'I-EmEC'!$A$1:$DD$1,0),FALSE)</f>
        <v>0</v>
      </c>
      <c r="CI17" s="24">
        <f>VLOOKUP($A17,'I-EmEC'!$A:$DD,MATCH(CI$2,'I-EmEC'!$A$1:$DD$1,0),FALSE)</f>
        <v>0</v>
      </c>
      <c r="CJ17" s="24">
        <f>VLOOKUP($A17,'I-EmEC'!$A:$DD,MATCH(CJ$2,'I-EmEC'!$A$1:$DD$1,0),FALSE)</f>
        <v>0</v>
      </c>
      <c r="CK17" s="24">
        <f>VLOOKUP($A17,'I-EmEC'!$A:$DD,MATCH(CK$2,'I-EmEC'!$A$1:$DD$1,0),FALSE)</f>
        <v>0</v>
      </c>
      <c r="CL17" s="24">
        <f>VLOOKUP($A17,'I-EmEC'!$A:$DD,MATCH(CL$2,'I-EmEC'!$A$1:$DD$1,0),FALSE)</f>
        <v>0</v>
      </c>
      <c r="CM17" s="24">
        <f>VLOOKUP($A17,'I-EmEC'!$A:$DD,MATCH(CM$2,'I-EmEC'!$A$1:$DD$1,0),FALSE)</f>
        <v>0</v>
      </c>
      <c r="CN17" s="24" t="e">
        <f>VLOOKUP($A17,'I-EmEC'!$A:$DD,MATCH(CN$2,'I-EmEC'!$A$1:$DD$1,0),FALSE)</f>
        <v>#N/A</v>
      </c>
      <c r="CO17" s="24" t="e">
        <f>VLOOKUP($A17,'I-EmEC'!$A:$DD,MATCH(CO$2,'I-EmEC'!$A$1:$DD$1,0),FALSE)</f>
        <v>#N/A</v>
      </c>
      <c r="CP17" s="24" t="e">
        <f>VLOOKUP($A17,'I-EmEC'!$A:$DD,MATCH(CP$2,'I-EmEC'!$A$1:$DD$1,0),FALSE)</f>
        <v>#N/A</v>
      </c>
    </row>
    <row r="18" spans="1:94" s="35" customFormat="1" x14ac:dyDescent="0.2">
      <c r="A18" s="49" t="s">
        <v>26</v>
      </c>
      <c r="B18" s="37" t="str">
        <f>IF(VLOOKUP($A18,'I-Ligands'!$A:$G,3,FALSE)="","",VLOOKUP($A18,'I-Ligands'!$A:$G,3,FALSE))</f>
        <v>Acetylcholine</v>
      </c>
      <c r="C18" s="38" t="str">
        <f>IF(VLOOKUP($A18,'I-Ligands'!$A:$G,4,FALSE)="","",VLOOKUP($A18,'I-Ligands'!$A:$G,4,FALSE))</f>
        <v>Acetylcholine Chloride</v>
      </c>
      <c r="D18" s="36" t="str">
        <f>IF(VLOOKUP($A18,'I-Ligands'!$A:$G,5,FALSE)="","",VLOOKUP($A18,'I-Ligands'!$A:$G,5,FALSE))</f>
        <v>Guide to Pharmacology</v>
      </c>
      <c r="E18" s="36">
        <f>IF(VLOOKUP($A18,'I-Ligands'!$A:$G,6,FALSE)="","",VLOOKUP($A18,'I-Ligands'!$A:$G,6,FALSE))</f>
        <v>294</v>
      </c>
      <c r="F18" s="36" t="str">
        <f>IF(VLOOKUP($A18,'I-Ligands'!$A:$G,7,FALSE)="","",VLOOKUP($A18,'I-Ligands'!$A:$G,7,FALSE))</f>
        <v>Physiological</v>
      </c>
      <c r="G18" s="28">
        <f t="shared" si="0"/>
        <v>6.4853868444555598</v>
      </c>
      <c r="H18" s="32">
        <f t="shared" si="1"/>
        <v>7.5012615455484815</v>
      </c>
      <c r="I18" s="32">
        <f t="shared" si="2"/>
        <v>7.8301820038042784</v>
      </c>
      <c r="J18" s="32">
        <f t="shared" si="3"/>
        <v>5.7823052168361659</v>
      </c>
      <c r="K18" s="32" t="e">
        <f t="shared" si="4"/>
        <v>#N/A</v>
      </c>
      <c r="L18" s="28">
        <f t="shared" si="5"/>
        <v>6.5</v>
      </c>
      <c r="M18" s="32">
        <f t="shared" si="6"/>
        <v>7.59</v>
      </c>
      <c r="N18" s="32">
        <f t="shared" si="7"/>
        <v>7.93</v>
      </c>
      <c r="O18" s="32">
        <f t="shared" si="8"/>
        <v>5.86</v>
      </c>
      <c r="P18" s="32" t="e">
        <f t="shared" si="9"/>
        <v>#N/A</v>
      </c>
      <c r="Q18" s="29">
        <f t="shared" si="10"/>
        <v>96.691176470588232</v>
      </c>
      <c r="R18" s="31">
        <f t="shared" si="11"/>
        <v>90.269151138716367</v>
      </c>
      <c r="S18" s="31">
        <f t="shared" si="12"/>
        <v>93.293885601577898</v>
      </c>
      <c r="T18" s="31">
        <f t="shared" si="13"/>
        <v>83.61904761904762</v>
      </c>
      <c r="U18" s="31" t="e">
        <f t="shared" si="14"/>
        <v>#N/A</v>
      </c>
      <c r="V18" s="28">
        <f t="shared" si="15"/>
        <v>7.0085470085470094</v>
      </c>
      <c r="W18" s="32">
        <f t="shared" si="16"/>
        <v>5.5825864276568504</v>
      </c>
      <c r="X18" s="32">
        <f t="shared" si="17"/>
        <v>4.963273871983211</v>
      </c>
      <c r="Y18" s="32">
        <f t="shared" si="18"/>
        <v>4.7459459459459454</v>
      </c>
      <c r="Z18" s="32" t="e">
        <f t="shared" si="19"/>
        <v>#N/A</v>
      </c>
      <c r="AA18" s="23" cm="1">
        <f t="array" ref="AA18">_xlfn.IFS(AR18=0,0,AR18&gt;0,(LOG(0.01*BI18/10^-AR18)))</f>
        <v>6.4853868444555598</v>
      </c>
      <c r="AB18" s="24" cm="1">
        <f t="array" ref="AB18">_xlfn.IFS(AS18=0,0,AS18&gt;0,(LOG(0.01*BJ18/10^-AS18)))</f>
        <v>6.361182827100972</v>
      </c>
      <c r="AC18" s="24" cm="1">
        <f t="array" ref="AC18">_xlfn.IFS(AT18=0,0,AT18&gt;0,(LOG(0.01*BK18/10^-AT18)))</f>
        <v>7.2011514324621837</v>
      </c>
      <c r="AD18" s="24" cm="1">
        <f t="array" ref="AD18">_xlfn.IFS(AU18=0,0,AU18&gt;0,(LOG(0.01*BL18/10^-AU18)))</f>
        <v>7.2011514324621837</v>
      </c>
      <c r="AE18" s="24" cm="1">
        <f t="array" ref="AE18">_xlfn.IFS(AV18=0,0,AV18&gt;0,(LOG(0.01*BM18/10^-AV18)))</f>
        <v>7.5012615455484815</v>
      </c>
      <c r="AF18" s="24" cm="1">
        <f t="array" ref="AF18">_xlfn.IFS(AW18=0,0,AW18&gt;0,(LOG(0.01*BN18/10^-AW18)))</f>
        <v>6.6155393585170748</v>
      </c>
      <c r="AG18" s="24" cm="1">
        <f t="array" ref="AG18">_xlfn.IFS(AX18=0,0,AX18&gt;0,(LOG(0.01*BO18/10^-AX18)))</f>
        <v>6.6155393585170748</v>
      </c>
      <c r="AH18" s="24" cm="1">
        <f t="array" ref="AH18">_xlfn.IFS(AY18=0,0,AY18&gt;0,(LOG(0.01*BP18/10^-AY18)))</f>
        <v>6.9078520932511562</v>
      </c>
      <c r="AI18" s="24" cm="1">
        <f t="array" ref="AI18">_xlfn.IFS(AZ18=0,0,AZ18&gt;0,(LOG(0.01*BQ18/10^-AZ18)))</f>
        <v>7.8301820038042784</v>
      </c>
      <c r="AJ18" s="24" cm="1">
        <f t="array" ref="AJ18">_xlfn.IFS(BA18=0,0,BA18&gt;0,(LOG(0.01*BR18/10^-BA18)))</f>
        <v>7.8301820038042784</v>
      </c>
      <c r="AK18" s="24" cm="1">
        <f t="array" ref="AK18">_xlfn.IFS(BB18=0,0,BB18&gt;0,(LOG(0.01*BS18/10^-BB18)))</f>
        <v>7.690716087811845</v>
      </c>
      <c r="AL18" s="24" cm="1">
        <f t="array" ref="AL18">_xlfn.IFS(BC18=0,0,BC18&gt;0,(LOG(0.01*BT18/10^-BC18)))</f>
        <v>6.3898531814044759</v>
      </c>
      <c r="AM18" s="24" cm="1">
        <f t="array" ref="AM18">_xlfn.IFS(BD18=0,0,BD18&gt;0,(LOG(0.01*BU18/10^-BD18)))</f>
        <v>5.7823052168361659</v>
      </c>
      <c r="AN18" s="24" cm="1">
        <f t="array" ref="AN18">_xlfn.IFS(BE18=0,0,BE18&gt;0,(LOG(0.01*BV18/10^-BE18)))</f>
        <v>5.2474287271067821</v>
      </c>
      <c r="AO18" s="24" t="e" cm="1">
        <f t="array" ref="AO18">_xlfn.IFS(BF18=0,0,BF18&gt;0,(LOG(0.01*BW18/10^-BF18)))</f>
        <v>#N/A</v>
      </c>
      <c r="AP18" s="24" t="e" cm="1">
        <f t="array" ref="AP18">_xlfn.IFS(BG18=0,0,BG18&gt;0,(LOG(0.01*BX18/10^-BG18)))</f>
        <v>#N/A</v>
      </c>
      <c r="AQ18" s="24" t="e" cm="1">
        <f t="array" ref="AQ18">_xlfn.IFS(BH18=0,0,BH18&gt;0,(LOG(0.01*BY18/10^-BH18)))</f>
        <v>#N/A</v>
      </c>
      <c r="AR18" s="23">
        <f>VLOOKUP($A18,'I-EmEC'!$A:$DD,MATCH(AR$2,'I-EmEC'!$A$1:$DD$1,0),FALSE)</f>
        <v>6.5</v>
      </c>
      <c r="AS18" s="24">
        <f>VLOOKUP($A18,'I-EmEC'!$A:$DD,MATCH(AS$2,'I-EmEC'!$A$1:$DD$1,0),FALSE)</f>
        <v>6.4</v>
      </c>
      <c r="AT18" s="24">
        <f>VLOOKUP($A18,'I-EmEC'!$A:$DD,MATCH(AT$2,'I-EmEC'!$A$1:$DD$1,0),FALSE)</f>
        <v>7.25</v>
      </c>
      <c r="AU18" s="24">
        <f>VLOOKUP($A18,'I-EmEC'!$A:$DD,MATCH(AU$2,'I-EmEC'!$A$1:$DD$1,0),FALSE)</f>
        <v>7.25</v>
      </c>
      <c r="AV18" s="24">
        <f>VLOOKUP($A18,'I-EmEC'!$A:$DD,MATCH(AV$2,'I-EmEC'!$A$1:$DD$1,0),FALSE)</f>
        <v>7.59</v>
      </c>
      <c r="AW18" s="24">
        <f>VLOOKUP($A18,'I-EmEC'!$A:$DD,MATCH(AW$2,'I-EmEC'!$A$1:$DD$1,0),FALSE)</f>
        <v>6.66</v>
      </c>
      <c r="AX18" s="24">
        <f>VLOOKUP($A18,'I-EmEC'!$A:$DD,MATCH(AX$2,'I-EmEC'!$A$1:$DD$1,0),FALSE)</f>
        <v>6.66</v>
      </c>
      <c r="AY18" s="24">
        <f>VLOOKUP($A18,'I-EmEC'!$A:$DD,MATCH(AY$2,'I-EmEC'!$A$1:$DD$1,0),FALSE)</f>
        <v>6.97</v>
      </c>
      <c r="AZ18" s="24">
        <f>VLOOKUP($A18,'I-EmEC'!$A:$DD,MATCH(AZ$2,'I-EmEC'!$A$1:$DD$1,0),FALSE)</f>
        <v>7.93</v>
      </c>
      <c r="BA18" s="24">
        <f>VLOOKUP($A18,'I-EmEC'!$A:$DD,MATCH(BA$2,'I-EmEC'!$A$1:$DD$1,0),FALSE)</f>
        <v>7.93</v>
      </c>
      <c r="BB18" s="24">
        <f>VLOOKUP($A18,'I-EmEC'!$A:$DD,MATCH(BB$2,'I-EmEC'!$A$1:$DD$1,0),FALSE)</f>
        <v>7.8</v>
      </c>
      <c r="BC18" s="24">
        <f>VLOOKUP($A18,'I-EmEC'!$A:$DD,MATCH(BC$2,'I-EmEC'!$A$1:$DD$1,0),FALSE)</f>
        <v>6.42</v>
      </c>
      <c r="BD18" s="24">
        <f>VLOOKUP($A18,'I-EmEC'!$A:$DD,MATCH(BD$2,'I-EmEC'!$A$1:$DD$1,0),FALSE)</f>
        <v>5.86</v>
      </c>
      <c r="BE18" s="24">
        <f>VLOOKUP($A18,'I-EmEC'!$A:$DD,MATCH(BE$2,'I-EmEC'!$A$1:$DD$1,0),FALSE)</f>
        <v>5.41</v>
      </c>
      <c r="BF18" s="24" t="e">
        <f>VLOOKUP($A18,'I-EmEC'!$A:$DD,MATCH(BF$2,'I-EmEC'!$A$1:$DD$1,0),FALSE)</f>
        <v>#N/A</v>
      </c>
      <c r="BG18" s="24" t="e">
        <f>VLOOKUP($A18,'I-EmEC'!$A:$DD,MATCH(BG$2,'I-EmEC'!$A$1:$DD$1,0),FALSE)</f>
        <v>#N/A</v>
      </c>
      <c r="BH18" s="24" t="e">
        <f>VLOOKUP($A18,'I-EmEC'!$A:$DD,MATCH(BH$2,'I-EmEC'!$A$1:$DD$1,0),FALSE)</f>
        <v>#N/A</v>
      </c>
      <c r="BI18" s="26">
        <f>VLOOKUP($A18,'I-EmEC'!$A:$DD,MATCH(BI$2,'I-EmEC'!$A$1:$DD$1,0),FALSE)</f>
        <v>96.691176470588232</v>
      </c>
      <c r="BJ18" s="27">
        <f>VLOOKUP($A18,'I-EmEC'!$A:$DD,MATCH(BJ$2,'I-EmEC'!$A$1:$DD$1,0),FALSE)</f>
        <v>91.44981412639406</v>
      </c>
      <c r="BK18" s="27">
        <f>VLOOKUP($A18,'I-EmEC'!$A:$DD,MATCH(BK$2,'I-EmEC'!$A$1:$DD$1,0),FALSE)</f>
        <v>89.361702127659569</v>
      </c>
      <c r="BL18" s="27">
        <f>VLOOKUP($A18,'I-EmEC'!$A:$DD,MATCH(BL$2,'I-EmEC'!$A$1:$DD$1,0),FALSE)</f>
        <v>89.361702127659569</v>
      </c>
      <c r="BM18" s="27">
        <f>VLOOKUP($A18,'I-EmEC'!$A:$DD,MATCH(BM$2,'I-EmEC'!$A$1:$DD$1,0),FALSE)</f>
        <v>81.51950718685832</v>
      </c>
      <c r="BN18" s="27">
        <f>VLOOKUP($A18,'I-EmEC'!$A:$DD,MATCH(BN$2,'I-EmEC'!$A$1:$DD$1,0),FALSE)</f>
        <v>90.269151138716367</v>
      </c>
      <c r="BO18" s="27">
        <f>VLOOKUP($A18,'I-EmEC'!$A:$DD,MATCH(BO$2,'I-EmEC'!$A$1:$DD$1,0),FALSE)</f>
        <v>90.269151138716367</v>
      </c>
      <c r="BP18" s="27">
        <f>VLOOKUP($A18,'I-EmEC'!$A:$DD,MATCH(BP$2,'I-EmEC'!$A$1:$DD$1,0),FALSE)</f>
        <v>86.666666666666671</v>
      </c>
      <c r="BQ18" s="27">
        <f>VLOOKUP($A18,'I-EmEC'!$A:$DD,MATCH(BQ$2,'I-EmEC'!$A$1:$DD$1,0),FALSE)</f>
        <v>79.466119096509246</v>
      </c>
      <c r="BR18" s="27">
        <f>VLOOKUP($A18,'I-EmEC'!$A:$DD,MATCH(BR$2,'I-EmEC'!$A$1:$DD$1,0),FALSE)</f>
        <v>79.466119096509246</v>
      </c>
      <c r="BS18" s="27">
        <f>VLOOKUP($A18,'I-EmEC'!$A:$DD,MATCH(BS$2,'I-EmEC'!$A$1:$DD$1,0),FALSE)</f>
        <v>77.752808988764045</v>
      </c>
      <c r="BT18" s="27">
        <f>VLOOKUP($A18,'I-EmEC'!$A:$DD,MATCH(BT$2,'I-EmEC'!$A$1:$DD$1,0),FALSE)</f>
        <v>93.293885601577898</v>
      </c>
      <c r="BU18" s="27">
        <f>VLOOKUP($A18,'I-EmEC'!$A:$DD,MATCH(BU$2,'I-EmEC'!$A$1:$DD$1,0),FALSE)</f>
        <v>83.61904761904762</v>
      </c>
      <c r="BV18" s="27">
        <f>VLOOKUP($A18,'I-EmEC'!$A:$DD,MATCH(BV$2,'I-EmEC'!$A$1:$DD$1,0),FALSE)</f>
        <v>68.774703557312236</v>
      </c>
      <c r="BW18" s="27" t="e">
        <f>VLOOKUP($A18,'I-EmEC'!$A:$DD,MATCH(BW$2,'I-EmEC'!$A$1:$DD$1,0),FALSE)</f>
        <v>#N/A</v>
      </c>
      <c r="BX18" s="27" t="e">
        <f>VLOOKUP($A18,'I-EmEC'!$A:$DD,MATCH(BX$2,'I-EmEC'!$A$1:$DD$1,0),FALSE)</f>
        <v>#N/A</v>
      </c>
      <c r="BY18" s="27" t="e">
        <f>VLOOKUP($A18,'I-EmEC'!$A:$DD,MATCH(BY$2,'I-EmEC'!$A$1:$DD$1,0),FALSE)</f>
        <v>#N/A</v>
      </c>
      <c r="BZ18" s="23">
        <f>VLOOKUP($A18,'I-EmEC'!$A:$DD,MATCH(BZ$2,'I-EmEC'!$A$1:$DD$1,0),FALSE)</f>
        <v>6.666666666666667</v>
      </c>
      <c r="CA18" s="24">
        <f>VLOOKUP($A18,'I-EmEC'!$A:$DD,MATCH(CA$2,'I-EmEC'!$A$1:$DD$1,0),FALSE)</f>
        <v>7.0085470085470094</v>
      </c>
      <c r="CB18" s="24">
        <f>VLOOKUP($A18,'I-EmEC'!$A:$DD,MATCH(CB$2,'I-EmEC'!$A$1:$DD$1,0),FALSE)</f>
        <v>4.983818770226538</v>
      </c>
      <c r="CC18" s="24">
        <f>VLOOKUP($A18,'I-EmEC'!$A:$DD,MATCH(CC$2,'I-EmEC'!$A$1:$DD$1,0),FALSE)</f>
        <v>4.983818770226538</v>
      </c>
      <c r="CD18" s="24">
        <f>VLOOKUP($A18,'I-EmEC'!$A:$DD,MATCH(CD$2,'I-EmEC'!$A$1:$DD$1,0),FALSE)</f>
        <v>4.1527196652719667</v>
      </c>
      <c r="CE18" s="24">
        <f>VLOOKUP($A18,'I-EmEC'!$A:$DD,MATCH(CE$2,'I-EmEC'!$A$1:$DD$1,0),FALSE)</f>
        <v>5.5825864276568504</v>
      </c>
      <c r="CF18" s="24">
        <f>VLOOKUP($A18,'I-EmEC'!$A:$DD,MATCH(CF$2,'I-EmEC'!$A$1:$DD$1,0),FALSE)</f>
        <v>5.5825864276568504</v>
      </c>
      <c r="CG18" s="24">
        <f>VLOOKUP($A18,'I-EmEC'!$A:$DD,MATCH(CG$2,'I-EmEC'!$A$1:$DD$1,0),FALSE)</f>
        <v>3.7421777221526904</v>
      </c>
      <c r="CH18" s="24">
        <f>VLOOKUP($A18,'I-EmEC'!$A:$DD,MATCH(CH$2,'I-EmEC'!$A$1:$DD$1,0),FALSE)</f>
        <v>3.7978410206084403</v>
      </c>
      <c r="CI18" s="24">
        <f>VLOOKUP($A18,'I-EmEC'!$A:$DD,MATCH(CI$2,'I-EmEC'!$A$1:$DD$1,0),FALSE)</f>
        <v>3.7978410206084403</v>
      </c>
      <c r="CJ18" s="24">
        <f>VLOOKUP($A18,'I-EmEC'!$A:$DD,MATCH(CJ$2,'I-EmEC'!$A$1:$DD$1,0),FALSE)</f>
        <v>3.4223541048466868</v>
      </c>
      <c r="CK18" s="24">
        <f>VLOOKUP($A18,'I-EmEC'!$A:$DD,MATCH(CK$2,'I-EmEC'!$A$1:$DD$1,0),FALSE)</f>
        <v>4.963273871983211</v>
      </c>
      <c r="CL18" s="24">
        <f>VLOOKUP($A18,'I-EmEC'!$A:$DD,MATCH(CL$2,'I-EmEC'!$A$1:$DD$1,0),FALSE)</f>
        <v>4.7459459459459454</v>
      </c>
      <c r="CM18" s="24">
        <f>VLOOKUP($A18,'I-EmEC'!$A:$DD,MATCH(CM$2,'I-EmEC'!$A$1:$DD$1,0),FALSE)</f>
        <v>4.0465116279069768</v>
      </c>
      <c r="CN18" s="24" t="e">
        <f>VLOOKUP($A18,'I-EmEC'!$A:$DD,MATCH(CN$2,'I-EmEC'!$A$1:$DD$1,0),FALSE)</f>
        <v>#N/A</v>
      </c>
      <c r="CO18" s="24" t="e">
        <f>VLOOKUP($A18,'I-EmEC'!$A:$DD,MATCH(CO$2,'I-EmEC'!$A$1:$DD$1,0),FALSE)</f>
        <v>#N/A</v>
      </c>
      <c r="CP18" s="24" t="e">
        <f>VLOOKUP($A18,'I-EmEC'!$A:$DD,MATCH(CP$2,'I-EmEC'!$A$1:$DD$1,0),FALSE)</f>
        <v>#N/A</v>
      </c>
    </row>
    <row r="19" spans="1:94" s="35" customFormat="1" x14ac:dyDescent="0.2">
      <c r="A19" s="49" t="s">
        <v>27</v>
      </c>
      <c r="B19" s="37" t="str">
        <f>IF(VLOOKUP($A19,'I-Ligands'!$A:$G,3,FALSE)="","",VLOOKUP($A19,'I-Ligands'!$A:$G,3,FALSE))</f>
        <v>Acetylcholine</v>
      </c>
      <c r="C19" s="38" t="str">
        <f>IF(VLOOKUP($A19,'I-Ligands'!$A:$G,4,FALSE)="","",VLOOKUP($A19,'I-Ligands'!$A:$G,4,FALSE))</f>
        <v>Acetylcholine Chloride</v>
      </c>
      <c r="D19" s="36" t="str">
        <f>IF(VLOOKUP($A19,'I-Ligands'!$A:$G,5,FALSE)="","",VLOOKUP($A19,'I-Ligands'!$A:$G,5,FALSE))</f>
        <v>Guide to Pharmacology</v>
      </c>
      <c r="E19" s="36">
        <f>IF(VLOOKUP($A19,'I-Ligands'!$A:$G,6,FALSE)="","",VLOOKUP($A19,'I-Ligands'!$A:$G,6,FALSE))</f>
        <v>294</v>
      </c>
      <c r="F19" s="36" t="str">
        <f>IF(VLOOKUP($A19,'I-Ligands'!$A:$G,7,FALSE)="","",VLOOKUP($A19,'I-Ligands'!$A:$G,7,FALSE))</f>
        <v>Physiological</v>
      </c>
      <c r="G19" s="28">
        <f t="shared" si="0"/>
        <v>4.9258016410833649</v>
      </c>
      <c r="H19" s="32">
        <f t="shared" si="1"/>
        <v>7.7951392548975598</v>
      </c>
      <c r="I19" s="32">
        <f t="shared" si="2"/>
        <v>6.0594974049444268</v>
      </c>
      <c r="J19" s="32">
        <f t="shared" si="3"/>
        <v>4.9102848114341615</v>
      </c>
      <c r="K19" s="32" t="e">
        <f t="shared" si="4"/>
        <v>#N/A</v>
      </c>
      <c r="L19" s="28">
        <f t="shared" si="5"/>
        <v>5.26</v>
      </c>
      <c r="M19" s="32">
        <f t="shared" si="6"/>
        <v>7.93</v>
      </c>
      <c r="N19" s="32">
        <f t="shared" si="7"/>
        <v>6.18</v>
      </c>
      <c r="O19" s="32">
        <f t="shared" si="8"/>
        <v>5.29</v>
      </c>
      <c r="P19" s="32" t="e">
        <f t="shared" si="9"/>
        <v>#N/A</v>
      </c>
      <c r="Q19" s="29">
        <f t="shared" si="10"/>
        <v>46.32352941176471</v>
      </c>
      <c r="R19" s="31">
        <f t="shared" si="11"/>
        <v>84.719535783365572</v>
      </c>
      <c r="S19" s="31">
        <f t="shared" si="12"/>
        <v>75.770020533880896</v>
      </c>
      <c r="T19" s="31">
        <f t="shared" si="13"/>
        <v>41.714285714285715</v>
      </c>
      <c r="U19" s="31" t="e">
        <f t="shared" si="14"/>
        <v>#N/A</v>
      </c>
      <c r="V19" s="28">
        <f t="shared" si="15"/>
        <v>3.0471584038694077</v>
      </c>
      <c r="W19" s="32">
        <f t="shared" si="16"/>
        <v>4.3618201997780242</v>
      </c>
      <c r="X19" s="32">
        <f t="shared" si="17"/>
        <v>3.9171974522292992</v>
      </c>
      <c r="Y19" s="32">
        <f t="shared" si="18"/>
        <v>2.1791044776119399</v>
      </c>
      <c r="Z19" s="32" t="e">
        <f t="shared" si="19"/>
        <v>#N/A</v>
      </c>
      <c r="AA19" s="23" cm="1">
        <f t="array" ref="AA19">_xlfn.IFS(AR19=0,0,AR19&gt;0,(LOG(0.01*BI19/10^-AR19)))</f>
        <v>4.9258016410833649</v>
      </c>
      <c r="AB19" s="24" cm="1">
        <f t="array" ref="AB19">_xlfn.IFS(AS19=0,0,AS19&gt;0,(LOG(0.01*BJ19/10^-AS19)))</f>
        <v>4.7975973277723494</v>
      </c>
      <c r="AC19" s="24" cm="1">
        <f t="array" ref="AC19">_xlfn.IFS(AT19=0,0,AT19&gt;0,(LOG(0.01*BK19/10^-AT19)))</f>
        <v>7.5879835674101574</v>
      </c>
      <c r="AD19" s="24" cm="1">
        <f t="array" ref="AD19">_xlfn.IFS(AU19=0,0,AU19&gt;0,(LOG(0.01*BL19/10^-AU19)))</f>
        <v>7.5879835674101574</v>
      </c>
      <c r="AE19" s="24" cm="1">
        <f t="array" ref="AE19">_xlfn.IFS(AV19=0,0,AV19&gt;0,(LOG(0.01*BM19/10^-AV19)))</f>
        <v>7.7951392548975598</v>
      </c>
      <c r="AF19" s="24" cm="1">
        <f t="array" ref="AF19">_xlfn.IFS(AW19=0,0,AW19&gt;0,(LOG(0.01*BN19/10^-AW19)))</f>
        <v>7.1704454196239151</v>
      </c>
      <c r="AG19" s="24" cm="1">
        <f t="array" ref="AG19">_xlfn.IFS(AX19=0,0,AX19&gt;0,(LOG(0.01*BO19/10^-AX19)))</f>
        <v>7.1704454196239151</v>
      </c>
      <c r="AH19" s="24" cm="1">
        <f t="array" ref="AH19">_xlfn.IFS(AY19=0,0,AY19&gt;0,(LOG(0.01*BP19/10^-AY19)))</f>
        <v>6.3721366534164847</v>
      </c>
      <c r="AI19" s="24" cm="1">
        <f t="array" ref="AI19">_xlfn.IFS(AZ19=0,0,AZ19&gt;0,(LOG(0.01*BQ19/10^-AZ19)))</f>
        <v>6.0594974049444268</v>
      </c>
      <c r="AJ19" s="24" cm="1">
        <f t="array" ref="AJ19">_xlfn.IFS(BA19=0,0,BA19&gt;0,(LOG(0.01*BR19/10^-BA19)))</f>
        <v>6.0594974049444268</v>
      </c>
      <c r="AK19" s="24" cm="1">
        <f t="array" ref="AK19">_xlfn.IFS(BB19=0,0,BB19&gt;0,(LOG(0.01*BS19/10^-BB19)))</f>
        <v>6.0053864558306334</v>
      </c>
      <c r="AL19" s="24" cm="1">
        <f t="array" ref="AL19">_xlfn.IFS(BC19=0,0,BC19&gt;0,(LOG(0.01*BT19/10^-BC19)))</f>
        <v>5.0965959675364951</v>
      </c>
      <c r="AM19" s="24" cm="1">
        <f t="array" ref="AM19">_xlfn.IFS(BD19=0,0,BD19&gt;0,(LOG(0.01*BU19/10^-BD19)))</f>
        <v>4.9102848114341615</v>
      </c>
      <c r="AN19" s="24" cm="1">
        <f t="array" ref="AN19">_xlfn.IFS(BE19=0,0,BE19&gt;0,(LOG(0.01*BV19/10^-BE19)))</f>
        <v>4.7345065701146245</v>
      </c>
      <c r="AO19" s="24" t="e" cm="1">
        <f t="array" ref="AO19">_xlfn.IFS(BF19=0,0,BF19&gt;0,(LOG(0.01*BW19/10^-BF19)))</f>
        <v>#N/A</v>
      </c>
      <c r="AP19" s="24" t="e" cm="1">
        <f t="array" ref="AP19">_xlfn.IFS(BG19=0,0,BG19&gt;0,(LOG(0.01*BX19/10^-BG19)))</f>
        <v>#N/A</v>
      </c>
      <c r="AQ19" s="24" t="e" cm="1">
        <f t="array" ref="AQ19">_xlfn.IFS(BH19=0,0,BH19&gt;0,(LOG(0.01*BY19/10^-BH19)))</f>
        <v>#N/A</v>
      </c>
      <c r="AR19" s="23">
        <f>VLOOKUP($A19,'I-EmEC'!$A:$DD,MATCH(AR$2,'I-EmEC'!$A$1:$DD$1,0),FALSE)</f>
        <v>5.26</v>
      </c>
      <c r="AS19" s="24">
        <f>VLOOKUP($A19,'I-EmEC'!$A:$DD,MATCH(AS$2,'I-EmEC'!$A$1:$DD$1,0),FALSE)</f>
        <v>5.2</v>
      </c>
      <c r="AT19" s="24">
        <f>VLOOKUP($A19,'I-EmEC'!$A:$DD,MATCH(AT$2,'I-EmEC'!$A$1:$DD$1,0),FALSE)</f>
        <v>7.66</v>
      </c>
      <c r="AU19" s="24">
        <f>VLOOKUP($A19,'I-EmEC'!$A:$DD,MATCH(AU$2,'I-EmEC'!$A$1:$DD$1,0),FALSE)</f>
        <v>7.66</v>
      </c>
      <c r="AV19" s="24">
        <f>VLOOKUP($A19,'I-EmEC'!$A:$DD,MATCH(AV$2,'I-EmEC'!$A$1:$DD$1,0),FALSE)</f>
        <v>7.93</v>
      </c>
      <c r="AW19" s="24">
        <f>VLOOKUP($A19,'I-EmEC'!$A:$DD,MATCH(AW$2,'I-EmEC'!$A$1:$DD$1,0),FALSE)</f>
        <v>7.26</v>
      </c>
      <c r="AX19" s="24">
        <f>VLOOKUP($A19,'I-EmEC'!$A:$DD,MATCH(AX$2,'I-EmEC'!$A$1:$DD$1,0),FALSE)</f>
        <v>7.26</v>
      </c>
      <c r="AY19" s="24">
        <f>VLOOKUP($A19,'I-EmEC'!$A:$DD,MATCH(AY$2,'I-EmEC'!$A$1:$DD$1,0),FALSE)</f>
        <v>6.49</v>
      </c>
      <c r="AZ19" s="24">
        <f>VLOOKUP($A19,'I-EmEC'!$A:$DD,MATCH(AZ$2,'I-EmEC'!$A$1:$DD$1,0),FALSE)</f>
        <v>6.18</v>
      </c>
      <c r="BA19" s="24">
        <f>VLOOKUP($A19,'I-EmEC'!$A:$DD,MATCH(BA$2,'I-EmEC'!$A$1:$DD$1,0),FALSE)</f>
        <v>6.18</v>
      </c>
      <c r="BB19" s="24">
        <f>VLOOKUP($A19,'I-EmEC'!$A:$DD,MATCH(BB$2,'I-EmEC'!$A$1:$DD$1,0),FALSE)</f>
        <v>6.13</v>
      </c>
      <c r="BC19" s="24">
        <f>VLOOKUP($A19,'I-EmEC'!$A:$DD,MATCH(BC$2,'I-EmEC'!$A$1:$DD$1,0),FALSE)</f>
        <v>5.38</v>
      </c>
      <c r="BD19" s="24">
        <f>VLOOKUP($A19,'I-EmEC'!$A:$DD,MATCH(BD$2,'I-EmEC'!$A$1:$DD$1,0),FALSE)</f>
        <v>5.29</v>
      </c>
      <c r="BE19" s="24">
        <f>VLOOKUP($A19,'I-EmEC'!$A:$DD,MATCH(BE$2,'I-EmEC'!$A$1:$DD$1,0),FALSE)</f>
        <v>5.24</v>
      </c>
      <c r="BF19" s="24" t="e">
        <f>VLOOKUP($A19,'I-EmEC'!$A:$DD,MATCH(BF$2,'I-EmEC'!$A$1:$DD$1,0),FALSE)</f>
        <v>#N/A</v>
      </c>
      <c r="BG19" s="24" t="e">
        <f>VLOOKUP($A19,'I-EmEC'!$A:$DD,MATCH(BG$2,'I-EmEC'!$A$1:$DD$1,0),FALSE)</f>
        <v>#N/A</v>
      </c>
      <c r="BH19" s="24" t="e">
        <f>VLOOKUP($A19,'I-EmEC'!$A:$DD,MATCH(BH$2,'I-EmEC'!$A$1:$DD$1,0),FALSE)</f>
        <v>#N/A</v>
      </c>
      <c r="BI19" s="26">
        <f>VLOOKUP($A19,'I-EmEC'!$A:$DD,MATCH(BI$2,'I-EmEC'!$A$1:$DD$1,0),FALSE)</f>
        <v>46.32352941176471</v>
      </c>
      <c r="BJ19" s="27">
        <f>VLOOKUP($A19,'I-EmEC'!$A:$DD,MATCH(BJ$2,'I-EmEC'!$A$1:$DD$1,0),FALSE)</f>
        <v>39.591078066914498</v>
      </c>
      <c r="BK19" s="27">
        <f>VLOOKUP($A19,'I-EmEC'!$A:$DD,MATCH(BK$2,'I-EmEC'!$A$1:$DD$1,0),FALSE)</f>
        <v>84.719535783365572</v>
      </c>
      <c r="BL19" s="27">
        <f>VLOOKUP($A19,'I-EmEC'!$A:$DD,MATCH(BL$2,'I-EmEC'!$A$1:$DD$1,0),FALSE)</f>
        <v>84.719535783365572</v>
      </c>
      <c r="BM19" s="27">
        <f>VLOOKUP($A19,'I-EmEC'!$A:$DD,MATCH(BM$2,'I-EmEC'!$A$1:$DD$1,0),FALSE)</f>
        <v>73.305954825462024</v>
      </c>
      <c r="BN19" s="27">
        <f>VLOOKUP($A19,'I-EmEC'!$A:$DD,MATCH(BN$2,'I-EmEC'!$A$1:$DD$1,0),FALSE)</f>
        <v>81.366459627329192</v>
      </c>
      <c r="BO19" s="27">
        <f>VLOOKUP($A19,'I-EmEC'!$A:$DD,MATCH(BO$2,'I-EmEC'!$A$1:$DD$1,0),FALSE)</f>
        <v>81.366459627329192</v>
      </c>
      <c r="BP19" s="27">
        <f>VLOOKUP($A19,'I-EmEC'!$A:$DD,MATCH(BP$2,'I-EmEC'!$A$1:$DD$1,0),FALSE)</f>
        <v>76.231884057971016</v>
      </c>
      <c r="BQ19" s="27">
        <f>VLOOKUP($A19,'I-EmEC'!$A:$DD,MATCH(BQ$2,'I-EmEC'!$A$1:$DD$1,0),FALSE)</f>
        <v>75.770020533880896</v>
      </c>
      <c r="BR19" s="27">
        <f>VLOOKUP($A19,'I-EmEC'!$A:$DD,MATCH(BR$2,'I-EmEC'!$A$1:$DD$1,0),FALSE)</f>
        <v>75.770020533880896</v>
      </c>
      <c r="BS19" s="27">
        <f>VLOOKUP($A19,'I-EmEC'!$A:$DD,MATCH(BS$2,'I-EmEC'!$A$1:$DD$1,0),FALSE)</f>
        <v>75.056179775280896</v>
      </c>
      <c r="BT19" s="27">
        <f>VLOOKUP($A19,'I-EmEC'!$A:$DD,MATCH(BT$2,'I-EmEC'!$A$1:$DD$1,0),FALSE)</f>
        <v>52.071005917159759</v>
      </c>
      <c r="BU19" s="27">
        <f>VLOOKUP($A19,'I-EmEC'!$A:$DD,MATCH(BU$2,'I-EmEC'!$A$1:$DD$1,0),FALSE)</f>
        <v>41.714285714285715</v>
      </c>
      <c r="BV19" s="27">
        <f>VLOOKUP($A19,'I-EmEC'!$A:$DD,MATCH(BV$2,'I-EmEC'!$A$1:$DD$1,0),FALSE)</f>
        <v>31.225296442687746</v>
      </c>
      <c r="BW19" s="27" t="e">
        <f>VLOOKUP($A19,'I-EmEC'!$A:$DD,MATCH(BW$2,'I-EmEC'!$A$1:$DD$1,0),FALSE)</f>
        <v>#N/A</v>
      </c>
      <c r="BX19" s="27" t="e">
        <f>VLOOKUP($A19,'I-EmEC'!$A:$DD,MATCH(BX$2,'I-EmEC'!$A$1:$DD$1,0),FALSE)</f>
        <v>#N/A</v>
      </c>
      <c r="BY19" s="27" t="e">
        <f>VLOOKUP($A19,'I-EmEC'!$A:$DD,MATCH(BY$2,'I-EmEC'!$A$1:$DD$1,0),FALSE)</f>
        <v>#N/A</v>
      </c>
      <c r="BZ19" s="23">
        <f>VLOOKUP($A19,'I-EmEC'!$A:$DD,MATCH(BZ$2,'I-EmEC'!$A$1:$DD$1,0),FALSE)</f>
        <v>3.0471584038694077</v>
      </c>
      <c r="CA19" s="24">
        <f>VLOOKUP($A19,'I-EmEC'!$A:$DD,MATCH(CA$2,'I-EmEC'!$A$1:$DD$1,0),FALSE)</f>
        <v>1.7516447368421053</v>
      </c>
      <c r="CB19" s="24">
        <f>VLOOKUP($A19,'I-EmEC'!$A:$DD,MATCH(CB$2,'I-EmEC'!$A$1:$DD$1,0),FALSE)</f>
        <v>4.0934579439252339</v>
      </c>
      <c r="CC19" s="24">
        <f>VLOOKUP($A19,'I-EmEC'!$A:$DD,MATCH(CC$2,'I-EmEC'!$A$1:$DD$1,0),FALSE)</f>
        <v>4.0934579439252339</v>
      </c>
      <c r="CD19" s="24">
        <f>VLOOKUP($A19,'I-EmEC'!$A:$DD,MATCH(CD$2,'I-EmEC'!$A$1:$DD$1,0),FALSE)</f>
        <v>3.2903225806451615</v>
      </c>
      <c r="CE19" s="24">
        <f>VLOOKUP($A19,'I-EmEC'!$A:$DD,MATCH(CE$2,'I-EmEC'!$A$1:$DD$1,0),FALSE)</f>
        <v>4.3618201997780242</v>
      </c>
      <c r="CF19" s="24">
        <f>VLOOKUP($A19,'I-EmEC'!$A:$DD,MATCH(CF$2,'I-EmEC'!$A$1:$DD$1,0),FALSE)</f>
        <v>4.3618201997780242</v>
      </c>
      <c r="CG19" s="24">
        <f>VLOOKUP($A19,'I-EmEC'!$A:$DD,MATCH(CG$2,'I-EmEC'!$A$1:$DD$1,0),FALSE)</f>
        <v>2.2100840336134455</v>
      </c>
      <c r="CH19" s="24">
        <f>VLOOKUP($A19,'I-EmEC'!$A:$DD,MATCH(CH$2,'I-EmEC'!$A$1:$DD$1,0),FALSE)</f>
        <v>3.9171974522292992</v>
      </c>
      <c r="CI19" s="24">
        <f>VLOOKUP($A19,'I-EmEC'!$A:$DD,MATCH(CI$2,'I-EmEC'!$A$1:$DD$1,0),FALSE)</f>
        <v>3.9171974522292992</v>
      </c>
      <c r="CJ19" s="24">
        <f>VLOOKUP($A19,'I-EmEC'!$A:$DD,MATCH(CJ$2,'I-EmEC'!$A$1:$DD$1,0),FALSE)</f>
        <v>2.5437928408225434</v>
      </c>
      <c r="CK19" s="24">
        <f>VLOOKUP($A19,'I-EmEC'!$A:$DD,MATCH(CK$2,'I-EmEC'!$A$1:$DD$1,0),FALSE)</f>
        <v>3.1578947368421053</v>
      </c>
      <c r="CL19" s="24">
        <f>VLOOKUP($A19,'I-EmEC'!$A:$DD,MATCH(CL$2,'I-EmEC'!$A$1:$DD$1,0),FALSE)</f>
        <v>2.1791044776119399</v>
      </c>
      <c r="CM19" s="24">
        <f>VLOOKUP($A19,'I-EmEC'!$A:$DD,MATCH(CM$2,'I-EmEC'!$A$1:$DD$1,0),FALSE)</f>
        <v>1.3908450704225352</v>
      </c>
      <c r="CN19" s="24" t="e">
        <f>VLOOKUP($A19,'I-EmEC'!$A:$DD,MATCH(CN$2,'I-EmEC'!$A$1:$DD$1,0),FALSE)</f>
        <v>#N/A</v>
      </c>
      <c r="CO19" s="24" t="e">
        <f>VLOOKUP($A19,'I-EmEC'!$A:$DD,MATCH(CO$2,'I-EmEC'!$A$1:$DD$1,0),FALSE)</f>
        <v>#N/A</v>
      </c>
      <c r="CP19" s="24" t="e">
        <f>VLOOKUP($A19,'I-EmEC'!$A:$DD,MATCH(CP$2,'I-EmEC'!$A$1:$DD$1,0),FALSE)</f>
        <v>#N/A</v>
      </c>
    </row>
    <row r="20" spans="1:94" s="35" customFormat="1" x14ac:dyDescent="0.2">
      <c r="A20" s="49" t="s">
        <v>28</v>
      </c>
      <c r="B20" s="37" t="str">
        <f>IF(VLOOKUP($A20,'I-Ligands'!$A:$G,3,FALSE)="","",VLOOKUP($A20,'I-Ligands'!$A:$G,3,FALSE))</f>
        <v>Acetylcholine</v>
      </c>
      <c r="C20" s="38" t="str">
        <f>IF(VLOOKUP($A20,'I-Ligands'!$A:$G,4,FALSE)="","",VLOOKUP($A20,'I-Ligands'!$A:$G,4,FALSE))</f>
        <v>Acetylcholine Chloride</v>
      </c>
      <c r="D20" s="36" t="str">
        <f>IF(VLOOKUP($A20,'I-Ligands'!$A:$G,5,FALSE)="","",VLOOKUP($A20,'I-Ligands'!$A:$G,5,FALSE))</f>
        <v>Guide to Pharmacology</v>
      </c>
      <c r="E20" s="36">
        <f>IF(VLOOKUP($A20,'I-Ligands'!$A:$G,6,FALSE)="","",VLOOKUP($A20,'I-Ligands'!$A:$G,6,FALSE))</f>
        <v>294</v>
      </c>
      <c r="F20" s="36" t="str">
        <f>IF(VLOOKUP($A20,'I-Ligands'!$A:$G,7,FALSE)="","",VLOOKUP($A20,'I-Ligands'!$A:$G,7,FALSE))</f>
        <v>Physiological</v>
      </c>
      <c r="G20" s="28">
        <f t="shared" si="0"/>
        <v>7.0120080530223143</v>
      </c>
      <c r="H20" s="32">
        <f t="shared" si="1"/>
        <v>8.2149152722916874</v>
      </c>
      <c r="I20" s="32">
        <f t="shared" si="2"/>
        <v>8.4273158987938768</v>
      </c>
      <c r="J20" s="32">
        <f t="shared" si="3"/>
        <v>7.0001482197259808</v>
      </c>
      <c r="K20" s="32" t="e">
        <f t="shared" si="4"/>
        <v>#N/A</v>
      </c>
      <c r="L20" s="28">
        <f t="shared" si="5"/>
        <v>7.07</v>
      </c>
      <c r="M20" s="32">
        <f t="shared" si="6"/>
        <v>8.3800000000000008</v>
      </c>
      <c r="N20" s="32">
        <f t="shared" si="7"/>
        <v>8.66</v>
      </c>
      <c r="O20" s="32">
        <f t="shared" si="8"/>
        <v>7.07</v>
      </c>
      <c r="P20" s="32" t="e">
        <f t="shared" si="9"/>
        <v>#N/A</v>
      </c>
      <c r="Q20" s="29">
        <f t="shared" si="10"/>
        <v>88.661710037174728</v>
      </c>
      <c r="R20" s="31">
        <f t="shared" si="11"/>
        <v>87.577639751552795</v>
      </c>
      <c r="S20" s="31">
        <f t="shared" si="12"/>
        <v>87.376725838264292</v>
      </c>
      <c r="T20" s="31">
        <f t="shared" si="13"/>
        <v>85.142857142857139</v>
      </c>
      <c r="U20" s="31" t="e">
        <f t="shared" si="14"/>
        <v>#N/A</v>
      </c>
      <c r="V20" s="28">
        <f t="shared" si="15"/>
        <v>20.297872340425531</v>
      </c>
      <c r="W20" s="32">
        <f t="shared" si="16"/>
        <v>12.190201729106628</v>
      </c>
      <c r="X20" s="32">
        <f t="shared" si="17"/>
        <v>12.991202346041055</v>
      </c>
      <c r="Y20" s="32">
        <f t="shared" si="18"/>
        <v>22.575757575757578</v>
      </c>
      <c r="Z20" s="32" t="e">
        <f t="shared" si="19"/>
        <v>#N/A</v>
      </c>
      <c r="AA20" s="23" cm="1">
        <f t="array" ref="AA20">_xlfn.IFS(AR20=0,0,AR20&gt;0,(LOG(0.01*BI20/10^-AR20)))</f>
        <v>7.0120080530223143</v>
      </c>
      <c r="AB20" s="24" cm="1">
        <f t="array" ref="AB20">_xlfn.IFS(AS20=0,0,AS20&gt;0,(LOG(0.01*BJ20/10^-AS20)))</f>
        <v>6.9977361033737253</v>
      </c>
      <c r="AC20" s="24" cm="1">
        <f t="array" ref="AC20">_xlfn.IFS(AT20=0,0,AT20&gt;0,(LOG(0.01*BK20/10^-AT20)))</f>
        <v>8.0019932037209696</v>
      </c>
      <c r="AD20" s="24" cm="1">
        <f t="array" ref="AD20">_xlfn.IFS(AU20=0,0,AU20&gt;0,(LOG(0.01*BL20/10^-AU20)))</f>
        <v>8.0019932037209696</v>
      </c>
      <c r="AE20" s="24" cm="1">
        <f t="array" ref="AE20">_xlfn.IFS(AV20=0,0,AV20&gt;0,(LOG(0.01*BM20/10^-AV20)))</f>
        <v>8.2149152722916874</v>
      </c>
      <c r="AF20" s="24" cm="1">
        <f t="array" ref="AF20">_xlfn.IFS(AW20=0,0,AW20&gt;0,(LOG(0.01*BN20/10^-AW20)))</f>
        <v>7.3423932366235318</v>
      </c>
      <c r="AG20" s="24" cm="1">
        <f t="array" ref="AG20">_xlfn.IFS(AX20=0,0,AX20&gt;0,(LOG(0.01*BO20/10^-AX20)))</f>
        <v>7.3423932366235318</v>
      </c>
      <c r="AH20" s="24" cm="1">
        <f t="array" ref="AH20">_xlfn.IFS(AY20=0,0,AY20&gt;0,(LOG(0.01*BP20/10^-AY20)))</f>
        <v>7.5878520932511559</v>
      </c>
      <c r="AI20" s="24" cm="1">
        <f t="array" ref="AI20">_xlfn.IFS(AZ20=0,0,AZ20&gt;0,(LOG(0.01*BQ20/10^-AZ20)))</f>
        <v>8.4273158987938768</v>
      </c>
      <c r="AJ20" s="24" cm="1">
        <f t="array" ref="AJ20">_xlfn.IFS(BA20=0,0,BA20&gt;0,(LOG(0.01*BR20/10^-BA20)))</f>
        <v>8.4273158987938768</v>
      </c>
      <c r="AK20" s="24" cm="1">
        <f t="array" ref="AK20">_xlfn.IFS(BB20=0,0,BB20&gt;0,(LOG(0.01*BS20/10^-BB20)))</f>
        <v>8.3155329780049758</v>
      </c>
      <c r="AL20" s="24" cm="1">
        <f t="array" ref="AL20">_xlfn.IFS(BC20=0,0,BC20&gt;0,(LOG(0.01*BT20/10^-BC20)))</f>
        <v>7.6513957668897339</v>
      </c>
      <c r="AM20" s="24" cm="1">
        <f t="array" ref="AM20">_xlfn.IFS(BD20=0,0,BD20&gt;0,(LOG(0.01*BU20/10^-BD20)))</f>
        <v>7.0001482197259808</v>
      </c>
      <c r="AN20" s="24" cm="1">
        <f t="array" ref="AN20">_xlfn.IFS(BE20=0,0,BE20&gt;0,(LOG(0.01*BV20/10^-BE20)))</f>
        <v>6.4200755362446706</v>
      </c>
      <c r="AO20" s="24" t="e" cm="1">
        <f t="array" ref="AO20">_xlfn.IFS(BF20=0,0,BF20&gt;0,(LOG(0.01*BW20/10^-BF20)))</f>
        <v>#N/A</v>
      </c>
      <c r="AP20" s="24" t="e" cm="1">
        <f t="array" ref="AP20">_xlfn.IFS(BG20=0,0,BG20&gt;0,(LOG(0.01*BX20/10^-BG20)))</f>
        <v>#N/A</v>
      </c>
      <c r="AQ20" s="24" t="e" cm="1">
        <f t="array" ref="AQ20">_xlfn.IFS(BH20=0,0,BH20&gt;0,(LOG(0.01*BY20/10^-BH20)))</f>
        <v>#N/A</v>
      </c>
      <c r="AR20" s="23">
        <f>VLOOKUP($A20,'I-EmEC'!$A:$DD,MATCH(AR$2,'I-EmEC'!$A$1:$DD$1,0),FALSE)</f>
        <v>7.07</v>
      </c>
      <c r="AS20" s="24">
        <f>VLOOKUP($A20,'I-EmEC'!$A:$DD,MATCH(AS$2,'I-EmEC'!$A$1:$DD$1,0),FALSE)</f>
        <v>7.05</v>
      </c>
      <c r="AT20" s="24">
        <f>VLOOKUP($A20,'I-EmEC'!$A:$DD,MATCH(AT$2,'I-EmEC'!$A$1:$DD$1,0),FALSE)</f>
        <v>8.08</v>
      </c>
      <c r="AU20" s="24">
        <f>VLOOKUP($A20,'I-EmEC'!$A:$DD,MATCH(AU$2,'I-EmEC'!$A$1:$DD$1,0),FALSE)</f>
        <v>8.08</v>
      </c>
      <c r="AV20" s="24">
        <f>VLOOKUP($A20,'I-EmEC'!$A:$DD,MATCH(AV$2,'I-EmEC'!$A$1:$DD$1,0),FALSE)</f>
        <v>8.3800000000000008</v>
      </c>
      <c r="AW20" s="24">
        <f>VLOOKUP($A20,'I-EmEC'!$A:$DD,MATCH(AW$2,'I-EmEC'!$A$1:$DD$1,0),FALSE)</f>
        <v>7.4</v>
      </c>
      <c r="AX20" s="24">
        <f>VLOOKUP($A20,'I-EmEC'!$A:$DD,MATCH(AX$2,'I-EmEC'!$A$1:$DD$1,0),FALSE)</f>
        <v>7.4</v>
      </c>
      <c r="AY20" s="24">
        <f>VLOOKUP($A20,'I-EmEC'!$A:$DD,MATCH(AY$2,'I-EmEC'!$A$1:$DD$1,0),FALSE)</f>
        <v>7.65</v>
      </c>
      <c r="AZ20" s="24">
        <f>VLOOKUP($A20,'I-EmEC'!$A:$DD,MATCH(AZ$2,'I-EmEC'!$A$1:$DD$1,0),FALSE)</f>
        <v>8.66</v>
      </c>
      <c r="BA20" s="24">
        <f>VLOOKUP($A20,'I-EmEC'!$A:$DD,MATCH(BA$2,'I-EmEC'!$A$1:$DD$1,0),FALSE)</f>
        <v>8.66</v>
      </c>
      <c r="BB20" s="24">
        <f>VLOOKUP($A20,'I-EmEC'!$A:$DD,MATCH(BB$2,'I-EmEC'!$A$1:$DD$1,0),FALSE)</f>
        <v>8.5</v>
      </c>
      <c r="BC20" s="24">
        <f>VLOOKUP($A20,'I-EmEC'!$A:$DD,MATCH(BC$2,'I-EmEC'!$A$1:$DD$1,0),FALSE)</f>
        <v>7.71</v>
      </c>
      <c r="BD20" s="24">
        <f>VLOOKUP($A20,'I-EmEC'!$A:$DD,MATCH(BD$2,'I-EmEC'!$A$1:$DD$1,0),FALSE)</f>
        <v>7.07</v>
      </c>
      <c r="BE20" s="24">
        <f>VLOOKUP($A20,'I-EmEC'!$A:$DD,MATCH(BE$2,'I-EmEC'!$A$1:$DD$1,0),FALSE)</f>
        <v>6.52</v>
      </c>
      <c r="BF20" s="24" t="e">
        <f>VLOOKUP($A20,'I-EmEC'!$A:$DD,MATCH(BF$2,'I-EmEC'!$A$1:$DD$1,0),FALSE)</f>
        <v>#N/A</v>
      </c>
      <c r="BG20" s="24" t="e">
        <f>VLOOKUP($A20,'I-EmEC'!$A:$DD,MATCH(BG$2,'I-EmEC'!$A$1:$DD$1,0),FALSE)</f>
        <v>#N/A</v>
      </c>
      <c r="BH20" s="24" t="e">
        <f>VLOOKUP($A20,'I-EmEC'!$A:$DD,MATCH(BH$2,'I-EmEC'!$A$1:$DD$1,0),FALSE)</f>
        <v>#N/A</v>
      </c>
      <c r="BI20" s="26">
        <f>VLOOKUP($A20,'I-EmEC'!$A:$DD,MATCH(BI$2,'I-EmEC'!$A$1:$DD$1,0),FALSE)</f>
        <v>87.5</v>
      </c>
      <c r="BJ20" s="27">
        <f>VLOOKUP($A20,'I-EmEC'!$A:$DD,MATCH(BJ$2,'I-EmEC'!$A$1:$DD$1,0),FALSE)</f>
        <v>88.661710037174728</v>
      </c>
      <c r="BK20" s="27">
        <f>VLOOKUP($A20,'I-EmEC'!$A:$DD,MATCH(BK$2,'I-EmEC'!$A$1:$DD$1,0),FALSE)</f>
        <v>83.558994197292066</v>
      </c>
      <c r="BL20" s="27">
        <f>VLOOKUP($A20,'I-EmEC'!$A:$DD,MATCH(BL$2,'I-EmEC'!$A$1:$DD$1,0),FALSE)</f>
        <v>83.558994197292066</v>
      </c>
      <c r="BM20" s="27">
        <f>VLOOKUP($A20,'I-EmEC'!$A:$DD,MATCH(BM$2,'I-EmEC'!$A$1:$DD$1,0),FALSE)</f>
        <v>68.377823408624224</v>
      </c>
      <c r="BN20" s="27">
        <f>VLOOKUP($A20,'I-EmEC'!$A:$DD,MATCH(BN$2,'I-EmEC'!$A$1:$DD$1,0),FALSE)</f>
        <v>87.577639751552795</v>
      </c>
      <c r="BO20" s="27">
        <f>VLOOKUP($A20,'I-EmEC'!$A:$DD,MATCH(BO$2,'I-EmEC'!$A$1:$DD$1,0),FALSE)</f>
        <v>87.577639751552795</v>
      </c>
      <c r="BP20" s="27">
        <f>VLOOKUP($A20,'I-EmEC'!$A:$DD,MATCH(BP$2,'I-EmEC'!$A$1:$DD$1,0),FALSE)</f>
        <v>86.666666666666671</v>
      </c>
      <c r="BQ20" s="27">
        <f>VLOOKUP($A20,'I-EmEC'!$A:$DD,MATCH(BQ$2,'I-EmEC'!$A$1:$DD$1,0),FALSE)</f>
        <v>58.521560574948658</v>
      </c>
      <c r="BR20" s="27">
        <f>VLOOKUP($A20,'I-EmEC'!$A:$DD,MATCH(BR$2,'I-EmEC'!$A$1:$DD$1,0),FALSE)</f>
        <v>58.521560574948658</v>
      </c>
      <c r="BS20" s="27">
        <f>VLOOKUP($A20,'I-EmEC'!$A:$DD,MATCH(BS$2,'I-EmEC'!$A$1:$DD$1,0),FALSE)</f>
        <v>65.393258426966298</v>
      </c>
      <c r="BT20" s="27">
        <f>VLOOKUP($A20,'I-EmEC'!$A:$DD,MATCH(BT$2,'I-EmEC'!$A$1:$DD$1,0),FALSE)</f>
        <v>87.376725838264292</v>
      </c>
      <c r="BU20" s="27">
        <f>VLOOKUP($A20,'I-EmEC'!$A:$DD,MATCH(BU$2,'I-EmEC'!$A$1:$DD$1,0),FALSE)</f>
        <v>85.142857142857139</v>
      </c>
      <c r="BV20" s="27">
        <f>VLOOKUP($A20,'I-EmEC'!$A:$DD,MATCH(BV$2,'I-EmEC'!$A$1:$DD$1,0),FALSE)</f>
        <v>79.446640316205546</v>
      </c>
      <c r="BW20" s="27" t="e">
        <f>VLOOKUP($A20,'I-EmEC'!$A:$DD,MATCH(BW$2,'I-EmEC'!$A$1:$DD$1,0),FALSE)</f>
        <v>#N/A</v>
      </c>
      <c r="BX20" s="27" t="e">
        <f>VLOOKUP($A20,'I-EmEC'!$A:$DD,MATCH(BX$2,'I-EmEC'!$A$1:$DD$1,0),FALSE)</f>
        <v>#N/A</v>
      </c>
      <c r="BY20" s="27" t="e">
        <f>VLOOKUP($A20,'I-EmEC'!$A:$DD,MATCH(BY$2,'I-EmEC'!$A$1:$DD$1,0),FALSE)</f>
        <v>#N/A</v>
      </c>
      <c r="BZ20" s="23">
        <f>VLOOKUP($A20,'I-EmEC'!$A:$DD,MATCH(BZ$2,'I-EmEC'!$A$1:$DD$1,0),FALSE)</f>
        <v>17.246376811594203</v>
      </c>
      <c r="CA20" s="24">
        <f>VLOOKUP($A20,'I-EmEC'!$A:$DD,MATCH(CA$2,'I-EmEC'!$A$1:$DD$1,0),FALSE)</f>
        <v>20.297872340425531</v>
      </c>
      <c r="CB20" s="24">
        <f>VLOOKUP($A20,'I-EmEC'!$A:$DD,MATCH(CB$2,'I-EmEC'!$A$1:$DD$1,0),FALSE)</f>
        <v>11.048593350383632</v>
      </c>
      <c r="CC20" s="24">
        <f>VLOOKUP($A20,'I-EmEC'!$A:$DD,MATCH(CC$2,'I-EmEC'!$A$1:$DD$1,0),FALSE)</f>
        <v>11.048593350383632</v>
      </c>
      <c r="CD20" s="24">
        <f>VLOOKUP($A20,'I-EmEC'!$A:$DD,MATCH(CD$2,'I-EmEC'!$A$1:$DD$1,0),FALSE)</f>
        <v>9.7653958944281509</v>
      </c>
      <c r="CE20" s="24">
        <f>VLOOKUP($A20,'I-EmEC'!$A:$DD,MATCH(CE$2,'I-EmEC'!$A$1:$DD$1,0),FALSE)</f>
        <v>12.190201729106628</v>
      </c>
      <c r="CF20" s="24">
        <f>VLOOKUP($A20,'I-EmEC'!$A:$DD,MATCH(CF$2,'I-EmEC'!$A$1:$DD$1,0),FALSE)</f>
        <v>12.190201729106628</v>
      </c>
      <c r="CG20" s="24">
        <f>VLOOKUP($A20,'I-EmEC'!$A:$DD,MATCH(CG$2,'I-EmEC'!$A$1:$DD$1,0),FALSE)</f>
        <v>6.6444444444444439</v>
      </c>
      <c r="CH20" s="24">
        <f>VLOOKUP($A20,'I-EmEC'!$A:$DD,MATCH(CH$2,'I-EmEC'!$A$1:$DD$1,0),FALSE)</f>
        <v>9.5317725752508355</v>
      </c>
      <c r="CI20" s="24">
        <f>VLOOKUP($A20,'I-EmEC'!$A:$DD,MATCH(CI$2,'I-EmEC'!$A$1:$DD$1,0),FALSE)</f>
        <v>9.5317725752508355</v>
      </c>
      <c r="CJ20" s="24">
        <f>VLOOKUP($A20,'I-EmEC'!$A:$DD,MATCH(CJ$2,'I-EmEC'!$A$1:$DD$1,0),FALSE)</f>
        <v>8.0386740331491708</v>
      </c>
      <c r="CK20" s="24">
        <f>VLOOKUP($A20,'I-EmEC'!$A:$DD,MATCH(CK$2,'I-EmEC'!$A$1:$DD$1,0),FALSE)</f>
        <v>12.991202346041055</v>
      </c>
      <c r="CL20" s="24">
        <f>VLOOKUP($A20,'I-EmEC'!$A:$DD,MATCH(CL$2,'I-EmEC'!$A$1:$DD$1,0),FALSE)</f>
        <v>22.575757575757578</v>
      </c>
      <c r="CM20" s="24">
        <f>VLOOKUP($A20,'I-EmEC'!$A:$DD,MATCH(CM$2,'I-EmEC'!$A$1:$DD$1,0),FALSE)</f>
        <v>8.9532293986636979</v>
      </c>
      <c r="CN20" s="24" t="e">
        <f>VLOOKUP($A20,'I-EmEC'!$A:$DD,MATCH(CN$2,'I-EmEC'!$A$1:$DD$1,0),FALSE)</f>
        <v>#N/A</v>
      </c>
      <c r="CO20" s="24" t="e">
        <f>VLOOKUP($A20,'I-EmEC'!$A:$DD,MATCH(CO$2,'I-EmEC'!$A$1:$DD$1,0),FALSE)</f>
        <v>#N/A</v>
      </c>
      <c r="CP20" s="24" t="e">
        <f>VLOOKUP($A20,'I-EmEC'!$A:$DD,MATCH(CP$2,'I-EmEC'!$A$1:$DD$1,0),FALSE)</f>
        <v>#N/A</v>
      </c>
    </row>
    <row r="21" spans="1:94" s="35" customFormat="1" x14ac:dyDescent="0.2">
      <c r="A21" s="49" t="s">
        <v>29</v>
      </c>
      <c r="B21" s="37" t="str">
        <f>IF(VLOOKUP($A21,'I-Ligands'!$A:$G,3,FALSE)="","",VLOOKUP($A21,'I-Ligands'!$A:$G,3,FALSE))</f>
        <v>Acetylcholine</v>
      </c>
      <c r="C21" s="38" t="str">
        <f>IF(VLOOKUP($A21,'I-Ligands'!$A:$G,4,FALSE)="","",VLOOKUP($A21,'I-Ligands'!$A:$G,4,FALSE))</f>
        <v>Acetylcholine Chloride</v>
      </c>
      <c r="D21" s="36" t="str">
        <f>IF(VLOOKUP($A21,'I-Ligands'!$A:$G,5,FALSE)="","",VLOOKUP($A21,'I-Ligands'!$A:$G,5,FALSE))</f>
        <v>Guide to Pharmacology</v>
      </c>
      <c r="E21" s="36">
        <f>IF(VLOOKUP($A21,'I-Ligands'!$A:$G,6,FALSE)="","",VLOOKUP($A21,'I-Ligands'!$A:$G,6,FALSE))</f>
        <v>294</v>
      </c>
      <c r="F21" s="36" t="str">
        <f>IF(VLOOKUP($A21,'I-Ligands'!$A:$G,7,FALSE)="","",VLOOKUP($A21,'I-Ligands'!$A:$G,7,FALSE))</f>
        <v>Physiological</v>
      </c>
      <c r="G21" s="28">
        <f t="shared" si="0"/>
        <v>5.3746491186359826</v>
      </c>
      <c r="H21" s="32">
        <f t="shared" si="1"/>
        <v>7.8422990325610851</v>
      </c>
      <c r="I21" s="32">
        <f t="shared" si="2"/>
        <v>6.3993905518394572</v>
      </c>
      <c r="J21" s="32">
        <f t="shared" si="3"/>
        <v>5.3577274012077174</v>
      </c>
      <c r="K21" s="32" t="e">
        <f t="shared" si="4"/>
        <v>#N/A</v>
      </c>
      <c r="L21" s="28">
        <f t="shared" si="5"/>
        <v>5.76</v>
      </c>
      <c r="M21" s="32">
        <f t="shared" si="6"/>
        <v>8.01</v>
      </c>
      <c r="N21" s="32">
        <f t="shared" si="7"/>
        <v>6.61</v>
      </c>
      <c r="O21" s="32">
        <f t="shared" si="8"/>
        <v>5.85</v>
      </c>
      <c r="P21" s="32" t="e">
        <f t="shared" si="9"/>
        <v>#N/A</v>
      </c>
      <c r="Q21" s="29">
        <f t="shared" si="10"/>
        <v>41.176470588235297</v>
      </c>
      <c r="R21" s="31">
        <f t="shared" si="11"/>
        <v>77.846790890269162</v>
      </c>
      <c r="S21" s="31">
        <f t="shared" si="12"/>
        <v>61.573033707865171</v>
      </c>
      <c r="T21" s="31">
        <f t="shared" si="13"/>
        <v>32.190476190476183</v>
      </c>
      <c r="U21" s="31" t="e">
        <f t="shared" si="14"/>
        <v>#N/A</v>
      </c>
      <c r="V21" s="28">
        <f t="shared" si="15"/>
        <v>5.283018867924528</v>
      </c>
      <c r="W21" s="32">
        <f t="shared" si="16"/>
        <v>8.316582914572864</v>
      </c>
      <c r="X21" s="32">
        <f t="shared" si="17"/>
        <v>5.2049180327868854</v>
      </c>
      <c r="Y21" s="32">
        <f t="shared" si="18"/>
        <v>3.326771653543307</v>
      </c>
      <c r="Z21" s="32" t="e">
        <f t="shared" si="19"/>
        <v>#N/A</v>
      </c>
      <c r="AA21" s="23" cm="1">
        <f t="array" ref="AA21">_xlfn.IFS(AR21=0,0,AR21&gt;0,(LOG(0.01*BI21/10^-AR21)))</f>
        <v>5.3746491186359826</v>
      </c>
      <c r="AB21" s="24" cm="1">
        <f t="array" ref="AB21">_xlfn.IFS(AS21=0,0,AS21&gt;0,(LOG(0.01*BJ21/10^-AS21)))</f>
        <v>4.9123455779333103</v>
      </c>
      <c r="AC21" s="24" cm="1">
        <f t="array" ref="AC21">_xlfn.IFS(AT21=0,0,AT21&gt;0,(LOG(0.01*BK21/10^-AT21)))</f>
        <v>7.6042841622938804</v>
      </c>
      <c r="AD21" s="24" cm="1">
        <f t="array" ref="AD21">_xlfn.IFS(AU21=0,0,AU21&gt;0,(LOG(0.01*BL21/10^-AU21)))</f>
        <v>7.6042841622938804</v>
      </c>
      <c r="AE21" s="24" cm="1">
        <f t="array" ref="AE21">_xlfn.IFS(AV21=0,0,AV21&gt;0,(LOG(0.01*BM21/10^-AV21)))</f>
        <v>7.8422990325610851</v>
      </c>
      <c r="AF21" s="24" cm="1">
        <f t="array" ref="AF21">_xlfn.IFS(AW21=0,0,AW21&gt;0,(LOG(0.01*BN21/10^-AW21)))</f>
        <v>7.3612407141761489</v>
      </c>
      <c r="AG21" s="24" cm="1">
        <f t="array" ref="AG21">_xlfn.IFS(AX21=0,0,AX21&gt;0,(LOG(0.01*BO21/10^-AX21)))</f>
        <v>7.3612407141761489</v>
      </c>
      <c r="AH21" s="24" cm="1">
        <f t="array" ref="AH21">_xlfn.IFS(AY21=0,0,AY21&gt;0,(LOG(0.01*BP21/10^-AY21)))</f>
        <v>6.7185338793773655</v>
      </c>
      <c r="AI21" s="24" cm="1">
        <f t="array" ref="AI21">_xlfn.IFS(AZ21=0,0,AZ21&gt;0,(LOG(0.01*BQ21/10^-AZ21)))</f>
        <v>6.2963640277712729</v>
      </c>
      <c r="AJ21" s="24" cm="1">
        <f t="array" ref="AJ21">_xlfn.IFS(BA21=0,0,BA21&gt;0,(LOG(0.01*BR21/10^-BA21)))</f>
        <v>6.2963640277712729</v>
      </c>
      <c r="AK21" s="24" cm="1">
        <f t="array" ref="AK21">_xlfn.IFS(BB21=0,0,BB21&gt;0,(LOG(0.01*BS21/10^-BB21)))</f>
        <v>6.3993905518394572</v>
      </c>
      <c r="AL21" s="24" cm="1">
        <f t="array" ref="AL21">_xlfn.IFS(BC21=0,0,BC21&gt;0,(LOG(0.01*BT21/10^-BC21)))</f>
        <v>5.5998257572866033</v>
      </c>
      <c r="AM21" s="24" cm="1">
        <f t="array" ref="AM21">_xlfn.IFS(BD21=0,0,BD21&gt;0,(LOG(0.01*BU21/10^-BD21)))</f>
        <v>5.3577274012077174</v>
      </c>
      <c r="AN21" s="24" cm="1">
        <f t="array" ref="AN21">_xlfn.IFS(BE21=0,0,BE21&gt;0,(LOG(0.01*BV21/10^-BE21)))</f>
        <v>5.1886348534766507</v>
      </c>
      <c r="AO21" s="24" t="e" cm="1">
        <f t="array" ref="AO21">_xlfn.IFS(BF21=0,0,BF21&gt;0,(LOG(0.01*BW21/10^-BF21)))</f>
        <v>#N/A</v>
      </c>
      <c r="AP21" s="24" t="e" cm="1">
        <f t="array" ref="AP21">_xlfn.IFS(BG21=0,0,BG21&gt;0,(LOG(0.01*BX21/10^-BG21)))</f>
        <v>#N/A</v>
      </c>
      <c r="AQ21" s="24" t="e" cm="1">
        <f t="array" ref="AQ21">_xlfn.IFS(BH21=0,0,BH21&gt;0,(LOG(0.01*BY21/10^-BH21)))</f>
        <v>#N/A</v>
      </c>
      <c r="AR21" s="23">
        <f>VLOOKUP($A21,'I-EmEC'!$A:$DD,MATCH(AR$2,'I-EmEC'!$A$1:$DD$1,0),FALSE)</f>
        <v>5.76</v>
      </c>
      <c r="AS21" s="24">
        <f>VLOOKUP($A21,'I-EmEC'!$A:$DD,MATCH(AS$2,'I-EmEC'!$A$1:$DD$1,0),FALSE)</f>
        <v>5.67</v>
      </c>
      <c r="AT21" s="24">
        <f>VLOOKUP($A21,'I-EmEC'!$A:$DD,MATCH(AT$2,'I-EmEC'!$A$1:$DD$1,0),FALSE)</f>
        <v>7.77</v>
      </c>
      <c r="AU21" s="24">
        <f>VLOOKUP($A21,'I-EmEC'!$A:$DD,MATCH(AU$2,'I-EmEC'!$A$1:$DD$1,0),FALSE)</f>
        <v>7.77</v>
      </c>
      <c r="AV21" s="24">
        <f>VLOOKUP($A21,'I-EmEC'!$A:$DD,MATCH(AV$2,'I-EmEC'!$A$1:$DD$1,0),FALSE)</f>
        <v>8.01</v>
      </c>
      <c r="AW21" s="24">
        <f>VLOOKUP($A21,'I-EmEC'!$A:$DD,MATCH(AW$2,'I-EmEC'!$A$1:$DD$1,0),FALSE)</f>
        <v>7.47</v>
      </c>
      <c r="AX21" s="24">
        <f>VLOOKUP($A21,'I-EmEC'!$A:$DD,MATCH(AX$2,'I-EmEC'!$A$1:$DD$1,0),FALSE)</f>
        <v>7.47</v>
      </c>
      <c r="AY21" s="24">
        <f>VLOOKUP($A21,'I-EmEC'!$A:$DD,MATCH(AY$2,'I-EmEC'!$A$1:$DD$1,0),FALSE)</f>
        <v>6.91</v>
      </c>
      <c r="AZ21" s="24">
        <f>VLOOKUP($A21,'I-EmEC'!$A:$DD,MATCH(AZ$2,'I-EmEC'!$A$1:$DD$1,0),FALSE)</f>
        <v>6.52</v>
      </c>
      <c r="BA21" s="24">
        <f>VLOOKUP($A21,'I-EmEC'!$A:$DD,MATCH(BA$2,'I-EmEC'!$A$1:$DD$1,0),FALSE)</f>
        <v>6.52</v>
      </c>
      <c r="BB21" s="24">
        <f>VLOOKUP($A21,'I-EmEC'!$A:$DD,MATCH(BB$2,'I-EmEC'!$A$1:$DD$1,0),FALSE)</f>
        <v>6.61</v>
      </c>
      <c r="BC21" s="24">
        <f>VLOOKUP($A21,'I-EmEC'!$A:$DD,MATCH(BC$2,'I-EmEC'!$A$1:$DD$1,0),FALSE)</f>
        <v>5.9</v>
      </c>
      <c r="BD21" s="24">
        <f>VLOOKUP($A21,'I-EmEC'!$A:$DD,MATCH(BD$2,'I-EmEC'!$A$1:$DD$1,0),FALSE)</f>
        <v>5.85</v>
      </c>
      <c r="BE21" s="24">
        <f>VLOOKUP($A21,'I-EmEC'!$A:$DD,MATCH(BE$2,'I-EmEC'!$A$1:$DD$1,0),FALSE)</f>
        <v>5.81</v>
      </c>
      <c r="BF21" s="24" t="e">
        <f>VLOOKUP($A21,'I-EmEC'!$A:$DD,MATCH(BF$2,'I-EmEC'!$A$1:$DD$1,0),FALSE)</f>
        <v>#N/A</v>
      </c>
      <c r="BG21" s="24" t="e">
        <f>VLOOKUP($A21,'I-EmEC'!$A:$DD,MATCH(BG$2,'I-EmEC'!$A$1:$DD$1,0),FALSE)</f>
        <v>#N/A</v>
      </c>
      <c r="BH21" s="24" t="e">
        <f>VLOOKUP($A21,'I-EmEC'!$A:$DD,MATCH(BH$2,'I-EmEC'!$A$1:$DD$1,0),FALSE)</f>
        <v>#N/A</v>
      </c>
      <c r="BI21" s="26">
        <f>VLOOKUP($A21,'I-EmEC'!$A:$DD,MATCH(BI$2,'I-EmEC'!$A$1:$DD$1,0),FALSE)</f>
        <v>41.176470588235297</v>
      </c>
      <c r="BJ21" s="27">
        <f>VLOOKUP($A21,'I-EmEC'!$A:$DD,MATCH(BJ$2,'I-EmEC'!$A$1:$DD$1,0),FALSE)</f>
        <v>17.472118959107807</v>
      </c>
      <c r="BK21" s="27">
        <f>VLOOKUP($A21,'I-EmEC'!$A:$DD,MATCH(BK$2,'I-EmEC'!$A$1:$DD$1,0),FALSE)</f>
        <v>68.278529980657623</v>
      </c>
      <c r="BL21" s="27">
        <f>VLOOKUP($A21,'I-EmEC'!$A:$DD,MATCH(BL$2,'I-EmEC'!$A$1:$DD$1,0),FALSE)</f>
        <v>68.278529980657623</v>
      </c>
      <c r="BM21" s="27">
        <f>VLOOKUP($A21,'I-EmEC'!$A:$DD,MATCH(BM$2,'I-EmEC'!$A$1:$DD$1,0),FALSE)</f>
        <v>67.967145790554412</v>
      </c>
      <c r="BN21" s="27">
        <f>VLOOKUP($A21,'I-EmEC'!$A:$DD,MATCH(BN$2,'I-EmEC'!$A$1:$DD$1,0),FALSE)</f>
        <v>77.846790890269162</v>
      </c>
      <c r="BO21" s="27">
        <f>VLOOKUP($A21,'I-EmEC'!$A:$DD,MATCH(BO$2,'I-EmEC'!$A$1:$DD$1,0),FALSE)</f>
        <v>77.846790890269162</v>
      </c>
      <c r="BP21" s="27">
        <f>VLOOKUP($A21,'I-EmEC'!$A:$DD,MATCH(BP$2,'I-EmEC'!$A$1:$DD$1,0),FALSE)</f>
        <v>64.347826086956516</v>
      </c>
      <c r="BQ21" s="27">
        <f>VLOOKUP($A21,'I-EmEC'!$A:$DD,MATCH(BQ$2,'I-EmEC'!$A$1:$DD$1,0),FALSE)</f>
        <v>59.753593429158109</v>
      </c>
      <c r="BR21" s="27">
        <f>VLOOKUP($A21,'I-EmEC'!$A:$DD,MATCH(BR$2,'I-EmEC'!$A$1:$DD$1,0),FALSE)</f>
        <v>59.753593429158109</v>
      </c>
      <c r="BS21" s="27">
        <f>VLOOKUP($A21,'I-EmEC'!$A:$DD,MATCH(BS$2,'I-EmEC'!$A$1:$DD$1,0),FALSE)</f>
        <v>61.573033707865171</v>
      </c>
      <c r="BT21" s="27">
        <f>VLOOKUP($A21,'I-EmEC'!$A:$DD,MATCH(BT$2,'I-EmEC'!$A$1:$DD$1,0),FALSE)</f>
        <v>50.098619329388555</v>
      </c>
      <c r="BU21" s="27">
        <f>VLOOKUP($A21,'I-EmEC'!$A:$DD,MATCH(BU$2,'I-EmEC'!$A$1:$DD$1,0),FALSE)</f>
        <v>32.190476190476183</v>
      </c>
      <c r="BV21" s="27">
        <f>VLOOKUP($A21,'I-EmEC'!$A:$DD,MATCH(BV$2,'I-EmEC'!$A$1:$DD$1,0),FALSE)</f>
        <v>23.913043478260867</v>
      </c>
      <c r="BW21" s="27" t="e">
        <f>VLOOKUP($A21,'I-EmEC'!$A:$DD,MATCH(BW$2,'I-EmEC'!$A$1:$DD$1,0),FALSE)</f>
        <v>#N/A</v>
      </c>
      <c r="BX21" s="27" t="e">
        <f>VLOOKUP($A21,'I-EmEC'!$A:$DD,MATCH(BX$2,'I-EmEC'!$A$1:$DD$1,0),FALSE)</f>
        <v>#N/A</v>
      </c>
      <c r="BY21" s="27" t="e">
        <f>VLOOKUP($A21,'I-EmEC'!$A:$DD,MATCH(BY$2,'I-EmEC'!$A$1:$DD$1,0),FALSE)</f>
        <v>#N/A</v>
      </c>
      <c r="BZ21" s="23">
        <f>VLOOKUP($A21,'I-EmEC'!$A:$DD,MATCH(BZ$2,'I-EmEC'!$A$1:$DD$1,0),FALSE)</f>
        <v>5.283018867924528</v>
      </c>
      <c r="CA21" s="24">
        <f>VLOOKUP($A21,'I-EmEC'!$A:$DD,MATCH(CA$2,'I-EmEC'!$A$1:$DD$1,0),FALSE)</f>
        <v>1.3073713490959666</v>
      </c>
      <c r="CB21" s="24">
        <f>VLOOKUP($A21,'I-EmEC'!$A:$DD,MATCH(CB$2,'I-EmEC'!$A$1:$DD$1,0),FALSE)</f>
        <v>8.1336405529953915</v>
      </c>
      <c r="CC21" s="24">
        <f>VLOOKUP($A21,'I-EmEC'!$A:$DD,MATCH(CC$2,'I-EmEC'!$A$1:$DD$1,0),FALSE)</f>
        <v>8.1336405529953915</v>
      </c>
      <c r="CD21" s="24">
        <f>VLOOKUP($A21,'I-EmEC'!$A:$DD,MATCH(CD$2,'I-EmEC'!$A$1:$DD$1,0),FALSE)</f>
        <v>8.316582914572864</v>
      </c>
      <c r="CE21" s="24">
        <f>VLOOKUP($A21,'I-EmEC'!$A:$DD,MATCH(CE$2,'I-EmEC'!$A$1:$DD$1,0),FALSE)</f>
        <v>7.1892925430210326</v>
      </c>
      <c r="CF21" s="24">
        <f>VLOOKUP($A21,'I-EmEC'!$A:$DD,MATCH(CF$2,'I-EmEC'!$A$1:$DD$1,0),FALSE)</f>
        <v>7.1892925430210326</v>
      </c>
      <c r="CG21" s="24">
        <f>VLOOKUP($A21,'I-EmEC'!$A:$DD,MATCH(CG$2,'I-EmEC'!$A$1:$DD$1,0),FALSE)</f>
        <v>5.8421052631578947</v>
      </c>
      <c r="CH21" s="24">
        <f>VLOOKUP($A21,'I-EmEC'!$A:$DD,MATCH(CH$2,'I-EmEC'!$A$1:$DD$1,0),FALSE)</f>
        <v>2.5684024713150926</v>
      </c>
      <c r="CI21" s="24">
        <f>VLOOKUP($A21,'I-EmEC'!$A:$DD,MATCH(CI$2,'I-EmEC'!$A$1:$DD$1,0),FALSE)</f>
        <v>2.5684024713150926</v>
      </c>
      <c r="CJ21" s="24">
        <f>VLOOKUP($A21,'I-EmEC'!$A:$DD,MATCH(CJ$2,'I-EmEC'!$A$1:$DD$1,0),FALSE)</f>
        <v>2.67578125</v>
      </c>
      <c r="CK21" s="24">
        <f>VLOOKUP($A21,'I-EmEC'!$A:$DD,MATCH(CK$2,'I-EmEC'!$A$1:$DD$1,0),FALSE)</f>
        <v>5.2049180327868854</v>
      </c>
      <c r="CL21" s="24">
        <f>VLOOKUP($A21,'I-EmEC'!$A:$DD,MATCH(CL$2,'I-EmEC'!$A$1:$DD$1,0),FALSE)</f>
        <v>3.326771653543307</v>
      </c>
      <c r="CM21" s="24">
        <f>VLOOKUP($A21,'I-EmEC'!$A:$DD,MATCH(CM$2,'I-EmEC'!$A$1:$DD$1,0),FALSE)</f>
        <v>2.3314065510597302</v>
      </c>
      <c r="CN21" s="24" t="e">
        <f>VLOOKUP($A21,'I-EmEC'!$A:$DD,MATCH(CN$2,'I-EmEC'!$A$1:$DD$1,0),FALSE)</f>
        <v>#N/A</v>
      </c>
      <c r="CO21" s="24" t="e">
        <f>VLOOKUP($A21,'I-EmEC'!$A:$DD,MATCH(CO$2,'I-EmEC'!$A$1:$DD$1,0),FALSE)</f>
        <v>#N/A</v>
      </c>
      <c r="CP21" s="24" t="e">
        <f>VLOOKUP($A21,'I-EmEC'!$A:$DD,MATCH(CP$2,'I-EmEC'!$A$1:$DD$1,0),FALSE)</f>
        <v>#N/A</v>
      </c>
    </row>
    <row r="22" spans="1:94" s="35" customFormat="1" x14ac:dyDescent="0.2">
      <c r="A22" s="49" t="s">
        <v>30</v>
      </c>
      <c r="B22" s="37" t="str">
        <f>IF(VLOOKUP($A22,'I-Ligands'!$A:$G,3,FALSE)="","",VLOOKUP($A22,'I-Ligands'!$A:$G,3,FALSE))</f>
        <v>Acetylcholine</v>
      </c>
      <c r="C22" s="38" t="str">
        <f>IF(VLOOKUP($A22,'I-Ligands'!$A:$G,4,FALSE)="","",VLOOKUP($A22,'I-Ligands'!$A:$G,4,FALSE))</f>
        <v>Acetylcholine Chloride</v>
      </c>
      <c r="D22" s="36" t="str">
        <f>IF(VLOOKUP($A22,'I-Ligands'!$A:$G,5,FALSE)="","",VLOOKUP($A22,'I-Ligands'!$A:$G,5,FALSE))</f>
        <v>Guide to Pharmacology</v>
      </c>
      <c r="E22" s="36">
        <f>IF(VLOOKUP($A22,'I-Ligands'!$A:$G,6,FALSE)="","",VLOOKUP($A22,'I-Ligands'!$A:$G,6,FALSE))</f>
        <v>294</v>
      </c>
      <c r="F22" s="36" t="str">
        <f>IF(VLOOKUP($A22,'I-Ligands'!$A:$G,7,FALSE)="","",VLOOKUP($A22,'I-Ligands'!$A:$G,7,FALSE))</f>
        <v>Physiological</v>
      </c>
      <c r="G22" s="28">
        <f t="shared" si="0"/>
        <v>7.4501428389040854</v>
      </c>
      <c r="H22" s="32">
        <f t="shared" si="1"/>
        <v>8.3780773123836791</v>
      </c>
      <c r="I22" s="32">
        <f t="shared" si="2"/>
        <v>8.4380752420589644</v>
      </c>
      <c r="J22" s="32">
        <f t="shared" si="3"/>
        <v>7.3737826952281313</v>
      </c>
      <c r="K22" s="32" t="e">
        <f t="shared" si="4"/>
        <v>#N/A</v>
      </c>
      <c r="L22" s="28">
        <f t="shared" si="5"/>
        <v>7.5</v>
      </c>
      <c r="M22" s="32">
        <f t="shared" si="6"/>
        <v>8.68</v>
      </c>
      <c r="N22" s="32">
        <f t="shared" si="7"/>
        <v>8.68</v>
      </c>
      <c r="O22" s="32">
        <f t="shared" si="8"/>
        <v>7.42</v>
      </c>
      <c r="P22" s="32" t="e">
        <f t="shared" si="9"/>
        <v>#N/A</v>
      </c>
      <c r="Q22" s="29">
        <f t="shared" si="10"/>
        <v>95.353159851301115</v>
      </c>
      <c r="R22" s="31">
        <f t="shared" si="11"/>
        <v>89.855072463768124</v>
      </c>
      <c r="S22" s="31">
        <f t="shared" si="12"/>
        <v>86.193293885601577</v>
      </c>
      <c r="T22" s="31">
        <f t="shared" si="13"/>
        <v>90.118577075098813</v>
      </c>
      <c r="U22" s="31" t="e">
        <f t="shared" si="14"/>
        <v>#N/A</v>
      </c>
      <c r="V22" s="28">
        <f t="shared" si="15"/>
        <v>15.251572327044025</v>
      </c>
      <c r="W22" s="32">
        <f t="shared" si="16"/>
        <v>15.555555555555555</v>
      </c>
      <c r="X22" s="32">
        <f t="shared" si="17"/>
        <v>11.939890710382514</v>
      </c>
      <c r="Y22" s="32">
        <f t="shared" si="18"/>
        <v>10.654627539503387</v>
      </c>
      <c r="Z22" s="32" t="e">
        <f t="shared" si="19"/>
        <v>#N/A</v>
      </c>
      <c r="AA22" s="23" cm="1">
        <f t="array" ref="AA22">_xlfn.IFS(AR22=0,0,AR22&gt;0,(LOG(0.01*BI22/10^-AR22)))</f>
        <v>7.4501428389040854</v>
      </c>
      <c r="AB22" s="24" cm="1">
        <f t="array" ref="AB22">_xlfn.IFS(AS22=0,0,AS22&gt;0,(LOG(0.01*BJ22/10^-AS22)))</f>
        <v>7.3993350894454268</v>
      </c>
      <c r="AC22" s="24" cm="1">
        <f t="array" ref="AC22">_xlfn.IFS(AT22=0,0,AT22&gt;0,(LOG(0.01*BK22/10^-AT22)))</f>
        <v>8.3228119576733466</v>
      </c>
      <c r="AD22" s="24" cm="1">
        <f t="array" ref="AD22">_xlfn.IFS(AU22=0,0,AU22&gt;0,(LOG(0.01*BL22/10^-AU22)))</f>
        <v>8.3228119576733466</v>
      </c>
      <c r="AE22" s="24" cm="1">
        <f t="array" ref="AE22">_xlfn.IFS(AV22=0,0,AV22&gt;0,(LOG(0.01*BM22/10^-AV22)))</f>
        <v>8.3780773123836791</v>
      </c>
      <c r="AF22" s="24" cm="1">
        <f t="array" ref="AF22">_xlfn.IFS(AW22=0,0,AW22&gt;0,(LOG(0.01*BN22/10^-AW22)))</f>
        <v>7.6535425987609988</v>
      </c>
      <c r="AG22" s="24" cm="1">
        <f t="array" ref="AG22">_xlfn.IFS(AX22=0,0,AX22&gt;0,(LOG(0.01*BO22/10^-AX22)))</f>
        <v>7.6535425987609988</v>
      </c>
      <c r="AH22" s="24" cm="1">
        <f t="array" ref="AH22">_xlfn.IFS(AY22=0,0,AY22&gt;0,(LOG(0.01*BP22/10^-AY22)))</f>
        <v>7.8821393843515617</v>
      </c>
      <c r="AI22" s="24" cm="1">
        <f t="array" ref="AI22">_xlfn.IFS(AZ22=0,0,AZ22&gt;0,(LOG(0.01*BQ22/10^-AZ22)))</f>
        <v>8.4380752420589644</v>
      </c>
      <c r="AJ22" s="24" cm="1">
        <f t="array" ref="AJ22">_xlfn.IFS(BA22=0,0,BA22&gt;0,(LOG(0.01*BR22/10^-BA22)))</f>
        <v>8.4380752420589644</v>
      </c>
      <c r="AK22" s="24" cm="1">
        <f t="array" ref="AK22">_xlfn.IFS(BB22=0,0,BB22&gt;0,(LOG(0.01*BS22/10^-BB22)))</f>
        <v>8.3930405298006132</v>
      </c>
      <c r="AL22" s="24" cm="1">
        <f t="array" ref="AL22">_xlfn.IFS(BC22=0,0,BC22&gt;0,(LOG(0.01*BT22/10^-BC22)))</f>
        <v>8.0254734776370853</v>
      </c>
      <c r="AM22" s="24" cm="1">
        <f t="array" ref="AM22">_xlfn.IFS(BD22=0,0,BD22&gt;0,(LOG(0.01*BU22/10^-BD22)))</f>
        <v>7.3737826952281313</v>
      </c>
      <c r="AN22" s="24" cm="1">
        <f t="array" ref="AN22">_xlfn.IFS(BE22=0,0,BE22&gt;0,(LOG(0.01*BV22/10^-BE22)))</f>
        <v>6.6248143258246364</v>
      </c>
      <c r="AO22" s="24" t="e" cm="1">
        <f t="array" ref="AO22">_xlfn.IFS(BF22=0,0,BF22&gt;0,(LOG(0.01*BW22/10^-BF22)))</f>
        <v>#N/A</v>
      </c>
      <c r="AP22" s="24" t="e" cm="1">
        <f t="array" ref="AP22">_xlfn.IFS(BG22=0,0,BG22&gt;0,(LOG(0.01*BX22/10^-BG22)))</f>
        <v>#N/A</v>
      </c>
      <c r="AQ22" s="24" t="e" cm="1">
        <f t="array" ref="AQ22">_xlfn.IFS(BH22=0,0,BH22&gt;0,(LOG(0.01*BY22/10^-BH22)))</f>
        <v>#N/A</v>
      </c>
      <c r="AR22" s="23">
        <f>VLOOKUP($A22,'I-EmEC'!$A:$DD,MATCH(AR$2,'I-EmEC'!$A$1:$DD$1,0),FALSE)</f>
        <v>7.5</v>
      </c>
      <c r="AS22" s="24">
        <f>VLOOKUP($A22,'I-EmEC'!$A:$DD,MATCH(AS$2,'I-EmEC'!$A$1:$DD$1,0),FALSE)</f>
        <v>7.42</v>
      </c>
      <c r="AT22" s="24">
        <f>VLOOKUP($A22,'I-EmEC'!$A:$DD,MATCH(AT$2,'I-EmEC'!$A$1:$DD$1,0),FALSE)</f>
        <v>8.48</v>
      </c>
      <c r="AU22" s="24">
        <f>VLOOKUP($A22,'I-EmEC'!$A:$DD,MATCH(AU$2,'I-EmEC'!$A$1:$DD$1,0),FALSE)</f>
        <v>8.48</v>
      </c>
      <c r="AV22" s="24">
        <f>VLOOKUP($A22,'I-EmEC'!$A:$DD,MATCH(AV$2,'I-EmEC'!$A$1:$DD$1,0),FALSE)</f>
        <v>8.68</v>
      </c>
      <c r="AW22" s="24">
        <f>VLOOKUP($A22,'I-EmEC'!$A:$DD,MATCH(AW$2,'I-EmEC'!$A$1:$DD$1,0),FALSE)</f>
        <v>7.7</v>
      </c>
      <c r="AX22" s="24">
        <f>VLOOKUP($A22,'I-EmEC'!$A:$DD,MATCH(AX$2,'I-EmEC'!$A$1:$DD$1,0),FALSE)</f>
        <v>7.7</v>
      </c>
      <c r="AY22" s="24">
        <f>VLOOKUP($A22,'I-EmEC'!$A:$DD,MATCH(AY$2,'I-EmEC'!$A$1:$DD$1,0),FALSE)</f>
        <v>7.93</v>
      </c>
      <c r="AZ22" s="24">
        <f>VLOOKUP($A22,'I-EmEC'!$A:$DD,MATCH(AZ$2,'I-EmEC'!$A$1:$DD$1,0),FALSE)</f>
        <v>8.68</v>
      </c>
      <c r="BA22" s="24">
        <f>VLOOKUP($A22,'I-EmEC'!$A:$DD,MATCH(BA$2,'I-EmEC'!$A$1:$DD$1,0),FALSE)</f>
        <v>8.68</v>
      </c>
      <c r="BB22" s="24">
        <f>VLOOKUP($A22,'I-EmEC'!$A:$DD,MATCH(BB$2,'I-EmEC'!$A$1:$DD$1,0),FALSE)</f>
        <v>8.64</v>
      </c>
      <c r="BC22" s="24">
        <f>VLOOKUP($A22,'I-EmEC'!$A:$DD,MATCH(BC$2,'I-EmEC'!$A$1:$DD$1,0),FALSE)</f>
        <v>8.09</v>
      </c>
      <c r="BD22" s="24">
        <f>VLOOKUP($A22,'I-EmEC'!$A:$DD,MATCH(BD$2,'I-EmEC'!$A$1:$DD$1,0),FALSE)</f>
        <v>7.42</v>
      </c>
      <c r="BE22" s="24">
        <f>VLOOKUP($A22,'I-EmEC'!$A:$DD,MATCH(BE$2,'I-EmEC'!$A$1:$DD$1,0),FALSE)</f>
        <v>6.67</v>
      </c>
      <c r="BF22" s="24" t="e">
        <f>VLOOKUP($A22,'I-EmEC'!$A:$DD,MATCH(BF$2,'I-EmEC'!$A$1:$DD$1,0),FALSE)</f>
        <v>#N/A</v>
      </c>
      <c r="BG22" s="24" t="e">
        <f>VLOOKUP($A22,'I-EmEC'!$A:$DD,MATCH(BG$2,'I-EmEC'!$A$1:$DD$1,0),FALSE)</f>
        <v>#N/A</v>
      </c>
      <c r="BH22" s="24" t="e">
        <f>VLOOKUP($A22,'I-EmEC'!$A:$DD,MATCH(BH$2,'I-EmEC'!$A$1:$DD$1,0),FALSE)</f>
        <v>#N/A</v>
      </c>
      <c r="BI22" s="26">
        <f>VLOOKUP($A22,'I-EmEC'!$A:$DD,MATCH(BI$2,'I-EmEC'!$A$1:$DD$1,0),FALSE)</f>
        <v>89.154411764705884</v>
      </c>
      <c r="BJ22" s="27">
        <f>VLOOKUP($A22,'I-EmEC'!$A:$DD,MATCH(BJ$2,'I-EmEC'!$A$1:$DD$1,0),FALSE)</f>
        <v>95.353159851301115</v>
      </c>
      <c r="BK22" s="27">
        <f>VLOOKUP($A22,'I-EmEC'!$A:$DD,MATCH(BK$2,'I-EmEC'!$A$1:$DD$1,0),FALSE)</f>
        <v>69.632495164410059</v>
      </c>
      <c r="BL22" s="27">
        <f>VLOOKUP($A22,'I-EmEC'!$A:$DD,MATCH(BL$2,'I-EmEC'!$A$1:$DD$1,0),FALSE)</f>
        <v>69.632495164410059</v>
      </c>
      <c r="BM22" s="27">
        <f>VLOOKUP($A22,'I-EmEC'!$A:$DD,MATCH(BM$2,'I-EmEC'!$A$1:$DD$1,0),FALSE)</f>
        <v>49.897330595482543</v>
      </c>
      <c r="BN22" s="27">
        <f>VLOOKUP($A22,'I-EmEC'!$A:$DD,MATCH(BN$2,'I-EmEC'!$A$1:$DD$1,0),FALSE)</f>
        <v>89.855072463768124</v>
      </c>
      <c r="BO22" s="27">
        <f>VLOOKUP($A22,'I-EmEC'!$A:$DD,MATCH(BO$2,'I-EmEC'!$A$1:$DD$1,0),FALSE)</f>
        <v>89.855072463768124</v>
      </c>
      <c r="BP22" s="27">
        <f>VLOOKUP($A22,'I-EmEC'!$A:$DD,MATCH(BP$2,'I-EmEC'!$A$1:$DD$1,0),FALSE)</f>
        <v>89.565217391304344</v>
      </c>
      <c r="BQ22" s="27">
        <f>VLOOKUP($A22,'I-EmEC'!$A:$DD,MATCH(BQ$2,'I-EmEC'!$A$1:$DD$1,0),FALSE)</f>
        <v>57.289527720739216</v>
      </c>
      <c r="BR22" s="27">
        <f>VLOOKUP($A22,'I-EmEC'!$A:$DD,MATCH(BR$2,'I-EmEC'!$A$1:$DD$1,0),FALSE)</f>
        <v>57.289527720739216</v>
      </c>
      <c r="BS22" s="27">
        <f>VLOOKUP($A22,'I-EmEC'!$A:$DD,MATCH(BS$2,'I-EmEC'!$A$1:$DD$1,0),FALSE)</f>
        <v>56.629213483146067</v>
      </c>
      <c r="BT22" s="27">
        <f>VLOOKUP($A22,'I-EmEC'!$A:$DD,MATCH(BT$2,'I-EmEC'!$A$1:$DD$1,0),FALSE)</f>
        <v>86.193293885601577</v>
      </c>
      <c r="BU22" s="27">
        <f>VLOOKUP($A22,'I-EmEC'!$A:$DD,MATCH(BU$2,'I-EmEC'!$A$1:$DD$1,0),FALSE)</f>
        <v>89.904761904761898</v>
      </c>
      <c r="BV22" s="27">
        <f>VLOOKUP($A22,'I-EmEC'!$A:$DD,MATCH(BV$2,'I-EmEC'!$A$1:$DD$1,0),FALSE)</f>
        <v>90.118577075098813</v>
      </c>
      <c r="BW22" s="27" t="e">
        <f>VLOOKUP($A22,'I-EmEC'!$A:$DD,MATCH(BW$2,'I-EmEC'!$A$1:$DD$1,0),FALSE)</f>
        <v>#N/A</v>
      </c>
      <c r="BX22" s="27" t="e">
        <f>VLOOKUP($A22,'I-EmEC'!$A:$DD,MATCH(BX$2,'I-EmEC'!$A$1:$DD$1,0),FALSE)</f>
        <v>#N/A</v>
      </c>
      <c r="BY22" s="27" t="e">
        <f>VLOOKUP($A22,'I-EmEC'!$A:$DD,MATCH(BY$2,'I-EmEC'!$A$1:$DD$1,0),FALSE)</f>
        <v>#N/A</v>
      </c>
      <c r="BZ22" s="23">
        <f>VLOOKUP($A22,'I-EmEC'!$A:$DD,MATCH(BZ$2,'I-EmEC'!$A$1:$DD$1,0),FALSE)</f>
        <v>15.251572327044025</v>
      </c>
      <c r="CA22" s="24">
        <f>VLOOKUP($A22,'I-EmEC'!$A:$DD,MATCH(CA$2,'I-EmEC'!$A$1:$DD$1,0),FALSE)</f>
        <v>14.826589595375722</v>
      </c>
      <c r="CB22" s="24">
        <f>VLOOKUP($A22,'I-EmEC'!$A:$DD,MATCH(CB$2,'I-EmEC'!$A$1:$DD$1,0),FALSE)</f>
        <v>9.7297297297297298</v>
      </c>
      <c r="CC22" s="24">
        <f>VLOOKUP($A22,'I-EmEC'!$A:$DD,MATCH(CC$2,'I-EmEC'!$A$1:$DD$1,0),FALSE)</f>
        <v>9.7297297297297298</v>
      </c>
      <c r="CD22" s="24">
        <f>VLOOKUP($A22,'I-EmEC'!$A:$DD,MATCH(CD$2,'I-EmEC'!$A$1:$DD$1,0),FALSE)</f>
        <v>3.8147566718995289</v>
      </c>
      <c r="CE22" s="24">
        <f>VLOOKUP($A22,'I-EmEC'!$A:$DD,MATCH(CE$2,'I-EmEC'!$A$1:$DD$1,0),FALSE)</f>
        <v>15.555555555555555</v>
      </c>
      <c r="CF22" s="24">
        <f>VLOOKUP($A22,'I-EmEC'!$A:$DD,MATCH(CF$2,'I-EmEC'!$A$1:$DD$1,0),FALSE)</f>
        <v>15.555555555555555</v>
      </c>
      <c r="CG22" s="24">
        <f>VLOOKUP($A22,'I-EmEC'!$A:$DD,MATCH(CG$2,'I-EmEC'!$A$1:$DD$1,0),FALSE)</f>
        <v>7.0871559633027514</v>
      </c>
      <c r="CH22" s="24">
        <f>VLOOKUP($A22,'I-EmEC'!$A:$DD,MATCH(CH$2,'I-EmEC'!$A$1:$DD$1,0),FALSE)</f>
        <v>5.2345215759849903</v>
      </c>
      <c r="CI22" s="24">
        <f>VLOOKUP($A22,'I-EmEC'!$A:$DD,MATCH(CI$2,'I-EmEC'!$A$1:$DD$1,0),FALSE)</f>
        <v>5.2345215759849903</v>
      </c>
      <c r="CJ22" s="24">
        <f>VLOOKUP($A22,'I-EmEC'!$A:$DD,MATCH(CJ$2,'I-EmEC'!$A$1:$DD$1,0),FALSE)</f>
        <v>5.8198614318706694</v>
      </c>
      <c r="CK22" s="24">
        <f>VLOOKUP($A22,'I-EmEC'!$A:$DD,MATCH(CK$2,'I-EmEC'!$A$1:$DD$1,0),FALSE)</f>
        <v>11.939890710382514</v>
      </c>
      <c r="CL22" s="24">
        <f>VLOOKUP($A22,'I-EmEC'!$A:$DD,MATCH(CL$2,'I-EmEC'!$A$1:$DD$1,0),FALSE)</f>
        <v>10.654627539503387</v>
      </c>
      <c r="CM22" s="24">
        <f>VLOOKUP($A22,'I-EmEC'!$A:$DD,MATCH(CM$2,'I-EmEC'!$A$1:$DD$1,0),FALSE)</f>
        <v>10.531177829099308</v>
      </c>
      <c r="CN22" s="24" t="e">
        <f>VLOOKUP($A22,'I-EmEC'!$A:$DD,MATCH(CN$2,'I-EmEC'!$A$1:$DD$1,0),FALSE)</f>
        <v>#N/A</v>
      </c>
      <c r="CO22" s="24" t="e">
        <f>VLOOKUP($A22,'I-EmEC'!$A:$DD,MATCH(CO$2,'I-EmEC'!$A$1:$DD$1,0),FALSE)</f>
        <v>#N/A</v>
      </c>
      <c r="CP22" s="24" t="e">
        <f>VLOOKUP($A22,'I-EmEC'!$A:$DD,MATCH(CP$2,'I-EmEC'!$A$1:$DD$1,0),FALSE)</f>
        <v>#N/A</v>
      </c>
    </row>
    <row r="23" spans="1:94" s="35" customFormat="1" x14ac:dyDescent="0.2">
      <c r="A23" s="49" t="s">
        <v>34</v>
      </c>
      <c r="B23" s="37" t="str">
        <f>IF(VLOOKUP($A23,'I-Ligands'!$A:$G,3,FALSE)="","",VLOOKUP($A23,'I-Ligands'!$A:$G,3,FALSE))</f>
        <v>Norepinephrine</v>
      </c>
      <c r="C23" s="38" t="str">
        <f>IF(VLOOKUP($A23,'I-Ligands'!$A:$G,4,FALSE)="","",VLOOKUP($A23,'I-Ligands'!$A:$G,4,FALSE))</f>
        <v>L-(−)-Norepinephrine (+)-bitartrate salt monohydrate</v>
      </c>
      <c r="D23" s="36" t="str">
        <f>IF(VLOOKUP($A23,'I-Ligands'!$A:$G,5,FALSE)="","",VLOOKUP($A23,'I-Ligands'!$A:$G,5,FALSE))</f>
        <v>Guide to Pharmacology</v>
      </c>
      <c r="E23" s="36">
        <f>IF(VLOOKUP($A23,'I-Ligands'!$A:$G,6,FALSE)="","",VLOOKUP($A23,'I-Ligands'!$A:$G,6,FALSE))</f>
        <v>505</v>
      </c>
      <c r="F23" s="36" t="str">
        <f>IF(VLOOKUP($A23,'I-Ligands'!$A:$G,7,FALSE)="","",VLOOKUP($A23,'I-Ligands'!$A:$G,7,FALSE))</f>
        <v>Physiological</v>
      </c>
      <c r="G23" s="28">
        <f t="shared" si="0"/>
        <v>8.4026028243688167</v>
      </c>
      <c r="H23" s="32">
        <f t="shared" si="1"/>
        <v>7.0799260620000357</v>
      </c>
      <c r="I23" s="32">
        <f t="shared" si="2"/>
        <v>8.5130826175213752</v>
      </c>
      <c r="J23" s="32">
        <f t="shared" si="3"/>
        <v>7.4996913050362712</v>
      </c>
      <c r="K23" s="32" t="e">
        <f t="shared" si="4"/>
        <v>#N/A</v>
      </c>
      <c r="L23" s="28">
        <f t="shared" si="5"/>
        <v>8.57</v>
      </c>
      <c r="M23" s="32">
        <f t="shared" si="6"/>
        <v>7.16</v>
      </c>
      <c r="N23" s="32">
        <f t="shared" si="7"/>
        <v>8.68</v>
      </c>
      <c r="O23" s="32">
        <f t="shared" si="8"/>
        <v>7.59</v>
      </c>
      <c r="P23" s="32" t="e">
        <f t="shared" si="9"/>
        <v>#N/A</v>
      </c>
      <c r="Q23" s="29">
        <f t="shared" si="10"/>
        <v>70.260223048327134</v>
      </c>
      <c r="R23" s="31">
        <f t="shared" si="11"/>
        <v>83.162217659137568</v>
      </c>
      <c r="S23" s="31">
        <f t="shared" si="12"/>
        <v>81.459566074950686</v>
      </c>
      <c r="T23" s="31">
        <f t="shared" si="13"/>
        <v>81.22529644268775</v>
      </c>
      <c r="U23" s="31" t="e">
        <f t="shared" si="14"/>
        <v>#N/A</v>
      </c>
      <c r="V23" s="28">
        <f t="shared" si="15"/>
        <v>8.9361702127659566</v>
      </c>
      <c r="W23" s="32">
        <f t="shared" si="16"/>
        <v>12.132564841498558</v>
      </c>
      <c r="X23" s="32">
        <f t="shared" si="17"/>
        <v>8.5154639175257731</v>
      </c>
      <c r="Y23" s="32">
        <f t="shared" si="18"/>
        <v>8.896103896103897</v>
      </c>
      <c r="Z23" s="32" t="e">
        <f t="shared" si="19"/>
        <v>#N/A</v>
      </c>
      <c r="AA23" s="23" cm="1">
        <f t="array" ref="AA23">_xlfn.IFS(AR23=0,0,AR23&gt;0,(LOG(0.01*BI23/10^-AR23)))</f>
        <v>8.4026028243688167</v>
      </c>
      <c r="AB23" s="24" cm="1">
        <f t="array" ref="AB23">_xlfn.IFS(AS23=0,0,AS23&gt;0,(LOG(0.01*BJ23/10^-AS23)))</f>
        <v>8.2867095241708366</v>
      </c>
      <c r="AC23" s="24" cm="1">
        <f t="array" ref="AC23">_xlfn.IFS(AT23=0,0,AT23&gt;0,(LOG(0.01*BK23/10^-AT23)))</f>
        <v>7.0107915527417255</v>
      </c>
      <c r="AD23" s="24" cm="1">
        <f t="array" ref="AD23">_xlfn.IFS(AU23=0,0,AU23&gt;0,(LOG(0.01*BL23/10^-AU23)))</f>
        <v>7.0107915527417255</v>
      </c>
      <c r="AE23" s="24" cm="1">
        <f t="array" ref="AE23">_xlfn.IFS(AV23=0,0,AV23&gt;0,(LOG(0.01*BM23/10^-AV23)))</f>
        <v>7.0799260620000357</v>
      </c>
      <c r="AF23" s="24" cm="1">
        <f t="array" ref="AF23">_xlfn.IFS(AW23=0,0,AW23&gt;0,(LOG(0.01*BN23/10^-AW23)))</f>
        <v>6.6126401739202434</v>
      </c>
      <c r="AG23" s="24" cm="1">
        <f t="array" ref="AG23">_xlfn.IFS(AX23=0,0,AX23&gt;0,(LOG(0.01*BO23/10^-AX23)))</f>
        <v>6.6126401739202434</v>
      </c>
      <c r="AH23" s="24" cm="1">
        <f t="array" ref="AH23">_xlfn.IFS(AY23=0,0,AY23&gt;0,(LOG(0.01*BP23/10^-AY23)))</f>
        <v>6.765150195801132</v>
      </c>
      <c r="AI23" s="24" cm="1">
        <f t="array" ref="AI23">_xlfn.IFS(AZ23=0,0,AZ23&gt;0,(LOG(0.01*BQ23/10^-AZ23)))</f>
        <v>8.3052964657445454</v>
      </c>
      <c r="AJ23" s="24" cm="1">
        <f t="array" ref="AJ23">_xlfn.IFS(BA23=0,0,BA23&gt;0,(LOG(0.01*BR23/10^-BA23)))</f>
        <v>8.3052964657445454</v>
      </c>
      <c r="AK23" s="24" cm="1">
        <f t="array" ref="AK23">_xlfn.IFS(BB23=0,0,BB23&gt;0,(LOG(0.01*BS23/10^-BB23)))</f>
        <v>8.5130826175213752</v>
      </c>
      <c r="AL23" s="24" cm="1">
        <f t="array" ref="AL23">_xlfn.IFS(BC23=0,0,BC23&gt;0,(LOG(0.01*BT23/10^-BC23)))</f>
        <v>6.6309420923230658</v>
      </c>
      <c r="AM23" s="24" cm="1">
        <f t="array" ref="AM23">_xlfn.IFS(BD23=0,0,BD23&gt;0,(LOG(0.01*BU23/10^-BD23)))</f>
        <v>6.4886312033571594</v>
      </c>
      <c r="AN23" s="24" cm="1">
        <f t="array" ref="AN23">_xlfn.IFS(BE23=0,0,BE23&gt;0,(LOG(0.01*BV23/10^-BE23)))</f>
        <v>7.4996913050362712</v>
      </c>
      <c r="AO23" s="24" t="e" cm="1">
        <f t="array" ref="AO23">_xlfn.IFS(BF23=0,0,BF23&gt;0,(LOG(0.01*BW23/10^-BF23)))</f>
        <v>#N/A</v>
      </c>
      <c r="AP23" s="24" t="e" cm="1">
        <f t="array" ref="AP23">_xlfn.IFS(BG23=0,0,BG23&gt;0,(LOG(0.01*BX23/10^-BG23)))</f>
        <v>#N/A</v>
      </c>
      <c r="AQ23" s="24" t="e" cm="1">
        <f t="array" ref="AQ23">_xlfn.IFS(BH23=0,0,BH23&gt;0,(LOG(0.01*BY23/10^-BH23)))</f>
        <v>#N/A</v>
      </c>
      <c r="AR23" s="23">
        <f>VLOOKUP($A23,'I-EmEC'!$A:$DD,MATCH(AR$2,'I-EmEC'!$A$1:$DD$1,0),FALSE)</f>
        <v>8.57</v>
      </c>
      <c r="AS23" s="24">
        <f>VLOOKUP($A23,'I-EmEC'!$A:$DD,MATCH(AS$2,'I-EmEC'!$A$1:$DD$1,0),FALSE)</f>
        <v>8.44</v>
      </c>
      <c r="AT23" s="24">
        <f>VLOOKUP($A23,'I-EmEC'!$A:$DD,MATCH(AT$2,'I-EmEC'!$A$1:$DD$1,0),FALSE)</f>
        <v>7.1</v>
      </c>
      <c r="AU23" s="24">
        <f>VLOOKUP($A23,'I-EmEC'!$A:$DD,MATCH(AU$2,'I-EmEC'!$A$1:$DD$1,0),FALSE)</f>
        <v>7.1</v>
      </c>
      <c r="AV23" s="24">
        <f>VLOOKUP($A23,'I-EmEC'!$A:$DD,MATCH(AV$2,'I-EmEC'!$A$1:$DD$1,0),FALSE)</f>
        <v>7.16</v>
      </c>
      <c r="AW23" s="24">
        <f>VLOOKUP($A23,'I-EmEC'!$A:$DD,MATCH(AW$2,'I-EmEC'!$A$1:$DD$1,0),FALSE)</f>
        <v>6.71</v>
      </c>
      <c r="AX23" s="24">
        <f>VLOOKUP($A23,'I-EmEC'!$A:$DD,MATCH(AX$2,'I-EmEC'!$A$1:$DD$1,0),FALSE)</f>
        <v>6.71</v>
      </c>
      <c r="AY23" s="24">
        <f>VLOOKUP($A23,'I-EmEC'!$A:$DD,MATCH(AY$2,'I-EmEC'!$A$1:$DD$1,0),FALSE)</f>
        <v>6.87</v>
      </c>
      <c r="AZ23" s="24">
        <f>VLOOKUP($A23,'I-EmEC'!$A:$DD,MATCH(AZ$2,'I-EmEC'!$A$1:$DD$1,0),FALSE)</f>
        <v>8.4499999999999993</v>
      </c>
      <c r="BA23" s="24">
        <f>VLOOKUP($A23,'I-EmEC'!$A:$DD,MATCH(BA$2,'I-EmEC'!$A$1:$DD$1,0),FALSE)</f>
        <v>8.4499999999999993</v>
      </c>
      <c r="BB23" s="24">
        <f>VLOOKUP($A23,'I-EmEC'!$A:$DD,MATCH(BB$2,'I-EmEC'!$A$1:$DD$1,0),FALSE)</f>
        <v>8.68</v>
      </c>
      <c r="BC23" s="24">
        <f>VLOOKUP($A23,'I-EmEC'!$A:$DD,MATCH(BC$2,'I-EmEC'!$A$1:$DD$1,0),FALSE)</f>
        <v>6.72</v>
      </c>
      <c r="BD23" s="24">
        <f>VLOOKUP($A23,'I-EmEC'!$A:$DD,MATCH(BD$2,'I-EmEC'!$A$1:$DD$1,0),FALSE)</f>
        <v>6.61</v>
      </c>
      <c r="BE23" s="24">
        <f>VLOOKUP($A23,'I-EmEC'!$A:$DD,MATCH(BE$2,'I-EmEC'!$A$1:$DD$1,0),FALSE)</f>
        <v>7.59</v>
      </c>
      <c r="BF23" s="24" t="e">
        <f>VLOOKUP($A23,'I-EmEC'!$A:$DD,MATCH(BF$2,'I-EmEC'!$A$1:$DD$1,0),FALSE)</f>
        <v>#N/A</v>
      </c>
      <c r="BG23" s="24" t="e">
        <f>VLOOKUP($A23,'I-EmEC'!$A:$DD,MATCH(BG$2,'I-EmEC'!$A$1:$DD$1,0),FALSE)</f>
        <v>#N/A</v>
      </c>
      <c r="BH23" s="24" t="e">
        <f>VLOOKUP($A23,'I-EmEC'!$A:$DD,MATCH(BH$2,'I-EmEC'!$A$1:$DD$1,0),FALSE)</f>
        <v>#N/A</v>
      </c>
      <c r="BI23" s="26">
        <f>VLOOKUP($A23,'I-EmEC'!$A:$DD,MATCH(BI$2,'I-EmEC'!$A$1:$DD$1,0),FALSE)</f>
        <v>68.014705882352942</v>
      </c>
      <c r="BJ23" s="27">
        <f>VLOOKUP($A23,'I-EmEC'!$A:$DD,MATCH(BJ$2,'I-EmEC'!$A$1:$DD$1,0),FALSE)</f>
        <v>70.260223048327134</v>
      </c>
      <c r="BK23" s="27">
        <f>VLOOKUP($A23,'I-EmEC'!$A:$DD,MATCH(BK$2,'I-EmEC'!$A$1:$DD$1,0),FALSE)</f>
        <v>81.431334622823982</v>
      </c>
      <c r="BL23" s="27">
        <f>VLOOKUP($A23,'I-EmEC'!$A:$DD,MATCH(BL$2,'I-EmEC'!$A$1:$DD$1,0),FALSE)</f>
        <v>81.431334622823982</v>
      </c>
      <c r="BM23" s="27">
        <f>VLOOKUP($A23,'I-EmEC'!$A:$DD,MATCH(BM$2,'I-EmEC'!$A$1:$DD$1,0),FALSE)</f>
        <v>83.162217659137568</v>
      </c>
      <c r="BN23" s="27">
        <f>VLOOKUP($A23,'I-EmEC'!$A:$DD,MATCH(BN$2,'I-EmEC'!$A$1:$DD$1,0),FALSE)</f>
        <v>79.917184265010363</v>
      </c>
      <c r="BO23" s="27">
        <f>VLOOKUP($A23,'I-EmEC'!$A:$DD,MATCH(BO$2,'I-EmEC'!$A$1:$DD$1,0),FALSE)</f>
        <v>79.917184265010363</v>
      </c>
      <c r="BP23" s="27">
        <f>VLOOKUP($A23,'I-EmEC'!$A:$DD,MATCH(BP$2,'I-EmEC'!$A$1:$DD$1,0),FALSE)</f>
        <v>78.550724637681157</v>
      </c>
      <c r="BQ23" s="27">
        <f>VLOOKUP($A23,'I-EmEC'!$A:$DD,MATCH(BQ$2,'I-EmEC'!$A$1:$DD$1,0),FALSE)</f>
        <v>71.663244353182748</v>
      </c>
      <c r="BR23" s="27">
        <f>VLOOKUP($A23,'I-EmEC'!$A:$DD,MATCH(BR$2,'I-EmEC'!$A$1:$DD$1,0),FALSE)</f>
        <v>71.663244353182748</v>
      </c>
      <c r="BS23" s="27">
        <f>VLOOKUP($A23,'I-EmEC'!$A:$DD,MATCH(BS$2,'I-EmEC'!$A$1:$DD$1,0),FALSE)</f>
        <v>68.089887640449433</v>
      </c>
      <c r="BT23" s="27">
        <f>VLOOKUP($A23,'I-EmEC'!$A:$DD,MATCH(BT$2,'I-EmEC'!$A$1:$DD$1,0),FALSE)</f>
        <v>81.459566074950686</v>
      </c>
      <c r="BU23" s="27">
        <f>VLOOKUP($A23,'I-EmEC'!$A:$DD,MATCH(BU$2,'I-EmEC'!$A$1:$DD$1,0),FALSE)</f>
        <v>75.619047619047635</v>
      </c>
      <c r="BV23" s="27">
        <f>VLOOKUP($A23,'I-EmEC'!$A:$DD,MATCH(BV$2,'I-EmEC'!$A$1:$DD$1,0),FALSE)</f>
        <v>81.22529644268775</v>
      </c>
      <c r="BW23" s="27" t="e">
        <f>VLOOKUP($A23,'I-EmEC'!$A:$DD,MATCH(BW$2,'I-EmEC'!$A$1:$DD$1,0),FALSE)</f>
        <v>#N/A</v>
      </c>
      <c r="BX23" s="27" t="e">
        <f>VLOOKUP($A23,'I-EmEC'!$A:$DD,MATCH(BX$2,'I-EmEC'!$A$1:$DD$1,0),FALSE)</f>
        <v>#N/A</v>
      </c>
      <c r="BY23" s="27" t="e">
        <f>VLOOKUP($A23,'I-EmEC'!$A:$DD,MATCH(BY$2,'I-EmEC'!$A$1:$DD$1,0),FALSE)</f>
        <v>#N/A</v>
      </c>
      <c r="BZ23" s="23">
        <f>VLOOKUP($A23,'I-EmEC'!$A:$DD,MATCH(BZ$2,'I-EmEC'!$A$1:$DD$1,0),FALSE)</f>
        <v>7.2978303747534516</v>
      </c>
      <c r="CA23" s="24">
        <f>VLOOKUP($A23,'I-EmEC'!$A:$DD,MATCH(CA$2,'I-EmEC'!$A$1:$DD$1,0),FALSE)</f>
        <v>8.9361702127659566</v>
      </c>
      <c r="CB23" s="24">
        <f>VLOOKUP($A23,'I-EmEC'!$A:$DD,MATCH(CB$2,'I-EmEC'!$A$1:$DD$1,0),FALSE)</f>
        <v>12.132564841498558</v>
      </c>
      <c r="CC23" s="24">
        <f>VLOOKUP($A23,'I-EmEC'!$A:$DD,MATCH(CC$2,'I-EmEC'!$A$1:$DD$1,0),FALSE)</f>
        <v>12.132564841498558</v>
      </c>
      <c r="CD23" s="24">
        <f>VLOOKUP($A23,'I-EmEC'!$A:$DD,MATCH(CD$2,'I-EmEC'!$A$1:$DD$1,0),FALSE)</f>
        <v>10.657894736842106</v>
      </c>
      <c r="CE23" s="24">
        <f>VLOOKUP($A23,'I-EmEC'!$A:$DD,MATCH(CE$2,'I-EmEC'!$A$1:$DD$1,0),FALSE)</f>
        <v>9.5308641975308657</v>
      </c>
      <c r="CF23" s="24">
        <f>VLOOKUP($A23,'I-EmEC'!$A:$DD,MATCH(CF$2,'I-EmEC'!$A$1:$DD$1,0),FALSE)</f>
        <v>9.5308641975308657</v>
      </c>
      <c r="CG23" s="24">
        <f>VLOOKUP($A23,'I-EmEC'!$A:$DD,MATCH(CG$2,'I-EmEC'!$A$1:$DD$1,0),FALSE)</f>
        <v>9.4755244755244767</v>
      </c>
      <c r="CH23" s="24">
        <f>VLOOKUP($A23,'I-EmEC'!$A:$DD,MATCH(CH$2,'I-EmEC'!$A$1:$DD$1,0),FALSE)</f>
        <v>5.1780415430267057</v>
      </c>
      <c r="CI23" s="24">
        <f>VLOOKUP($A23,'I-EmEC'!$A:$DD,MATCH(CI$2,'I-EmEC'!$A$1:$DD$1,0),FALSE)</f>
        <v>5.1780415430267057</v>
      </c>
      <c r="CJ23" s="24">
        <f>VLOOKUP($A23,'I-EmEC'!$A:$DD,MATCH(CJ$2,'I-EmEC'!$A$1:$DD$1,0),FALSE)</f>
        <v>5.2061855670103094</v>
      </c>
      <c r="CK23" s="24">
        <f>VLOOKUP($A23,'I-EmEC'!$A:$DD,MATCH(CK$2,'I-EmEC'!$A$1:$DD$1,0),FALSE)</f>
        <v>8.5154639175257731</v>
      </c>
      <c r="CL23" s="24">
        <f>VLOOKUP($A23,'I-EmEC'!$A:$DD,MATCH(CL$2,'I-EmEC'!$A$1:$DD$1,0),FALSE)</f>
        <v>7.5908221797323137</v>
      </c>
      <c r="CM23" s="24">
        <f>VLOOKUP($A23,'I-EmEC'!$A:$DD,MATCH(CM$2,'I-EmEC'!$A$1:$DD$1,0),FALSE)</f>
        <v>8.896103896103897</v>
      </c>
      <c r="CN23" s="24" t="e">
        <f>VLOOKUP($A23,'I-EmEC'!$A:$DD,MATCH(CN$2,'I-EmEC'!$A$1:$DD$1,0),FALSE)</f>
        <v>#N/A</v>
      </c>
      <c r="CO23" s="24" t="e">
        <f>VLOOKUP($A23,'I-EmEC'!$A:$DD,MATCH(CO$2,'I-EmEC'!$A$1:$DD$1,0),FALSE)</f>
        <v>#N/A</v>
      </c>
      <c r="CP23" s="24" t="e">
        <f>VLOOKUP($A23,'I-EmEC'!$A:$DD,MATCH(CP$2,'I-EmEC'!$A$1:$DD$1,0),FALSE)</f>
        <v>#N/A</v>
      </c>
    </row>
    <row r="24" spans="1:94" x14ac:dyDescent="0.2">
      <c r="A24" s="49" t="s">
        <v>35</v>
      </c>
      <c r="B24" s="37" t="str">
        <f>IF(VLOOKUP($A24,'I-Ligands'!$A:$G,3,FALSE)="","",VLOOKUP($A24,'I-Ligands'!$A:$G,3,FALSE))</f>
        <v>Norepinephrine</v>
      </c>
      <c r="C24" s="38" t="str">
        <f>IF(VLOOKUP($A24,'I-Ligands'!$A:$G,4,FALSE)="","",VLOOKUP($A24,'I-Ligands'!$A:$G,4,FALSE))</f>
        <v>L-(−)-Norepinephrine (+)-bitartrate salt monohydrate</v>
      </c>
      <c r="D24" s="36" t="str">
        <f>IF(VLOOKUP($A24,'I-Ligands'!$A:$G,5,FALSE)="","",VLOOKUP($A24,'I-Ligands'!$A:$G,5,FALSE))</f>
        <v>Guide to Pharmacology</v>
      </c>
      <c r="E24" s="36">
        <f>IF(VLOOKUP($A24,'I-Ligands'!$A:$G,6,FALSE)="","",VLOOKUP($A24,'I-Ligands'!$A:$G,6,FALSE))</f>
        <v>505</v>
      </c>
      <c r="F24" s="36" t="str">
        <f>IF(VLOOKUP($A24,'I-Ligands'!$A:$G,7,FALSE)="","",VLOOKUP($A24,'I-Ligands'!$A:$G,7,FALSE))</f>
        <v>Physiological</v>
      </c>
      <c r="G24" s="28">
        <f t="shared" si="0"/>
        <v>7.6799820913197738</v>
      </c>
      <c r="H24" s="32">
        <f t="shared" si="1"/>
        <v>5.6670247529744247</v>
      </c>
      <c r="I24" s="32">
        <f t="shared" si="2"/>
        <v>7.5693509540379802</v>
      </c>
      <c r="J24" s="32">
        <f t="shared" si="3"/>
        <v>5.9174691891234312</v>
      </c>
      <c r="K24" s="32" t="e">
        <f t="shared" si="4"/>
        <v>#N/A</v>
      </c>
      <c r="L24" s="28">
        <f t="shared" si="5"/>
        <v>7.75</v>
      </c>
      <c r="M24" s="32">
        <f t="shared" si="6"/>
        <v>6.04</v>
      </c>
      <c r="N24" s="32">
        <f t="shared" si="7"/>
        <v>7.63</v>
      </c>
      <c r="O24" s="32">
        <f t="shared" si="8"/>
        <v>6.21</v>
      </c>
      <c r="P24" s="32" t="e">
        <f t="shared" si="9"/>
        <v>#N/A</v>
      </c>
      <c r="Q24" s="29">
        <f t="shared" si="10"/>
        <v>85.110294117647058</v>
      </c>
      <c r="R24" s="31">
        <f t="shared" si="11"/>
        <v>47.536231884057962</v>
      </c>
      <c r="S24" s="31">
        <f t="shared" si="12"/>
        <v>86.966292134831477</v>
      </c>
      <c r="T24" s="31">
        <f t="shared" si="13"/>
        <v>50.988142292490117</v>
      </c>
      <c r="U24" s="31" t="e">
        <f t="shared" si="14"/>
        <v>#N/A</v>
      </c>
      <c r="V24" s="28">
        <f t="shared" si="15"/>
        <v>12.446236559139784</v>
      </c>
      <c r="W24" s="32">
        <f t="shared" si="16"/>
        <v>4.618473895582329</v>
      </c>
      <c r="X24" s="32">
        <f t="shared" si="17"/>
        <v>4.742647058823529</v>
      </c>
      <c r="Y24" s="32">
        <f t="shared" si="18"/>
        <v>3.0641330166270784</v>
      </c>
      <c r="Z24" s="32" t="e">
        <f t="shared" si="19"/>
        <v>#N/A</v>
      </c>
      <c r="AA24" s="23" cm="1">
        <f t="array" ref="AA24">_xlfn.IFS(AR24=0,0,AR24&gt;0,(LOG(0.01*BI24/10^-AR24)))</f>
        <v>7.6799820913197738</v>
      </c>
      <c r="AB24" s="24" cm="1">
        <f t="array" ref="AB24">_xlfn.IFS(AS24=0,0,AS24&gt;0,(LOG(0.01*BJ24/10^-AS24)))</f>
        <v>7.3872291209907228</v>
      </c>
      <c r="AC24" s="24" cm="1">
        <f t="array" ref="AC24">_xlfn.IFS(AT24=0,0,AT24&gt;0,(LOG(0.01*BK24/10^-AT24)))</f>
        <v>5.6382372929236508</v>
      </c>
      <c r="AD24" s="24" cm="1">
        <f t="array" ref="AD24">_xlfn.IFS(AU24=0,0,AU24&gt;0,(LOG(0.01*BL24/10^-AU24)))</f>
        <v>5.6382372929236508</v>
      </c>
      <c r="AE24" s="24" cm="1">
        <f t="array" ref="AE24">_xlfn.IFS(AV24=0,0,AV24&gt;0,(LOG(0.01*BM24/10^-AV24)))</f>
        <v>5.5854671491775196</v>
      </c>
      <c r="AF24" s="24" cm="1">
        <f t="array" ref="AF24">_xlfn.IFS(AW24=0,0,AW24&gt;0,(LOG(0.01*BN24/10^-AW24)))</f>
        <v>5.4840261356102946</v>
      </c>
      <c r="AG24" s="24" cm="1">
        <f t="array" ref="AG24">_xlfn.IFS(AX24=0,0,AX24&gt;0,(LOG(0.01*BO24/10^-AX24)))</f>
        <v>5.4840261356102946</v>
      </c>
      <c r="AH24" s="24" cm="1">
        <f t="array" ref="AH24">_xlfn.IFS(AY24=0,0,AY24&gt;0,(LOG(0.01*BP24/10^-AY24)))</f>
        <v>5.6670247529744247</v>
      </c>
      <c r="AI24" s="24" cm="1">
        <f t="array" ref="AI24">_xlfn.IFS(AZ24=0,0,AZ24&gt;0,(LOG(0.01*BQ24/10^-AZ24)))</f>
        <v>7.3841943467927074</v>
      </c>
      <c r="AJ24" s="24" cm="1">
        <f t="array" ref="AJ24">_xlfn.IFS(BA24=0,0,BA24&gt;0,(LOG(0.01*BR24/10^-BA24)))</f>
        <v>7.3841943467927074</v>
      </c>
      <c r="AK24" s="24" cm="1">
        <f t="array" ref="AK24">_xlfn.IFS(BB24=0,0,BB24&gt;0,(LOG(0.01*BS24/10^-BB24)))</f>
        <v>7.5693509540379802</v>
      </c>
      <c r="AL24" s="24" cm="1">
        <f t="array" ref="AL24">_xlfn.IFS(BC24=0,0,BC24&gt;0,(LOG(0.01*BT24/10^-BC24)))</f>
        <v>5.7466117466298945</v>
      </c>
      <c r="AM24" s="24" cm="1">
        <f t="array" ref="AM24">_xlfn.IFS(BD24=0,0,BD24&gt;0,(LOG(0.01*BU24/10^-BD24)))</f>
        <v>5.3041620703766865</v>
      </c>
      <c r="AN24" s="24" cm="1">
        <f t="array" ref="AN24">_xlfn.IFS(BE24=0,0,BE24&gt;0,(LOG(0.01*BV24/10^-BE24)))</f>
        <v>5.9174691891234312</v>
      </c>
      <c r="AO24" s="24" t="e" cm="1">
        <f t="array" ref="AO24">_xlfn.IFS(BF24=0,0,BF24&gt;0,(LOG(0.01*BW24/10^-BF24)))</f>
        <v>#N/A</v>
      </c>
      <c r="AP24" s="24" t="e" cm="1">
        <f t="array" ref="AP24">_xlfn.IFS(BG24=0,0,BG24&gt;0,(LOG(0.01*BX24/10^-BG24)))</f>
        <v>#N/A</v>
      </c>
      <c r="AQ24" s="24" t="e" cm="1">
        <f t="array" ref="AQ24">_xlfn.IFS(BH24=0,0,BH24&gt;0,(LOG(0.01*BY24/10^-BH24)))</f>
        <v>#N/A</v>
      </c>
      <c r="AR24" s="23">
        <f>VLOOKUP($A24,'I-EmEC'!$A:$DD,MATCH(AR$2,'I-EmEC'!$A$1:$DD$1,0),FALSE)</f>
        <v>7.75</v>
      </c>
      <c r="AS24" s="24">
        <f>VLOOKUP($A24,'I-EmEC'!$A:$DD,MATCH(AS$2,'I-EmEC'!$A$1:$DD$1,0),FALSE)</f>
        <v>7.46</v>
      </c>
      <c r="AT24" s="24">
        <f>VLOOKUP($A24,'I-EmEC'!$A:$DD,MATCH(AT$2,'I-EmEC'!$A$1:$DD$1,0),FALSE)</f>
        <v>5.99</v>
      </c>
      <c r="AU24" s="24">
        <f>VLOOKUP($A24,'I-EmEC'!$A:$DD,MATCH(AU$2,'I-EmEC'!$A$1:$DD$1,0),FALSE)</f>
        <v>5.99</v>
      </c>
      <c r="AV24" s="24">
        <f>VLOOKUP($A24,'I-EmEC'!$A:$DD,MATCH(AV$2,'I-EmEC'!$A$1:$DD$1,0),FALSE)</f>
        <v>6.04</v>
      </c>
      <c r="AW24" s="24">
        <f>VLOOKUP($A24,'I-EmEC'!$A:$DD,MATCH(AW$2,'I-EmEC'!$A$1:$DD$1,0),FALSE)</f>
        <v>5.92</v>
      </c>
      <c r="AX24" s="24">
        <f>VLOOKUP($A24,'I-EmEC'!$A:$DD,MATCH(AX$2,'I-EmEC'!$A$1:$DD$1,0),FALSE)</f>
        <v>5.92</v>
      </c>
      <c r="AY24" s="24">
        <f>VLOOKUP($A24,'I-EmEC'!$A:$DD,MATCH(AY$2,'I-EmEC'!$A$1:$DD$1,0),FALSE)</f>
        <v>5.99</v>
      </c>
      <c r="AZ24" s="24">
        <f>VLOOKUP($A24,'I-EmEC'!$A:$DD,MATCH(AZ$2,'I-EmEC'!$A$1:$DD$1,0),FALSE)</f>
        <v>7.46</v>
      </c>
      <c r="BA24" s="24">
        <f>VLOOKUP($A24,'I-EmEC'!$A:$DD,MATCH(BA$2,'I-EmEC'!$A$1:$DD$1,0),FALSE)</f>
        <v>7.46</v>
      </c>
      <c r="BB24" s="24">
        <f>VLOOKUP($A24,'I-EmEC'!$A:$DD,MATCH(BB$2,'I-EmEC'!$A$1:$DD$1,0),FALSE)</f>
        <v>7.63</v>
      </c>
      <c r="BC24" s="24">
        <f>VLOOKUP($A24,'I-EmEC'!$A:$DD,MATCH(BC$2,'I-EmEC'!$A$1:$DD$1,0),FALSE)</f>
        <v>6.04</v>
      </c>
      <c r="BD24" s="24">
        <f>VLOOKUP($A24,'I-EmEC'!$A:$DD,MATCH(BD$2,'I-EmEC'!$A$1:$DD$1,0),FALSE)</f>
        <v>6.02</v>
      </c>
      <c r="BE24" s="24">
        <f>VLOOKUP($A24,'I-EmEC'!$A:$DD,MATCH(BE$2,'I-EmEC'!$A$1:$DD$1,0),FALSE)</f>
        <v>6.21</v>
      </c>
      <c r="BF24" s="24" t="e">
        <f>VLOOKUP($A24,'I-EmEC'!$A:$DD,MATCH(BF$2,'I-EmEC'!$A$1:$DD$1,0),FALSE)</f>
        <v>#N/A</v>
      </c>
      <c r="BG24" s="24" t="e">
        <f>VLOOKUP($A24,'I-EmEC'!$A:$DD,MATCH(BG$2,'I-EmEC'!$A$1:$DD$1,0),FALSE)</f>
        <v>#N/A</v>
      </c>
      <c r="BH24" s="24" t="e">
        <f>VLOOKUP($A24,'I-EmEC'!$A:$DD,MATCH(BH$2,'I-EmEC'!$A$1:$DD$1,0),FALSE)</f>
        <v>#N/A</v>
      </c>
      <c r="BI24" s="26">
        <f>VLOOKUP($A24,'I-EmEC'!$A:$DD,MATCH(BI$2,'I-EmEC'!$A$1:$DD$1,0),FALSE)</f>
        <v>85.110294117647058</v>
      </c>
      <c r="BJ24" s="27">
        <f>VLOOKUP($A24,'I-EmEC'!$A:$DD,MATCH(BJ$2,'I-EmEC'!$A$1:$DD$1,0),FALSE)</f>
        <v>84.572490706319712</v>
      </c>
      <c r="BK24" s="27">
        <f>VLOOKUP($A24,'I-EmEC'!$A:$DD,MATCH(BK$2,'I-EmEC'!$A$1:$DD$1,0),FALSE)</f>
        <v>44.487427466150869</v>
      </c>
      <c r="BL24" s="27">
        <f>VLOOKUP($A24,'I-EmEC'!$A:$DD,MATCH(BL$2,'I-EmEC'!$A$1:$DD$1,0),FALSE)</f>
        <v>44.487427466150869</v>
      </c>
      <c r="BM24" s="27">
        <f>VLOOKUP($A24,'I-EmEC'!$A:$DD,MATCH(BM$2,'I-EmEC'!$A$1:$DD$1,0),FALSE)</f>
        <v>35.112936344969199</v>
      </c>
      <c r="BN24" s="27">
        <f>VLOOKUP($A24,'I-EmEC'!$A:$DD,MATCH(BN$2,'I-EmEC'!$A$1:$DD$1,0),FALSE)</f>
        <v>36.645962732919259</v>
      </c>
      <c r="BO24" s="27">
        <f>VLOOKUP($A24,'I-EmEC'!$A:$DD,MATCH(BO$2,'I-EmEC'!$A$1:$DD$1,0),FALSE)</f>
        <v>36.645962732919259</v>
      </c>
      <c r="BP24" s="27">
        <f>VLOOKUP($A24,'I-EmEC'!$A:$DD,MATCH(BP$2,'I-EmEC'!$A$1:$DD$1,0),FALSE)</f>
        <v>47.536231884057962</v>
      </c>
      <c r="BQ24" s="27">
        <f>VLOOKUP($A24,'I-EmEC'!$A:$DD,MATCH(BQ$2,'I-EmEC'!$A$1:$DD$1,0),FALSE)</f>
        <v>83.983572895277206</v>
      </c>
      <c r="BR24" s="27">
        <f>VLOOKUP($A24,'I-EmEC'!$A:$DD,MATCH(BR$2,'I-EmEC'!$A$1:$DD$1,0),FALSE)</f>
        <v>83.983572895277206</v>
      </c>
      <c r="BS24" s="27">
        <f>VLOOKUP($A24,'I-EmEC'!$A:$DD,MATCH(BS$2,'I-EmEC'!$A$1:$DD$1,0),FALSE)</f>
        <v>86.966292134831477</v>
      </c>
      <c r="BT24" s="27">
        <f>VLOOKUP($A24,'I-EmEC'!$A:$DD,MATCH(BT$2,'I-EmEC'!$A$1:$DD$1,0),FALSE)</f>
        <v>50.887573964497037</v>
      </c>
      <c r="BU24" s="27">
        <f>VLOOKUP($A24,'I-EmEC'!$A:$DD,MATCH(BU$2,'I-EmEC'!$A$1:$DD$1,0),FALSE)</f>
        <v>19.238095238095237</v>
      </c>
      <c r="BV24" s="27">
        <f>VLOOKUP($A24,'I-EmEC'!$A:$DD,MATCH(BV$2,'I-EmEC'!$A$1:$DD$1,0),FALSE)</f>
        <v>50.988142292490117</v>
      </c>
      <c r="BW24" s="27" t="e">
        <f>VLOOKUP($A24,'I-EmEC'!$A:$DD,MATCH(BW$2,'I-EmEC'!$A$1:$DD$1,0),FALSE)</f>
        <v>#N/A</v>
      </c>
      <c r="BX24" s="27" t="e">
        <f>VLOOKUP($A24,'I-EmEC'!$A:$DD,MATCH(BX$2,'I-EmEC'!$A$1:$DD$1,0),FALSE)</f>
        <v>#N/A</v>
      </c>
      <c r="BY24" s="27" t="e">
        <f>VLOOKUP($A24,'I-EmEC'!$A:$DD,MATCH(BY$2,'I-EmEC'!$A$1:$DD$1,0),FALSE)</f>
        <v>#N/A</v>
      </c>
      <c r="BZ24" s="23">
        <f>VLOOKUP($A24,'I-EmEC'!$A:$DD,MATCH(BZ$2,'I-EmEC'!$A$1:$DD$1,0),FALSE)</f>
        <v>12.446236559139784</v>
      </c>
      <c r="CA24" s="24">
        <f>VLOOKUP($A24,'I-EmEC'!$A:$DD,MATCH(CA$2,'I-EmEC'!$A$1:$DD$1,0),FALSE)</f>
        <v>10.630841121495326</v>
      </c>
      <c r="CB24" s="24">
        <f>VLOOKUP($A24,'I-EmEC'!$A:$DD,MATCH(CB$2,'I-EmEC'!$A$1:$DD$1,0),FALSE)</f>
        <v>4.618473895582329</v>
      </c>
      <c r="CC24" s="24">
        <f>VLOOKUP($A24,'I-EmEC'!$A:$DD,MATCH(CC$2,'I-EmEC'!$A$1:$DD$1,0),FALSE)</f>
        <v>4.618473895582329</v>
      </c>
      <c r="CD24" s="24">
        <f>VLOOKUP($A24,'I-EmEC'!$A:$DD,MATCH(CD$2,'I-EmEC'!$A$1:$DD$1,0),FALSE)</f>
        <v>2.5637181409295353</v>
      </c>
      <c r="CE24" s="24">
        <f>VLOOKUP($A24,'I-EmEC'!$A:$DD,MATCH(CE$2,'I-EmEC'!$A$1:$DD$1,0),FALSE)</f>
        <v>3.3908045977011496</v>
      </c>
      <c r="CF24" s="24">
        <f>VLOOKUP($A24,'I-EmEC'!$A:$DD,MATCH(CF$2,'I-EmEC'!$A$1:$DD$1,0),FALSE)</f>
        <v>3.3908045977011496</v>
      </c>
      <c r="CG24" s="24">
        <f>VLOOKUP($A24,'I-EmEC'!$A:$DD,MATCH(CG$2,'I-EmEC'!$A$1:$DD$1,0),FALSE)</f>
        <v>2.1522309711286085</v>
      </c>
      <c r="CH24" s="24">
        <f>VLOOKUP($A24,'I-EmEC'!$A:$DD,MATCH(CH$2,'I-EmEC'!$A$1:$DD$1,0),FALSE)</f>
        <v>4.4945054945054945</v>
      </c>
      <c r="CI24" s="24">
        <f>VLOOKUP($A24,'I-EmEC'!$A:$DD,MATCH(CI$2,'I-EmEC'!$A$1:$DD$1,0),FALSE)</f>
        <v>4.4945054945054945</v>
      </c>
      <c r="CJ24" s="24">
        <f>VLOOKUP($A24,'I-EmEC'!$A:$DD,MATCH(CJ$2,'I-EmEC'!$A$1:$DD$1,0),FALSE)</f>
        <v>4.4228571428571435</v>
      </c>
      <c r="CK24" s="24">
        <f>VLOOKUP($A24,'I-EmEC'!$A:$DD,MATCH(CK$2,'I-EmEC'!$A$1:$DD$1,0),FALSE)</f>
        <v>4.742647058823529</v>
      </c>
      <c r="CL24" s="24">
        <f>VLOOKUP($A24,'I-EmEC'!$A:$DD,MATCH(CL$2,'I-EmEC'!$A$1:$DD$1,0),FALSE)</f>
        <v>1.6159999999999999</v>
      </c>
      <c r="CM24" s="24">
        <f>VLOOKUP($A24,'I-EmEC'!$A:$DD,MATCH(CM$2,'I-EmEC'!$A$1:$DD$1,0),FALSE)</f>
        <v>3.0641330166270784</v>
      </c>
      <c r="CN24" s="24" t="e">
        <f>VLOOKUP($A24,'I-EmEC'!$A:$DD,MATCH(CN$2,'I-EmEC'!$A$1:$DD$1,0),FALSE)</f>
        <v>#N/A</v>
      </c>
      <c r="CO24" s="24" t="e">
        <f>VLOOKUP($A24,'I-EmEC'!$A:$DD,MATCH(CO$2,'I-EmEC'!$A$1:$DD$1,0),FALSE)</f>
        <v>#N/A</v>
      </c>
      <c r="CP24" s="24" t="e">
        <f>VLOOKUP($A24,'I-EmEC'!$A:$DD,MATCH(CP$2,'I-EmEC'!$A$1:$DD$1,0),FALSE)</f>
        <v>#N/A</v>
      </c>
    </row>
    <row r="25" spans="1:94" x14ac:dyDescent="0.2">
      <c r="A25" s="49" t="s">
        <v>36</v>
      </c>
      <c r="B25" s="37" t="str">
        <f>IF(VLOOKUP($A25,'I-Ligands'!$A:$G,3,FALSE)="","",VLOOKUP($A25,'I-Ligands'!$A:$G,3,FALSE))</f>
        <v>Norepinephrine</v>
      </c>
      <c r="C25" s="38" t="str">
        <f>IF(VLOOKUP($A25,'I-Ligands'!$A:$G,4,FALSE)="","",VLOOKUP($A25,'I-Ligands'!$A:$G,4,FALSE))</f>
        <v>L-(−)-Norepinephrine (+)-bitartrate salt monohydrate</v>
      </c>
      <c r="D25" s="36" t="str">
        <f>IF(VLOOKUP($A25,'I-Ligands'!$A:$G,5,FALSE)="","",VLOOKUP($A25,'I-Ligands'!$A:$G,5,FALSE))</f>
        <v>Guide to Pharmacology</v>
      </c>
      <c r="E25" s="36">
        <f>IF(VLOOKUP($A25,'I-Ligands'!$A:$G,6,FALSE)="","",VLOOKUP($A25,'I-Ligands'!$A:$G,6,FALSE))</f>
        <v>505</v>
      </c>
      <c r="F25" s="36" t="str">
        <f>IF(VLOOKUP($A25,'I-Ligands'!$A:$G,7,FALSE)="","",VLOOKUP($A25,'I-Ligands'!$A:$G,7,FALSE))</f>
        <v>Physiological</v>
      </c>
      <c r="G25" s="28">
        <f t="shared" si="0"/>
        <v>6.3508608341503505</v>
      </c>
      <c r="H25" s="32">
        <f t="shared" si="1"/>
        <v>0</v>
      </c>
      <c r="I25" s="32">
        <f t="shared" si="2"/>
        <v>6.5191360269322818</v>
      </c>
      <c r="J25" s="32">
        <f t="shared" si="3"/>
        <v>0</v>
      </c>
      <c r="K25" s="32" t="e">
        <f t="shared" si="4"/>
        <v>#N/A</v>
      </c>
      <c r="L25" s="28">
        <f t="shared" si="5"/>
        <v>6.75</v>
      </c>
      <c r="M25" s="32">
        <f t="shared" si="6"/>
        <v>0</v>
      </c>
      <c r="N25" s="32">
        <f t="shared" si="7"/>
        <v>6.94</v>
      </c>
      <c r="O25" s="32">
        <f t="shared" si="8"/>
        <v>0</v>
      </c>
      <c r="P25" s="32" t="e">
        <f t="shared" si="9"/>
        <v>#N/A</v>
      </c>
      <c r="Q25" s="29">
        <f t="shared" si="10"/>
        <v>39.889705882352942</v>
      </c>
      <c r="R25" s="31">
        <f t="shared" si="11"/>
        <v>0</v>
      </c>
      <c r="S25" s="31">
        <f t="shared" si="12"/>
        <v>45.617977528089888</v>
      </c>
      <c r="T25" s="31">
        <f t="shared" si="13"/>
        <v>0</v>
      </c>
      <c r="U25" s="31" t="e">
        <f t="shared" si="14"/>
        <v>#N/A</v>
      </c>
      <c r="V25" s="28">
        <f t="shared" si="15"/>
        <v>9.3939393939393927</v>
      </c>
      <c r="W25" s="32">
        <f t="shared" si="16"/>
        <v>0</v>
      </c>
      <c r="X25" s="32">
        <f t="shared" si="17"/>
        <v>3.7873134328358207</v>
      </c>
      <c r="Y25" s="32">
        <f t="shared" si="18"/>
        <v>0</v>
      </c>
      <c r="Z25" s="32" t="e">
        <f t="shared" si="19"/>
        <v>#N/A</v>
      </c>
      <c r="AA25" s="23" cm="1">
        <f t="array" ref="AA25">_xlfn.IFS(AR25=0,0,AR25&gt;0,(LOG(0.01*BI25/10^-AR25)))</f>
        <v>6.3508608341503505</v>
      </c>
      <c r="AB25" s="24" cm="1">
        <f t="array" ref="AB25">_xlfn.IFS(AS25=0,0,AS25&gt;0,(LOG(0.01*BJ25/10^-AS25)))</f>
        <v>6.2151173767428451</v>
      </c>
      <c r="AC25" s="24" cm="1">
        <f t="array" ref="AC25">_xlfn.IFS(AT25=0,0,AT25&gt;0,(LOG(0.01*BK25/10^-AT25)))</f>
        <v>0</v>
      </c>
      <c r="AD25" s="24" cm="1">
        <f t="array" ref="AD25">_xlfn.IFS(AU25=0,0,AU25&gt;0,(LOG(0.01*BL25/10^-AU25)))</f>
        <v>0</v>
      </c>
      <c r="AE25" s="24" cm="1">
        <f t="array" ref="AE25">_xlfn.IFS(AV25=0,0,AV25&gt;0,(LOG(0.01*BM25/10^-AV25)))</f>
        <v>0</v>
      </c>
      <c r="AF25" s="24" cm="1">
        <f t="array" ref="AF25">_xlfn.IFS(AW25=0,0,AW25&gt;0,(LOG(0.01*BN25/10^-AW25)))</f>
        <v>0</v>
      </c>
      <c r="AG25" s="24" cm="1">
        <f t="array" ref="AG25">_xlfn.IFS(AX25=0,0,AX25&gt;0,(LOG(0.01*BO25/10^-AX25)))</f>
        <v>0</v>
      </c>
      <c r="AH25" s="24" cm="1">
        <f t="array" ref="AH25">_xlfn.IFS(AY25=0,0,AY25&gt;0,(LOG(0.01*BP25/10^-AY25)))</f>
        <v>0</v>
      </c>
      <c r="AI25" s="24" cm="1">
        <f t="array" ref="AI25">_xlfn.IFS(AZ25=0,0,AZ25&gt;0,(LOG(0.01*BQ25/10^-AZ25)))</f>
        <v>6.4256573071976408</v>
      </c>
      <c r="AJ25" s="24" cm="1">
        <f t="array" ref="AJ25">_xlfn.IFS(BA25=0,0,BA25&gt;0,(LOG(0.01*BR25/10^-BA25)))</f>
        <v>6.4256573071976408</v>
      </c>
      <c r="AK25" s="24" cm="1">
        <f t="array" ref="AK25">_xlfn.IFS(BB25=0,0,BB25&gt;0,(LOG(0.01*BS25/10^-BB25)))</f>
        <v>6.5191360269322818</v>
      </c>
      <c r="AL25" s="24" cm="1">
        <f t="array" ref="AL25">_xlfn.IFS(BC25=0,0,BC25&gt;0,(LOG(0.01*BT25/10^-BC25)))</f>
        <v>0</v>
      </c>
      <c r="AM25" s="24" cm="1">
        <f t="array" ref="AM25">_xlfn.IFS(BD25=0,0,BD25&gt;0,(LOG(0.01*BU25/10^-BD25)))</f>
        <v>0</v>
      </c>
      <c r="AN25" s="24" cm="1">
        <f t="array" ref="AN25">_xlfn.IFS(BE25=0,0,BE25&gt;0,(LOG(0.01*BV25/10^-BE25)))</f>
        <v>0</v>
      </c>
      <c r="AO25" s="24" t="e" cm="1">
        <f t="array" ref="AO25">_xlfn.IFS(BF25=0,0,BF25&gt;0,(LOG(0.01*BW25/10^-BF25)))</f>
        <v>#N/A</v>
      </c>
      <c r="AP25" s="24" t="e" cm="1">
        <f t="array" ref="AP25">_xlfn.IFS(BG25=0,0,BG25&gt;0,(LOG(0.01*BX25/10^-BG25)))</f>
        <v>#N/A</v>
      </c>
      <c r="AQ25" s="24" t="e" cm="1">
        <f t="array" ref="AQ25">_xlfn.IFS(BH25=0,0,BH25&gt;0,(LOG(0.01*BY25/10^-BH25)))</f>
        <v>#N/A</v>
      </c>
      <c r="AR25" s="23">
        <f>VLOOKUP($A25,'I-EmEC'!$A:$DD,MATCH(AR$2,'I-EmEC'!$A$1:$DD$1,0),FALSE)</f>
        <v>6.75</v>
      </c>
      <c r="AS25" s="24">
        <f>VLOOKUP($A25,'I-EmEC'!$A:$DD,MATCH(AS$2,'I-EmEC'!$A$1:$DD$1,0),FALSE)</f>
        <v>6.75</v>
      </c>
      <c r="AT25" s="24">
        <f>VLOOKUP($A25,'I-EmEC'!$A:$DD,MATCH(AT$2,'I-EmEC'!$A$1:$DD$1,0),FALSE)</f>
        <v>0</v>
      </c>
      <c r="AU25" s="24">
        <f>VLOOKUP($A25,'I-EmEC'!$A:$DD,MATCH(AU$2,'I-EmEC'!$A$1:$DD$1,0),FALSE)</f>
        <v>0</v>
      </c>
      <c r="AV25" s="24">
        <f>VLOOKUP($A25,'I-EmEC'!$A:$DD,MATCH(AV$2,'I-EmEC'!$A$1:$DD$1,0),FALSE)</f>
        <v>0</v>
      </c>
      <c r="AW25" s="24">
        <f>VLOOKUP($A25,'I-EmEC'!$A:$DD,MATCH(AW$2,'I-EmEC'!$A$1:$DD$1,0),FALSE)</f>
        <v>0</v>
      </c>
      <c r="AX25" s="24">
        <f>VLOOKUP($A25,'I-EmEC'!$A:$DD,MATCH(AX$2,'I-EmEC'!$A$1:$DD$1,0),FALSE)</f>
        <v>0</v>
      </c>
      <c r="AY25" s="24">
        <f>VLOOKUP($A25,'I-EmEC'!$A:$DD,MATCH(AY$2,'I-EmEC'!$A$1:$DD$1,0),FALSE)</f>
        <v>0</v>
      </c>
      <c r="AZ25" s="24">
        <f>VLOOKUP($A25,'I-EmEC'!$A:$DD,MATCH(AZ$2,'I-EmEC'!$A$1:$DD$1,0),FALSE)</f>
        <v>6.94</v>
      </c>
      <c r="BA25" s="24">
        <f>VLOOKUP($A25,'I-EmEC'!$A:$DD,MATCH(BA$2,'I-EmEC'!$A$1:$DD$1,0),FALSE)</f>
        <v>6.94</v>
      </c>
      <c r="BB25" s="24">
        <f>VLOOKUP($A25,'I-EmEC'!$A:$DD,MATCH(BB$2,'I-EmEC'!$A$1:$DD$1,0),FALSE)</f>
        <v>6.86</v>
      </c>
      <c r="BC25" s="24">
        <f>VLOOKUP($A25,'I-EmEC'!$A:$DD,MATCH(BC$2,'I-EmEC'!$A$1:$DD$1,0),FALSE)</f>
        <v>0</v>
      </c>
      <c r="BD25" s="24">
        <f>VLOOKUP($A25,'I-EmEC'!$A:$DD,MATCH(BD$2,'I-EmEC'!$A$1:$DD$1,0),FALSE)</f>
        <v>0</v>
      </c>
      <c r="BE25" s="24">
        <f>VLOOKUP($A25,'I-EmEC'!$A:$DD,MATCH(BE$2,'I-EmEC'!$A$1:$DD$1,0),FALSE)</f>
        <v>0</v>
      </c>
      <c r="BF25" s="24" t="e">
        <f>VLOOKUP($A25,'I-EmEC'!$A:$DD,MATCH(BF$2,'I-EmEC'!$A$1:$DD$1,0),FALSE)</f>
        <v>#N/A</v>
      </c>
      <c r="BG25" s="24" t="e">
        <f>VLOOKUP($A25,'I-EmEC'!$A:$DD,MATCH(BG$2,'I-EmEC'!$A$1:$DD$1,0),FALSE)</f>
        <v>#N/A</v>
      </c>
      <c r="BH25" s="24" t="e">
        <f>VLOOKUP($A25,'I-EmEC'!$A:$DD,MATCH(BH$2,'I-EmEC'!$A$1:$DD$1,0),FALSE)</f>
        <v>#N/A</v>
      </c>
      <c r="BI25" s="26">
        <f>VLOOKUP($A25,'I-EmEC'!$A:$DD,MATCH(BI$2,'I-EmEC'!$A$1:$DD$1,0),FALSE)</f>
        <v>39.889705882352942</v>
      </c>
      <c r="BJ25" s="27">
        <f>VLOOKUP($A25,'I-EmEC'!$A:$DD,MATCH(BJ$2,'I-EmEC'!$A$1:$DD$1,0),FALSE)</f>
        <v>29.182156133828997</v>
      </c>
      <c r="BK25" s="27">
        <f>VLOOKUP($A25,'I-EmEC'!$A:$DD,MATCH(BK$2,'I-EmEC'!$A$1:$DD$1,0),FALSE)</f>
        <v>0</v>
      </c>
      <c r="BL25" s="27">
        <f>VLOOKUP($A25,'I-EmEC'!$A:$DD,MATCH(BL$2,'I-EmEC'!$A$1:$DD$1,0),FALSE)</f>
        <v>0</v>
      </c>
      <c r="BM25" s="27">
        <f>VLOOKUP($A25,'I-EmEC'!$A:$DD,MATCH(BM$2,'I-EmEC'!$A$1:$DD$1,0),FALSE)</f>
        <v>0</v>
      </c>
      <c r="BN25" s="27">
        <f>VLOOKUP($A25,'I-EmEC'!$A:$DD,MATCH(BN$2,'I-EmEC'!$A$1:$DD$1,0),FALSE)</f>
        <v>0</v>
      </c>
      <c r="BO25" s="27">
        <f>VLOOKUP($A25,'I-EmEC'!$A:$DD,MATCH(BO$2,'I-EmEC'!$A$1:$DD$1,0),FALSE)</f>
        <v>0</v>
      </c>
      <c r="BP25" s="27">
        <f>VLOOKUP($A25,'I-EmEC'!$A:$DD,MATCH(BP$2,'I-EmEC'!$A$1:$DD$1,0),FALSE)</f>
        <v>0</v>
      </c>
      <c r="BQ25" s="27">
        <f>VLOOKUP($A25,'I-EmEC'!$A:$DD,MATCH(BQ$2,'I-EmEC'!$A$1:$DD$1,0),FALSE)</f>
        <v>30.595482546201229</v>
      </c>
      <c r="BR25" s="27">
        <f>VLOOKUP($A25,'I-EmEC'!$A:$DD,MATCH(BR$2,'I-EmEC'!$A$1:$DD$1,0),FALSE)</f>
        <v>30.595482546201229</v>
      </c>
      <c r="BS25" s="27">
        <f>VLOOKUP($A25,'I-EmEC'!$A:$DD,MATCH(BS$2,'I-EmEC'!$A$1:$DD$1,0),FALSE)</f>
        <v>45.617977528089888</v>
      </c>
      <c r="BT25" s="27">
        <f>VLOOKUP($A25,'I-EmEC'!$A:$DD,MATCH(BT$2,'I-EmEC'!$A$1:$DD$1,0),FALSE)</f>
        <v>0</v>
      </c>
      <c r="BU25" s="27">
        <f>VLOOKUP($A25,'I-EmEC'!$A:$DD,MATCH(BU$2,'I-EmEC'!$A$1:$DD$1,0),FALSE)</f>
        <v>0</v>
      </c>
      <c r="BV25" s="27">
        <f>VLOOKUP($A25,'I-EmEC'!$A:$DD,MATCH(BV$2,'I-EmEC'!$A$1:$DD$1,0),FALSE)</f>
        <v>0</v>
      </c>
      <c r="BW25" s="27" t="e">
        <f>VLOOKUP($A25,'I-EmEC'!$A:$DD,MATCH(BW$2,'I-EmEC'!$A$1:$DD$1,0),FALSE)</f>
        <v>#N/A</v>
      </c>
      <c r="BX25" s="27" t="e">
        <f>VLOOKUP($A25,'I-EmEC'!$A:$DD,MATCH(BX$2,'I-EmEC'!$A$1:$DD$1,0),FALSE)</f>
        <v>#N/A</v>
      </c>
      <c r="BY25" s="27" t="e">
        <f>VLOOKUP($A25,'I-EmEC'!$A:$DD,MATCH(BY$2,'I-EmEC'!$A$1:$DD$1,0),FALSE)</f>
        <v>#N/A</v>
      </c>
      <c r="BZ25" s="23">
        <f>VLOOKUP($A25,'I-EmEC'!$A:$DD,MATCH(BZ$2,'I-EmEC'!$A$1:$DD$1,0),FALSE)</f>
        <v>9.3939393939393927</v>
      </c>
      <c r="CA25" s="24">
        <f>VLOOKUP($A25,'I-EmEC'!$A:$DD,MATCH(CA$2,'I-EmEC'!$A$1:$DD$1,0),FALSE)</f>
        <v>4.8012232415902139</v>
      </c>
      <c r="CB25" s="24">
        <f>VLOOKUP($A25,'I-EmEC'!$A:$DD,MATCH(CB$2,'I-EmEC'!$A$1:$DD$1,0),FALSE)</f>
        <v>0</v>
      </c>
      <c r="CC25" s="24">
        <f>VLOOKUP($A25,'I-EmEC'!$A:$DD,MATCH(CC$2,'I-EmEC'!$A$1:$DD$1,0),FALSE)</f>
        <v>0</v>
      </c>
      <c r="CD25" s="24">
        <f>VLOOKUP($A25,'I-EmEC'!$A:$DD,MATCH(CD$2,'I-EmEC'!$A$1:$DD$1,0),FALSE)</f>
        <v>0</v>
      </c>
      <c r="CE25" s="24">
        <f>VLOOKUP($A25,'I-EmEC'!$A:$DD,MATCH(CE$2,'I-EmEC'!$A$1:$DD$1,0),FALSE)</f>
        <v>0</v>
      </c>
      <c r="CF25" s="24">
        <f>VLOOKUP($A25,'I-EmEC'!$A:$DD,MATCH(CF$2,'I-EmEC'!$A$1:$DD$1,0),FALSE)</f>
        <v>0</v>
      </c>
      <c r="CG25" s="24">
        <f>VLOOKUP($A25,'I-EmEC'!$A:$DD,MATCH(CG$2,'I-EmEC'!$A$1:$DD$1,0),FALSE)</f>
        <v>0</v>
      </c>
      <c r="CH25" s="24">
        <f>VLOOKUP($A25,'I-EmEC'!$A:$DD,MATCH(CH$2,'I-EmEC'!$A$1:$DD$1,0),FALSE)</f>
        <v>3.1236897274633129</v>
      </c>
      <c r="CI25" s="24">
        <f>VLOOKUP($A25,'I-EmEC'!$A:$DD,MATCH(CI$2,'I-EmEC'!$A$1:$DD$1,0),FALSE)</f>
        <v>3.1236897274633129</v>
      </c>
      <c r="CJ25" s="24">
        <f>VLOOKUP($A25,'I-EmEC'!$A:$DD,MATCH(CJ$2,'I-EmEC'!$A$1:$DD$1,0),FALSE)</f>
        <v>3.7873134328358207</v>
      </c>
      <c r="CK25" s="24">
        <f>VLOOKUP($A25,'I-EmEC'!$A:$DD,MATCH(CK$2,'I-EmEC'!$A$1:$DD$1,0),FALSE)</f>
        <v>0</v>
      </c>
      <c r="CL25" s="24">
        <f>VLOOKUP($A25,'I-EmEC'!$A:$DD,MATCH(CL$2,'I-EmEC'!$A$1:$DD$1,0),FALSE)</f>
        <v>0</v>
      </c>
      <c r="CM25" s="24">
        <f>VLOOKUP($A25,'I-EmEC'!$A:$DD,MATCH(CM$2,'I-EmEC'!$A$1:$DD$1,0),FALSE)</f>
        <v>0</v>
      </c>
      <c r="CN25" s="24" t="e">
        <f>VLOOKUP($A25,'I-EmEC'!$A:$DD,MATCH(CN$2,'I-EmEC'!$A$1:$DD$1,0),FALSE)</f>
        <v>#N/A</v>
      </c>
      <c r="CO25" s="24" t="e">
        <f>VLOOKUP($A25,'I-EmEC'!$A:$DD,MATCH(CO$2,'I-EmEC'!$A$1:$DD$1,0),FALSE)</f>
        <v>#N/A</v>
      </c>
      <c r="CP25" s="24" t="e">
        <f>VLOOKUP($A25,'I-EmEC'!$A:$DD,MATCH(CP$2,'I-EmEC'!$A$1:$DD$1,0),FALSE)</f>
        <v>#N/A</v>
      </c>
    </row>
    <row r="26" spans="1:94" x14ac:dyDescent="0.2">
      <c r="A26" s="49" t="s">
        <v>37</v>
      </c>
      <c r="B26" s="37" t="str">
        <f>IF(VLOOKUP($A26,'I-Ligands'!$A:$G,3,FALSE)="","",VLOOKUP($A26,'I-Ligands'!$A:$G,3,FALSE))</f>
        <v>Norepinephrine</v>
      </c>
      <c r="C26" s="38" t="str">
        <f>IF(VLOOKUP($A26,'I-Ligands'!$A:$G,4,FALSE)="","",VLOOKUP($A26,'I-Ligands'!$A:$G,4,FALSE))</f>
        <v>L-(−)-Norepinephrine (+)-bitartrate salt monohydrate</v>
      </c>
      <c r="D26" s="36" t="str">
        <f>IF(VLOOKUP($A26,'I-Ligands'!$A:$G,5,FALSE)="","",VLOOKUP($A26,'I-Ligands'!$A:$G,5,FALSE))</f>
        <v>Guide to Pharmacology</v>
      </c>
      <c r="E26" s="36">
        <f>IF(VLOOKUP($A26,'I-Ligands'!$A:$G,6,FALSE)="","",VLOOKUP($A26,'I-Ligands'!$A:$G,6,FALSE))</f>
        <v>505</v>
      </c>
      <c r="F26" s="36" t="str">
        <f>IF(VLOOKUP($A26,'I-Ligands'!$A:$G,7,FALSE)="","",VLOOKUP($A26,'I-Ligands'!$A:$G,7,FALSE))</f>
        <v>Physiological</v>
      </c>
      <c r="G26" s="28">
        <f t="shared" si="0"/>
        <v>5.3928575939064256</v>
      </c>
      <c r="H26" s="32">
        <f t="shared" si="1"/>
        <v>8.4260738939126334</v>
      </c>
      <c r="I26" s="32">
        <f t="shared" si="2"/>
        <v>6.2198892566997985</v>
      </c>
      <c r="J26" s="32">
        <f t="shared" si="3"/>
        <v>6.3240667496785141</v>
      </c>
      <c r="K26" s="32" t="e">
        <f t="shared" si="4"/>
        <v>#N/A</v>
      </c>
      <c r="L26" s="28">
        <f t="shared" si="5"/>
        <v>5.79</v>
      </c>
      <c r="M26" s="32">
        <f t="shared" si="6"/>
        <v>8.5</v>
      </c>
      <c r="N26" s="32">
        <f t="shared" si="7"/>
        <v>6.31</v>
      </c>
      <c r="O26" s="32">
        <f t="shared" si="8"/>
        <v>6.44</v>
      </c>
      <c r="P26" s="32" t="e">
        <f t="shared" si="9"/>
        <v>#N/A</v>
      </c>
      <c r="Q26" s="29">
        <f t="shared" si="10"/>
        <v>40.07352941176471</v>
      </c>
      <c r="R26" s="31">
        <f t="shared" si="11"/>
        <v>84.347826086956516</v>
      </c>
      <c r="S26" s="31">
        <f t="shared" si="12"/>
        <v>81.262327416173562</v>
      </c>
      <c r="T26" s="31">
        <f t="shared" si="13"/>
        <v>76.571428571428584</v>
      </c>
      <c r="U26" s="31" t="e">
        <f t="shared" si="14"/>
        <v>#N/A</v>
      </c>
      <c r="V26" s="28">
        <f t="shared" si="15"/>
        <v>2.5437572928821468</v>
      </c>
      <c r="W26" s="32">
        <f t="shared" si="16"/>
        <v>7.3846153846153841</v>
      </c>
      <c r="X26" s="32">
        <f t="shared" si="17"/>
        <v>7.3049645390070932</v>
      </c>
      <c r="Y26" s="32">
        <f t="shared" si="18"/>
        <v>6.8021201413427557</v>
      </c>
      <c r="Z26" s="32" t="e">
        <f t="shared" si="19"/>
        <v>#N/A</v>
      </c>
      <c r="AA26" s="23" cm="1">
        <f t="array" ref="AA26">_xlfn.IFS(AR26=0,0,AR26&gt;0,(LOG(0.01*BI26/10^-AR26)))</f>
        <v>5.3928575939064256</v>
      </c>
      <c r="AB26" s="24" cm="1">
        <f t="array" ref="AB26">_xlfn.IFS(AS26=0,0,AS26&gt;0,(LOG(0.01*BJ26/10^-AS26)))</f>
        <v>5.0363894527366249</v>
      </c>
      <c r="AC26" s="24" cm="1">
        <f t="array" ref="AC26">_xlfn.IFS(AT26=0,0,AT26&gt;0,(LOG(0.01*BK26/10^-AT26)))</f>
        <v>7.9735097980269565</v>
      </c>
      <c r="AD26" s="24" cm="1">
        <f t="array" ref="AD26">_xlfn.IFS(AU26=0,0,AU26&gt;0,(LOG(0.01*BL26/10^-AU26)))</f>
        <v>7.9735097980269565</v>
      </c>
      <c r="AE26" s="24" cm="1">
        <f t="array" ref="AE26">_xlfn.IFS(AV26=0,0,AV26&gt;0,(LOG(0.01*BM26/10^-AV26)))</f>
        <v>8.3168022631528977</v>
      </c>
      <c r="AF26" s="24" cm="1">
        <f t="array" ref="AF26">_xlfn.IFS(AW26=0,0,AW26&gt;0,(LOG(0.01*BN26/10^-AW26)))</f>
        <v>7.6382296266443568</v>
      </c>
      <c r="AG26" s="24" cm="1">
        <f t="array" ref="AG26">_xlfn.IFS(AX26=0,0,AX26&gt;0,(LOG(0.01*BO26/10^-AX26)))</f>
        <v>7.6382296266443568</v>
      </c>
      <c r="AH26" s="24" cm="1">
        <f t="array" ref="AH26">_xlfn.IFS(AY26=0,0,AY26&gt;0,(LOG(0.01*BP26/10^-AY26)))</f>
        <v>8.4260738939126334</v>
      </c>
      <c r="AI26" s="24" cm="1">
        <f t="array" ref="AI26">_xlfn.IFS(AZ26=0,0,AZ26&gt;0,(LOG(0.01*BQ26/10^-AZ26)))</f>
        <v>5.9043543997642409</v>
      </c>
      <c r="AJ26" s="24" cm="1">
        <f t="array" ref="AJ26">_xlfn.IFS(BA26=0,0,BA26&gt;0,(LOG(0.01*BR26/10^-BA26)))</f>
        <v>5.9043543997642409</v>
      </c>
      <c r="AK26" s="24" cm="1">
        <f t="array" ref="AK26">_xlfn.IFS(BB26=0,0,BB26&gt;0,(LOG(0.01*BS26/10^-BB26)))</f>
        <v>6.0010324767783008</v>
      </c>
      <c r="AL26" s="24" cm="1">
        <f t="array" ref="AL26">_xlfn.IFS(BC26=0,0,BC26&gt;0,(LOG(0.01*BT26/10^-BC26)))</f>
        <v>6.2198892566997985</v>
      </c>
      <c r="AM26" s="24" cm="1">
        <f t="array" ref="AM26">_xlfn.IFS(BD26=0,0,BD26&gt;0,(LOG(0.01*BU26/10^-BD26)))</f>
        <v>6.3240667496785141</v>
      </c>
      <c r="AN26" s="24" cm="1">
        <f t="array" ref="AN26">_xlfn.IFS(BE26=0,0,BE26&gt;0,(LOG(0.01*BV26/10^-BE26)))</f>
        <v>6.2513102126687023</v>
      </c>
      <c r="AO26" s="24" t="e" cm="1">
        <f t="array" ref="AO26">_xlfn.IFS(BF26=0,0,BF26&gt;0,(LOG(0.01*BW26/10^-BF26)))</f>
        <v>#N/A</v>
      </c>
      <c r="AP26" s="24" t="e" cm="1">
        <f t="array" ref="AP26">_xlfn.IFS(BG26=0,0,BG26&gt;0,(LOG(0.01*BX26/10^-BG26)))</f>
        <v>#N/A</v>
      </c>
      <c r="AQ26" s="24" t="e" cm="1">
        <f t="array" ref="AQ26">_xlfn.IFS(BH26=0,0,BH26&gt;0,(LOG(0.01*BY26/10^-BH26)))</f>
        <v>#N/A</v>
      </c>
      <c r="AR26" s="23">
        <f>VLOOKUP($A26,'I-EmEC'!$A:$DD,MATCH(AR$2,'I-EmEC'!$A$1:$DD$1,0),FALSE)</f>
        <v>5.79</v>
      </c>
      <c r="AS26" s="24">
        <f>VLOOKUP($A26,'I-EmEC'!$A:$DD,MATCH(AS$2,'I-EmEC'!$A$1:$DD$1,0),FALSE)</f>
        <v>5.5</v>
      </c>
      <c r="AT26" s="24">
        <f>VLOOKUP($A26,'I-EmEC'!$A:$DD,MATCH(AT$2,'I-EmEC'!$A$1:$DD$1,0),FALSE)</f>
        <v>8.07</v>
      </c>
      <c r="AU26" s="24">
        <f>VLOOKUP($A26,'I-EmEC'!$A:$DD,MATCH(AU$2,'I-EmEC'!$A$1:$DD$1,0),FALSE)</f>
        <v>8.07</v>
      </c>
      <c r="AV26" s="24">
        <f>VLOOKUP($A26,'I-EmEC'!$A:$DD,MATCH(AV$2,'I-EmEC'!$A$1:$DD$1,0),FALSE)</f>
        <v>8.42</v>
      </c>
      <c r="AW26" s="24">
        <f>VLOOKUP($A26,'I-EmEC'!$A:$DD,MATCH(AW$2,'I-EmEC'!$A$1:$DD$1,0),FALSE)</f>
        <v>7.73</v>
      </c>
      <c r="AX26" s="24">
        <f>VLOOKUP($A26,'I-EmEC'!$A:$DD,MATCH(AX$2,'I-EmEC'!$A$1:$DD$1,0),FALSE)</f>
        <v>7.73</v>
      </c>
      <c r="AY26" s="24">
        <f>VLOOKUP($A26,'I-EmEC'!$A:$DD,MATCH(AY$2,'I-EmEC'!$A$1:$DD$1,0),FALSE)</f>
        <v>8.5</v>
      </c>
      <c r="AZ26" s="24">
        <f>VLOOKUP($A26,'I-EmEC'!$A:$DD,MATCH(AZ$2,'I-EmEC'!$A$1:$DD$1,0),FALSE)</f>
        <v>6.08</v>
      </c>
      <c r="BA26" s="24">
        <f>VLOOKUP($A26,'I-EmEC'!$A:$DD,MATCH(BA$2,'I-EmEC'!$A$1:$DD$1,0),FALSE)</f>
        <v>6.08</v>
      </c>
      <c r="BB26" s="24">
        <f>VLOOKUP($A26,'I-EmEC'!$A:$DD,MATCH(BB$2,'I-EmEC'!$A$1:$DD$1,0),FALSE)</f>
        <v>6.19</v>
      </c>
      <c r="BC26" s="24">
        <f>VLOOKUP($A26,'I-EmEC'!$A:$DD,MATCH(BC$2,'I-EmEC'!$A$1:$DD$1,0),FALSE)</f>
        <v>6.31</v>
      </c>
      <c r="BD26" s="24">
        <f>VLOOKUP($A26,'I-EmEC'!$A:$DD,MATCH(BD$2,'I-EmEC'!$A$1:$DD$1,0),FALSE)</f>
        <v>6.44</v>
      </c>
      <c r="BE26" s="24">
        <f>VLOOKUP($A26,'I-EmEC'!$A:$DD,MATCH(BE$2,'I-EmEC'!$A$1:$DD$1,0),FALSE)</f>
        <v>6.37</v>
      </c>
      <c r="BF26" s="24" t="e">
        <f>VLOOKUP($A26,'I-EmEC'!$A:$DD,MATCH(BF$2,'I-EmEC'!$A$1:$DD$1,0),FALSE)</f>
        <v>#N/A</v>
      </c>
      <c r="BG26" s="24" t="e">
        <f>VLOOKUP($A26,'I-EmEC'!$A:$DD,MATCH(BG$2,'I-EmEC'!$A$1:$DD$1,0),FALSE)</f>
        <v>#N/A</v>
      </c>
      <c r="BH26" s="24" t="e">
        <f>VLOOKUP($A26,'I-EmEC'!$A:$DD,MATCH(BH$2,'I-EmEC'!$A$1:$DD$1,0),FALSE)</f>
        <v>#N/A</v>
      </c>
      <c r="BI26" s="26">
        <f>VLOOKUP($A26,'I-EmEC'!$A:$DD,MATCH(BI$2,'I-EmEC'!$A$1:$DD$1,0),FALSE)</f>
        <v>40.07352941176471</v>
      </c>
      <c r="BJ26" s="27">
        <f>VLOOKUP($A26,'I-EmEC'!$A:$DD,MATCH(BJ$2,'I-EmEC'!$A$1:$DD$1,0),FALSE)</f>
        <v>34.386617100371751</v>
      </c>
      <c r="BK26" s="27">
        <f>VLOOKUP($A26,'I-EmEC'!$A:$DD,MATCH(BK$2,'I-EmEC'!$A$1:$DD$1,0),FALSE)</f>
        <v>80.07736943907156</v>
      </c>
      <c r="BL26" s="27">
        <f>VLOOKUP($A26,'I-EmEC'!$A:$DD,MATCH(BL$2,'I-EmEC'!$A$1:$DD$1,0),FALSE)</f>
        <v>80.07736943907156</v>
      </c>
      <c r="BM26" s="27">
        <f>VLOOKUP($A26,'I-EmEC'!$A:$DD,MATCH(BM$2,'I-EmEC'!$A$1:$DD$1,0),FALSE)</f>
        <v>78.850102669404507</v>
      </c>
      <c r="BN26" s="27">
        <f>VLOOKUP($A26,'I-EmEC'!$A:$DD,MATCH(BN$2,'I-EmEC'!$A$1:$DD$1,0),FALSE)</f>
        <v>80.952380952380963</v>
      </c>
      <c r="BO26" s="27">
        <f>VLOOKUP($A26,'I-EmEC'!$A:$DD,MATCH(BO$2,'I-EmEC'!$A$1:$DD$1,0),FALSE)</f>
        <v>80.952380952380963</v>
      </c>
      <c r="BP26" s="27">
        <f>VLOOKUP($A26,'I-EmEC'!$A:$DD,MATCH(BP$2,'I-EmEC'!$A$1:$DD$1,0),FALSE)</f>
        <v>84.347826086956516</v>
      </c>
      <c r="BQ26" s="27">
        <f>VLOOKUP($A26,'I-EmEC'!$A:$DD,MATCH(BQ$2,'I-EmEC'!$A$1:$DD$1,0),FALSE)</f>
        <v>66.735112936344962</v>
      </c>
      <c r="BR26" s="27">
        <f>VLOOKUP($A26,'I-EmEC'!$A:$DD,MATCH(BR$2,'I-EmEC'!$A$1:$DD$1,0),FALSE)</f>
        <v>66.735112936344962</v>
      </c>
      <c r="BS26" s="27">
        <f>VLOOKUP($A26,'I-EmEC'!$A:$DD,MATCH(BS$2,'I-EmEC'!$A$1:$DD$1,0),FALSE)</f>
        <v>64.719101123595507</v>
      </c>
      <c r="BT26" s="27">
        <f>VLOOKUP($A26,'I-EmEC'!$A:$DD,MATCH(BT$2,'I-EmEC'!$A$1:$DD$1,0),FALSE)</f>
        <v>81.262327416173562</v>
      </c>
      <c r="BU26" s="27">
        <f>VLOOKUP($A26,'I-EmEC'!$A:$DD,MATCH(BU$2,'I-EmEC'!$A$1:$DD$1,0),FALSE)</f>
        <v>76.571428571428584</v>
      </c>
      <c r="BV26" s="27">
        <f>VLOOKUP($A26,'I-EmEC'!$A:$DD,MATCH(BV$2,'I-EmEC'!$A$1:$DD$1,0),FALSE)</f>
        <v>76.086956521739125</v>
      </c>
      <c r="BW26" s="27" t="e">
        <f>VLOOKUP($A26,'I-EmEC'!$A:$DD,MATCH(BW$2,'I-EmEC'!$A$1:$DD$1,0),FALSE)</f>
        <v>#N/A</v>
      </c>
      <c r="BX26" s="27" t="e">
        <f>VLOOKUP($A26,'I-EmEC'!$A:$DD,MATCH(BX$2,'I-EmEC'!$A$1:$DD$1,0),FALSE)</f>
        <v>#N/A</v>
      </c>
      <c r="BY26" s="27" t="e">
        <f>VLOOKUP($A26,'I-EmEC'!$A:$DD,MATCH(BY$2,'I-EmEC'!$A$1:$DD$1,0),FALSE)</f>
        <v>#N/A</v>
      </c>
      <c r="BZ26" s="23">
        <f>VLOOKUP($A26,'I-EmEC'!$A:$DD,MATCH(BZ$2,'I-EmEC'!$A$1:$DD$1,0),FALSE)</f>
        <v>2.5437572928821468</v>
      </c>
      <c r="CA26" s="24">
        <f>VLOOKUP($A26,'I-EmEC'!$A:$DD,MATCH(CA$2,'I-EmEC'!$A$1:$DD$1,0),FALSE)</f>
        <v>2.267156862745098</v>
      </c>
      <c r="CB26" s="24">
        <f>VLOOKUP($A26,'I-EmEC'!$A:$DD,MATCH(CB$2,'I-EmEC'!$A$1:$DD$1,0),FALSE)</f>
        <v>5.9568345323741001</v>
      </c>
      <c r="CC26" s="24">
        <f>VLOOKUP($A26,'I-EmEC'!$A:$DD,MATCH(CC$2,'I-EmEC'!$A$1:$DD$1,0),FALSE)</f>
        <v>5.9568345323741001</v>
      </c>
      <c r="CD26" s="24">
        <f>VLOOKUP($A26,'I-EmEC'!$A:$DD,MATCH(CD$2,'I-EmEC'!$A$1:$DD$1,0),FALSE)</f>
        <v>7.3846153846153841</v>
      </c>
      <c r="CE26" s="24">
        <f>VLOOKUP($A26,'I-EmEC'!$A:$DD,MATCH(CE$2,'I-EmEC'!$A$1:$DD$1,0),FALSE)</f>
        <v>6.7413793103448283</v>
      </c>
      <c r="CF26" s="24">
        <f>VLOOKUP($A26,'I-EmEC'!$A:$DD,MATCH(CF$2,'I-EmEC'!$A$1:$DD$1,0),FALSE)</f>
        <v>6.7413793103448283</v>
      </c>
      <c r="CG26" s="24">
        <f>VLOOKUP($A26,'I-EmEC'!$A:$DD,MATCH(CG$2,'I-EmEC'!$A$1:$DD$1,0),FALSE)</f>
        <v>7.2388059701492544</v>
      </c>
      <c r="CH26" s="24">
        <f>VLOOKUP($A26,'I-EmEC'!$A:$DD,MATCH(CH$2,'I-EmEC'!$A$1:$DD$1,0),FALSE)</f>
        <v>4.6897546897546896</v>
      </c>
      <c r="CI26" s="24">
        <f>VLOOKUP($A26,'I-EmEC'!$A:$DD,MATCH(CI$2,'I-EmEC'!$A$1:$DD$1,0),FALSE)</f>
        <v>4.6897546897546896</v>
      </c>
      <c r="CJ26" s="24">
        <f>VLOOKUP($A26,'I-EmEC'!$A:$DD,MATCH(CJ$2,'I-EmEC'!$A$1:$DD$1,0),FALSE)</f>
        <v>3.4002361275088546</v>
      </c>
      <c r="CK26" s="24">
        <f>VLOOKUP($A26,'I-EmEC'!$A:$DD,MATCH(CK$2,'I-EmEC'!$A$1:$DD$1,0),FALSE)</f>
        <v>7.3049645390070932</v>
      </c>
      <c r="CL26" s="24">
        <f>VLOOKUP($A26,'I-EmEC'!$A:$DD,MATCH(CL$2,'I-EmEC'!$A$1:$DD$1,0),FALSE)</f>
        <v>5.991058122205664</v>
      </c>
      <c r="CM26" s="24">
        <f>VLOOKUP($A26,'I-EmEC'!$A:$DD,MATCH(CM$2,'I-EmEC'!$A$1:$DD$1,0),FALSE)</f>
        <v>6.8021201413427557</v>
      </c>
      <c r="CN26" s="24" t="e">
        <f>VLOOKUP($A26,'I-EmEC'!$A:$DD,MATCH(CN$2,'I-EmEC'!$A$1:$DD$1,0),FALSE)</f>
        <v>#N/A</v>
      </c>
      <c r="CO26" s="24" t="e">
        <f>VLOOKUP($A26,'I-EmEC'!$A:$DD,MATCH(CO$2,'I-EmEC'!$A$1:$DD$1,0),FALSE)</f>
        <v>#N/A</v>
      </c>
      <c r="CP26" s="24" t="e">
        <f>VLOOKUP($A26,'I-EmEC'!$A:$DD,MATCH(CP$2,'I-EmEC'!$A$1:$DD$1,0),FALSE)</f>
        <v>#N/A</v>
      </c>
    </row>
    <row r="27" spans="1:94" x14ac:dyDescent="0.2">
      <c r="A27" s="49" t="s">
        <v>38</v>
      </c>
      <c r="B27" s="37" t="str">
        <f>IF(VLOOKUP($A27,'I-Ligands'!$A:$G,3,FALSE)="","",VLOOKUP($A27,'I-Ligands'!$A:$G,3,FALSE))</f>
        <v>Norepinephrine</v>
      </c>
      <c r="C27" s="38" t="str">
        <f>IF(VLOOKUP($A27,'I-Ligands'!$A:$G,4,FALSE)="","",VLOOKUP($A27,'I-Ligands'!$A:$G,4,FALSE))</f>
        <v>L-(−)-Norepinephrine (+)-bitartrate salt monohydrate</v>
      </c>
      <c r="D27" s="36" t="str">
        <f>IF(VLOOKUP($A27,'I-Ligands'!$A:$G,5,FALSE)="","",VLOOKUP($A27,'I-Ligands'!$A:$G,5,FALSE))</f>
        <v>Guide to Pharmacology</v>
      </c>
      <c r="E27" s="36">
        <f>IF(VLOOKUP($A27,'I-Ligands'!$A:$G,6,FALSE)="","",VLOOKUP($A27,'I-Ligands'!$A:$G,6,FALSE))</f>
        <v>505</v>
      </c>
      <c r="F27" s="36" t="str">
        <f>IF(VLOOKUP($A27,'I-Ligands'!$A:$G,7,FALSE)="","",VLOOKUP($A27,'I-Ligands'!$A:$G,7,FALSE))</f>
        <v>Physiological</v>
      </c>
      <c r="G27" s="28">
        <f t="shared" si="0"/>
        <v>6.3168808693662699</v>
      </c>
      <c r="H27" s="32">
        <f t="shared" si="1"/>
        <v>8.2216735611164697</v>
      </c>
      <c r="I27" s="32">
        <f t="shared" si="2"/>
        <v>7.0480060221481118</v>
      </c>
      <c r="J27" s="32">
        <f t="shared" si="3"/>
        <v>7.5084799065621164</v>
      </c>
      <c r="K27" s="32" t="e">
        <f t="shared" si="4"/>
        <v>#N/A</v>
      </c>
      <c r="L27" s="28">
        <f t="shared" si="5"/>
        <v>6.61</v>
      </c>
      <c r="M27" s="32">
        <f t="shared" si="6"/>
        <v>8.4</v>
      </c>
      <c r="N27" s="32">
        <f t="shared" si="7"/>
        <v>7.24</v>
      </c>
      <c r="O27" s="32">
        <f t="shared" si="8"/>
        <v>7.65</v>
      </c>
      <c r="P27" s="32" t="e">
        <f t="shared" si="9"/>
        <v>#N/A</v>
      </c>
      <c r="Q27" s="29">
        <f t="shared" si="10"/>
        <v>50.919117647058826</v>
      </c>
      <c r="R27" s="31">
        <f t="shared" si="11"/>
        <v>75.98343685300209</v>
      </c>
      <c r="S27" s="31">
        <f t="shared" si="12"/>
        <v>64.269662921348313</v>
      </c>
      <c r="T27" s="31">
        <f t="shared" si="13"/>
        <v>72.19047619047619</v>
      </c>
      <c r="U27" s="31" t="e">
        <f t="shared" si="14"/>
        <v>#N/A</v>
      </c>
      <c r="V27" s="28">
        <f t="shared" si="15"/>
        <v>4.5860927152317883</v>
      </c>
      <c r="W27" s="32">
        <f t="shared" si="16"/>
        <v>10.308988764044944</v>
      </c>
      <c r="X27" s="32">
        <f t="shared" si="17"/>
        <v>4.2694805194805197</v>
      </c>
      <c r="Y27" s="32">
        <f t="shared" si="18"/>
        <v>5.0148809523809526</v>
      </c>
      <c r="Z27" s="32" t="e">
        <f t="shared" si="19"/>
        <v>#N/A</v>
      </c>
      <c r="AA27" s="23" cm="1">
        <f t="array" ref="AA27">_xlfn.IFS(AR27=0,0,AR27&gt;0,(LOG(0.01*BI27/10^-AR27)))</f>
        <v>6.3168808693662699</v>
      </c>
      <c r="AB27" s="24" cm="1">
        <f t="array" ref="AB27">_xlfn.IFS(AS27=0,0,AS27&gt;0,(LOG(0.01*BJ27/10^-AS27)))</f>
        <v>5.9758829145951422</v>
      </c>
      <c r="AC27" s="24" cm="1">
        <f t="array" ref="AC27">_xlfn.IFS(AT27=0,0,AT27&gt;0,(LOG(0.01*BK27/10^-AT27)))</f>
        <v>8.004001256743285</v>
      </c>
      <c r="AD27" s="24" cm="1">
        <f t="array" ref="AD27">_xlfn.IFS(AU27=0,0,AU27&gt;0,(LOG(0.01*BL27/10^-AU27)))</f>
        <v>8.004001256743285</v>
      </c>
      <c r="AE27" s="24" cm="1">
        <f t="array" ref="AE27">_xlfn.IFS(AV27=0,0,AV27&gt;0,(LOG(0.01*BM27/10^-AV27)))</f>
        <v>8.2216735611164697</v>
      </c>
      <c r="AF27" s="24" cm="1">
        <f t="array" ref="AF27">_xlfn.IFS(AW27=0,0,AW27&gt;0,(LOG(0.01*BN27/10^-AW27)))</f>
        <v>7.9807189335005777</v>
      </c>
      <c r="AG27" s="24" cm="1">
        <f t="array" ref="AG27">_xlfn.IFS(AX27=0,0,AX27&gt;0,(LOG(0.01*BO27/10^-AX27)))</f>
        <v>7.9807189335005777</v>
      </c>
      <c r="AH27" s="24" cm="1">
        <f t="array" ref="AH27">_xlfn.IFS(AY27=0,0,AY27&gt;0,(LOG(0.01*BP27/10^-AY27)))</f>
        <v>7.865996270907158</v>
      </c>
      <c r="AI27" s="24" cm="1">
        <f t="array" ref="AI27">_xlfn.IFS(AZ27=0,0,AZ27&gt;0,(LOG(0.01*BQ27/10^-AZ27)))</f>
        <v>6.5924267872751248</v>
      </c>
      <c r="AJ27" s="24" cm="1">
        <f t="array" ref="AJ27">_xlfn.IFS(BA27=0,0,BA27&gt;0,(LOG(0.01*BR27/10^-BA27)))</f>
        <v>6.5924267872751248</v>
      </c>
      <c r="AK27" s="24" cm="1">
        <f t="array" ref="AK27">_xlfn.IFS(BB27=0,0,BB27&gt;0,(LOG(0.01*BS27/10^-BB27)))</f>
        <v>7.0480060221481118</v>
      </c>
      <c r="AL27" s="24" cm="1">
        <f t="array" ref="AL27">_xlfn.IFS(BC27=0,0,BC27&gt;0,(LOG(0.01*BT27/10^-BC27)))</f>
        <v>6.2623818670053941</v>
      </c>
      <c r="AM27" s="24" cm="1">
        <f t="array" ref="AM27">_xlfn.IFS(BD27=0,0,BD27&gt;0,(LOG(0.01*BU27/10^-BD27)))</f>
        <v>7.5084799065621164</v>
      </c>
      <c r="AN27" s="24" cm="1">
        <f t="array" ref="AN27">_xlfn.IFS(BE27=0,0,BE27&gt;0,(LOG(0.01*BV27/10^-BE27)))</f>
        <v>7.0534793840315402</v>
      </c>
      <c r="AO27" s="24" t="e" cm="1">
        <f t="array" ref="AO27">_xlfn.IFS(BF27=0,0,BF27&gt;0,(LOG(0.01*BW27/10^-BF27)))</f>
        <v>#N/A</v>
      </c>
      <c r="AP27" s="24" t="e" cm="1">
        <f t="array" ref="AP27">_xlfn.IFS(BG27=0,0,BG27&gt;0,(LOG(0.01*BX27/10^-BG27)))</f>
        <v>#N/A</v>
      </c>
      <c r="AQ27" s="24" t="e" cm="1">
        <f t="array" ref="AQ27">_xlfn.IFS(BH27=0,0,BH27&gt;0,(LOG(0.01*BY27/10^-BH27)))</f>
        <v>#N/A</v>
      </c>
      <c r="AR27" s="23">
        <f>VLOOKUP($A27,'I-EmEC'!$A:$DD,MATCH(AR$2,'I-EmEC'!$A$1:$DD$1,0),FALSE)</f>
        <v>6.61</v>
      </c>
      <c r="AS27" s="24">
        <f>VLOOKUP($A27,'I-EmEC'!$A:$DD,MATCH(AS$2,'I-EmEC'!$A$1:$DD$1,0),FALSE)</f>
        <v>6.41</v>
      </c>
      <c r="AT27" s="24">
        <f>VLOOKUP($A27,'I-EmEC'!$A:$DD,MATCH(AT$2,'I-EmEC'!$A$1:$DD$1,0),FALSE)</f>
        <v>8.14</v>
      </c>
      <c r="AU27" s="24">
        <f>VLOOKUP($A27,'I-EmEC'!$A:$DD,MATCH(AU$2,'I-EmEC'!$A$1:$DD$1,0),FALSE)</f>
        <v>8.14</v>
      </c>
      <c r="AV27" s="24">
        <f>VLOOKUP($A27,'I-EmEC'!$A:$DD,MATCH(AV$2,'I-EmEC'!$A$1:$DD$1,0),FALSE)</f>
        <v>8.4</v>
      </c>
      <c r="AW27" s="24">
        <f>VLOOKUP($A27,'I-EmEC'!$A:$DD,MATCH(AW$2,'I-EmEC'!$A$1:$DD$1,0),FALSE)</f>
        <v>8.1</v>
      </c>
      <c r="AX27" s="24">
        <f>VLOOKUP($A27,'I-EmEC'!$A:$DD,MATCH(AX$2,'I-EmEC'!$A$1:$DD$1,0),FALSE)</f>
        <v>8.1</v>
      </c>
      <c r="AY27" s="24">
        <f>VLOOKUP($A27,'I-EmEC'!$A:$DD,MATCH(AY$2,'I-EmEC'!$A$1:$DD$1,0),FALSE)</f>
        <v>8.02</v>
      </c>
      <c r="AZ27" s="24">
        <f>VLOOKUP($A27,'I-EmEC'!$A:$DD,MATCH(AZ$2,'I-EmEC'!$A$1:$DD$1,0),FALSE)</f>
        <v>6.86</v>
      </c>
      <c r="BA27" s="24">
        <f>VLOOKUP($A27,'I-EmEC'!$A:$DD,MATCH(BA$2,'I-EmEC'!$A$1:$DD$1,0),FALSE)</f>
        <v>6.86</v>
      </c>
      <c r="BB27" s="24">
        <f>VLOOKUP($A27,'I-EmEC'!$A:$DD,MATCH(BB$2,'I-EmEC'!$A$1:$DD$1,0),FALSE)</f>
        <v>7.24</v>
      </c>
      <c r="BC27" s="24">
        <f>VLOOKUP($A27,'I-EmEC'!$A:$DD,MATCH(BC$2,'I-EmEC'!$A$1:$DD$1,0),FALSE)</f>
        <v>6.58</v>
      </c>
      <c r="BD27" s="24">
        <f>VLOOKUP($A27,'I-EmEC'!$A:$DD,MATCH(BD$2,'I-EmEC'!$A$1:$DD$1,0),FALSE)</f>
        <v>7.65</v>
      </c>
      <c r="BE27" s="24">
        <f>VLOOKUP($A27,'I-EmEC'!$A:$DD,MATCH(BE$2,'I-EmEC'!$A$1:$DD$1,0),FALSE)</f>
        <v>7.23</v>
      </c>
      <c r="BF27" s="24" t="e">
        <f>VLOOKUP($A27,'I-EmEC'!$A:$DD,MATCH(BF$2,'I-EmEC'!$A$1:$DD$1,0),FALSE)</f>
        <v>#N/A</v>
      </c>
      <c r="BG27" s="24" t="e">
        <f>VLOOKUP($A27,'I-EmEC'!$A:$DD,MATCH(BG$2,'I-EmEC'!$A$1:$DD$1,0),FALSE)</f>
        <v>#N/A</v>
      </c>
      <c r="BH27" s="24" t="e">
        <f>VLOOKUP($A27,'I-EmEC'!$A:$DD,MATCH(BH$2,'I-EmEC'!$A$1:$DD$1,0),FALSE)</f>
        <v>#N/A</v>
      </c>
      <c r="BI27" s="26">
        <f>VLOOKUP($A27,'I-EmEC'!$A:$DD,MATCH(BI$2,'I-EmEC'!$A$1:$DD$1,0),FALSE)</f>
        <v>50.919117647058826</v>
      </c>
      <c r="BJ27" s="27">
        <f>VLOOKUP($A27,'I-EmEC'!$A:$DD,MATCH(BJ$2,'I-EmEC'!$A$1:$DD$1,0),FALSE)</f>
        <v>36.802973977695167</v>
      </c>
      <c r="BK27" s="27">
        <f>VLOOKUP($A27,'I-EmEC'!$A:$DD,MATCH(BK$2,'I-EmEC'!$A$1:$DD$1,0),FALSE)</f>
        <v>73.11411992263055</v>
      </c>
      <c r="BL27" s="27">
        <f>VLOOKUP($A27,'I-EmEC'!$A:$DD,MATCH(BL$2,'I-EmEC'!$A$1:$DD$1,0),FALSE)</f>
        <v>73.11411992263055</v>
      </c>
      <c r="BM27" s="27">
        <f>VLOOKUP($A27,'I-EmEC'!$A:$DD,MATCH(BM$2,'I-EmEC'!$A$1:$DD$1,0),FALSE)</f>
        <v>66.324435318275135</v>
      </c>
      <c r="BN27" s="27">
        <f>VLOOKUP($A27,'I-EmEC'!$A:$DD,MATCH(BN$2,'I-EmEC'!$A$1:$DD$1,0),FALSE)</f>
        <v>75.98343685300209</v>
      </c>
      <c r="BO27" s="27">
        <f>VLOOKUP($A27,'I-EmEC'!$A:$DD,MATCH(BO$2,'I-EmEC'!$A$1:$DD$1,0),FALSE)</f>
        <v>75.98343685300209</v>
      </c>
      <c r="BP27" s="27">
        <f>VLOOKUP($A27,'I-EmEC'!$A:$DD,MATCH(BP$2,'I-EmEC'!$A$1:$DD$1,0),FALSE)</f>
        <v>70.14492753623189</v>
      </c>
      <c r="BQ27" s="27">
        <f>VLOOKUP($A27,'I-EmEC'!$A:$DD,MATCH(BQ$2,'I-EmEC'!$A$1:$DD$1,0),FALSE)</f>
        <v>54.004106776180699</v>
      </c>
      <c r="BR27" s="27">
        <f>VLOOKUP($A27,'I-EmEC'!$A:$DD,MATCH(BR$2,'I-EmEC'!$A$1:$DD$1,0),FALSE)</f>
        <v>54.004106776180699</v>
      </c>
      <c r="BS27" s="27">
        <f>VLOOKUP($A27,'I-EmEC'!$A:$DD,MATCH(BS$2,'I-EmEC'!$A$1:$DD$1,0),FALSE)</f>
        <v>64.269662921348313</v>
      </c>
      <c r="BT27" s="27">
        <f>VLOOKUP($A27,'I-EmEC'!$A:$DD,MATCH(BT$2,'I-EmEC'!$A$1:$DD$1,0),FALSE)</f>
        <v>48.126232741617358</v>
      </c>
      <c r="BU27" s="27">
        <f>VLOOKUP($A27,'I-EmEC'!$A:$DD,MATCH(BU$2,'I-EmEC'!$A$1:$DD$1,0),FALSE)</f>
        <v>72.19047619047619</v>
      </c>
      <c r="BV27" s="27">
        <f>VLOOKUP($A27,'I-EmEC'!$A:$DD,MATCH(BV$2,'I-EmEC'!$A$1:$DD$1,0),FALSE)</f>
        <v>66.600790513833999</v>
      </c>
      <c r="BW27" s="27" t="e">
        <f>VLOOKUP($A27,'I-EmEC'!$A:$DD,MATCH(BW$2,'I-EmEC'!$A$1:$DD$1,0),FALSE)</f>
        <v>#N/A</v>
      </c>
      <c r="BX27" s="27" t="e">
        <f>VLOOKUP($A27,'I-EmEC'!$A:$DD,MATCH(BX$2,'I-EmEC'!$A$1:$DD$1,0),FALSE)</f>
        <v>#N/A</v>
      </c>
      <c r="BY27" s="27" t="e">
        <f>VLOOKUP($A27,'I-EmEC'!$A:$DD,MATCH(BY$2,'I-EmEC'!$A$1:$DD$1,0),FALSE)</f>
        <v>#N/A</v>
      </c>
      <c r="BZ27" s="23">
        <f>VLOOKUP($A27,'I-EmEC'!$A:$DD,MATCH(BZ$2,'I-EmEC'!$A$1:$DD$1,0),FALSE)</f>
        <v>4.5860927152317883</v>
      </c>
      <c r="CA27" s="24">
        <f>VLOOKUP($A27,'I-EmEC'!$A:$DD,MATCH(CA$2,'I-EmEC'!$A$1:$DD$1,0),FALSE)</f>
        <v>2.323943661971831</v>
      </c>
      <c r="CB27" s="24">
        <f>VLOOKUP($A27,'I-EmEC'!$A:$DD,MATCH(CB$2,'I-EmEC'!$A$1:$DD$1,0),FALSE)</f>
        <v>5.1923076923076916</v>
      </c>
      <c r="CC27" s="24">
        <f>VLOOKUP($A27,'I-EmEC'!$A:$DD,MATCH(CC$2,'I-EmEC'!$A$1:$DD$1,0),FALSE)</f>
        <v>5.1923076923076916</v>
      </c>
      <c r="CD27" s="24">
        <f>VLOOKUP($A27,'I-EmEC'!$A:$DD,MATCH(CD$2,'I-EmEC'!$A$1:$DD$1,0),FALSE)</f>
        <v>4.5685997171145676</v>
      </c>
      <c r="CE27" s="24">
        <f>VLOOKUP($A27,'I-EmEC'!$A:$DD,MATCH(CE$2,'I-EmEC'!$A$1:$DD$1,0),FALSE)</f>
        <v>10.308988764044944</v>
      </c>
      <c r="CF27" s="24">
        <f>VLOOKUP($A27,'I-EmEC'!$A:$DD,MATCH(CF$2,'I-EmEC'!$A$1:$DD$1,0),FALSE)</f>
        <v>10.308988764044944</v>
      </c>
      <c r="CG27" s="24">
        <f>VLOOKUP($A27,'I-EmEC'!$A:$DD,MATCH(CG$2,'I-EmEC'!$A$1:$DD$1,0),FALSE)</f>
        <v>4.5660377358490569</v>
      </c>
      <c r="CH27" s="24">
        <f>VLOOKUP($A27,'I-EmEC'!$A:$DD,MATCH(CH$2,'I-EmEC'!$A$1:$DD$1,0),FALSE)</f>
        <v>4.2694805194805197</v>
      </c>
      <c r="CI27" s="24">
        <f>VLOOKUP($A27,'I-EmEC'!$A:$DD,MATCH(CI$2,'I-EmEC'!$A$1:$DD$1,0),FALSE)</f>
        <v>4.2694805194805197</v>
      </c>
      <c r="CJ27" s="24">
        <f>VLOOKUP($A27,'I-EmEC'!$A:$DD,MATCH(CJ$2,'I-EmEC'!$A$1:$DD$1,0),FALSE)</f>
        <v>3.5483870967741935</v>
      </c>
      <c r="CK27" s="24">
        <f>VLOOKUP($A27,'I-EmEC'!$A:$DD,MATCH(CK$2,'I-EmEC'!$A$1:$DD$1,0),FALSE)</f>
        <v>2.5874867444326615</v>
      </c>
      <c r="CL27" s="24">
        <f>VLOOKUP($A27,'I-EmEC'!$A:$DD,MATCH(CL$2,'I-EmEC'!$A$1:$DD$1,0),FALSE)</f>
        <v>4.0405117270788908</v>
      </c>
      <c r="CM27" s="24">
        <f>VLOOKUP($A27,'I-EmEC'!$A:$DD,MATCH(CM$2,'I-EmEC'!$A$1:$DD$1,0),FALSE)</f>
        <v>5.0148809523809526</v>
      </c>
      <c r="CN27" s="24" t="e">
        <f>VLOOKUP($A27,'I-EmEC'!$A:$DD,MATCH(CN$2,'I-EmEC'!$A$1:$DD$1,0),FALSE)</f>
        <v>#N/A</v>
      </c>
      <c r="CO27" s="24" t="e">
        <f>VLOOKUP($A27,'I-EmEC'!$A:$DD,MATCH(CO$2,'I-EmEC'!$A$1:$DD$1,0),FALSE)</f>
        <v>#N/A</v>
      </c>
      <c r="CP27" s="24" t="e">
        <f>VLOOKUP($A27,'I-EmEC'!$A:$DD,MATCH(CP$2,'I-EmEC'!$A$1:$DD$1,0),FALSE)</f>
        <v>#N/A</v>
      </c>
    </row>
    <row r="28" spans="1:94" x14ac:dyDescent="0.2">
      <c r="A28" s="49" t="s">
        <v>39</v>
      </c>
      <c r="B28" s="37" t="str">
        <f>IF(VLOOKUP($A28,'I-Ligands'!$A:$G,3,FALSE)="","",VLOOKUP($A28,'I-Ligands'!$A:$G,3,FALSE))</f>
        <v>Norepinephrine</v>
      </c>
      <c r="C28" s="38" t="str">
        <f>IF(VLOOKUP($A28,'I-Ligands'!$A:$G,4,FALSE)="","",VLOOKUP($A28,'I-Ligands'!$A:$G,4,FALSE))</f>
        <v>L-(−)-Norepinephrine (+)-bitartrate salt monohydrate</v>
      </c>
      <c r="D28" s="36" t="str">
        <f>IF(VLOOKUP($A28,'I-Ligands'!$A:$G,5,FALSE)="","",VLOOKUP($A28,'I-Ligands'!$A:$G,5,FALSE))</f>
        <v>Guide to Pharmacology</v>
      </c>
      <c r="E28" s="36">
        <f>IF(VLOOKUP($A28,'I-Ligands'!$A:$G,6,FALSE)="","",VLOOKUP($A28,'I-Ligands'!$A:$G,6,FALSE))</f>
        <v>505</v>
      </c>
      <c r="F28" s="36" t="str">
        <f>IF(VLOOKUP($A28,'I-Ligands'!$A:$G,7,FALSE)="","",VLOOKUP($A28,'I-Ligands'!$A:$G,7,FALSE))</f>
        <v>Physiological</v>
      </c>
      <c r="G28" s="28">
        <f t="shared" si="0"/>
        <v>0</v>
      </c>
      <c r="H28" s="32">
        <f t="shared" si="1"/>
        <v>7.3303156989555163</v>
      </c>
      <c r="I28" s="32">
        <f t="shared" si="2"/>
        <v>5.7250637445060191</v>
      </c>
      <c r="J28" s="32">
        <f t="shared" si="3"/>
        <v>0</v>
      </c>
      <c r="K28" s="32" t="e">
        <f t="shared" si="4"/>
        <v>#N/A</v>
      </c>
      <c r="L28" s="28">
        <f t="shared" si="5"/>
        <v>0</v>
      </c>
      <c r="M28" s="32">
        <f t="shared" si="6"/>
        <v>7.44</v>
      </c>
      <c r="N28" s="32">
        <f t="shared" si="7"/>
        <v>6.39</v>
      </c>
      <c r="O28" s="32">
        <f t="shared" si="8"/>
        <v>0</v>
      </c>
      <c r="P28" s="32" t="e">
        <f t="shared" si="9"/>
        <v>#N/A</v>
      </c>
      <c r="Q28" s="29">
        <f t="shared" si="10"/>
        <v>0</v>
      </c>
      <c r="R28" s="31">
        <f t="shared" si="11"/>
        <v>77.681159420289859</v>
      </c>
      <c r="S28" s="31">
        <f t="shared" si="12"/>
        <v>24.269662921348313</v>
      </c>
      <c r="T28" s="31">
        <f t="shared" si="13"/>
        <v>0</v>
      </c>
      <c r="U28" s="31" t="e">
        <f t="shared" si="14"/>
        <v>#N/A</v>
      </c>
      <c r="V28" s="28">
        <f t="shared" si="15"/>
        <v>0</v>
      </c>
      <c r="W28" s="32">
        <f t="shared" si="16"/>
        <v>7.4716981132075473</v>
      </c>
      <c r="X28" s="32">
        <f t="shared" si="17"/>
        <v>1.7589576547231272</v>
      </c>
      <c r="Y28" s="32">
        <f t="shared" si="18"/>
        <v>0</v>
      </c>
      <c r="Z28" s="32" t="e">
        <f t="shared" si="19"/>
        <v>#N/A</v>
      </c>
      <c r="AA28" s="23" cm="1">
        <f t="array" ref="AA28">_xlfn.IFS(AR28=0,0,AR28&gt;0,(LOG(0.01*BI28/10^-AR28)))</f>
        <v>0</v>
      </c>
      <c r="AB28" s="24" cm="1">
        <f t="array" ref="AB28">_xlfn.IFS(AS28=0,0,AS28&gt;0,(LOG(0.01*BJ28/10^-AS28)))</f>
        <v>0</v>
      </c>
      <c r="AC28" s="24" cm="1">
        <f t="array" ref="AC28">_xlfn.IFS(AT28=0,0,AT28&gt;0,(LOG(0.01*BK28/10^-AT28)))</f>
        <v>6.9113543169145686</v>
      </c>
      <c r="AD28" s="24" cm="1">
        <f t="array" ref="AD28">_xlfn.IFS(AU28=0,0,AU28&gt;0,(LOG(0.01*BL28/10^-AU28)))</f>
        <v>6.9113543169145686</v>
      </c>
      <c r="AE28" s="24" cm="1">
        <f t="array" ref="AE28">_xlfn.IFS(AV28=0,0,AV28&gt;0,(LOG(0.01*BM28/10^-AV28)))</f>
        <v>6.9848690366843229</v>
      </c>
      <c r="AF28" s="24" cm="1">
        <f t="array" ref="AF28">_xlfn.IFS(AW28=0,0,AW28&gt;0,(LOG(0.01*BN28/10^-AW28)))</f>
        <v>6.4727180595100196</v>
      </c>
      <c r="AG28" s="24" cm="1">
        <f t="array" ref="AG28">_xlfn.IFS(AX28=0,0,AX28&gt;0,(LOG(0.01*BO28/10^-AX28)))</f>
        <v>6.4727180595100196</v>
      </c>
      <c r="AH28" s="24" cm="1">
        <f t="array" ref="AH28">_xlfn.IFS(AY28=0,0,AY28&gt;0,(LOG(0.01*BP28/10^-AY28)))</f>
        <v>7.3303156989555163</v>
      </c>
      <c r="AI28" s="24" cm="1">
        <f t="array" ref="AI28">_xlfn.IFS(AZ28=0,0,AZ28&gt;0,(LOG(0.01*BQ28/10^-AZ28)))</f>
        <v>5.4100412148833028</v>
      </c>
      <c r="AJ28" s="24" cm="1">
        <f t="array" ref="AJ28">_xlfn.IFS(BA28=0,0,BA28&gt;0,(LOG(0.01*BR28/10^-BA28)))</f>
        <v>5.4100412148833028</v>
      </c>
      <c r="AK28" s="24" cm="1">
        <f t="array" ref="AK28">_xlfn.IFS(BB28=0,0,BB28&gt;0,(LOG(0.01*BS28/10^-BB28)))</f>
        <v>5.7250637445060191</v>
      </c>
      <c r="AL28" s="24" cm="1">
        <f t="array" ref="AL28">_xlfn.IFS(BC28=0,0,BC28&gt;0,(LOG(0.01*BT28/10^-BC28)))</f>
        <v>0</v>
      </c>
      <c r="AM28" s="24" cm="1">
        <f t="array" ref="AM28">_xlfn.IFS(BD28=0,0,BD28&gt;0,(LOG(0.01*BU28/10^-BD28)))</f>
        <v>0</v>
      </c>
      <c r="AN28" s="24" cm="1">
        <f t="array" ref="AN28">_xlfn.IFS(BE28=0,0,BE28&gt;0,(LOG(0.01*BV28/10^-BE28)))</f>
        <v>0</v>
      </c>
      <c r="AO28" s="24" t="e" cm="1">
        <f t="array" ref="AO28">_xlfn.IFS(BF28=0,0,BF28&gt;0,(LOG(0.01*BW28/10^-BF28)))</f>
        <v>#N/A</v>
      </c>
      <c r="AP28" s="24" t="e" cm="1">
        <f t="array" ref="AP28">_xlfn.IFS(BG28=0,0,BG28&gt;0,(LOG(0.01*BX28/10^-BG28)))</f>
        <v>#N/A</v>
      </c>
      <c r="AQ28" s="24" t="e" cm="1">
        <f t="array" ref="AQ28">_xlfn.IFS(BH28=0,0,BH28&gt;0,(LOG(0.01*BY28/10^-BH28)))</f>
        <v>#N/A</v>
      </c>
      <c r="AR28" s="23">
        <f>VLOOKUP($A28,'I-EmEC'!$A:$DD,MATCH(AR$2,'I-EmEC'!$A$1:$DD$1,0),FALSE)</f>
        <v>0</v>
      </c>
      <c r="AS28" s="24">
        <f>VLOOKUP($A28,'I-EmEC'!$A:$DD,MATCH(AS$2,'I-EmEC'!$A$1:$DD$1,0),FALSE)</f>
        <v>0</v>
      </c>
      <c r="AT28" s="24">
        <f>VLOOKUP($A28,'I-EmEC'!$A:$DD,MATCH(AT$2,'I-EmEC'!$A$1:$DD$1,0),FALSE)</f>
        <v>7.17</v>
      </c>
      <c r="AU28" s="24">
        <f>VLOOKUP($A28,'I-EmEC'!$A:$DD,MATCH(AU$2,'I-EmEC'!$A$1:$DD$1,0),FALSE)</f>
        <v>7.17</v>
      </c>
      <c r="AV28" s="24">
        <f>VLOOKUP($A28,'I-EmEC'!$A:$DD,MATCH(AV$2,'I-EmEC'!$A$1:$DD$1,0),FALSE)</f>
        <v>7.21</v>
      </c>
      <c r="AW28" s="24">
        <f>VLOOKUP($A28,'I-EmEC'!$A:$DD,MATCH(AW$2,'I-EmEC'!$A$1:$DD$1,0),FALSE)</f>
        <v>6.86</v>
      </c>
      <c r="AX28" s="24">
        <f>VLOOKUP($A28,'I-EmEC'!$A:$DD,MATCH(AX$2,'I-EmEC'!$A$1:$DD$1,0),FALSE)</f>
        <v>6.86</v>
      </c>
      <c r="AY28" s="24">
        <f>VLOOKUP($A28,'I-EmEC'!$A:$DD,MATCH(AY$2,'I-EmEC'!$A$1:$DD$1,0),FALSE)</f>
        <v>7.44</v>
      </c>
      <c r="AZ28" s="24">
        <f>VLOOKUP($A28,'I-EmEC'!$A:$DD,MATCH(AZ$2,'I-EmEC'!$A$1:$DD$1,0),FALSE)</f>
        <v>6.39</v>
      </c>
      <c r="BA28" s="24">
        <f>VLOOKUP($A28,'I-EmEC'!$A:$DD,MATCH(BA$2,'I-EmEC'!$A$1:$DD$1,0),FALSE)</f>
        <v>6.39</v>
      </c>
      <c r="BB28" s="24">
        <f>VLOOKUP($A28,'I-EmEC'!$A:$DD,MATCH(BB$2,'I-EmEC'!$A$1:$DD$1,0),FALSE)</f>
        <v>6.34</v>
      </c>
      <c r="BC28" s="24">
        <f>VLOOKUP($A28,'I-EmEC'!$A:$DD,MATCH(BC$2,'I-EmEC'!$A$1:$DD$1,0),FALSE)</f>
        <v>0</v>
      </c>
      <c r="BD28" s="24">
        <f>VLOOKUP($A28,'I-EmEC'!$A:$DD,MATCH(BD$2,'I-EmEC'!$A$1:$DD$1,0),FALSE)</f>
        <v>0</v>
      </c>
      <c r="BE28" s="24">
        <f>VLOOKUP($A28,'I-EmEC'!$A:$DD,MATCH(BE$2,'I-EmEC'!$A$1:$DD$1,0),FALSE)</f>
        <v>0</v>
      </c>
      <c r="BF28" s="24" t="e">
        <f>VLOOKUP($A28,'I-EmEC'!$A:$DD,MATCH(BF$2,'I-EmEC'!$A$1:$DD$1,0),FALSE)</f>
        <v>#N/A</v>
      </c>
      <c r="BG28" s="24" t="e">
        <f>VLOOKUP($A28,'I-EmEC'!$A:$DD,MATCH(BG$2,'I-EmEC'!$A$1:$DD$1,0),FALSE)</f>
        <v>#N/A</v>
      </c>
      <c r="BH28" s="24" t="e">
        <f>VLOOKUP($A28,'I-EmEC'!$A:$DD,MATCH(BH$2,'I-EmEC'!$A$1:$DD$1,0),FALSE)</f>
        <v>#N/A</v>
      </c>
      <c r="BI28" s="26">
        <f>VLOOKUP($A28,'I-EmEC'!$A:$DD,MATCH(BI$2,'I-EmEC'!$A$1:$DD$1,0),FALSE)</f>
        <v>0</v>
      </c>
      <c r="BJ28" s="27">
        <f>VLOOKUP($A28,'I-EmEC'!$A:$DD,MATCH(BJ$2,'I-EmEC'!$A$1:$DD$1,0),FALSE)</f>
        <v>0</v>
      </c>
      <c r="BK28" s="27">
        <f>VLOOKUP($A28,'I-EmEC'!$A:$DD,MATCH(BK$2,'I-EmEC'!$A$1:$DD$1,0),FALSE)</f>
        <v>55.125725338491293</v>
      </c>
      <c r="BL28" s="27">
        <f>VLOOKUP($A28,'I-EmEC'!$A:$DD,MATCH(BL$2,'I-EmEC'!$A$1:$DD$1,0),FALSE)</f>
        <v>55.125725338491293</v>
      </c>
      <c r="BM28" s="27">
        <f>VLOOKUP($A28,'I-EmEC'!$A:$DD,MATCH(BM$2,'I-EmEC'!$A$1:$DD$1,0),FALSE)</f>
        <v>59.548254620123203</v>
      </c>
      <c r="BN28" s="27">
        <f>VLOOKUP($A28,'I-EmEC'!$A:$DD,MATCH(BN$2,'I-EmEC'!$A$1:$DD$1,0),FALSE)</f>
        <v>40.993788819875782</v>
      </c>
      <c r="BO28" s="27">
        <f>VLOOKUP($A28,'I-EmEC'!$A:$DD,MATCH(BO$2,'I-EmEC'!$A$1:$DD$1,0),FALSE)</f>
        <v>40.993788819875782</v>
      </c>
      <c r="BP28" s="27">
        <f>VLOOKUP($A28,'I-EmEC'!$A:$DD,MATCH(BP$2,'I-EmEC'!$A$1:$DD$1,0),FALSE)</f>
        <v>77.681159420289859</v>
      </c>
      <c r="BQ28" s="27">
        <f>VLOOKUP($A28,'I-EmEC'!$A:$DD,MATCH(BQ$2,'I-EmEC'!$A$1:$DD$1,0),FALSE)</f>
        <v>10.472279260780285</v>
      </c>
      <c r="BR28" s="27">
        <f>VLOOKUP($A28,'I-EmEC'!$A:$DD,MATCH(BR$2,'I-EmEC'!$A$1:$DD$1,0),FALSE)</f>
        <v>10.472279260780285</v>
      </c>
      <c r="BS28" s="27">
        <f>VLOOKUP($A28,'I-EmEC'!$A:$DD,MATCH(BS$2,'I-EmEC'!$A$1:$DD$1,0),FALSE)</f>
        <v>24.269662921348313</v>
      </c>
      <c r="BT28" s="27">
        <f>VLOOKUP($A28,'I-EmEC'!$A:$DD,MATCH(BT$2,'I-EmEC'!$A$1:$DD$1,0),FALSE)</f>
        <v>0</v>
      </c>
      <c r="BU28" s="27">
        <f>VLOOKUP($A28,'I-EmEC'!$A:$DD,MATCH(BU$2,'I-EmEC'!$A$1:$DD$1,0),FALSE)</f>
        <v>0</v>
      </c>
      <c r="BV28" s="27">
        <f>VLOOKUP($A28,'I-EmEC'!$A:$DD,MATCH(BV$2,'I-EmEC'!$A$1:$DD$1,0),FALSE)</f>
        <v>0</v>
      </c>
      <c r="BW28" s="27" t="e">
        <f>VLOOKUP($A28,'I-EmEC'!$A:$DD,MATCH(BW$2,'I-EmEC'!$A$1:$DD$1,0),FALSE)</f>
        <v>#N/A</v>
      </c>
      <c r="BX28" s="27" t="e">
        <f>VLOOKUP($A28,'I-EmEC'!$A:$DD,MATCH(BX$2,'I-EmEC'!$A$1:$DD$1,0),FALSE)</f>
        <v>#N/A</v>
      </c>
      <c r="BY28" s="27" t="e">
        <f>VLOOKUP($A28,'I-EmEC'!$A:$DD,MATCH(BY$2,'I-EmEC'!$A$1:$DD$1,0),FALSE)</f>
        <v>#N/A</v>
      </c>
      <c r="BZ28" s="23">
        <f>VLOOKUP($A28,'I-EmEC'!$A:$DD,MATCH(BZ$2,'I-EmEC'!$A$1:$DD$1,0),FALSE)</f>
        <v>0</v>
      </c>
      <c r="CA28" s="24">
        <f>VLOOKUP($A28,'I-EmEC'!$A:$DD,MATCH(CA$2,'I-EmEC'!$A$1:$DD$1,0),FALSE)</f>
        <v>0</v>
      </c>
      <c r="CB28" s="24">
        <f>VLOOKUP($A28,'I-EmEC'!$A:$DD,MATCH(CB$2,'I-EmEC'!$A$1:$DD$1,0),FALSE)</f>
        <v>6.0381355932203391</v>
      </c>
      <c r="CC28" s="24">
        <f>VLOOKUP($A28,'I-EmEC'!$A:$DD,MATCH(CC$2,'I-EmEC'!$A$1:$DD$1,0),FALSE)</f>
        <v>6.0381355932203391</v>
      </c>
      <c r="CD28" s="24">
        <f>VLOOKUP($A28,'I-EmEC'!$A:$DD,MATCH(CD$2,'I-EmEC'!$A$1:$DD$1,0),FALSE)</f>
        <v>7.2139303482587076</v>
      </c>
      <c r="CE28" s="24">
        <f>VLOOKUP($A28,'I-EmEC'!$A:$DD,MATCH(CE$2,'I-EmEC'!$A$1:$DD$1,0),FALSE)</f>
        <v>7.4716981132075473</v>
      </c>
      <c r="CF28" s="24">
        <f>VLOOKUP($A28,'I-EmEC'!$A:$DD,MATCH(CF$2,'I-EmEC'!$A$1:$DD$1,0),FALSE)</f>
        <v>7.4716981132075473</v>
      </c>
      <c r="CG28" s="24">
        <f>VLOOKUP($A28,'I-EmEC'!$A:$DD,MATCH(CG$2,'I-EmEC'!$A$1:$DD$1,0),FALSE)</f>
        <v>4.71830985915493</v>
      </c>
      <c r="CH28" s="24">
        <f>VLOOKUP($A28,'I-EmEC'!$A:$DD,MATCH(CH$2,'I-EmEC'!$A$1:$DD$1,0),FALSE)</f>
        <v>0.68090787716955936</v>
      </c>
      <c r="CI28" s="24">
        <f>VLOOKUP($A28,'I-EmEC'!$A:$DD,MATCH(CI$2,'I-EmEC'!$A$1:$DD$1,0),FALSE)</f>
        <v>0.68090787716955936</v>
      </c>
      <c r="CJ28" s="24">
        <f>VLOOKUP($A28,'I-EmEC'!$A:$DD,MATCH(CJ$2,'I-EmEC'!$A$1:$DD$1,0),FALSE)</f>
        <v>1.7589576547231272</v>
      </c>
      <c r="CK28" s="24">
        <f>VLOOKUP($A28,'I-EmEC'!$A:$DD,MATCH(CK$2,'I-EmEC'!$A$1:$DD$1,0),FALSE)</f>
        <v>0</v>
      </c>
      <c r="CL28" s="24">
        <f>VLOOKUP($A28,'I-EmEC'!$A:$DD,MATCH(CL$2,'I-EmEC'!$A$1:$DD$1,0),FALSE)</f>
        <v>0</v>
      </c>
      <c r="CM28" s="24">
        <f>VLOOKUP($A28,'I-EmEC'!$A:$DD,MATCH(CM$2,'I-EmEC'!$A$1:$DD$1,0),FALSE)</f>
        <v>0</v>
      </c>
      <c r="CN28" s="24" t="e">
        <f>VLOOKUP($A28,'I-EmEC'!$A:$DD,MATCH(CN$2,'I-EmEC'!$A$1:$DD$1,0),FALSE)</f>
        <v>#N/A</v>
      </c>
      <c r="CO28" s="24" t="e">
        <f>VLOOKUP($A28,'I-EmEC'!$A:$DD,MATCH(CO$2,'I-EmEC'!$A$1:$DD$1,0),FALSE)</f>
        <v>#N/A</v>
      </c>
      <c r="CP28" s="24" t="e">
        <f>VLOOKUP($A28,'I-EmEC'!$A:$DD,MATCH(CP$2,'I-EmEC'!$A$1:$DD$1,0),FALSE)</f>
        <v>#N/A</v>
      </c>
    </row>
    <row r="29" spans="1:94" x14ac:dyDescent="0.2">
      <c r="A29" s="49" t="s">
        <v>40</v>
      </c>
      <c r="B29" s="37" t="str">
        <f>IF(VLOOKUP($A29,'I-Ligands'!$A:$G,3,FALSE)="","",VLOOKUP($A29,'I-Ligands'!$A:$G,3,FALSE))</f>
        <v>Isoproterenol</v>
      </c>
      <c r="C29" s="38" t="str">
        <f>IF(VLOOKUP($A29,'I-Ligands'!$A:$G,4,FALSE)="","",VLOOKUP($A29,'I-Ligands'!$A:$G,4,FALSE))</f>
        <v>(−)-Isoproterenol hydrochloride</v>
      </c>
      <c r="D29" s="36" t="str">
        <f>IF(VLOOKUP($A29,'I-Ligands'!$A:$G,5,FALSE)="","",VLOOKUP($A29,'I-Ligands'!$A:$G,5,FALSE))</f>
        <v>Guide to Pharmacology</v>
      </c>
      <c r="E29" s="36">
        <f>IF(VLOOKUP($A29,'I-Ligands'!$A:$G,6,FALSE)="","",VLOOKUP($A29,'I-Ligands'!$A:$G,6,FALSE))</f>
        <v>536</v>
      </c>
      <c r="F29" s="36" t="str">
        <f>IF(VLOOKUP($A29,'I-Ligands'!$A:$G,7,FALSE)="","",VLOOKUP($A29,'I-Ligands'!$A:$G,7,FALSE))</f>
        <v>Surrogate</v>
      </c>
      <c r="G29" s="28">
        <f t="shared" si="0"/>
        <v>7.9207424505076132</v>
      </c>
      <c r="H29" s="32">
        <f t="shared" si="1"/>
        <v>6.6523501251866035</v>
      </c>
      <c r="I29" s="32">
        <f t="shared" si="2"/>
        <v>8.1613270716374728</v>
      </c>
      <c r="J29" s="32">
        <f t="shared" si="3"/>
        <v>6.2782411726584559</v>
      </c>
      <c r="K29" s="32" t="e">
        <f t="shared" si="4"/>
        <v>#N/A</v>
      </c>
      <c r="L29" s="28">
        <f t="shared" si="5"/>
        <v>8.08</v>
      </c>
      <c r="M29" s="32">
        <f t="shared" si="6"/>
        <v>7.28</v>
      </c>
      <c r="N29" s="32">
        <f t="shared" si="7"/>
        <v>8.31</v>
      </c>
      <c r="O29" s="32">
        <f t="shared" si="8"/>
        <v>7.19</v>
      </c>
      <c r="P29" s="32" t="e">
        <f t="shared" si="9"/>
        <v>#N/A</v>
      </c>
      <c r="Q29" s="29">
        <f t="shared" si="10"/>
        <v>69.301470588235304</v>
      </c>
      <c r="R29" s="31">
        <f t="shared" si="11"/>
        <v>28.336755646817245</v>
      </c>
      <c r="S29" s="31">
        <f t="shared" si="12"/>
        <v>71.011235955056179</v>
      </c>
      <c r="T29" s="31">
        <f t="shared" si="13"/>
        <v>12.252964426877471</v>
      </c>
      <c r="U29" s="31" t="e">
        <f t="shared" si="14"/>
        <v>#N/A</v>
      </c>
      <c r="V29" s="28">
        <f t="shared" si="15"/>
        <v>9.3781094527363198</v>
      </c>
      <c r="W29" s="32">
        <f t="shared" si="16"/>
        <v>4.5762711864406782</v>
      </c>
      <c r="X29" s="32">
        <f t="shared" si="17"/>
        <v>14.363636363636363</v>
      </c>
      <c r="Y29" s="32">
        <f t="shared" si="18"/>
        <v>1.3839285714285714</v>
      </c>
      <c r="Z29" s="32" t="e">
        <f t="shared" si="19"/>
        <v>#N/A</v>
      </c>
      <c r="AA29" s="23" cm="1">
        <f t="array" ref="AA29">_xlfn.IFS(AR29=0,0,AR29&gt;0,(LOG(0.01*BI29/10^-AR29)))</f>
        <v>7.9207424505076132</v>
      </c>
      <c r="AB29" s="24" cm="1">
        <f t="array" ref="AB29">_xlfn.IFS(AS29=0,0,AS29&gt;0,(LOG(0.01*BJ29/10^-AS29)))</f>
        <v>7.7220431512927918</v>
      </c>
      <c r="AC29" s="24" cm="1">
        <f t="array" ref="AC29">_xlfn.IFS(AT29=0,0,AT29&gt;0,(LOG(0.01*BK29/10^-AT29)))</f>
        <v>6.6387978012891153</v>
      </c>
      <c r="AD29" s="24" cm="1">
        <f t="array" ref="AD29">_xlfn.IFS(AU29=0,0,AU29&gt;0,(LOG(0.01*BL29/10^-AU29)))</f>
        <v>6.6387978012891153</v>
      </c>
      <c r="AE29" s="24" cm="1">
        <f t="array" ref="AE29">_xlfn.IFS(AV29=0,0,AV29&gt;0,(LOG(0.01*BM29/10^-AV29)))</f>
        <v>6.6523501251866035</v>
      </c>
      <c r="AF29" s="24" cm="1">
        <f t="array" ref="AF29">_xlfn.IFS(AW29=0,0,AW29&gt;0,(LOG(0.01*BN29/10^-AW29)))</f>
        <v>6.4313587345132577</v>
      </c>
      <c r="AG29" s="24" cm="1">
        <f t="array" ref="AG29">_xlfn.IFS(AX29=0,0,AX29&gt;0,(LOG(0.01*BO29/10^-AX29)))</f>
        <v>6.4313587345132577</v>
      </c>
      <c r="AH29" s="24" cm="1">
        <f t="array" ref="AH29">_xlfn.IFS(AY29=0,0,AY29&gt;0,(LOG(0.01*BP29/10^-AY29)))</f>
        <v>6.4745746647496949</v>
      </c>
      <c r="AI29" s="24" cm="1">
        <f t="array" ref="AI29">_xlfn.IFS(AZ29=0,0,AZ29&gt;0,(LOG(0.01*BQ29/10^-AZ29)))</f>
        <v>7.1055915599611836</v>
      </c>
      <c r="AJ29" s="24" cm="1">
        <f t="array" ref="AJ29">_xlfn.IFS(BA29=0,0,BA29&gt;0,(LOG(0.01*BR29/10^-BA29)))</f>
        <v>7.1055915599611836</v>
      </c>
      <c r="AK29" s="24" cm="1">
        <f t="array" ref="AK29">_xlfn.IFS(BB29=0,0,BB29&gt;0,(LOG(0.01*BS29/10^-BB29)))</f>
        <v>8.1613270716374728</v>
      </c>
      <c r="AL29" s="24" cm="1">
        <f t="array" ref="AL29">_xlfn.IFS(BC29=0,0,BC29&gt;0,(LOG(0.01*BT29/10^-BC29)))</f>
        <v>0</v>
      </c>
      <c r="AM29" s="24" cm="1">
        <f t="array" ref="AM29">_xlfn.IFS(BD29=0,0,BD29&gt;0,(LOG(0.01*BU29/10^-BD29)))</f>
        <v>0</v>
      </c>
      <c r="AN29" s="24" cm="1">
        <f t="array" ref="AN29">_xlfn.IFS(BE29=0,0,BE29&gt;0,(LOG(0.01*BV29/10^-BE29)))</f>
        <v>6.2782411726584559</v>
      </c>
      <c r="AO29" s="24" t="e" cm="1">
        <f t="array" ref="AO29">_xlfn.IFS(BF29=0,0,BF29&gt;0,(LOG(0.01*BW29/10^-BF29)))</f>
        <v>#N/A</v>
      </c>
      <c r="AP29" s="24" t="e" cm="1">
        <f t="array" ref="AP29">_xlfn.IFS(BG29=0,0,BG29&gt;0,(LOG(0.01*BX29/10^-BG29)))</f>
        <v>#N/A</v>
      </c>
      <c r="AQ29" s="24" t="e" cm="1">
        <f t="array" ref="AQ29">_xlfn.IFS(BH29=0,0,BH29&gt;0,(LOG(0.01*BY29/10^-BH29)))</f>
        <v>#N/A</v>
      </c>
      <c r="AR29" s="23">
        <f>VLOOKUP($A29,'I-EmEC'!$A:$DD,MATCH(AR$2,'I-EmEC'!$A$1:$DD$1,0),FALSE)</f>
        <v>8.08</v>
      </c>
      <c r="AS29" s="24">
        <f>VLOOKUP($A29,'I-EmEC'!$A:$DD,MATCH(AS$2,'I-EmEC'!$A$1:$DD$1,0),FALSE)</f>
        <v>7.91</v>
      </c>
      <c r="AT29" s="24">
        <f>VLOOKUP($A29,'I-EmEC'!$A:$DD,MATCH(AT$2,'I-EmEC'!$A$1:$DD$1,0),FALSE)</f>
        <v>7.2</v>
      </c>
      <c r="AU29" s="24">
        <f>VLOOKUP($A29,'I-EmEC'!$A:$DD,MATCH(AU$2,'I-EmEC'!$A$1:$DD$1,0),FALSE)</f>
        <v>7.2</v>
      </c>
      <c r="AV29" s="24">
        <f>VLOOKUP($A29,'I-EmEC'!$A:$DD,MATCH(AV$2,'I-EmEC'!$A$1:$DD$1,0),FALSE)</f>
        <v>7.2</v>
      </c>
      <c r="AW29" s="24">
        <f>VLOOKUP($A29,'I-EmEC'!$A:$DD,MATCH(AW$2,'I-EmEC'!$A$1:$DD$1,0),FALSE)</f>
        <v>7.09</v>
      </c>
      <c r="AX29" s="24">
        <f>VLOOKUP($A29,'I-EmEC'!$A:$DD,MATCH(AX$2,'I-EmEC'!$A$1:$DD$1,0),FALSE)</f>
        <v>7.09</v>
      </c>
      <c r="AY29" s="24">
        <f>VLOOKUP($A29,'I-EmEC'!$A:$DD,MATCH(AY$2,'I-EmEC'!$A$1:$DD$1,0),FALSE)</f>
        <v>7.28</v>
      </c>
      <c r="AZ29" s="24">
        <f>VLOOKUP($A29,'I-EmEC'!$A:$DD,MATCH(AZ$2,'I-EmEC'!$A$1:$DD$1,0),FALSE)</f>
        <v>7.39</v>
      </c>
      <c r="BA29" s="24">
        <f>VLOOKUP($A29,'I-EmEC'!$A:$DD,MATCH(BA$2,'I-EmEC'!$A$1:$DD$1,0),FALSE)</f>
        <v>7.39</v>
      </c>
      <c r="BB29" s="24">
        <f>VLOOKUP($A29,'I-EmEC'!$A:$DD,MATCH(BB$2,'I-EmEC'!$A$1:$DD$1,0),FALSE)</f>
        <v>8.31</v>
      </c>
      <c r="BC29" s="24">
        <f>VLOOKUP($A29,'I-EmEC'!$A:$DD,MATCH(BC$2,'I-EmEC'!$A$1:$DD$1,0),FALSE)</f>
        <v>0</v>
      </c>
      <c r="BD29" s="24">
        <f>VLOOKUP($A29,'I-EmEC'!$A:$DD,MATCH(BD$2,'I-EmEC'!$A$1:$DD$1,0),FALSE)</f>
        <v>0</v>
      </c>
      <c r="BE29" s="24">
        <f>VLOOKUP($A29,'I-EmEC'!$A:$DD,MATCH(BE$2,'I-EmEC'!$A$1:$DD$1,0),FALSE)</f>
        <v>7.19</v>
      </c>
      <c r="BF29" s="24" t="e">
        <f>VLOOKUP($A29,'I-EmEC'!$A:$DD,MATCH(BF$2,'I-EmEC'!$A$1:$DD$1,0),FALSE)</f>
        <v>#N/A</v>
      </c>
      <c r="BG29" s="24" t="e">
        <f>VLOOKUP($A29,'I-EmEC'!$A:$DD,MATCH(BG$2,'I-EmEC'!$A$1:$DD$1,0),FALSE)</f>
        <v>#N/A</v>
      </c>
      <c r="BH29" s="24" t="e">
        <f>VLOOKUP($A29,'I-EmEC'!$A:$DD,MATCH(BH$2,'I-EmEC'!$A$1:$DD$1,0),FALSE)</f>
        <v>#N/A</v>
      </c>
      <c r="BI29" s="26">
        <f>VLOOKUP($A29,'I-EmEC'!$A:$DD,MATCH(BI$2,'I-EmEC'!$A$1:$DD$1,0),FALSE)</f>
        <v>69.301470588235304</v>
      </c>
      <c r="BJ29" s="27">
        <f>VLOOKUP($A29,'I-EmEC'!$A:$DD,MATCH(BJ$2,'I-EmEC'!$A$1:$DD$1,0),FALSE)</f>
        <v>64.869888475836433</v>
      </c>
      <c r="BK29" s="27">
        <f>VLOOKUP($A29,'I-EmEC'!$A:$DD,MATCH(BK$2,'I-EmEC'!$A$1:$DD$1,0),FALSE)</f>
        <v>27.466150870406189</v>
      </c>
      <c r="BL29" s="27">
        <f>VLOOKUP($A29,'I-EmEC'!$A:$DD,MATCH(BL$2,'I-EmEC'!$A$1:$DD$1,0),FALSE)</f>
        <v>27.466150870406189</v>
      </c>
      <c r="BM29" s="27">
        <f>VLOOKUP($A29,'I-EmEC'!$A:$DD,MATCH(BM$2,'I-EmEC'!$A$1:$DD$1,0),FALSE)</f>
        <v>28.336755646817245</v>
      </c>
      <c r="BN29" s="27">
        <f>VLOOKUP($A29,'I-EmEC'!$A:$DD,MATCH(BN$2,'I-EmEC'!$A$1:$DD$1,0),FALSE)</f>
        <v>21.946169772256731</v>
      </c>
      <c r="BO29" s="27">
        <f>VLOOKUP($A29,'I-EmEC'!$A:$DD,MATCH(BO$2,'I-EmEC'!$A$1:$DD$1,0),FALSE)</f>
        <v>21.946169772256731</v>
      </c>
      <c r="BP29" s="27">
        <f>VLOOKUP($A29,'I-EmEC'!$A:$DD,MATCH(BP$2,'I-EmEC'!$A$1:$DD$1,0),FALSE)</f>
        <v>15.652173913043478</v>
      </c>
      <c r="BQ29" s="27">
        <f>VLOOKUP($A29,'I-EmEC'!$A:$DD,MATCH(BQ$2,'I-EmEC'!$A$1:$DD$1,0),FALSE)</f>
        <v>51.950718685831617</v>
      </c>
      <c r="BR29" s="27">
        <f>VLOOKUP($A29,'I-EmEC'!$A:$DD,MATCH(BR$2,'I-EmEC'!$A$1:$DD$1,0),FALSE)</f>
        <v>51.950718685831617</v>
      </c>
      <c r="BS29" s="27">
        <f>VLOOKUP($A29,'I-EmEC'!$A:$DD,MATCH(BS$2,'I-EmEC'!$A$1:$DD$1,0),FALSE)</f>
        <v>71.011235955056179</v>
      </c>
      <c r="BT29" s="27">
        <f>VLOOKUP($A29,'I-EmEC'!$A:$DD,MATCH(BT$2,'I-EmEC'!$A$1:$DD$1,0),FALSE)</f>
        <v>0</v>
      </c>
      <c r="BU29" s="27">
        <f>VLOOKUP($A29,'I-EmEC'!$A:$DD,MATCH(BU$2,'I-EmEC'!$A$1:$DD$1,0),FALSE)</f>
        <v>0</v>
      </c>
      <c r="BV29" s="27">
        <f>VLOOKUP($A29,'I-EmEC'!$A:$DD,MATCH(BV$2,'I-EmEC'!$A$1:$DD$1,0),FALSE)</f>
        <v>12.252964426877471</v>
      </c>
      <c r="BW29" s="27" t="e">
        <f>VLOOKUP($A29,'I-EmEC'!$A:$DD,MATCH(BW$2,'I-EmEC'!$A$1:$DD$1,0),FALSE)</f>
        <v>#N/A</v>
      </c>
      <c r="BX29" s="27" t="e">
        <f>VLOOKUP($A29,'I-EmEC'!$A:$DD,MATCH(BX$2,'I-EmEC'!$A$1:$DD$1,0),FALSE)</f>
        <v>#N/A</v>
      </c>
      <c r="BY29" s="27" t="e">
        <f>VLOOKUP($A29,'I-EmEC'!$A:$DD,MATCH(BY$2,'I-EmEC'!$A$1:$DD$1,0),FALSE)</f>
        <v>#N/A</v>
      </c>
      <c r="BZ29" s="23">
        <f>VLOOKUP($A29,'I-EmEC'!$A:$DD,MATCH(BZ$2,'I-EmEC'!$A$1:$DD$1,0),FALSE)</f>
        <v>9.3781094527363198</v>
      </c>
      <c r="CA29" s="24">
        <f>VLOOKUP($A29,'I-EmEC'!$A:$DD,MATCH(CA$2,'I-EmEC'!$A$1:$DD$1,0),FALSE)</f>
        <v>7.3628691983122359</v>
      </c>
      <c r="CB29" s="24">
        <f>VLOOKUP($A29,'I-EmEC'!$A:$DD,MATCH(CB$2,'I-EmEC'!$A$1:$DD$1,0),FALSE)</f>
        <v>4.3558282208588954</v>
      </c>
      <c r="CC29" s="24">
        <f>VLOOKUP($A29,'I-EmEC'!$A:$DD,MATCH(CC$2,'I-EmEC'!$A$1:$DD$1,0),FALSE)</f>
        <v>4.3558282208588954</v>
      </c>
      <c r="CD29" s="24">
        <f>VLOOKUP($A29,'I-EmEC'!$A:$DD,MATCH(CD$2,'I-EmEC'!$A$1:$DD$1,0),FALSE)</f>
        <v>4.3809523809523814</v>
      </c>
      <c r="CE29" s="24">
        <f>VLOOKUP($A29,'I-EmEC'!$A:$DD,MATCH(CE$2,'I-EmEC'!$A$1:$DD$1,0),FALSE)</f>
        <v>4.0151515151515147</v>
      </c>
      <c r="CF29" s="24">
        <f>VLOOKUP($A29,'I-EmEC'!$A:$DD,MATCH(CF$2,'I-EmEC'!$A$1:$DD$1,0),FALSE)</f>
        <v>4.0151515151515147</v>
      </c>
      <c r="CG29" s="24">
        <f>VLOOKUP($A29,'I-EmEC'!$A:$DD,MATCH(CG$2,'I-EmEC'!$A$1:$DD$1,0),FALSE)</f>
        <v>4.5762711864406782</v>
      </c>
      <c r="CH29" s="24">
        <f>VLOOKUP($A29,'I-EmEC'!$A:$DD,MATCH(CH$2,'I-EmEC'!$A$1:$DD$1,0),FALSE)</f>
        <v>5.75</v>
      </c>
      <c r="CI29" s="24">
        <f>VLOOKUP($A29,'I-EmEC'!$A:$DD,MATCH(CI$2,'I-EmEC'!$A$1:$DD$1,0),FALSE)</f>
        <v>5.75</v>
      </c>
      <c r="CJ29" s="24">
        <f>VLOOKUP($A29,'I-EmEC'!$A:$DD,MATCH(CJ$2,'I-EmEC'!$A$1:$DD$1,0),FALSE)</f>
        <v>14.363636363636363</v>
      </c>
      <c r="CK29" s="24">
        <f>VLOOKUP($A29,'I-EmEC'!$A:$DD,MATCH(CK$2,'I-EmEC'!$A$1:$DD$1,0),FALSE)</f>
        <v>0</v>
      </c>
      <c r="CL29" s="24">
        <f>VLOOKUP($A29,'I-EmEC'!$A:$DD,MATCH(CL$2,'I-EmEC'!$A$1:$DD$1,0),FALSE)</f>
        <v>0</v>
      </c>
      <c r="CM29" s="24">
        <f>VLOOKUP($A29,'I-EmEC'!$A:$DD,MATCH(CM$2,'I-EmEC'!$A$1:$DD$1,0),FALSE)</f>
        <v>1.3839285714285714</v>
      </c>
      <c r="CN29" s="24" t="e">
        <f>VLOOKUP($A29,'I-EmEC'!$A:$DD,MATCH(CN$2,'I-EmEC'!$A$1:$DD$1,0),FALSE)</f>
        <v>#N/A</v>
      </c>
      <c r="CO29" s="24" t="e">
        <f>VLOOKUP($A29,'I-EmEC'!$A:$DD,MATCH(CO$2,'I-EmEC'!$A$1:$DD$1,0),FALSE)</f>
        <v>#N/A</v>
      </c>
      <c r="CP29" s="24" t="e">
        <f>VLOOKUP($A29,'I-EmEC'!$A:$DD,MATCH(CP$2,'I-EmEC'!$A$1:$DD$1,0),FALSE)</f>
        <v>#N/A</v>
      </c>
    </row>
    <row r="30" spans="1:94" x14ac:dyDescent="0.2">
      <c r="A30" s="49" t="s">
        <v>41</v>
      </c>
      <c r="B30" s="37" t="str">
        <f>IF(VLOOKUP($A30,'I-Ligands'!$A:$G,3,FALSE)="","",VLOOKUP($A30,'I-Ligands'!$A:$G,3,FALSE))</f>
        <v>Isoproterenol</v>
      </c>
      <c r="C30" s="38" t="str">
        <f>IF(VLOOKUP($A30,'I-Ligands'!$A:$G,4,FALSE)="","",VLOOKUP($A30,'I-Ligands'!$A:$G,4,FALSE))</f>
        <v>(−)-Isoproterenol hydrochloride</v>
      </c>
      <c r="D30" s="36" t="str">
        <f>IF(VLOOKUP($A30,'I-Ligands'!$A:$G,5,FALSE)="","",VLOOKUP($A30,'I-Ligands'!$A:$G,5,FALSE))</f>
        <v>Guide to Pharmacology</v>
      </c>
      <c r="E30" s="36">
        <f>IF(VLOOKUP($A30,'I-Ligands'!$A:$G,6,FALSE)="","",VLOOKUP($A30,'I-Ligands'!$A:$G,6,FALSE))</f>
        <v>536</v>
      </c>
      <c r="F30" s="36" t="str">
        <f>IF(VLOOKUP($A30,'I-Ligands'!$A:$G,7,FALSE)="","",VLOOKUP($A30,'I-Ligands'!$A:$G,7,FALSE))</f>
        <v>Surrogate</v>
      </c>
      <c r="G30" s="28">
        <f t="shared" si="0"/>
        <v>6.9368521900322495</v>
      </c>
      <c r="H30" s="32">
        <f t="shared" si="1"/>
        <v>0</v>
      </c>
      <c r="I30" s="32">
        <f t="shared" si="2"/>
        <v>7.0577312480747505</v>
      </c>
      <c r="J30" s="32">
        <f t="shared" si="3"/>
        <v>0</v>
      </c>
      <c r="K30" s="32" t="e">
        <f t="shared" si="4"/>
        <v>#N/A</v>
      </c>
      <c r="L30" s="28">
        <f t="shared" si="5"/>
        <v>7.41</v>
      </c>
      <c r="M30" s="32">
        <f t="shared" si="6"/>
        <v>0</v>
      </c>
      <c r="N30" s="32">
        <f t="shared" si="7"/>
        <v>7.53</v>
      </c>
      <c r="O30" s="32">
        <f t="shared" si="8"/>
        <v>0</v>
      </c>
      <c r="P30" s="32" t="e">
        <f t="shared" si="9"/>
        <v>#N/A</v>
      </c>
      <c r="Q30" s="29">
        <f t="shared" si="10"/>
        <v>33.639705882352942</v>
      </c>
      <c r="R30" s="31">
        <f t="shared" si="11"/>
        <v>0</v>
      </c>
      <c r="S30" s="31">
        <f t="shared" si="12"/>
        <v>33.707865168539328</v>
      </c>
      <c r="T30" s="31">
        <f t="shared" si="13"/>
        <v>0</v>
      </c>
      <c r="U30" s="31" t="e">
        <f t="shared" si="14"/>
        <v>#N/A</v>
      </c>
      <c r="V30" s="28">
        <f t="shared" si="15"/>
        <v>7.6963350785340312</v>
      </c>
      <c r="W30" s="32">
        <f t="shared" si="16"/>
        <v>0</v>
      </c>
      <c r="X30" s="32">
        <f t="shared" si="17"/>
        <v>2.2123893805309733</v>
      </c>
      <c r="Y30" s="32">
        <f t="shared" si="18"/>
        <v>0</v>
      </c>
      <c r="Z30" s="32" t="e">
        <f t="shared" si="19"/>
        <v>#N/A</v>
      </c>
      <c r="AA30" s="23" cm="1">
        <f t="array" ref="AA30">_xlfn.IFS(AR30=0,0,AR30&gt;0,(LOG(0.01*BI30/10^-AR30)))</f>
        <v>6.9368521900322495</v>
      </c>
      <c r="AB30" s="24" cm="1">
        <f t="array" ref="AB30">_xlfn.IFS(AS30=0,0,AS30&gt;0,(LOG(0.01*BJ30/10^-AS30)))</f>
        <v>6.7365350590817874</v>
      </c>
      <c r="AC30" s="24" cm="1">
        <f t="array" ref="AC30">_xlfn.IFS(AT30=0,0,AT30&gt;0,(LOG(0.01*BK30/10^-AT30)))</f>
        <v>0</v>
      </c>
      <c r="AD30" s="24" cm="1">
        <f t="array" ref="AD30">_xlfn.IFS(AU30=0,0,AU30&gt;0,(LOG(0.01*BL30/10^-AU30)))</f>
        <v>0</v>
      </c>
      <c r="AE30" s="24" cm="1">
        <f t="array" ref="AE30">_xlfn.IFS(AV30=0,0,AV30&gt;0,(LOG(0.01*BM30/10^-AV30)))</f>
        <v>0</v>
      </c>
      <c r="AF30" s="24" cm="1">
        <f t="array" ref="AF30">_xlfn.IFS(AW30=0,0,AW30&gt;0,(LOG(0.01*BN30/10^-AW30)))</f>
        <v>0</v>
      </c>
      <c r="AG30" s="24" cm="1">
        <f t="array" ref="AG30">_xlfn.IFS(AX30=0,0,AX30&gt;0,(LOG(0.01*BO30/10^-AX30)))</f>
        <v>0</v>
      </c>
      <c r="AH30" s="24" cm="1">
        <f t="array" ref="AH30">_xlfn.IFS(AY30=0,0,AY30&gt;0,(LOG(0.01*BP30/10^-AY30)))</f>
        <v>0</v>
      </c>
      <c r="AI30" s="24" cm="1">
        <f t="array" ref="AI30">_xlfn.IFS(AZ30=0,0,AZ30&gt;0,(LOG(0.01*BQ30/10^-AZ30)))</f>
        <v>6.4209539873393009</v>
      </c>
      <c r="AJ30" s="24" cm="1">
        <f t="array" ref="AJ30">_xlfn.IFS(BA30=0,0,BA30&gt;0,(LOG(0.01*BR30/10^-BA30)))</f>
        <v>6.4209539873393009</v>
      </c>
      <c r="AK30" s="24" cm="1">
        <f t="array" ref="AK30">_xlfn.IFS(BB30=0,0,BB30&gt;0,(LOG(0.01*BS30/10^-BB30)))</f>
        <v>7.0577312480747505</v>
      </c>
      <c r="AL30" s="24" cm="1">
        <f t="array" ref="AL30">_xlfn.IFS(BC30=0,0,BC30&gt;0,(LOG(0.01*BT30/10^-BC30)))</f>
        <v>0</v>
      </c>
      <c r="AM30" s="24" cm="1">
        <f t="array" ref="AM30">_xlfn.IFS(BD30=0,0,BD30&gt;0,(LOG(0.01*BU30/10^-BD30)))</f>
        <v>0</v>
      </c>
      <c r="AN30" s="24" cm="1">
        <f t="array" ref="AN30">_xlfn.IFS(BE30=0,0,BE30&gt;0,(LOG(0.01*BV30/10^-BE30)))</f>
        <v>0</v>
      </c>
      <c r="AO30" s="24" t="e" cm="1">
        <f t="array" ref="AO30">_xlfn.IFS(BF30=0,0,BF30&gt;0,(LOG(0.01*BW30/10^-BF30)))</f>
        <v>#N/A</v>
      </c>
      <c r="AP30" s="24" t="e" cm="1">
        <f t="array" ref="AP30">_xlfn.IFS(BG30=0,0,BG30&gt;0,(LOG(0.01*BX30/10^-BG30)))</f>
        <v>#N/A</v>
      </c>
      <c r="AQ30" s="24" t="e" cm="1">
        <f t="array" ref="AQ30">_xlfn.IFS(BH30=0,0,BH30&gt;0,(LOG(0.01*BY30/10^-BH30)))</f>
        <v>#N/A</v>
      </c>
      <c r="AR30" s="23">
        <f>VLOOKUP($A30,'I-EmEC'!$A:$DD,MATCH(AR$2,'I-EmEC'!$A$1:$DD$1,0),FALSE)</f>
        <v>7.41</v>
      </c>
      <c r="AS30" s="24">
        <f>VLOOKUP($A30,'I-EmEC'!$A:$DD,MATCH(AS$2,'I-EmEC'!$A$1:$DD$1,0),FALSE)</f>
        <v>7.3</v>
      </c>
      <c r="AT30" s="24">
        <f>VLOOKUP($A30,'I-EmEC'!$A:$DD,MATCH(AT$2,'I-EmEC'!$A$1:$DD$1,0),FALSE)</f>
        <v>0</v>
      </c>
      <c r="AU30" s="24">
        <f>VLOOKUP($A30,'I-EmEC'!$A:$DD,MATCH(AU$2,'I-EmEC'!$A$1:$DD$1,0),FALSE)</f>
        <v>0</v>
      </c>
      <c r="AV30" s="24">
        <f>VLOOKUP($A30,'I-EmEC'!$A:$DD,MATCH(AV$2,'I-EmEC'!$A$1:$DD$1,0),FALSE)</f>
        <v>0</v>
      </c>
      <c r="AW30" s="24">
        <f>VLOOKUP($A30,'I-EmEC'!$A:$DD,MATCH(AW$2,'I-EmEC'!$A$1:$DD$1,0),FALSE)</f>
        <v>0</v>
      </c>
      <c r="AX30" s="24">
        <f>VLOOKUP($A30,'I-EmEC'!$A:$DD,MATCH(AX$2,'I-EmEC'!$A$1:$DD$1,0),FALSE)</f>
        <v>0</v>
      </c>
      <c r="AY30" s="24">
        <f>VLOOKUP($A30,'I-EmEC'!$A:$DD,MATCH(AY$2,'I-EmEC'!$A$1:$DD$1,0),FALSE)</f>
        <v>0</v>
      </c>
      <c r="AZ30" s="24">
        <f>VLOOKUP($A30,'I-EmEC'!$A:$DD,MATCH(AZ$2,'I-EmEC'!$A$1:$DD$1,0),FALSE)</f>
        <v>7.14</v>
      </c>
      <c r="BA30" s="24">
        <f>VLOOKUP($A30,'I-EmEC'!$A:$DD,MATCH(BA$2,'I-EmEC'!$A$1:$DD$1,0),FALSE)</f>
        <v>7.14</v>
      </c>
      <c r="BB30" s="24">
        <f>VLOOKUP($A30,'I-EmEC'!$A:$DD,MATCH(BB$2,'I-EmEC'!$A$1:$DD$1,0),FALSE)</f>
        <v>7.53</v>
      </c>
      <c r="BC30" s="24">
        <f>VLOOKUP($A30,'I-EmEC'!$A:$DD,MATCH(BC$2,'I-EmEC'!$A$1:$DD$1,0),FALSE)</f>
        <v>0</v>
      </c>
      <c r="BD30" s="24">
        <f>VLOOKUP($A30,'I-EmEC'!$A:$DD,MATCH(BD$2,'I-EmEC'!$A$1:$DD$1,0),FALSE)</f>
        <v>0</v>
      </c>
      <c r="BE30" s="24">
        <f>VLOOKUP($A30,'I-EmEC'!$A:$DD,MATCH(BE$2,'I-EmEC'!$A$1:$DD$1,0),FALSE)</f>
        <v>0</v>
      </c>
      <c r="BF30" s="24" t="e">
        <f>VLOOKUP($A30,'I-EmEC'!$A:$DD,MATCH(BF$2,'I-EmEC'!$A$1:$DD$1,0),FALSE)</f>
        <v>#N/A</v>
      </c>
      <c r="BG30" s="24" t="e">
        <f>VLOOKUP($A30,'I-EmEC'!$A:$DD,MATCH(BG$2,'I-EmEC'!$A$1:$DD$1,0),FALSE)</f>
        <v>#N/A</v>
      </c>
      <c r="BH30" s="24" t="e">
        <f>VLOOKUP($A30,'I-EmEC'!$A:$DD,MATCH(BH$2,'I-EmEC'!$A$1:$DD$1,0),FALSE)</f>
        <v>#N/A</v>
      </c>
      <c r="BI30" s="26">
        <f>VLOOKUP($A30,'I-EmEC'!$A:$DD,MATCH(BI$2,'I-EmEC'!$A$1:$DD$1,0),FALSE)</f>
        <v>33.639705882352942</v>
      </c>
      <c r="BJ30" s="27">
        <f>VLOOKUP($A30,'I-EmEC'!$A:$DD,MATCH(BJ$2,'I-EmEC'!$A$1:$DD$1,0),FALSE)</f>
        <v>27.323420074349443</v>
      </c>
      <c r="BK30" s="27">
        <f>VLOOKUP($A30,'I-EmEC'!$A:$DD,MATCH(BK$2,'I-EmEC'!$A$1:$DD$1,0),FALSE)</f>
        <v>0</v>
      </c>
      <c r="BL30" s="27">
        <f>VLOOKUP($A30,'I-EmEC'!$A:$DD,MATCH(BL$2,'I-EmEC'!$A$1:$DD$1,0),FALSE)</f>
        <v>0</v>
      </c>
      <c r="BM30" s="27">
        <f>VLOOKUP($A30,'I-EmEC'!$A:$DD,MATCH(BM$2,'I-EmEC'!$A$1:$DD$1,0),FALSE)</f>
        <v>0</v>
      </c>
      <c r="BN30" s="27">
        <f>VLOOKUP($A30,'I-EmEC'!$A:$DD,MATCH(BN$2,'I-EmEC'!$A$1:$DD$1,0),FALSE)</f>
        <v>0</v>
      </c>
      <c r="BO30" s="27">
        <f>VLOOKUP($A30,'I-EmEC'!$A:$DD,MATCH(BO$2,'I-EmEC'!$A$1:$DD$1,0),FALSE)</f>
        <v>0</v>
      </c>
      <c r="BP30" s="27">
        <f>VLOOKUP($A30,'I-EmEC'!$A:$DD,MATCH(BP$2,'I-EmEC'!$A$1:$DD$1,0),FALSE)</f>
        <v>0</v>
      </c>
      <c r="BQ30" s="27">
        <f>VLOOKUP($A30,'I-EmEC'!$A:$DD,MATCH(BQ$2,'I-EmEC'!$A$1:$DD$1,0),FALSE)</f>
        <v>19.096509240246409</v>
      </c>
      <c r="BR30" s="27">
        <f>VLOOKUP($A30,'I-EmEC'!$A:$DD,MATCH(BR$2,'I-EmEC'!$A$1:$DD$1,0),FALSE)</f>
        <v>19.096509240246409</v>
      </c>
      <c r="BS30" s="27">
        <f>VLOOKUP($A30,'I-EmEC'!$A:$DD,MATCH(BS$2,'I-EmEC'!$A$1:$DD$1,0),FALSE)</f>
        <v>33.707865168539328</v>
      </c>
      <c r="BT30" s="27">
        <f>VLOOKUP($A30,'I-EmEC'!$A:$DD,MATCH(BT$2,'I-EmEC'!$A$1:$DD$1,0),FALSE)</f>
        <v>0</v>
      </c>
      <c r="BU30" s="27">
        <f>VLOOKUP($A30,'I-EmEC'!$A:$DD,MATCH(BU$2,'I-EmEC'!$A$1:$DD$1,0),FALSE)</f>
        <v>0</v>
      </c>
      <c r="BV30" s="27">
        <f>VLOOKUP($A30,'I-EmEC'!$A:$DD,MATCH(BV$2,'I-EmEC'!$A$1:$DD$1,0),FALSE)</f>
        <v>0</v>
      </c>
      <c r="BW30" s="27" t="e">
        <f>VLOOKUP($A30,'I-EmEC'!$A:$DD,MATCH(BW$2,'I-EmEC'!$A$1:$DD$1,0),FALSE)</f>
        <v>#N/A</v>
      </c>
      <c r="BX30" s="27" t="e">
        <f>VLOOKUP($A30,'I-EmEC'!$A:$DD,MATCH(BX$2,'I-EmEC'!$A$1:$DD$1,0),FALSE)</f>
        <v>#N/A</v>
      </c>
      <c r="BY30" s="27" t="e">
        <f>VLOOKUP($A30,'I-EmEC'!$A:$DD,MATCH(BY$2,'I-EmEC'!$A$1:$DD$1,0),FALSE)</f>
        <v>#N/A</v>
      </c>
      <c r="BZ30" s="23">
        <f>VLOOKUP($A30,'I-EmEC'!$A:$DD,MATCH(BZ$2,'I-EmEC'!$A$1:$DD$1,0),FALSE)</f>
        <v>5.1404494382022472</v>
      </c>
      <c r="CA30" s="24">
        <f>VLOOKUP($A30,'I-EmEC'!$A:$DD,MATCH(CA$2,'I-EmEC'!$A$1:$DD$1,0),FALSE)</f>
        <v>7.6963350785340312</v>
      </c>
      <c r="CB30" s="24">
        <f>VLOOKUP($A30,'I-EmEC'!$A:$DD,MATCH(CB$2,'I-EmEC'!$A$1:$DD$1,0),FALSE)</f>
        <v>0</v>
      </c>
      <c r="CC30" s="24">
        <f>VLOOKUP($A30,'I-EmEC'!$A:$DD,MATCH(CC$2,'I-EmEC'!$A$1:$DD$1,0),FALSE)</f>
        <v>0</v>
      </c>
      <c r="CD30" s="24">
        <f>VLOOKUP($A30,'I-EmEC'!$A:$DD,MATCH(CD$2,'I-EmEC'!$A$1:$DD$1,0),FALSE)</f>
        <v>0</v>
      </c>
      <c r="CE30" s="24">
        <f>VLOOKUP($A30,'I-EmEC'!$A:$DD,MATCH(CE$2,'I-EmEC'!$A$1:$DD$1,0),FALSE)</f>
        <v>0</v>
      </c>
      <c r="CF30" s="24">
        <f>VLOOKUP($A30,'I-EmEC'!$A:$DD,MATCH(CF$2,'I-EmEC'!$A$1:$DD$1,0),FALSE)</f>
        <v>0</v>
      </c>
      <c r="CG30" s="24">
        <f>VLOOKUP($A30,'I-EmEC'!$A:$DD,MATCH(CG$2,'I-EmEC'!$A$1:$DD$1,0),FALSE)</f>
        <v>0</v>
      </c>
      <c r="CH30" s="24">
        <f>VLOOKUP($A30,'I-EmEC'!$A:$DD,MATCH(CH$2,'I-EmEC'!$A$1:$DD$1,0),FALSE)</f>
        <v>1.23342175066313</v>
      </c>
      <c r="CI30" s="24">
        <f>VLOOKUP($A30,'I-EmEC'!$A:$DD,MATCH(CI$2,'I-EmEC'!$A$1:$DD$1,0),FALSE)</f>
        <v>1.23342175066313</v>
      </c>
      <c r="CJ30" s="24">
        <f>VLOOKUP($A30,'I-EmEC'!$A:$DD,MATCH(CJ$2,'I-EmEC'!$A$1:$DD$1,0),FALSE)</f>
        <v>2.2123893805309733</v>
      </c>
      <c r="CK30" s="24">
        <f>VLOOKUP($A30,'I-EmEC'!$A:$DD,MATCH(CK$2,'I-EmEC'!$A$1:$DD$1,0),FALSE)</f>
        <v>0</v>
      </c>
      <c r="CL30" s="24">
        <f>VLOOKUP($A30,'I-EmEC'!$A:$DD,MATCH(CL$2,'I-EmEC'!$A$1:$DD$1,0),FALSE)</f>
        <v>0</v>
      </c>
      <c r="CM30" s="24">
        <f>VLOOKUP($A30,'I-EmEC'!$A:$DD,MATCH(CM$2,'I-EmEC'!$A$1:$DD$1,0),FALSE)</f>
        <v>0</v>
      </c>
      <c r="CN30" s="24" t="e">
        <f>VLOOKUP($A30,'I-EmEC'!$A:$DD,MATCH(CN$2,'I-EmEC'!$A$1:$DD$1,0),FALSE)</f>
        <v>#N/A</v>
      </c>
      <c r="CO30" s="24" t="e">
        <f>VLOOKUP($A30,'I-EmEC'!$A:$DD,MATCH(CO$2,'I-EmEC'!$A$1:$DD$1,0),FALSE)</f>
        <v>#N/A</v>
      </c>
      <c r="CP30" s="24" t="e">
        <f>VLOOKUP($A30,'I-EmEC'!$A:$DD,MATCH(CP$2,'I-EmEC'!$A$1:$DD$1,0),FALSE)</f>
        <v>#N/A</v>
      </c>
    </row>
    <row r="31" spans="1:94" x14ac:dyDescent="0.2">
      <c r="A31" s="49" t="s">
        <v>42</v>
      </c>
      <c r="B31" s="37" t="str">
        <f>IF(VLOOKUP($A31,'I-Ligands'!$A:$G,3,FALSE)="","",VLOOKUP($A31,'I-Ligands'!$A:$G,3,FALSE))</f>
        <v>Isoproterenol</v>
      </c>
      <c r="C31" s="38" t="str">
        <f>IF(VLOOKUP($A31,'I-Ligands'!$A:$G,4,FALSE)="","",VLOOKUP($A31,'I-Ligands'!$A:$G,4,FALSE))</f>
        <v>(−)-Isoproterenol hydrochloride</v>
      </c>
      <c r="D31" s="36" t="str">
        <f>IF(VLOOKUP($A31,'I-Ligands'!$A:$G,5,FALSE)="","",VLOOKUP($A31,'I-Ligands'!$A:$G,5,FALSE))</f>
        <v>Guide to Pharmacology</v>
      </c>
      <c r="E31" s="36">
        <f>IF(VLOOKUP($A31,'I-Ligands'!$A:$G,6,FALSE)="","",VLOOKUP($A31,'I-Ligands'!$A:$G,6,FALSE))</f>
        <v>536</v>
      </c>
      <c r="F31" s="36" t="str">
        <f>IF(VLOOKUP($A31,'I-Ligands'!$A:$G,7,FALSE)="","",VLOOKUP($A31,'I-Ligands'!$A:$G,7,FALSE))</f>
        <v>Surrogate</v>
      </c>
      <c r="G31" s="28">
        <f t="shared" si="0"/>
        <v>5.0709780573583316</v>
      </c>
      <c r="H31" s="32">
        <f t="shared" si="1"/>
        <v>0</v>
      </c>
      <c r="I31" s="32">
        <f t="shared" si="2"/>
        <v>0</v>
      </c>
      <c r="J31" s="32">
        <f t="shared" si="3"/>
        <v>0</v>
      </c>
      <c r="K31" s="32" t="e">
        <f t="shared" si="4"/>
        <v>#N/A</v>
      </c>
      <c r="L31" s="28">
        <f t="shared" si="5"/>
        <v>5.43</v>
      </c>
      <c r="M31" s="32">
        <f t="shared" si="6"/>
        <v>0</v>
      </c>
      <c r="N31" s="32">
        <f t="shared" si="7"/>
        <v>0</v>
      </c>
      <c r="O31" s="32">
        <f t="shared" si="8"/>
        <v>0</v>
      </c>
      <c r="P31" s="32" t="e">
        <f t="shared" si="9"/>
        <v>#N/A</v>
      </c>
      <c r="Q31" s="29">
        <f t="shared" si="10"/>
        <v>43.75</v>
      </c>
      <c r="R31" s="31">
        <f t="shared" si="11"/>
        <v>0</v>
      </c>
      <c r="S31" s="31">
        <f t="shared" si="12"/>
        <v>0</v>
      </c>
      <c r="T31" s="31">
        <f t="shared" si="13"/>
        <v>0</v>
      </c>
      <c r="U31" s="31" t="e">
        <f t="shared" si="14"/>
        <v>#N/A</v>
      </c>
      <c r="V31" s="28">
        <f t="shared" si="15"/>
        <v>8.1228668941979514</v>
      </c>
      <c r="W31" s="32">
        <f t="shared" si="16"/>
        <v>0</v>
      </c>
      <c r="X31" s="32">
        <f t="shared" si="17"/>
        <v>0</v>
      </c>
      <c r="Y31" s="32">
        <f t="shared" si="18"/>
        <v>0</v>
      </c>
      <c r="Z31" s="32" t="e">
        <f t="shared" si="19"/>
        <v>#N/A</v>
      </c>
      <c r="AA31" s="23" cm="1">
        <f t="array" ref="AA31">_xlfn.IFS(AR31=0,0,AR31&gt;0,(LOG(0.01*BI31/10^-AR31)))</f>
        <v>5.0709780573583316</v>
      </c>
      <c r="AB31" s="24" cm="1">
        <f t="array" ref="AB31">_xlfn.IFS(AS31=0,0,AS31&gt;0,(LOG(0.01*BJ31/10^-AS31)))</f>
        <v>4.800285586605348</v>
      </c>
      <c r="AC31" s="24" cm="1">
        <f t="array" ref="AC31">_xlfn.IFS(AT31=0,0,AT31&gt;0,(LOG(0.01*BK31/10^-AT31)))</f>
        <v>0</v>
      </c>
      <c r="AD31" s="24" cm="1">
        <f t="array" ref="AD31">_xlfn.IFS(AU31=0,0,AU31&gt;0,(LOG(0.01*BL31/10^-AU31)))</f>
        <v>0</v>
      </c>
      <c r="AE31" s="24" cm="1">
        <f t="array" ref="AE31">_xlfn.IFS(AV31=0,0,AV31&gt;0,(LOG(0.01*BM31/10^-AV31)))</f>
        <v>0</v>
      </c>
      <c r="AF31" s="24" cm="1">
        <f t="array" ref="AF31">_xlfn.IFS(AW31=0,0,AW31&gt;0,(LOG(0.01*BN31/10^-AW31)))</f>
        <v>0</v>
      </c>
      <c r="AG31" s="24" cm="1">
        <f t="array" ref="AG31">_xlfn.IFS(AX31=0,0,AX31&gt;0,(LOG(0.01*BO31/10^-AX31)))</f>
        <v>0</v>
      </c>
      <c r="AH31" s="24" cm="1">
        <f t="array" ref="AH31">_xlfn.IFS(AY31=0,0,AY31&gt;0,(LOG(0.01*BP31/10^-AY31)))</f>
        <v>0</v>
      </c>
      <c r="AI31" s="24" cm="1">
        <f t="array" ref="AI31">_xlfn.IFS(AZ31=0,0,AZ31&gt;0,(LOG(0.01*BQ31/10^-AZ31)))</f>
        <v>0</v>
      </c>
      <c r="AJ31" s="24" cm="1">
        <f t="array" ref="AJ31">_xlfn.IFS(BA31=0,0,BA31&gt;0,(LOG(0.01*BR31/10^-BA31)))</f>
        <v>0</v>
      </c>
      <c r="AK31" s="24" cm="1">
        <f t="array" ref="AK31">_xlfn.IFS(BB31=0,0,BB31&gt;0,(LOG(0.01*BS31/10^-BB31)))</f>
        <v>0</v>
      </c>
      <c r="AL31" s="24" cm="1">
        <f t="array" ref="AL31">_xlfn.IFS(BC31=0,0,BC31&gt;0,(LOG(0.01*BT31/10^-BC31)))</f>
        <v>0</v>
      </c>
      <c r="AM31" s="24" cm="1">
        <f t="array" ref="AM31">_xlfn.IFS(BD31=0,0,BD31&gt;0,(LOG(0.01*BU31/10^-BD31)))</f>
        <v>0</v>
      </c>
      <c r="AN31" s="24" cm="1">
        <f t="array" ref="AN31">_xlfn.IFS(BE31=0,0,BE31&gt;0,(LOG(0.01*BV31/10^-BE31)))</f>
        <v>0</v>
      </c>
      <c r="AO31" s="24" t="e" cm="1">
        <f t="array" ref="AO31">_xlfn.IFS(BF31=0,0,BF31&gt;0,(LOG(0.01*BW31/10^-BF31)))</f>
        <v>#N/A</v>
      </c>
      <c r="AP31" s="24" t="e" cm="1">
        <f t="array" ref="AP31">_xlfn.IFS(BG31=0,0,BG31&gt;0,(LOG(0.01*BX31/10^-BG31)))</f>
        <v>#N/A</v>
      </c>
      <c r="AQ31" s="24" t="e" cm="1">
        <f t="array" ref="AQ31">_xlfn.IFS(BH31=0,0,BH31&gt;0,(LOG(0.01*BY31/10^-BH31)))</f>
        <v>#N/A</v>
      </c>
      <c r="AR31" s="23">
        <f>VLOOKUP($A31,'I-EmEC'!$A:$DD,MATCH(AR$2,'I-EmEC'!$A$1:$DD$1,0),FALSE)</f>
        <v>5.43</v>
      </c>
      <c r="AS31" s="24">
        <f>VLOOKUP($A31,'I-EmEC'!$A:$DD,MATCH(AS$2,'I-EmEC'!$A$1:$DD$1,0),FALSE)</f>
        <v>5.16</v>
      </c>
      <c r="AT31" s="24">
        <f>VLOOKUP($A31,'I-EmEC'!$A:$DD,MATCH(AT$2,'I-EmEC'!$A$1:$DD$1,0),FALSE)</f>
        <v>0</v>
      </c>
      <c r="AU31" s="24">
        <f>VLOOKUP($A31,'I-EmEC'!$A:$DD,MATCH(AU$2,'I-EmEC'!$A$1:$DD$1,0),FALSE)</f>
        <v>0</v>
      </c>
      <c r="AV31" s="24">
        <f>VLOOKUP($A31,'I-EmEC'!$A:$DD,MATCH(AV$2,'I-EmEC'!$A$1:$DD$1,0),FALSE)</f>
        <v>0</v>
      </c>
      <c r="AW31" s="24">
        <f>VLOOKUP($A31,'I-EmEC'!$A:$DD,MATCH(AW$2,'I-EmEC'!$A$1:$DD$1,0),FALSE)</f>
        <v>0</v>
      </c>
      <c r="AX31" s="24">
        <f>VLOOKUP($A31,'I-EmEC'!$A:$DD,MATCH(AX$2,'I-EmEC'!$A$1:$DD$1,0),FALSE)</f>
        <v>0</v>
      </c>
      <c r="AY31" s="24">
        <f>VLOOKUP($A31,'I-EmEC'!$A:$DD,MATCH(AY$2,'I-EmEC'!$A$1:$DD$1,0),FALSE)</f>
        <v>0</v>
      </c>
      <c r="AZ31" s="24">
        <f>VLOOKUP($A31,'I-EmEC'!$A:$DD,MATCH(AZ$2,'I-EmEC'!$A$1:$DD$1,0),FALSE)</f>
        <v>0</v>
      </c>
      <c r="BA31" s="24">
        <f>VLOOKUP($A31,'I-EmEC'!$A:$DD,MATCH(BA$2,'I-EmEC'!$A$1:$DD$1,0),FALSE)</f>
        <v>0</v>
      </c>
      <c r="BB31" s="24">
        <f>VLOOKUP($A31,'I-EmEC'!$A:$DD,MATCH(BB$2,'I-EmEC'!$A$1:$DD$1,0),FALSE)</f>
        <v>0</v>
      </c>
      <c r="BC31" s="24">
        <f>VLOOKUP($A31,'I-EmEC'!$A:$DD,MATCH(BC$2,'I-EmEC'!$A$1:$DD$1,0),FALSE)</f>
        <v>0</v>
      </c>
      <c r="BD31" s="24">
        <f>VLOOKUP($A31,'I-EmEC'!$A:$DD,MATCH(BD$2,'I-EmEC'!$A$1:$DD$1,0),FALSE)</f>
        <v>0</v>
      </c>
      <c r="BE31" s="24">
        <f>VLOOKUP($A31,'I-EmEC'!$A:$DD,MATCH(BE$2,'I-EmEC'!$A$1:$DD$1,0),FALSE)</f>
        <v>0</v>
      </c>
      <c r="BF31" s="24" t="e">
        <f>VLOOKUP($A31,'I-EmEC'!$A:$DD,MATCH(BF$2,'I-EmEC'!$A$1:$DD$1,0),FALSE)</f>
        <v>#N/A</v>
      </c>
      <c r="BG31" s="24" t="e">
        <f>VLOOKUP($A31,'I-EmEC'!$A:$DD,MATCH(BG$2,'I-EmEC'!$A$1:$DD$1,0),FALSE)</f>
        <v>#N/A</v>
      </c>
      <c r="BH31" s="24" t="e">
        <f>VLOOKUP($A31,'I-EmEC'!$A:$DD,MATCH(BH$2,'I-EmEC'!$A$1:$DD$1,0),FALSE)</f>
        <v>#N/A</v>
      </c>
      <c r="BI31" s="26">
        <f>VLOOKUP($A31,'I-EmEC'!$A:$DD,MATCH(BI$2,'I-EmEC'!$A$1:$DD$1,0),FALSE)</f>
        <v>43.75</v>
      </c>
      <c r="BJ31" s="27">
        <f>VLOOKUP($A31,'I-EmEC'!$A:$DD,MATCH(BJ$2,'I-EmEC'!$A$1:$DD$1,0),FALSE)</f>
        <v>43.680297397769522</v>
      </c>
      <c r="BK31" s="27">
        <f>VLOOKUP($A31,'I-EmEC'!$A:$DD,MATCH(BK$2,'I-EmEC'!$A$1:$DD$1,0),FALSE)</f>
        <v>0</v>
      </c>
      <c r="BL31" s="27">
        <f>VLOOKUP($A31,'I-EmEC'!$A:$DD,MATCH(BL$2,'I-EmEC'!$A$1:$DD$1,0),FALSE)</f>
        <v>0</v>
      </c>
      <c r="BM31" s="27">
        <f>VLOOKUP($A31,'I-EmEC'!$A:$DD,MATCH(BM$2,'I-EmEC'!$A$1:$DD$1,0),FALSE)</f>
        <v>0</v>
      </c>
      <c r="BN31" s="27">
        <f>VLOOKUP($A31,'I-EmEC'!$A:$DD,MATCH(BN$2,'I-EmEC'!$A$1:$DD$1,0),FALSE)</f>
        <v>0</v>
      </c>
      <c r="BO31" s="27">
        <f>VLOOKUP($A31,'I-EmEC'!$A:$DD,MATCH(BO$2,'I-EmEC'!$A$1:$DD$1,0),FALSE)</f>
        <v>0</v>
      </c>
      <c r="BP31" s="27">
        <f>VLOOKUP($A31,'I-EmEC'!$A:$DD,MATCH(BP$2,'I-EmEC'!$A$1:$DD$1,0),FALSE)</f>
        <v>0</v>
      </c>
      <c r="BQ31" s="27">
        <f>VLOOKUP($A31,'I-EmEC'!$A:$DD,MATCH(BQ$2,'I-EmEC'!$A$1:$DD$1,0),FALSE)</f>
        <v>0</v>
      </c>
      <c r="BR31" s="27">
        <f>VLOOKUP($A31,'I-EmEC'!$A:$DD,MATCH(BR$2,'I-EmEC'!$A$1:$DD$1,0),FALSE)</f>
        <v>0</v>
      </c>
      <c r="BS31" s="27">
        <f>VLOOKUP($A31,'I-EmEC'!$A:$DD,MATCH(BS$2,'I-EmEC'!$A$1:$DD$1,0),FALSE)</f>
        <v>0</v>
      </c>
      <c r="BT31" s="27">
        <f>VLOOKUP($A31,'I-EmEC'!$A:$DD,MATCH(BT$2,'I-EmEC'!$A$1:$DD$1,0),FALSE)</f>
        <v>0</v>
      </c>
      <c r="BU31" s="27">
        <f>VLOOKUP($A31,'I-EmEC'!$A:$DD,MATCH(BU$2,'I-EmEC'!$A$1:$DD$1,0),FALSE)</f>
        <v>0</v>
      </c>
      <c r="BV31" s="27">
        <f>VLOOKUP($A31,'I-EmEC'!$A:$DD,MATCH(BV$2,'I-EmEC'!$A$1:$DD$1,0),FALSE)</f>
        <v>0</v>
      </c>
      <c r="BW31" s="27" t="e">
        <f>VLOOKUP($A31,'I-EmEC'!$A:$DD,MATCH(BW$2,'I-EmEC'!$A$1:$DD$1,0),FALSE)</f>
        <v>#N/A</v>
      </c>
      <c r="BX31" s="27" t="e">
        <f>VLOOKUP($A31,'I-EmEC'!$A:$DD,MATCH(BX$2,'I-EmEC'!$A$1:$DD$1,0),FALSE)</f>
        <v>#N/A</v>
      </c>
      <c r="BY31" s="27" t="e">
        <f>VLOOKUP($A31,'I-EmEC'!$A:$DD,MATCH(BY$2,'I-EmEC'!$A$1:$DD$1,0),FALSE)</f>
        <v>#N/A</v>
      </c>
      <c r="BZ31" s="23">
        <f>VLOOKUP($A31,'I-EmEC'!$A:$DD,MATCH(BZ$2,'I-EmEC'!$A$1:$DD$1,0),FALSE)</f>
        <v>8.1228668941979514</v>
      </c>
      <c r="CA31" s="24">
        <f>VLOOKUP($A31,'I-EmEC'!$A:$DD,MATCH(CA$2,'I-EmEC'!$A$1:$DD$1,0),FALSE)</f>
        <v>7.3208722741433023</v>
      </c>
      <c r="CB31" s="24">
        <f>VLOOKUP($A31,'I-EmEC'!$A:$DD,MATCH(CB$2,'I-EmEC'!$A$1:$DD$1,0),FALSE)</f>
        <v>0</v>
      </c>
      <c r="CC31" s="24">
        <f>VLOOKUP($A31,'I-EmEC'!$A:$DD,MATCH(CC$2,'I-EmEC'!$A$1:$DD$1,0),FALSE)</f>
        <v>0</v>
      </c>
      <c r="CD31" s="24">
        <f>VLOOKUP($A31,'I-EmEC'!$A:$DD,MATCH(CD$2,'I-EmEC'!$A$1:$DD$1,0),FALSE)</f>
        <v>0</v>
      </c>
      <c r="CE31" s="24">
        <f>VLOOKUP($A31,'I-EmEC'!$A:$DD,MATCH(CE$2,'I-EmEC'!$A$1:$DD$1,0),FALSE)</f>
        <v>0</v>
      </c>
      <c r="CF31" s="24">
        <f>VLOOKUP($A31,'I-EmEC'!$A:$DD,MATCH(CF$2,'I-EmEC'!$A$1:$DD$1,0),FALSE)</f>
        <v>0</v>
      </c>
      <c r="CG31" s="24">
        <f>VLOOKUP($A31,'I-EmEC'!$A:$DD,MATCH(CG$2,'I-EmEC'!$A$1:$DD$1,0),FALSE)</f>
        <v>0</v>
      </c>
      <c r="CH31" s="24">
        <f>VLOOKUP($A31,'I-EmEC'!$A:$DD,MATCH(CH$2,'I-EmEC'!$A$1:$DD$1,0),FALSE)</f>
        <v>0</v>
      </c>
      <c r="CI31" s="24">
        <f>VLOOKUP($A31,'I-EmEC'!$A:$DD,MATCH(CI$2,'I-EmEC'!$A$1:$DD$1,0),FALSE)</f>
        <v>0</v>
      </c>
      <c r="CJ31" s="24">
        <f>VLOOKUP($A31,'I-EmEC'!$A:$DD,MATCH(CJ$2,'I-EmEC'!$A$1:$DD$1,0),FALSE)</f>
        <v>0</v>
      </c>
      <c r="CK31" s="24">
        <f>VLOOKUP($A31,'I-EmEC'!$A:$DD,MATCH(CK$2,'I-EmEC'!$A$1:$DD$1,0),FALSE)</f>
        <v>0</v>
      </c>
      <c r="CL31" s="24">
        <f>VLOOKUP($A31,'I-EmEC'!$A:$DD,MATCH(CL$2,'I-EmEC'!$A$1:$DD$1,0),FALSE)</f>
        <v>0</v>
      </c>
      <c r="CM31" s="24">
        <f>VLOOKUP($A31,'I-EmEC'!$A:$DD,MATCH(CM$2,'I-EmEC'!$A$1:$DD$1,0),FALSE)</f>
        <v>0</v>
      </c>
      <c r="CN31" s="24" t="e">
        <f>VLOOKUP($A31,'I-EmEC'!$A:$DD,MATCH(CN$2,'I-EmEC'!$A$1:$DD$1,0),FALSE)</f>
        <v>#N/A</v>
      </c>
      <c r="CO31" s="24" t="e">
        <f>VLOOKUP($A31,'I-EmEC'!$A:$DD,MATCH(CO$2,'I-EmEC'!$A$1:$DD$1,0),FALSE)</f>
        <v>#N/A</v>
      </c>
      <c r="CP31" s="24" t="e">
        <f>VLOOKUP($A31,'I-EmEC'!$A:$DD,MATCH(CP$2,'I-EmEC'!$A$1:$DD$1,0),FALSE)</f>
        <v>#N/A</v>
      </c>
    </row>
    <row r="32" spans="1:94" x14ac:dyDescent="0.2">
      <c r="A32" s="49" t="s">
        <v>43</v>
      </c>
      <c r="B32" s="37" t="str">
        <f>IF(VLOOKUP($A32,'I-Ligands'!$A:$G,3,FALSE)="","",VLOOKUP($A32,'I-Ligands'!$A:$G,3,FALSE))</f>
        <v>Angiotensin II</v>
      </c>
      <c r="C32" s="38" t="str">
        <f>IF(VLOOKUP($A32,'I-Ligands'!$A:$G,4,FALSE)="","",VLOOKUP($A32,'I-Ligands'!$A:$G,4,FALSE))</f>
        <v>DRVYIHPF</v>
      </c>
      <c r="D32" s="36" t="str">
        <f>IF(VLOOKUP($A32,'I-Ligands'!$A:$G,5,FALSE)="","",VLOOKUP($A32,'I-Ligands'!$A:$G,5,FALSE))</f>
        <v>Guide to Pharmacology</v>
      </c>
      <c r="E32" s="36">
        <f>IF(VLOOKUP($A32,'I-Ligands'!$A:$G,6,FALSE)="","",VLOOKUP($A32,'I-Ligands'!$A:$G,6,FALSE))</f>
        <v>2504</v>
      </c>
      <c r="F32" s="36" t="str">
        <f>IF(VLOOKUP($A32,'I-Ligands'!$A:$G,7,FALSE)="","",VLOOKUP($A32,'I-Ligands'!$A:$G,7,FALSE))</f>
        <v>Physiological</v>
      </c>
      <c r="G32" s="28">
        <f t="shared" si="0"/>
        <v>8.8600053035754183</v>
      </c>
      <c r="H32" s="32">
        <f t="shared" si="1"/>
        <v>10.356497144841502</v>
      </c>
      <c r="I32" s="32">
        <f t="shared" si="2"/>
        <v>10.330488262492239</v>
      </c>
      <c r="J32" s="32">
        <f t="shared" si="3"/>
        <v>9.2921335610505196</v>
      </c>
      <c r="K32" s="32" t="e">
        <f t="shared" si="4"/>
        <v>#N/A</v>
      </c>
      <c r="L32" s="28">
        <f t="shared" si="5"/>
        <v>9.15</v>
      </c>
      <c r="M32" s="32">
        <f t="shared" si="6"/>
        <v>10.51</v>
      </c>
      <c r="N32" s="32">
        <f t="shared" si="7"/>
        <v>10.48</v>
      </c>
      <c r="O32" s="32">
        <f t="shared" si="8"/>
        <v>9.4499999999999993</v>
      </c>
      <c r="P32" s="32" t="e">
        <f t="shared" si="9"/>
        <v>#N/A</v>
      </c>
      <c r="Q32" s="29">
        <f t="shared" si="10"/>
        <v>51.286764705882355</v>
      </c>
      <c r="R32" s="31">
        <f t="shared" si="11"/>
        <v>75.241779497098648</v>
      </c>
      <c r="S32" s="31">
        <f t="shared" si="12"/>
        <v>77.712031558185402</v>
      </c>
      <c r="T32" s="31">
        <f t="shared" si="13"/>
        <v>69.523809523809518</v>
      </c>
      <c r="U32" s="31" t="e">
        <f t="shared" si="14"/>
        <v>#N/A</v>
      </c>
      <c r="V32" s="28">
        <f t="shared" si="15"/>
        <v>12.236842105263158</v>
      </c>
      <c r="W32" s="32">
        <f t="shared" si="16"/>
        <v>51.81818181818182</v>
      </c>
      <c r="X32" s="32">
        <f t="shared" si="17"/>
        <v>13.401360544217686</v>
      </c>
      <c r="Y32" s="32">
        <f t="shared" si="18"/>
        <v>27.443609022556391</v>
      </c>
      <c r="Z32" s="32" t="e">
        <f t="shared" si="19"/>
        <v>#N/A</v>
      </c>
      <c r="AA32" s="23" cm="1">
        <f t="array" ref="AA32">_xlfn.IFS(AR32=0,0,AR32&gt;0,(LOG(0.01*BI32/10^-AR32)))</f>
        <v>8.8600053035754183</v>
      </c>
      <c r="AB32" s="24" cm="1">
        <f t="array" ref="AB32">_xlfn.IFS(AS32=0,0,AS32&gt;0,(LOG(0.01*BJ32/10^-AS32)))</f>
        <v>8.8257289856981878</v>
      </c>
      <c r="AC32" s="24" cm="1">
        <f t="array" ref="AC32">_xlfn.IFS(AT32=0,0,AT32&gt;0,(LOG(0.01*BK32/10^-AT32)))</f>
        <v>9.8864590582317646</v>
      </c>
      <c r="AD32" s="24" cm="1">
        <f t="array" ref="AD32">_xlfn.IFS(AU32=0,0,AU32&gt;0,(LOG(0.01*BL32/10^-AU32)))</f>
        <v>9.8864590582317646</v>
      </c>
      <c r="AE32" s="24" cm="1">
        <f t="array" ref="AE32">_xlfn.IFS(AV32=0,0,AV32&gt;0,(LOG(0.01*BM32/10^-AV32)))</f>
        <v>10.356497144841502</v>
      </c>
      <c r="AF32" s="24" cm="1">
        <f t="array" ref="AF32">_xlfn.IFS(AW32=0,0,AW32&gt;0,(LOG(0.01*BN32/10^-AW32)))</f>
        <v>8.6998682352289194</v>
      </c>
      <c r="AG32" s="24" cm="1">
        <f t="array" ref="AG32">_xlfn.IFS(AX32=0,0,AX32&gt;0,(LOG(0.01*BO32/10^-AX32)))</f>
        <v>8.6998682352289194</v>
      </c>
      <c r="AH32" s="24" cm="1">
        <f t="array" ref="AH32">_xlfn.IFS(AY32=0,0,AY32&gt;0,(LOG(0.01*BP32/10^-AY32)))</f>
        <v>8.0966793561702932</v>
      </c>
      <c r="AI32" s="24" cm="1">
        <f t="array" ref="AI32">_xlfn.IFS(AZ32=0,0,AZ32&gt;0,(LOG(0.01*BQ32/10^-AZ32)))</f>
        <v>10.305688638853306</v>
      </c>
      <c r="AJ32" s="24" cm="1">
        <f t="array" ref="AJ32">_xlfn.IFS(BA32=0,0,BA32&gt;0,(LOG(0.01*BR32/10^-BA32)))</f>
        <v>10.305688638853306</v>
      </c>
      <c r="AK32" s="24" cm="1">
        <f t="array" ref="AK32">_xlfn.IFS(BB32=0,0,BB32&gt;0,(LOG(0.01*BS32/10^-BB32)))</f>
        <v>10.23218499922568</v>
      </c>
      <c r="AL32" s="24" cm="1">
        <f t="array" ref="AL32">_xlfn.IFS(BC32=0,0,BC32&gt;0,(LOG(0.01*BT32/10^-BC32)))</f>
        <v>10.330488262492239</v>
      </c>
      <c r="AM32" s="24" cm="1">
        <f t="array" ref="AM32">_xlfn.IFS(BD32=0,0,BD32&gt;0,(LOG(0.01*BU32/10^-BD32)))</f>
        <v>9.2921335610505196</v>
      </c>
      <c r="AN32" s="24" cm="1">
        <f t="array" ref="AN32">_xlfn.IFS(BE32=0,0,BE32&gt;0,(LOG(0.01*BV32/10^-BE32)))</f>
        <v>9.0515206714846315</v>
      </c>
      <c r="AO32" s="24" t="e" cm="1">
        <f t="array" ref="AO32">_xlfn.IFS(BF32=0,0,BF32&gt;0,(LOG(0.01*BW32/10^-BF32)))</f>
        <v>#N/A</v>
      </c>
      <c r="AP32" s="24" t="e" cm="1">
        <f t="array" ref="AP32">_xlfn.IFS(BG32=0,0,BG32&gt;0,(LOG(0.01*BX32/10^-BG32)))</f>
        <v>#N/A</v>
      </c>
      <c r="AQ32" s="24" t="e" cm="1">
        <f t="array" ref="AQ32">_xlfn.IFS(BH32=0,0,BH32&gt;0,(LOG(0.01*BY32/10^-BH32)))</f>
        <v>#N/A</v>
      </c>
      <c r="AR32" s="23">
        <f>VLOOKUP($A32,'I-EmEC'!$A:$DD,MATCH(AR$2,'I-EmEC'!$A$1:$DD$1,0),FALSE)</f>
        <v>9.15</v>
      </c>
      <c r="AS32" s="24">
        <f>VLOOKUP($A32,'I-EmEC'!$A:$DD,MATCH(AS$2,'I-EmEC'!$A$1:$DD$1,0),FALSE)</f>
        <v>9.1300000000000008</v>
      </c>
      <c r="AT32" s="24">
        <f>VLOOKUP($A32,'I-EmEC'!$A:$DD,MATCH(AT$2,'I-EmEC'!$A$1:$DD$1,0),FALSE)</f>
        <v>10.01</v>
      </c>
      <c r="AU32" s="24">
        <f>VLOOKUP($A32,'I-EmEC'!$A:$DD,MATCH(AU$2,'I-EmEC'!$A$1:$DD$1,0),FALSE)</f>
        <v>10.01</v>
      </c>
      <c r="AV32" s="24">
        <f>VLOOKUP($A32,'I-EmEC'!$A:$DD,MATCH(AV$2,'I-EmEC'!$A$1:$DD$1,0),FALSE)</f>
        <v>10.51</v>
      </c>
      <c r="AW32" s="24">
        <f>VLOOKUP($A32,'I-EmEC'!$A:$DD,MATCH(AW$2,'I-EmEC'!$A$1:$DD$1,0),FALSE)</f>
        <v>9</v>
      </c>
      <c r="AX32" s="24">
        <f>VLOOKUP($A32,'I-EmEC'!$A:$DD,MATCH(AX$2,'I-EmEC'!$A$1:$DD$1,0),FALSE)</f>
        <v>9</v>
      </c>
      <c r="AY32" s="24">
        <f>VLOOKUP($A32,'I-EmEC'!$A:$DD,MATCH(AY$2,'I-EmEC'!$A$1:$DD$1,0),FALSE)</f>
        <v>8.6999999999999993</v>
      </c>
      <c r="AZ32" s="24">
        <f>VLOOKUP($A32,'I-EmEC'!$A:$DD,MATCH(AZ$2,'I-EmEC'!$A$1:$DD$1,0),FALSE)</f>
        <v>10.48</v>
      </c>
      <c r="BA32" s="24">
        <f>VLOOKUP($A32,'I-EmEC'!$A:$DD,MATCH(BA$2,'I-EmEC'!$A$1:$DD$1,0),FALSE)</f>
        <v>10.48</v>
      </c>
      <c r="BB32" s="24">
        <f>VLOOKUP($A32,'I-EmEC'!$A:$DD,MATCH(BB$2,'I-EmEC'!$A$1:$DD$1,0),FALSE)</f>
        <v>10.37</v>
      </c>
      <c r="BC32" s="24">
        <f>VLOOKUP($A32,'I-EmEC'!$A:$DD,MATCH(BC$2,'I-EmEC'!$A$1:$DD$1,0),FALSE)</f>
        <v>10.44</v>
      </c>
      <c r="BD32" s="24">
        <f>VLOOKUP($A32,'I-EmEC'!$A:$DD,MATCH(BD$2,'I-EmEC'!$A$1:$DD$1,0),FALSE)</f>
        <v>9.4499999999999993</v>
      </c>
      <c r="BE32" s="24">
        <f>VLOOKUP($A32,'I-EmEC'!$A:$DD,MATCH(BE$2,'I-EmEC'!$A$1:$DD$1,0),FALSE)</f>
        <v>9.2799999999999994</v>
      </c>
      <c r="BF32" s="24" t="e">
        <f>VLOOKUP($A32,'I-EmEC'!$A:$DD,MATCH(BF$2,'I-EmEC'!$A$1:$DD$1,0),FALSE)</f>
        <v>#N/A</v>
      </c>
      <c r="BG32" s="24" t="e">
        <f>VLOOKUP($A32,'I-EmEC'!$A:$DD,MATCH(BG$2,'I-EmEC'!$A$1:$DD$1,0),FALSE)</f>
        <v>#N/A</v>
      </c>
      <c r="BH32" s="24" t="e">
        <f>VLOOKUP($A32,'I-EmEC'!$A:$DD,MATCH(BH$2,'I-EmEC'!$A$1:$DD$1,0),FALSE)</f>
        <v>#N/A</v>
      </c>
      <c r="BI32" s="26">
        <f>VLOOKUP($A32,'I-EmEC'!$A:$DD,MATCH(BI$2,'I-EmEC'!$A$1:$DD$1,0),FALSE)</f>
        <v>51.286764705882355</v>
      </c>
      <c r="BJ32" s="27">
        <f>VLOOKUP($A32,'I-EmEC'!$A:$DD,MATCH(BJ$2,'I-EmEC'!$A$1:$DD$1,0),FALSE)</f>
        <v>49.628252788104092</v>
      </c>
      <c r="BK32" s="27">
        <f>VLOOKUP($A32,'I-EmEC'!$A:$DD,MATCH(BK$2,'I-EmEC'!$A$1:$DD$1,0),FALSE)</f>
        <v>75.241779497098648</v>
      </c>
      <c r="BL32" s="27">
        <f>VLOOKUP($A32,'I-EmEC'!$A:$DD,MATCH(BL$2,'I-EmEC'!$A$1:$DD$1,0),FALSE)</f>
        <v>75.241779497098648</v>
      </c>
      <c r="BM32" s="27">
        <f>VLOOKUP($A32,'I-EmEC'!$A:$DD,MATCH(BM$2,'I-EmEC'!$A$1:$DD$1,0),FALSE)</f>
        <v>70.225872689938399</v>
      </c>
      <c r="BN32" s="27">
        <f>VLOOKUP($A32,'I-EmEC'!$A:$DD,MATCH(BN$2,'I-EmEC'!$A$1:$DD$1,0),FALSE)</f>
        <v>50.103519668737064</v>
      </c>
      <c r="BO32" s="27">
        <f>VLOOKUP($A32,'I-EmEC'!$A:$DD,MATCH(BO$2,'I-EmEC'!$A$1:$DD$1,0),FALSE)</f>
        <v>50.103519668737064</v>
      </c>
      <c r="BP32" s="27">
        <f>VLOOKUP($A32,'I-EmEC'!$A:$DD,MATCH(BP$2,'I-EmEC'!$A$1:$DD$1,0),FALSE)</f>
        <v>24.927536231884059</v>
      </c>
      <c r="BQ32" s="27">
        <f>VLOOKUP($A32,'I-EmEC'!$A:$DD,MATCH(BQ$2,'I-EmEC'!$A$1:$DD$1,0),FALSE)</f>
        <v>66.940451745379875</v>
      </c>
      <c r="BR32" s="27">
        <f>VLOOKUP($A32,'I-EmEC'!$A:$DD,MATCH(BR$2,'I-EmEC'!$A$1:$DD$1,0),FALSE)</f>
        <v>66.940451745379875</v>
      </c>
      <c r="BS32" s="27">
        <f>VLOOKUP($A32,'I-EmEC'!$A:$DD,MATCH(BS$2,'I-EmEC'!$A$1:$DD$1,0),FALSE)</f>
        <v>72.80898876404494</v>
      </c>
      <c r="BT32" s="27">
        <f>VLOOKUP($A32,'I-EmEC'!$A:$DD,MATCH(BT$2,'I-EmEC'!$A$1:$DD$1,0),FALSE)</f>
        <v>77.712031558185402</v>
      </c>
      <c r="BU32" s="27">
        <f>VLOOKUP($A32,'I-EmEC'!$A:$DD,MATCH(BU$2,'I-EmEC'!$A$1:$DD$1,0),FALSE)</f>
        <v>69.523809523809518</v>
      </c>
      <c r="BV32" s="27">
        <f>VLOOKUP($A32,'I-EmEC'!$A:$DD,MATCH(BV$2,'I-EmEC'!$A$1:$DD$1,0),FALSE)</f>
        <v>59.090909090909086</v>
      </c>
      <c r="BW32" s="27" t="e">
        <f>VLOOKUP($A32,'I-EmEC'!$A:$DD,MATCH(BW$2,'I-EmEC'!$A$1:$DD$1,0),FALSE)</f>
        <v>#N/A</v>
      </c>
      <c r="BX32" s="27" t="e">
        <f>VLOOKUP($A32,'I-EmEC'!$A:$DD,MATCH(BX$2,'I-EmEC'!$A$1:$DD$1,0),FALSE)</f>
        <v>#N/A</v>
      </c>
      <c r="BY32" s="27" t="e">
        <f>VLOOKUP($A32,'I-EmEC'!$A:$DD,MATCH(BY$2,'I-EmEC'!$A$1:$DD$1,0),FALSE)</f>
        <v>#N/A</v>
      </c>
      <c r="BZ32" s="23">
        <f>VLOOKUP($A32,'I-EmEC'!$A:$DD,MATCH(BZ$2,'I-EmEC'!$A$1:$DD$1,0),FALSE)</f>
        <v>12.236842105263158</v>
      </c>
      <c r="CA32" s="24">
        <f>VLOOKUP($A32,'I-EmEC'!$A:$DD,MATCH(CA$2,'I-EmEC'!$A$1:$DD$1,0),FALSE)</f>
        <v>7.4373259052924796</v>
      </c>
      <c r="CB32" s="24">
        <f>VLOOKUP($A32,'I-EmEC'!$A:$DD,MATCH(CB$2,'I-EmEC'!$A$1:$DD$1,0),FALSE)</f>
        <v>11.407624633431084</v>
      </c>
      <c r="CC32" s="24">
        <f>VLOOKUP($A32,'I-EmEC'!$A:$DD,MATCH(CC$2,'I-EmEC'!$A$1:$DD$1,0),FALSE)</f>
        <v>11.407624633431084</v>
      </c>
      <c r="CD32" s="24">
        <f>VLOOKUP($A32,'I-EmEC'!$A:$DD,MATCH(CD$2,'I-EmEC'!$A$1:$DD$1,0),FALSE)</f>
        <v>51.81818181818182</v>
      </c>
      <c r="CE32" s="24">
        <f>VLOOKUP($A32,'I-EmEC'!$A:$DD,MATCH(CE$2,'I-EmEC'!$A$1:$DD$1,0),FALSE)</f>
        <v>8.2312925170068034</v>
      </c>
      <c r="CF32" s="24">
        <f>VLOOKUP($A32,'I-EmEC'!$A:$DD,MATCH(CF$2,'I-EmEC'!$A$1:$DD$1,0),FALSE)</f>
        <v>8.2312925170068034</v>
      </c>
      <c r="CG32" s="24">
        <f>VLOOKUP($A32,'I-EmEC'!$A:$DD,MATCH(CG$2,'I-EmEC'!$A$1:$DD$1,0),FALSE)</f>
        <v>2.4157303370786516</v>
      </c>
      <c r="CH32" s="24">
        <f>VLOOKUP($A32,'I-EmEC'!$A:$DD,MATCH(CH$2,'I-EmEC'!$A$1:$DD$1,0),FALSE)</f>
        <v>13.306122448979592</v>
      </c>
      <c r="CI32" s="24">
        <f>VLOOKUP($A32,'I-EmEC'!$A:$DD,MATCH(CI$2,'I-EmEC'!$A$1:$DD$1,0),FALSE)</f>
        <v>13.306122448979592</v>
      </c>
      <c r="CJ32" s="24">
        <f>VLOOKUP($A32,'I-EmEC'!$A:$DD,MATCH(CJ$2,'I-EmEC'!$A$1:$DD$1,0),FALSE)</f>
        <v>13.333333333333332</v>
      </c>
      <c r="CK32" s="24">
        <f>VLOOKUP($A32,'I-EmEC'!$A:$DD,MATCH(CK$2,'I-EmEC'!$A$1:$DD$1,0),FALSE)</f>
        <v>13.401360544217686</v>
      </c>
      <c r="CL32" s="24">
        <f>VLOOKUP($A32,'I-EmEC'!$A:$DD,MATCH(CL$2,'I-EmEC'!$A$1:$DD$1,0),FALSE)</f>
        <v>27.443609022556391</v>
      </c>
      <c r="CM32" s="24">
        <f>VLOOKUP($A32,'I-EmEC'!$A:$DD,MATCH(CM$2,'I-EmEC'!$A$1:$DD$1,0),FALSE)</f>
        <v>25.338983050847457</v>
      </c>
      <c r="CN32" s="24" t="e">
        <f>VLOOKUP($A32,'I-EmEC'!$A:$DD,MATCH(CN$2,'I-EmEC'!$A$1:$DD$1,0),FALSE)</f>
        <v>#N/A</v>
      </c>
      <c r="CO32" s="24" t="e">
        <f>VLOOKUP($A32,'I-EmEC'!$A:$DD,MATCH(CO$2,'I-EmEC'!$A$1:$DD$1,0),FALSE)</f>
        <v>#N/A</v>
      </c>
      <c r="CP32" s="24" t="e">
        <f>VLOOKUP($A32,'I-EmEC'!$A:$DD,MATCH(CP$2,'I-EmEC'!$A$1:$DD$1,0),FALSE)</f>
        <v>#N/A</v>
      </c>
    </row>
    <row r="33" spans="1:94" x14ac:dyDescent="0.2">
      <c r="A33" s="49" t="s">
        <v>45</v>
      </c>
      <c r="B33" s="37" t="str">
        <f>IF(VLOOKUP($A33,'I-Ligands'!$A:$G,3,FALSE)="","",VLOOKUP($A33,'I-Ligands'!$A:$G,3,FALSE))</f>
        <v>Apelin</v>
      </c>
      <c r="C33" s="38" t="str">
        <f>IF(VLOOKUP($A33,'I-Ligands'!$A:$G,4,FALSE)="","",VLOOKUP($A33,'I-Ligands'!$A:$G,4,FALSE))</f>
        <v>QRPRLSHKGPMPF</v>
      </c>
      <c r="D33" s="36" t="str">
        <f>IF(VLOOKUP($A33,'I-Ligands'!$A:$G,5,FALSE)="","",VLOOKUP($A33,'I-Ligands'!$A:$G,5,FALSE))</f>
        <v>Guide to Pharmacology</v>
      </c>
      <c r="E33" s="36">
        <f>IF(VLOOKUP($A33,'I-Ligands'!$A:$G,6,FALSE)="","",VLOOKUP($A33,'I-Ligands'!$A:$G,6,FALSE))</f>
        <v>605</v>
      </c>
      <c r="F33" s="36" t="str">
        <f>IF(VLOOKUP($A33,'I-Ligands'!$A:$G,7,FALSE)="","",VLOOKUP($A33,'I-Ligands'!$A:$G,7,FALSE))</f>
        <v>Physiological</v>
      </c>
      <c r="G33" s="28">
        <f t="shared" si="0"/>
        <v>0</v>
      </c>
      <c r="H33" s="32">
        <f t="shared" si="1"/>
        <v>7.5970544671126694</v>
      </c>
      <c r="I33" s="32">
        <f t="shared" si="2"/>
        <v>6.8576433326538675</v>
      </c>
      <c r="J33" s="32">
        <f t="shared" si="3"/>
        <v>5.6727540532368996</v>
      </c>
      <c r="K33" s="32" t="e">
        <f t="shared" si="4"/>
        <v>#N/A</v>
      </c>
      <c r="L33" s="28">
        <f t="shared" si="5"/>
        <v>0</v>
      </c>
      <c r="M33" s="32">
        <f t="shared" si="6"/>
        <v>7.8</v>
      </c>
      <c r="N33" s="32">
        <f t="shared" si="7"/>
        <v>7.79</v>
      </c>
      <c r="O33" s="32">
        <f t="shared" si="8"/>
        <v>6.58</v>
      </c>
      <c r="P33" s="32" t="e">
        <f t="shared" si="9"/>
        <v>#N/A</v>
      </c>
      <c r="Q33" s="29">
        <f t="shared" si="10"/>
        <v>0</v>
      </c>
      <c r="R33" s="31">
        <f t="shared" si="11"/>
        <v>62.669245647969049</v>
      </c>
      <c r="S33" s="31">
        <f t="shared" si="12"/>
        <v>16.427104722792606</v>
      </c>
      <c r="T33" s="31">
        <f t="shared" si="13"/>
        <v>12.380952380952381</v>
      </c>
      <c r="U33" s="31" t="e">
        <f t="shared" si="14"/>
        <v>#N/A</v>
      </c>
      <c r="V33" s="28">
        <f t="shared" si="15"/>
        <v>0</v>
      </c>
      <c r="W33" s="32">
        <f t="shared" si="16"/>
        <v>24.360902255639097</v>
      </c>
      <c r="X33" s="32">
        <f t="shared" si="17"/>
        <v>1.8099547511312217</v>
      </c>
      <c r="Y33" s="32">
        <f t="shared" si="18"/>
        <v>4.9618320610687023</v>
      </c>
      <c r="Z33" s="32" t="e">
        <f t="shared" si="19"/>
        <v>#N/A</v>
      </c>
      <c r="AA33" s="23" cm="1">
        <f t="array" ref="AA33">_xlfn.IFS(AR33=0,0,AR33&gt;0,(LOG(0.01*BI33/10^-AR33)))</f>
        <v>0</v>
      </c>
      <c r="AB33" s="24" cm="1">
        <f t="array" ref="AB33">_xlfn.IFS(AS33=0,0,AS33&gt;0,(LOG(0.01*BJ33/10^-AS33)))</f>
        <v>0</v>
      </c>
      <c r="AC33" s="24" cm="1">
        <f t="array" ref="AC33">_xlfn.IFS(AT33=0,0,AT33&gt;0,(LOG(0.01*BK33/10^-AT33)))</f>
        <v>7.5970544671126694</v>
      </c>
      <c r="AD33" s="24" cm="1">
        <f t="array" ref="AD33">_xlfn.IFS(AU33=0,0,AU33&gt;0,(LOG(0.01*BL33/10^-AU33)))</f>
        <v>7.5970544671126694</v>
      </c>
      <c r="AE33" s="24" cm="1">
        <f t="array" ref="AE33">_xlfn.IFS(AV33=0,0,AV33&gt;0,(LOG(0.01*BM33/10^-AV33)))</f>
        <v>7.5733688815419136</v>
      </c>
      <c r="AF33" s="24" cm="1">
        <f t="array" ref="AF33">_xlfn.IFS(AW33=0,0,AW33&gt;0,(LOG(0.01*BN33/10^-AW33)))</f>
        <v>6.5007443000660867</v>
      </c>
      <c r="AG33" s="24" cm="1">
        <f t="array" ref="AG33">_xlfn.IFS(AX33=0,0,AX33&gt;0,(LOG(0.01*BO33/10^-AX33)))</f>
        <v>6.5007443000660867</v>
      </c>
      <c r="AH33" s="24" cm="1">
        <f t="array" ref="AH33">_xlfn.IFS(AY33=0,0,AY33&gt;0,(LOG(0.01*BP33/10^-AY33)))</f>
        <v>6.304689817632962</v>
      </c>
      <c r="AI33" s="24" cm="1">
        <f t="array" ref="AI33">_xlfn.IFS(AZ33=0,0,AZ33&gt;0,(LOG(0.01*BQ33/10^-AZ33)))</f>
        <v>6.5255610257773098</v>
      </c>
      <c r="AJ33" s="24" cm="1">
        <f t="array" ref="AJ33">_xlfn.IFS(BA33=0,0,BA33&gt;0,(LOG(0.01*BR33/10^-BA33)))</f>
        <v>6.5255610257773098</v>
      </c>
      <c r="AK33" s="24" cm="1">
        <f t="array" ref="AK33">_xlfn.IFS(BB33=0,0,BB33&gt;0,(LOG(0.01*BS33/10^-BB33)))</f>
        <v>6.8576433326538675</v>
      </c>
      <c r="AL33" s="24" cm="1">
        <f t="array" ref="AL33">_xlfn.IFS(BC33=0,0,BC33&gt;0,(LOG(0.01*BT33/10^-BC33)))</f>
        <v>0</v>
      </c>
      <c r="AM33" s="24" cm="1">
        <f t="array" ref="AM33">_xlfn.IFS(BD33=0,0,BD33&gt;0,(LOG(0.01*BU33/10^-BD33)))</f>
        <v>5.6727540532368996</v>
      </c>
      <c r="AN33" s="24" cm="1">
        <f t="array" ref="AN33">_xlfn.IFS(BE33=0,0,BE33&gt;0,(LOG(0.01*BV33/10^-BE33)))</f>
        <v>0</v>
      </c>
      <c r="AO33" s="24" t="e" cm="1">
        <f t="array" ref="AO33">_xlfn.IFS(BF33=0,0,BF33&gt;0,(LOG(0.01*BW33/10^-BF33)))</f>
        <v>#N/A</v>
      </c>
      <c r="AP33" s="24" t="e" cm="1">
        <f t="array" ref="AP33">_xlfn.IFS(BG33=0,0,BG33&gt;0,(LOG(0.01*BX33/10^-BG33)))</f>
        <v>#N/A</v>
      </c>
      <c r="AQ33" s="24" t="e" cm="1">
        <f t="array" ref="AQ33">_xlfn.IFS(BH33=0,0,BH33&gt;0,(LOG(0.01*BY33/10^-BH33)))</f>
        <v>#N/A</v>
      </c>
      <c r="AR33" s="23">
        <f>VLOOKUP($A33,'I-EmEC'!$A:$DD,MATCH(AR$2,'I-EmEC'!$A$1:$DD$1,0),FALSE)</f>
        <v>0</v>
      </c>
      <c r="AS33" s="24">
        <f>VLOOKUP($A33,'I-EmEC'!$A:$DD,MATCH(AS$2,'I-EmEC'!$A$1:$DD$1,0),FALSE)</f>
        <v>0</v>
      </c>
      <c r="AT33" s="24">
        <f>VLOOKUP($A33,'I-EmEC'!$A:$DD,MATCH(AT$2,'I-EmEC'!$A$1:$DD$1,0),FALSE)</f>
        <v>7.8</v>
      </c>
      <c r="AU33" s="24">
        <f>VLOOKUP($A33,'I-EmEC'!$A:$DD,MATCH(AU$2,'I-EmEC'!$A$1:$DD$1,0),FALSE)</f>
        <v>7.8</v>
      </c>
      <c r="AV33" s="24">
        <f>VLOOKUP($A33,'I-EmEC'!$A:$DD,MATCH(AV$2,'I-EmEC'!$A$1:$DD$1,0),FALSE)</f>
        <v>7.8</v>
      </c>
      <c r="AW33" s="24">
        <f>VLOOKUP($A33,'I-EmEC'!$A:$DD,MATCH(AW$2,'I-EmEC'!$A$1:$DD$1,0),FALSE)</f>
        <v>7</v>
      </c>
      <c r="AX33" s="24">
        <f>VLOOKUP($A33,'I-EmEC'!$A:$DD,MATCH(AX$2,'I-EmEC'!$A$1:$DD$1,0),FALSE)</f>
        <v>7</v>
      </c>
      <c r="AY33" s="24">
        <f>VLOOKUP($A33,'I-EmEC'!$A:$DD,MATCH(AY$2,'I-EmEC'!$A$1:$DD$1,0),FALSE)</f>
        <v>7.01</v>
      </c>
      <c r="AZ33" s="24">
        <f>VLOOKUP($A33,'I-EmEC'!$A:$DD,MATCH(AZ$2,'I-EmEC'!$A$1:$DD$1,0),FALSE)</f>
        <v>7.31</v>
      </c>
      <c r="BA33" s="24">
        <f>VLOOKUP($A33,'I-EmEC'!$A:$DD,MATCH(BA$2,'I-EmEC'!$A$1:$DD$1,0),FALSE)</f>
        <v>7.31</v>
      </c>
      <c r="BB33" s="24">
        <f>VLOOKUP($A33,'I-EmEC'!$A:$DD,MATCH(BB$2,'I-EmEC'!$A$1:$DD$1,0),FALSE)</f>
        <v>7.79</v>
      </c>
      <c r="BC33" s="24">
        <f>VLOOKUP($A33,'I-EmEC'!$A:$DD,MATCH(BC$2,'I-EmEC'!$A$1:$DD$1,0),FALSE)</f>
        <v>0</v>
      </c>
      <c r="BD33" s="24">
        <f>VLOOKUP($A33,'I-EmEC'!$A:$DD,MATCH(BD$2,'I-EmEC'!$A$1:$DD$1,0),FALSE)</f>
        <v>6.58</v>
      </c>
      <c r="BE33" s="24">
        <f>VLOOKUP($A33,'I-EmEC'!$A:$DD,MATCH(BE$2,'I-EmEC'!$A$1:$DD$1,0),FALSE)</f>
        <v>0</v>
      </c>
      <c r="BF33" s="24" t="e">
        <f>VLOOKUP($A33,'I-EmEC'!$A:$DD,MATCH(BF$2,'I-EmEC'!$A$1:$DD$1,0),FALSE)</f>
        <v>#N/A</v>
      </c>
      <c r="BG33" s="24" t="e">
        <f>VLOOKUP($A33,'I-EmEC'!$A:$DD,MATCH(BG$2,'I-EmEC'!$A$1:$DD$1,0),FALSE)</f>
        <v>#N/A</v>
      </c>
      <c r="BH33" s="24" t="e">
        <f>VLOOKUP($A33,'I-EmEC'!$A:$DD,MATCH(BH$2,'I-EmEC'!$A$1:$DD$1,0),FALSE)</f>
        <v>#N/A</v>
      </c>
      <c r="BI33" s="26">
        <f>VLOOKUP($A33,'I-EmEC'!$A:$DD,MATCH(BI$2,'I-EmEC'!$A$1:$DD$1,0),FALSE)</f>
        <v>0</v>
      </c>
      <c r="BJ33" s="27">
        <f>VLOOKUP($A33,'I-EmEC'!$A:$DD,MATCH(BJ$2,'I-EmEC'!$A$1:$DD$1,0),FALSE)</f>
        <v>0</v>
      </c>
      <c r="BK33" s="27">
        <f>VLOOKUP($A33,'I-EmEC'!$A:$DD,MATCH(BK$2,'I-EmEC'!$A$1:$DD$1,0),FALSE)</f>
        <v>62.669245647969049</v>
      </c>
      <c r="BL33" s="27">
        <f>VLOOKUP($A33,'I-EmEC'!$A:$DD,MATCH(BL$2,'I-EmEC'!$A$1:$DD$1,0),FALSE)</f>
        <v>62.669245647969049</v>
      </c>
      <c r="BM33" s="27">
        <f>VLOOKUP($A33,'I-EmEC'!$A:$DD,MATCH(BM$2,'I-EmEC'!$A$1:$DD$1,0),FALSE)</f>
        <v>59.34291581108829</v>
      </c>
      <c r="BN33" s="27">
        <f>VLOOKUP($A33,'I-EmEC'!$A:$DD,MATCH(BN$2,'I-EmEC'!$A$1:$DD$1,0),FALSE)</f>
        <v>31.677018633540374</v>
      </c>
      <c r="BO33" s="27">
        <f>VLOOKUP($A33,'I-EmEC'!$A:$DD,MATCH(BO$2,'I-EmEC'!$A$1:$DD$1,0),FALSE)</f>
        <v>31.677018633540374</v>
      </c>
      <c r="BP33" s="27">
        <f>VLOOKUP($A33,'I-EmEC'!$A:$DD,MATCH(BP$2,'I-EmEC'!$A$1:$DD$1,0),FALSE)</f>
        <v>19.710144927536231</v>
      </c>
      <c r="BQ33" s="27">
        <f>VLOOKUP($A33,'I-EmEC'!$A:$DD,MATCH(BQ$2,'I-EmEC'!$A$1:$DD$1,0),FALSE)</f>
        <v>16.427104722792606</v>
      </c>
      <c r="BR33" s="27">
        <f>VLOOKUP($A33,'I-EmEC'!$A:$DD,MATCH(BR$2,'I-EmEC'!$A$1:$DD$1,0),FALSE)</f>
        <v>16.427104722792606</v>
      </c>
      <c r="BS33" s="27">
        <f>VLOOKUP($A33,'I-EmEC'!$A:$DD,MATCH(BS$2,'I-EmEC'!$A$1:$DD$1,0),FALSE)</f>
        <v>11.685393258426966</v>
      </c>
      <c r="BT33" s="27">
        <f>VLOOKUP($A33,'I-EmEC'!$A:$DD,MATCH(BT$2,'I-EmEC'!$A$1:$DD$1,0),FALSE)</f>
        <v>0</v>
      </c>
      <c r="BU33" s="27">
        <f>VLOOKUP($A33,'I-EmEC'!$A:$DD,MATCH(BU$2,'I-EmEC'!$A$1:$DD$1,0),FALSE)</f>
        <v>12.380952380952381</v>
      </c>
      <c r="BV33" s="27">
        <f>VLOOKUP($A33,'I-EmEC'!$A:$DD,MATCH(BV$2,'I-EmEC'!$A$1:$DD$1,0),FALSE)</f>
        <v>0</v>
      </c>
      <c r="BW33" s="27" t="e">
        <f>VLOOKUP($A33,'I-EmEC'!$A:$DD,MATCH(BW$2,'I-EmEC'!$A$1:$DD$1,0),FALSE)</f>
        <v>#N/A</v>
      </c>
      <c r="BX33" s="27" t="e">
        <f>VLOOKUP($A33,'I-EmEC'!$A:$DD,MATCH(BX$2,'I-EmEC'!$A$1:$DD$1,0),FALSE)</f>
        <v>#N/A</v>
      </c>
      <c r="BY33" s="27" t="e">
        <f>VLOOKUP($A33,'I-EmEC'!$A:$DD,MATCH(BY$2,'I-EmEC'!$A$1:$DD$1,0),FALSE)</f>
        <v>#N/A</v>
      </c>
      <c r="BZ33" s="23">
        <f>VLOOKUP($A33,'I-EmEC'!$A:$DD,MATCH(BZ$2,'I-EmEC'!$A$1:$DD$1,0),FALSE)</f>
        <v>0</v>
      </c>
      <c r="CA33" s="24">
        <f>VLOOKUP($A33,'I-EmEC'!$A:$DD,MATCH(CA$2,'I-EmEC'!$A$1:$DD$1,0),FALSE)</f>
        <v>0</v>
      </c>
      <c r="CB33" s="24">
        <f>VLOOKUP($A33,'I-EmEC'!$A:$DD,MATCH(CB$2,'I-EmEC'!$A$1:$DD$1,0),FALSE)</f>
        <v>24.360902255639097</v>
      </c>
      <c r="CC33" s="24">
        <f>VLOOKUP($A33,'I-EmEC'!$A:$DD,MATCH(CC$2,'I-EmEC'!$A$1:$DD$1,0),FALSE)</f>
        <v>24.360902255639097</v>
      </c>
      <c r="CD33" s="24">
        <f>VLOOKUP($A33,'I-EmEC'!$A:$DD,MATCH(CD$2,'I-EmEC'!$A$1:$DD$1,0),FALSE)</f>
        <v>9.8299319727891152</v>
      </c>
      <c r="CE33" s="24">
        <f>VLOOKUP($A33,'I-EmEC'!$A:$DD,MATCH(CE$2,'I-EmEC'!$A$1:$DD$1,0),FALSE)</f>
        <v>9.9350649350649345</v>
      </c>
      <c r="CF33" s="24">
        <f>VLOOKUP($A33,'I-EmEC'!$A:$DD,MATCH(CF$2,'I-EmEC'!$A$1:$DD$1,0),FALSE)</f>
        <v>9.9350649350649345</v>
      </c>
      <c r="CG33" s="24">
        <f>VLOOKUP($A33,'I-EmEC'!$A:$DD,MATCH(CG$2,'I-EmEC'!$A$1:$DD$1,0),FALSE)</f>
        <v>1.6707616707616706</v>
      </c>
      <c r="CH33" s="24">
        <f>VLOOKUP($A33,'I-EmEC'!$A:$DD,MATCH(CH$2,'I-EmEC'!$A$1:$DD$1,0),FALSE)</f>
        <v>1.8099547511312217</v>
      </c>
      <c r="CI33" s="24">
        <f>VLOOKUP($A33,'I-EmEC'!$A:$DD,MATCH(CI$2,'I-EmEC'!$A$1:$DD$1,0),FALSE)</f>
        <v>1.8099547511312217</v>
      </c>
      <c r="CJ33" s="24">
        <f>VLOOKUP($A33,'I-EmEC'!$A:$DD,MATCH(CJ$2,'I-EmEC'!$A$1:$DD$1,0),FALSE)</f>
        <v>1.1231101511879051</v>
      </c>
      <c r="CK33" s="24">
        <f>VLOOKUP($A33,'I-EmEC'!$A:$DD,MATCH(CK$2,'I-EmEC'!$A$1:$DD$1,0),FALSE)</f>
        <v>0</v>
      </c>
      <c r="CL33" s="24">
        <f>VLOOKUP($A33,'I-EmEC'!$A:$DD,MATCH(CL$2,'I-EmEC'!$A$1:$DD$1,0),FALSE)</f>
        <v>4.9618320610687023</v>
      </c>
      <c r="CM33" s="24">
        <f>VLOOKUP($A33,'I-EmEC'!$A:$DD,MATCH(CM$2,'I-EmEC'!$A$1:$DD$1,0),FALSE)</f>
        <v>0</v>
      </c>
      <c r="CN33" s="24" t="e">
        <f>VLOOKUP($A33,'I-EmEC'!$A:$DD,MATCH(CN$2,'I-EmEC'!$A$1:$DD$1,0),FALSE)</f>
        <v>#N/A</v>
      </c>
      <c r="CO33" s="24" t="e">
        <f>VLOOKUP($A33,'I-EmEC'!$A:$DD,MATCH(CO$2,'I-EmEC'!$A$1:$DD$1,0),FALSE)</f>
        <v>#N/A</v>
      </c>
      <c r="CP33" s="24" t="e">
        <f>VLOOKUP($A33,'I-EmEC'!$A:$DD,MATCH(CP$2,'I-EmEC'!$A$1:$DD$1,0),FALSE)</f>
        <v>#N/A</v>
      </c>
    </row>
    <row r="34" spans="1:94" x14ac:dyDescent="0.2">
      <c r="A34" s="49" t="s">
        <v>52</v>
      </c>
      <c r="B34" s="37" t="str">
        <f>IF(VLOOKUP($A34,'I-Ligands'!$A:$G,3,FALSE)="","",VLOOKUP($A34,'I-Ligands'!$A:$G,3,FALSE))</f>
        <v>Bradykinin</v>
      </c>
      <c r="C34" s="38" t="str">
        <f>IF(VLOOKUP($A34,'I-Ligands'!$A:$G,4,FALSE)="","",VLOOKUP($A34,'I-Ligands'!$A:$G,4,FALSE))</f>
        <v>RPPGFSPFR</v>
      </c>
      <c r="D34" s="36" t="str">
        <f>IF(VLOOKUP($A34,'I-Ligands'!$A:$G,5,FALSE)="","",VLOOKUP($A34,'I-Ligands'!$A:$G,5,FALSE))</f>
        <v>Guide to Pharmacology</v>
      </c>
      <c r="E34" s="36">
        <f>IF(VLOOKUP($A34,'I-Ligands'!$A:$G,6,FALSE)="","",VLOOKUP($A34,'I-Ligands'!$A:$G,6,FALSE))</f>
        <v>649</v>
      </c>
      <c r="F34" s="36" t="str">
        <f>IF(VLOOKUP($A34,'I-Ligands'!$A:$G,7,FALSE)="","",VLOOKUP($A34,'I-Ligands'!$A:$G,7,FALSE))</f>
        <v>Physiological</v>
      </c>
      <c r="G34" s="28">
        <f t="shared" si="0"/>
        <v>7.3640312677277189</v>
      </c>
      <c r="H34" s="32">
        <f t="shared" si="1"/>
        <v>7.8453625333157655</v>
      </c>
      <c r="I34" s="32">
        <f t="shared" si="2"/>
        <v>7.8615491311614409</v>
      </c>
      <c r="J34" s="32">
        <f t="shared" si="3"/>
        <v>7.6323092170087303</v>
      </c>
      <c r="K34" s="32" t="e">
        <f t="shared" si="4"/>
        <v>#N/A</v>
      </c>
      <c r="L34" s="28">
        <f t="shared" si="5"/>
        <v>7.79</v>
      </c>
      <c r="M34" s="32">
        <f t="shared" si="6"/>
        <v>8.3800000000000008</v>
      </c>
      <c r="N34" s="32">
        <f t="shared" si="7"/>
        <v>8.6300000000000008</v>
      </c>
      <c r="O34" s="32">
        <f t="shared" si="8"/>
        <v>8</v>
      </c>
      <c r="P34" s="32" t="e">
        <f t="shared" si="9"/>
        <v>#N/A</v>
      </c>
      <c r="Q34" s="29">
        <f t="shared" si="10"/>
        <v>37.732342007434944</v>
      </c>
      <c r="R34" s="31">
        <f t="shared" si="11"/>
        <v>48.033126293995863</v>
      </c>
      <c r="S34" s="31">
        <f t="shared" si="12"/>
        <v>39.053254437869818</v>
      </c>
      <c r="T34" s="31">
        <f t="shared" si="13"/>
        <v>42.885375494071148</v>
      </c>
      <c r="U34" s="31" t="e">
        <f t="shared" si="14"/>
        <v>#N/A</v>
      </c>
      <c r="V34" s="28">
        <f t="shared" si="15"/>
        <v>3.6775362318840585</v>
      </c>
      <c r="W34" s="32">
        <f t="shared" si="16"/>
        <v>3.7113402061855671</v>
      </c>
      <c r="X34" s="32">
        <f t="shared" si="17"/>
        <v>4.6046511627906979</v>
      </c>
      <c r="Y34" s="32">
        <f t="shared" si="18"/>
        <v>3.568840579710145</v>
      </c>
      <c r="Z34" s="32" t="e">
        <f t="shared" si="19"/>
        <v>#N/A</v>
      </c>
      <c r="AA34" s="23" cm="1">
        <f t="array" ref="AA34">_xlfn.IFS(AR34=0,0,AR34&gt;0,(LOG(0.01*BI34/10^-AR34)))</f>
        <v>7.3640312677277189</v>
      </c>
      <c r="AB34" s="24" cm="1">
        <f t="array" ref="AB34">_xlfn.IFS(AS34=0,0,AS34&gt;0,(LOG(0.01*BJ34/10^-AS34)))</f>
        <v>7.2567137622468243</v>
      </c>
      <c r="AC34" s="24" cm="1">
        <f t="array" ref="AC34">_xlfn.IFS(AT34=0,0,AT34&gt;0,(LOG(0.01*BK34/10^-AT34)))</f>
        <v>7.8453625333157655</v>
      </c>
      <c r="AD34" s="24" cm="1">
        <f t="array" ref="AD34">_xlfn.IFS(AU34=0,0,AU34&gt;0,(LOG(0.01*BL34/10^-AU34)))</f>
        <v>7.8453625333157655</v>
      </c>
      <c r="AE34" s="24" cm="1">
        <f t="array" ref="AE34">_xlfn.IFS(AV34=0,0,AV34&gt;0,(LOG(0.01*BM34/10^-AV34)))</f>
        <v>7.8291916059417748</v>
      </c>
      <c r="AF34" s="24" cm="1">
        <f t="array" ref="AF34">_xlfn.IFS(AW34=0,0,AW34&gt;0,(LOG(0.01*BN34/10^-AW34)))</f>
        <v>7.8015408541393878</v>
      </c>
      <c r="AG34" s="24" cm="1">
        <f t="array" ref="AG34">_xlfn.IFS(AX34=0,0,AX34&gt;0,(LOG(0.01*BO34/10^-AX34)))</f>
        <v>7.8015408541393878</v>
      </c>
      <c r="AH34" s="24" cm="1">
        <f t="array" ref="AH34">_xlfn.IFS(AY34=0,0,AY34&gt;0,(LOG(0.01*BP34/10^-AY34)))</f>
        <v>6.945604660413677</v>
      </c>
      <c r="AI34" s="24" cm="1">
        <f t="array" ref="AI34">_xlfn.IFS(AZ34=0,0,AZ34&gt;0,(LOG(0.01*BQ34/10^-AZ34)))</f>
        <v>7.8615491311614409</v>
      </c>
      <c r="AJ34" s="24" cm="1">
        <f t="array" ref="AJ34">_xlfn.IFS(BA34=0,0,BA34&gt;0,(LOG(0.01*BR34/10^-BA34)))</f>
        <v>7.8615491311614409</v>
      </c>
      <c r="AK34" s="24" cm="1">
        <f t="array" ref="AK34">_xlfn.IFS(BB34=0,0,BB34&gt;0,(LOG(0.01*BS34/10^-BB34)))</f>
        <v>7.7747299760110122</v>
      </c>
      <c r="AL34" s="24" cm="1">
        <f t="array" ref="AL34">_xlfn.IFS(BC34=0,0,BC34&gt;0,(LOG(0.01*BT34/10^-BC34)))</f>
        <v>7.771657230928195</v>
      </c>
      <c r="AM34" s="24" cm="1">
        <f t="array" ref="AM34">_xlfn.IFS(BD34=0,0,BD34&gt;0,(LOG(0.01*BU34/10^-BD34)))</f>
        <v>7.3043069227556376</v>
      </c>
      <c r="AN34" s="24" cm="1">
        <f t="array" ref="AN34">_xlfn.IFS(BE34=0,0,BE34&gt;0,(LOG(0.01*BV34/10^-BE34)))</f>
        <v>7.6323092170087303</v>
      </c>
      <c r="AO34" s="24" t="e" cm="1">
        <f t="array" ref="AO34">_xlfn.IFS(BF34=0,0,BF34&gt;0,(LOG(0.01*BW34/10^-BF34)))</f>
        <v>#N/A</v>
      </c>
      <c r="AP34" s="24" t="e" cm="1">
        <f t="array" ref="AP34">_xlfn.IFS(BG34=0,0,BG34&gt;0,(LOG(0.01*BX34/10^-BG34)))</f>
        <v>#N/A</v>
      </c>
      <c r="AQ34" s="24" t="e" cm="1">
        <f t="array" ref="AQ34">_xlfn.IFS(BH34=0,0,BH34&gt;0,(LOG(0.01*BY34/10^-BH34)))</f>
        <v>#N/A</v>
      </c>
      <c r="AR34" s="23">
        <f>VLOOKUP($A34,'I-EmEC'!$A:$DD,MATCH(AR$2,'I-EmEC'!$A$1:$DD$1,0),FALSE)</f>
        <v>7.79</v>
      </c>
      <c r="AS34" s="24">
        <f>VLOOKUP($A34,'I-EmEC'!$A:$DD,MATCH(AS$2,'I-EmEC'!$A$1:$DD$1,0),FALSE)</f>
        <v>7.68</v>
      </c>
      <c r="AT34" s="24">
        <f>VLOOKUP($A34,'I-EmEC'!$A:$DD,MATCH(AT$2,'I-EmEC'!$A$1:$DD$1,0),FALSE)</f>
        <v>8.26</v>
      </c>
      <c r="AU34" s="24">
        <f>VLOOKUP($A34,'I-EmEC'!$A:$DD,MATCH(AU$2,'I-EmEC'!$A$1:$DD$1,0),FALSE)</f>
        <v>8.26</v>
      </c>
      <c r="AV34" s="24">
        <f>VLOOKUP($A34,'I-EmEC'!$A:$DD,MATCH(AV$2,'I-EmEC'!$A$1:$DD$1,0),FALSE)</f>
        <v>8.3800000000000008</v>
      </c>
      <c r="AW34" s="24">
        <f>VLOOKUP($A34,'I-EmEC'!$A:$DD,MATCH(AW$2,'I-EmEC'!$A$1:$DD$1,0),FALSE)</f>
        <v>8.1199999999999992</v>
      </c>
      <c r="AX34" s="24">
        <f>VLOOKUP($A34,'I-EmEC'!$A:$DD,MATCH(AX$2,'I-EmEC'!$A$1:$DD$1,0),FALSE)</f>
        <v>8.1199999999999992</v>
      </c>
      <c r="AY34" s="24">
        <f>VLOOKUP($A34,'I-EmEC'!$A:$DD,MATCH(AY$2,'I-EmEC'!$A$1:$DD$1,0),FALSE)</f>
        <v>7.45</v>
      </c>
      <c r="AZ34" s="24">
        <f>VLOOKUP($A34,'I-EmEC'!$A:$DD,MATCH(AZ$2,'I-EmEC'!$A$1:$DD$1,0),FALSE)</f>
        <v>8.6300000000000008</v>
      </c>
      <c r="BA34" s="24">
        <f>VLOOKUP($A34,'I-EmEC'!$A:$DD,MATCH(BA$2,'I-EmEC'!$A$1:$DD$1,0),FALSE)</f>
        <v>8.6300000000000008</v>
      </c>
      <c r="BB34" s="24">
        <f>VLOOKUP($A34,'I-EmEC'!$A:$DD,MATCH(BB$2,'I-EmEC'!$A$1:$DD$1,0),FALSE)</f>
        <v>8.52</v>
      </c>
      <c r="BC34" s="24">
        <f>VLOOKUP($A34,'I-EmEC'!$A:$DD,MATCH(BC$2,'I-EmEC'!$A$1:$DD$1,0),FALSE)</f>
        <v>8.18</v>
      </c>
      <c r="BD34" s="24">
        <f>VLOOKUP($A34,'I-EmEC'!$A:$DD,MATCH(BD$2,'I-EmEC'!$A$1:$DD$1,0),FALSE)</f>
        <v>7.73</v>
      </c>
      <c r="BE34" s="24">
        <f>VLOOKUP($A34,'I-EmEC'!$A:$DD,MATCH(BE$2,'I-EmEC'!$A$1:$DD$1,0),FALSE)</f>
        <v>8</v>
      </c>
      <c r="BF34" s="24" t="e">
        <f>VLOOKUP($A34,'I-EmEC'!$A:$DD,MATCH(BF$2,'I-EmEC'!$A$1:$DD$1,0),FALSE)</f>
        <v>#N/A</v>
      </c>
      <c r="BG34" s="24" t="e">
        <f>VLOOKUP($A34,'I-EmEC'!$A:$DD,MATCH(BG$2,'I-EmEC'!$A$1:$DD$1,0),FALSE)</f>
        <v>#N/A</v>
      </c>
      <c r="BH34" s="24" t="e">
        <f>VLOOKUP($A34,'I-EmEC'!$A:$DD,MATCH(BH$2,'I-EmEC'!$A$1:$DD$1,0),FALSE)</f>
        <v>#N/A</v>
      </c>
      <c r="BI34" s="26">
        <f>VLOOKUP($A34,'I-EmEC'!$A:$DD,MATCH(BI$2,'I-EmEC'!$A$1:$DD$1,0),FALSE)</f>
        <v>37.5</v>
      </c>
      <c r="BJ34" s="27">
        <f>VLOOKUP($A34,'I-EmEC'!$A:$DD,MATCH(BJ$2,'I-EmEC'!$A$1:$DD$1,0),FALSE)</f>
        <v>37.732342007434944</v>
      </c>
      <c r="BK34" s="27">
        <f>VLOOKUP($A34,'I-EmEC'!$A:$DD,MATCH(BK$2,'I-EmEC'!$A$1:$DD$1,0),FALSE)</f>
        <v>38.491295938104443</v>
      </c>
      <c r="BL34" s="27">
        <f>VLOOKUP($A34,'I-EmEC'!$A:$DD,MATCH(BL$2,'I-EmEC'!$A$1:$DD$1,0),FALSE)</f>
        <v>38.491295938104443</v>
      </c>
      <c r="BM34" s="27">
        <f>VLOOKUP($A34,'I-EmEC'!$A:$DD,MATCH(BM$2,'I-EmEC'!$A$1:$DD$1,0),FALSE)</f>
        <v>28.131416837782339</v>
      </c>
      <c r="BN34" s="27">
        <f>VLOOKUP($A34,'I-EmEC'!$A:$DD,MATCH(BN$2,'I-EmEC'!$A$1:$DD$1,0),FALSE)</f>
        <v>48.033126293995863</v>
      </c>
      <c r="BO34" s="27">
        <f>VLOOKUP($A34,'I-EmEC'!$A:$DD,MATCH(BO$2,'I-EmEC'!$A$1:$DD$1,0),FALSE)</f>
        <v>48.033126293995863</v>
      </c>
      <c r="BP34" s="27">
        <f>VLOOKUP($A34,'I-EmEC'!$A:$DD,MATCH(BP$2,'I-EmEC'!$A$1:$DD$1,0),FALSE)</f>
        <v>31.304347826086957</v>
      </c>
      <c r="BQ34" s="27">
        <f>VLOOKUP($A34,'I-EmEC'!$A:$DD,MATCH(BQ$2,'I-EmEC'!$A$1:$DD$1,0),FALSE)</f>
        <v>17.043121149897331</v>
      </c>
      <c r="BR34" s="27">
        <f>VLOOKUP($A34,'I-EmEC'!$A:$DD,MATCH(BR$2,'I-EmEC'!$A$1:$DD$1,0),FALSE)</f>
        <v>17.043121149897331</v>
      </c>
      <c r="BS34" s="27">
        <f>VLOOKUP($A34,'I-EmEC'!$A:$DD,MATCH(BS$2,'I-EmEC'!$A$1:$DD$1,0),FALSE)</f>
        <v>17.977528089887642</v>
      </c>
      <c r="BT34" s="27">
        <f>VLOOKUP($A34,'I-EmEC'!$A:$DD,MATCH(BT$2,'I-EmEC'!$A$1:$DD$1,0),FALSE)</f>
        <v>39.053254437869818</v>
      </c>
      <c r="BU34" s="27">
        <f>VLOOKUP($A34,'I-EmEC'!$A:$DD,MATCH(BU$2,'I-EmEC'!$A$1:$DD$1,0),FALSE)</f>
        <v>37.523809523809526</v>
      </c>
      <c r="BV34" s="27">
        <f>VLOOKUP($A34,'I-EmEC'!$A:$DD,MATCH(BV$2,'I-EmEC'!$A$1:$DD$1,0),FALSE)</f>
        <v>42.885375494071148</v>
      </c>
      <c r="BW34" s="27" t="e">
        <f>VLOOKUP($A34,'I-EmEC'!$A:$DD,MATCH(BW$2,'I-EmEC'!$A$1:$DD$1,0),FALSE)</f>
        <v>#N/A</v>
      </c>
      <c r="BX34" s="27" t="e">
        <f>VLOOKUP($A34,'I-EmEC'!$A:$DD,MATCH(BX$2,'I-EmEC'!$A$1:$DD$1,0),FALSE)</f>
        <v>#N/A</v>
      </c>
      <c r="BY34" s="27" t="e">
        <f>VLOOKUP($A34,'I-EmEC'!$A:$DD,MATCH(BY$2,'I-EmEC'!$A$1:$DD$1,0),FALSE)</f>
        <v>#N/A</v>
      </c>
      <c r="BZ34" s="23">
        <f>VLOOKUP($A34,'I-EmEC'!$A:$DD,MATCH(BZ$2,'I-EmEC'!$A$1:$DD$1,0),FALSE)</f>
        <v>2.9522431259044861</v>
      </c>
      <c r="CA34" s="24">
        <f>VLOOKUP($A34,'I-EmEC'!$A:$DD,MATCH(CA$2,'I-EmEC'!$A$1:$DD$1,0),FALSE)</f>
        <v>3.6775362318840585</v>
      </c>
      <c r="CB34" s="24">
        <f>VLOOKUP($A34,'I-EmEC'!$A:$DD,MATCH(CB$2,'I-EmEC'!$A$1:$DD$1,0),FALSE)</f>
        <v>2.7949438202247188</v>
      </c>
      <c r="CC34" s="24">
        <f>VLOOKUP($A34,'I-EmEC'!$A:$DD,MATCH(CC$2,'I-EmEC'!$A$1:$DD$1,0),FALSE)</f>
        <v>2.7949438202247188</v>
      </c>
      <c r="CD34" s="24">
        <f>VLOOKUP($A34,'I-EmEC'!$A:$DD,MATCH(CD$2,'I-EmEC'!$A$1:$DD$1,0),FALSE)</f>
        <v>1.6232227488151658</v>
      </c>
      <c r="CE34" s="24">
        <f>VLOOKUP($A34,'I-EmEC'!$A:$DD,MATCH(CE$2,'I-EmEC'!$A$1:$DD$1,0),FALSE)</f>
        <v>3.1693989071038251</v>
      </c>
      <c r="CF34" s="24">
        <f>VLOOKUP($A34,'I-EmEC'!$A:$DD,MATCH(CF$2,'I-EmEC'!$A$1:$DD$1,0),FALSE)</f>
        <v>3.1693989071038251</v>
      </c>
      <c r="CG34" s="24">
        <f>VLOOKUP($A34,'I-EmEC'!$A:$DD,MATCH(CG$2,'I-EmEC'!$A$1:$DD$1,0),FALSE)</f>
        <v>3.7113402061855671</v>
      </c>
      <c r="CH34" s="24">
        <f>VLOOKUP($A34,'I-EmEC'!$A:$DD,MATCH(CH$2,'I-EmEC'!$A$1:$DD$1,0),FALSE)</f>
        <v>1.2594840667678302</v>
      </c>
      <c r="CI34" s="24">
        <f>VLOOKUP($A34,'I-EmEC'!$A:$DD,MATCH(CI$2,'I-EmEC'!$A$1:$DD$1,0),FALSE)</f>
        <v>1.2594840667678302</v>
      </c>
      <c r="CJ34" s="24">
        <f>VLOOKUP($A34,'I-EmEC'!$A:$DD,MATCH(CJ$2,'I-EmEC'!$A$1:$DD$1,0),FALSE)</f>
        <v>1.6293279022403258</v>
      </c>
      <c r="CK34" s="24">
        <f>VLOOKUP($A34,'I-EmEC'!$A:$DD,MATCH(CK$2,'I-EmEC'!$A$1:$DD$1,0),FALSE)</f>
        <v>4.6046511627906979</v>
      </c>
      <c r="CL34" s="24">
        <f>VLOOKUP($A34,'I-EmEC'!$A:$DD,MATCH(CL$2,'I-EmEC'!$A$1:$DD$1,0),FALSE)</f>
        <v>3.568840579710145</v>
      </c>
      <c r="CM34" s="24">
        <f>VLOOKUP($A34,'I-EmEC'!$A:$DD,MATCH(CM$2,'I-EmEC'!$A$1:$DD$1,0),FALSE)</f>
        <v>3.0349650349650346</v>
      </c>
      <c r="CN34" s="24" t="e">
        <f>VLOOKUP($A34,'I-EmEC'!$A:$DD,MATCH(CN$2,'I-EmEC'!$A$1:$DD$1,0),FALSE)</f>
        <v>#N/A</v>
      </c>
      <c r="CO34" s="24" t="e">
        <f>VLOOKUP($A34,'I-EmEC'!$A:$DD,MATCH(CO$2,'I-EmEC'!$A$1:$DD$1,0),FALSE)</f>
        <v>#N/A</v>
      </c>
      <c r="CP34" s="24" t="e">
        <f>VLOOKUP($A34,'I-EmEC'!$A:$DD,MATCH(CP$2,'I-EmEC'!$A$1:$DD$1,0),FALSE)</f>
        <v>#N/A</v>
      </c>
    </row>
    <row r="35" spans="1:94" x14ac:dyDescent="0.2">
      <c r="A35" s="49" t="s">
        <v>54</v>
      </c>
      <c r="B35" s="37" t="str">
        <f>IF(VLOOKUP($A35,'I-Ligands'!$A:$G,3,FALSE)="","",VLOOKUP($A35,'I-Ligands'!$A:$G,3,FALSE))</f>
        <v>Lysyl-Bradykinin</v>
      </c>
      <c r="C35" s="38" t="str">
        <f>IF(VLOOKUP($A35,'I-Ligands'!$A:$G,4,FALSE)="","",VLOOKUP($A35,'I-Ligands'!$A:$G,4,FALSE))</f>
        <v>KRPPGFSPFR</v>
      </c>
      <c r="D35" s="36" t="str">
        <f>IF(VLOOKUP($A35,'I-Ligands'!$A:$G,5,FALSE)="","",VLOOKUP($A35,'I-Ligands'!$A:$G,5,FALSE))</f>
        <v>Guide to Pharmacology</v>
      </c>
      <c r="E35" s="36">
        <f>IF(VLOOKUP($A35,'I-Ligands'!$A:$G,6,FALSE)="","",VLOOKUP($A35,'I-Ligands'!$A:$G,6,FALSE))</f>
        <v>650</v>
      </c>
      <c r="F35" s="36" t="str">
        <f>IF(VLOOKUP($A35,'I-Ligands'!$A:$G,7,FALSE)="","",VLOOKUP($A35,'I-Ligands'!$A:$G,7,FALSE))</f>
        <v>Physiological</v>
      </c>
      <c r="G35" s="28">
        <f t="shared" si="0"/>
        <v>8.2343595797266573</v>
      </c>
      <c r="H35" s="32">
        <f t="shared" si="1"/>
        <v>10.148142227109796</v>
      </c>
      <c r="I35" s="32">
        <f t="shared" si="2"/>
        <v>10.121021755285811</v>
      </c>
      <c r="J35" s="32">
        <f t="shared" si="3"/>
        <v>9.432436787831957</v>
      </c>
      <c r="K35" s="32" t="e">
        <f t="shared" si="4"/>
        <v>#N/A</v>
      </c>
      <c r="L35" s="28">
        <f t="shared" si="5"/>
        <v>8.48</v>
      </c>
      <c r="M35" s="32">
        <f t="shared" si="6"/>
        <v>10.36</v>
      </c>
      <c r="N35" s="32">
        <f t="shared" si="7"/>
        <v>10.32</v>
      </c>
      <c r="O35" s="32">
        <f t="shared" si="8"/>
        <v>9.5500000000000007</v>
      </c>
      <c r="P35" s="32" t="e">
        <f t="shared" si="9"/>
        <v>#N/A</v>
      </c>
      <c r="Q35" s="29">
        <f t="shared" si="10"/>
        <v>56.801470588235297</v>
      </c>
      <c r="R35" s="31">
        <f t="shared" si="11"/>
        <v>79.296066252587991</v>
      </c>
      <c r="S35" s="31">
        <f t="shared" si="12"/>
        <v>83.431952662721883</v>
      </c>
      <c r="T35" s="31">
        <f t="shared" si="13"/>
        <v>77.333333333333329</v>
      </c>
      <c r="U35" s="31" t="e">
        <f t="shared" si="14"/>
        <v>#N/A</v>
      </c>
      <c r="V35" s="28">
        <f t="shared" si="15"/>
        <v>7.6865671641791051</v>
      </c>
      <c r="W35" s="32">
        <f t="shared" si="16"/>
        <v>8.9818181818181824</v>
      </c>
      <c r="X35" s="32">
        <f t="shared" si="17"/>
        <v>14.586206896551724</v>
      </c>
      <c r="Y35" s="32">
        <f t="shared" si="18"/>
        <v>16.639344262295083</v>
      </c>
      <c r="Z35" s="32" t="e">
        <f t="shared" si="19"/>
        <v>#N/A</v>
      </c>
      <c r="AA35" s="23" cm="1">
        <f t="array" ref="AA35">_xlfn.IFS(AR35=0,0,AR35&gt;0,(LOG(0.01*BI35/10^-AR35)))</f>
        <v>8.2343595797266573</v>
      </c>
      <c r="AB35" s="24" cm="1">
        <f t="array" ref="AB35">_xlfn.IFS(AS35=0,0,AS35&gt;0,(LOG(0.01*BJ35/10^-AS35)))</f>
        <v>7.9208374302968423</v>
      </c>
      <c r="AC35" s="24" cm="1">
        <f t="array" ref="AC35">_xlfn.IFS(AT35=0,0,AT35&gt;0,(LOG(0.01*BK35/10^-AT35)))</f>
        <v>9.8207355099905289</v>
      </c>
      <c r="AD35" s="24" cm="1">
        <f t="array" ref="AD35">_xlfn.IFS(AU35=0,0,AU35&gt;0,(LOG(0.01*BL35/10^-AU35)))</f>
        <v>9.8207355099905289</v>
      </c>
      <c r="AE35" s="24" cm="1">
        <f t="array" ref="AE35">_xlfn.IFS(AV35=0,0,AV35&gt;0,(LOG(0.01*BM35/10^-AV35)))</f>
        <v>10.148142227109796</v>
      </c>
      <c r="AF35" s="24" cm="1">
        <f t="array" ref="AF35">_xlfn.IFS(AW35=0,0,AW35&gt;0,(LOG(0.01*BN35/10^-AW35)))</f>
        <v>9.3992516432171112</v>
      </c>
      <c r="AG35" s="24" cm="1">
        <f t="array" ref="AG35">_xlfn.IFS(AX35=0,0,AX35&gt;0,(LOG(0.01*BO35/10^-AX35)))</f>
        <v>9.3992516432171112</v>
      </c>
      <c r="AH35" s="24" cm="1">
        <f t="array" ref="AH35">_xlfn.IFS(AY35=0,0,AY35&gt;0,(LOG(0.01*BP35/10^-AY35)))</f>
        <v>8.5848778581863918</v>
      </c>
      <c r="AI35" s="24" cm="1">
        <f t="array" ref="AI35">_xlfn.IFS(AZ35=0,0,AZ35&gt;0,(LOG(0.01*BQ35/10^-AZ35)))</f>
        <v>10.121021755285811</v>
      </c>
      <c r="AJ35" s="24" cm="1">
        <f t="array" ref="AJ35">_xlfn.IFS(BA35=0,0,BA35&gt;0,(LOG(0.01*BR35/10^-BA35)))</f>
        <v>10.121021755285811</v>
      </c>
      <c r="AK35" s="24" cm="1">
        <f t="array" ref="AK35">_xlfn.IFS(BB35=0,0,BB35&gt;0,(LOG(0.01*BS35/10^-BB35)))</f>
        <v>10.119987319431228</v>
      </c>
      <c r="AL35" s="24" cm="1">
        <f t="array" ref="AL35">_xlfn.IFS(BC35=0,0,BC35&gt;0,(LOG(0.01*BT35/10^-BC35)))</f>
        <v>9.9313324080417065</v>
      </c>
      <c r="AM35" s="24" cm="1">
        <f t="array" ref="AM35">_xlfn.IFS(BD35=0,0,BD35&gt;0,(LOG(0.01*BU35/10^-BD35)))</f>
        <v>9.2183667301712386</v>
      </c>
      <c r="AN35" s="24" cm="1">
        <f t="array" ref="AN35">_xlfn.IFS(BE35=0,0,BE35&gt;0,(LOG(0.01*BV35/10^-BE35)))</f>
        <v>9.432436787831957</v>
      </c>
      <c r="AO35" s="24" t="e" cm="1">
        <f t="array" ref="AO35">_xlfn.IFS(BF35=0,0,BF35&gt;0,(LOG(0.01*BW35/10^-BF35)))</f>
        <v>#N/A</v>
      </c>
      <c r="AP35" s="24" t="e" cm="1">
        <f t="array" ref="AP35">_xlfn.IFS(BG35=0,0,BG35&gt;0,(LOG(0.01*BX35/10^-BG35)))</f>
        <v>#N/A</v>
      </c>
      <c r="AQ35" s="24" t="e" cm="1">
        <f t="array" ref="AQ35">_xlfn.IFS(BH35=0,0,BH35&gt;0,(LOG(0.01*BY35/10^-BH35)))</f>
        <v>#N/A</v>
      </c>
      <c r="AR35" s="23">
        <f>VLOOKUP($A35,'I-EmEC'!$A:$DD,MATCH(AR$2,'I-EmEC'!$A$1:$DD$1,0),FALSE)</f>
        <v>8.48</v>
      </c>
      <c r="AS35" s="24">
        <f>VLOOKUP($A35,'I-EmEC'!$A:$DD,MATCH(AS$2,'I-EmEC'!$A$1:$DD$1,0),FALSE)</f>
        <v>8.24</v>
      </c>
      <c r="AT35" s="24">
        <f>VLOOKUP($A35,'I-EmEC'!$A:$DD,MATCH(AT$2,'I-EmEC'!$A$1:$DD$1,0),FALSE)</f>
        <v>9.93</v>
      </c>
      <c r="AU35" s="24">
        <f>VLOOKUP($A35,'I-EmEC'!$A:$DD,MATCH(AU$2,'I-EmEC'!$A$1:$DD$1,0),FALSE)</f>
        <v>9.93</v>
      </c>
      <c r="AV35" s="24">
        <f>VLOOKUP($A35,'I-EmEC'!$A:$DD,MATCH(AV$2,'I-EmEC'!$A$1:$DD$1,0),FALSE)</f>
        <v>10.36</v>
      </c>
      <c r="AW35" s="24">
        <f>VLOOKUP($A35,'I-EmEC'!$A:$DD,MATCH(AW$2,'I-EmEC'!$A$1:$DD$1,0),FALSE)</f>
        <v>9.5</v>
      </c>
      <c r="AX35" s="24">
        <f>VLOOKUP($A35,'I-EmEC'!$A:$DD,MATCH(AX$2,'I-EmEC'!$A$1:$DD$1,0),FALSE)</f>
        <v>9.5</v>
      </c>
      <c r="AY35" s="24">
        <f>VLOOKUP($A35,'I-EmEC'!$A:$DD,MATCH(AY$2,'I-EmEC'!$A$1:$DD$1,0),FALSE)</f>
        <v>8.73</v>
      </c>
      <c r="AZ35" s="24">
        <f>VLOOKUP($A35,'I-EmEC'!$A:$DD,MATCH(AZ$2,'I-EmEC'!$A$1:$DD$1,0),FALSE)</f>
        <v>10.32</v>
      </c>
      <c r="BA35" s="24">
        <f>VLOOKUP($A35,'I-EmEC'!$A:$DD,MATCH(BA$2,'I-EmEC'!$A$1:$DD$1,0),FALSE)</f>
        <v>10.32</v>
      </c>
      <c r="BB35" s="24">
        <f>VLOOKUP($A35,'I-EmEC'!$A:$DD,MATCH(BB$2,'I-EmEC'!$A$1:$DD$1,0),FALSE)</f>
        <v>10.3</v>
      </c>
      <c r="BC35" s="24">
        <f>VLOOKUP($A35,'I-EmEC'!$A:$DD,MATCH(BC$2,'I-EmEC'!$A$1:$DD$1,0),FALSE)</f>
        <v>10.01</v>
      </c>
      <c r="BD35" s="24">
        <f>VLOOKUP($A35,'I-EmEC'!$A:$DD,MATCH(BD$2,'I-EmEC'!$A$1:$DD$1,0),FALSE)</f>
        <v>9.33</v>
      </c>
      <c r="BE35" s="24">
        <f>VLOOKUP($A35,'I-EmEC'!$A:$DD,MATCH(BE$2,'I-EmEC'!$A$1:$DD$1,0),FALSE)</f>
        <v>9.5500000000000007</v>
      </c>
      <c r="BF35" s="24" t="e">
        <f>VLOOKUP($A35,'I-EmEC'!$A:$DD,MATCH(BF$2,'I-EmEC'!$A$1:$DD$1,0),FALSE)</f>
        <v>#N/A</v>
      </c>
      <c r="BG35" s="24" t="e">
        <f>VLOOKUP($A35,'I-EmEC'!$A:$DD,MATCH(BG$2,'I-EmEC'!$A$1:$DD$1,0),FALSE)</f>
        <v>#N/A</v>
      </c>
      <c r="BH35" s="24" t="e">
        <f>VLOOKUP($A35,'I-EmEC'!$A:$DD,MATCH(BH$2,'I-EmEC'!$A$1:$DD$1,0),FALSE)</f>
        <v>#N/A</v>
      </c>
      <c r="BI35" s="26">
        <f>VLOOKUP($A35,'I-EmEC'!$A:$DD,MATCH(BI$2,'I-EmEC'!$A$1:$DD$1,0),FALSE)</f>
        <v>56.801470588235297</v>
      </c>
      <c r="BJ35" s="27">
        <f>VLOOKUP($A35,'I-EmEC'!$A:$DD,MATCH(BJ$2,'I-EmEC'!$A$1:$DD$1,0),FALSE)</f>
        <v>47.955390334572492</v>
      </c>
      <c r="BK35" s="27">
        <f>VLOOKUP($A35,'I-EmEC'!$A:$DD,MATCH(BK$2,'I-EmEC'!$A$1:$DD$1,0),FALSE)</f>
        <v>77.756286266924576</v>
      </c>
      <c r="BL35" s="27">
        <f>VLOOKUP($A35,'I-EmEC'!$A:$DD,MATCH(BL$2,'I-EmEC'!$A$1:$DD$1,0),FALSE)</f>
        <v>77.756286266924576</v>
      </c>
      <c r="BM35" s="27">
        <f>VLOOKUP($A35,'I-EmEC'!$A:$DD,MATCH(BM$2,'I-EmEC'!$A$1:$DD$1,0),FALSE)</f>
        <v>61.396303901437371</v>
      </c>
      <c r="BN35" s="27">
        <f>VLOOKUP($A35,'I-EmEC'!$A:$DD,MATCH(BN$2,'I-EmEC'!$A$1:$DD$1,0),FALSE)</f>
        <v>79.296066252587991</v>
      </c>
      <c r="BO35" s="27">
        <f>VLOOKUP($A35,'I-EmEC'!$A:$DD,MATCH(BO$2,'I-EmEC'!$A$1:$DD$1,0),FALSE)</f>
        <v>79.296066252587991</v>
      </c>
      <c r="BP35" s="27">
        <f>VLOOKUP($A35,'I-EmEC'!$A:$DD,MATCH(BP$2,'I-EmEC'!$A$1:$DD$1,0),FALSE)</f>
        <v>71.594202898550719</v>
      </c>
      <c r="BQ35" s="27">
        <f>VLOOKUP($A35,'I-EmEC'!$A:$DD,MATCH(BQ$2,'I-EmEC'!$A$1:$DD$1,0),FALSE)</f>
        <v>63.244353182751539</v>
      </c>
      <c r="BR35" s="27">
        <f>VLOOKUP($A35,'I-EmEC'!$A:$DD,MATCH(BR$2,'I-EmEC'!$A$1:$DD$1,0),FALSE)</f>
        <v>63.244353182751539</v>
      </c>
      <c r="BS35" s="27">
        <f>VLOOKUP($A35,'I-EmEC'!$A:$DD,MATCH(BS$2,'I-EmEC'!$A$1:$DD$1,0),FALSE)</f>
        <v>66.067415730337075</v>
      </c>
      <c r="BT35" s="27">
        <f>VLOOKUP($A35,'I-EmEC'!$A:$DD,MATCH(BT$2,'I-EmEC'!$A$1:$DD$1,0),FALSE)</f>
        <v>83.431952662721883</v>
      </c>
      <c r="BU35" s="27">
        <f>VLOOKUP($A35,'I-EmEC'!$A:$DD,MATCH(BU$2,'I-EmEC'!$A$1:$DD$1,0),FALSE)</f>
        <v>77.333333333333329</v>
      </c>
      <c r="BV35" s="27">
        <f>VLOOKUP($A35,'I-EmEC'!$A:$DD,MATCH(BV$2,'I-EmEC'!$A$1:$DD$1,0),FALSE)</f>
        <v>76.284584980237156</v>
      </c>
      <c r="BW35" s="27" t="e">
        <f>VLOOKUP($A35,'I-EmEC'!$A:$DD,MATCH(BW$2,'I-EmEC'!$A$1:$DD$1,0),FALSE)</f>
        <v>#N/A</v>
      </c>
      <c r="BX35" s="27" t="e">
        <f>VLOOKUP($A35,'I-EmEC'!$A:$DD,MATCH(BX$2,'I-EmEC'!$A$1:$DD$1,0),FALSE)</f>
        <v>#N/A</v>
      </c>
      <c r="BY35" s="27" t="e">
        <f>VLOOKUP($A35,'I-EmEC'!$A:$DD,MATCH(BY$2,'I-EmEC'!$A$1:$DD$1,0),FALSE)</f>
        <v>#N/A</v>
      </c>
      <c r="BZ35" s="23">
        <f>VLOOKUP($A35,'I-EmEC'!$A:$DD,MATCH(BZ$2,'I-EmEC'!$A$1:$DD$1,0),FALSE)</f>
        <v>7.6865671641791051</v>
      </c>
      <c r="CA35" s="24">
        <f>VLOOKUP($A35,'I-EmEC'!$A:$DD,MATCH(CA$2,'I-EmEC'!$A$1:$DD$1,0),FALSE)</f>
        <v>5.2760736196319025</v>
      </c>
      <c r="CB35" s="24">
        <f>VLOOKUP($A35,'I-EmEC'!$A:$DD,MATCH(CB$2,'I-EmEC'!$A$1:$DD$1,0),FALSE)</f>
        <v>8.1376518218623488</v>
      </c>
      <c r="CC35" s="24">
        <f>VLOOKUP($A35,'I-EmEC'!$A:$DD,MATCH(CC$2,'I-EmEC'!$A$1:$DD$1,0),FALSE)</f>
        <v>8.1376518218623488</v>
      </c>
      <c r="CD35" s="24">
        <f>VLOOKUP($A35,'I-EmEC'!$A:$DD,MATCH(CD$2,'I-EmEC'!$A$1:$DD$1,0),FALSE)</f>
        <v>6.0160965794768613</v>
      </c>
      <c r="CE35" s="24">
        <f>VLOOKUP($A35,'I-EmEC'!$A:$DD,MATCH(CE$2,'I-EmEC'!$A$1:$DD$1,0),FALSE)</f>
        <v>8.0462184873949578</v>
      </c>
      <c r="CF35" s="24">
        <f>VLOOKUP($A35,'I-EmEC'!$A:$DD,MATCH(CF$2,'I-EmEC'!$A$1:$DD$1,0),FALSE)</f>
        <v>8.0462184873949578</v>
      </c>
      <c r="CG35" s="24">
        <f>VLOOKUP($A35,'I-EmEC'!$A:$DD,MATCH(CG$2,'I-EmEC'!$A$1:$DD$1,0),FALSE)</f>
        <v>8.9818181818181824</v>
      </c>
      <c r="CH35" s="24">
        <f>VLOOKUP($A35,'I-EmEC'!$A:$DD,MATCH(CH$2,'I-EmEC'!$A$1:$DD$1,0),FALSE)</f>
        <v>6.416666666666667</v>
      </c>
      <c r="CI35" s="24">
        <f>VLOOKUP($A35,'I-EmEC'!$A:$DD,MATCH(CI$2,'I-EmEC'!$A$1:$DD$1,0),FALSE)</f>
        <v>6.416666666666667</v>
      </c>
      <c r="CJ35" s="24">
        <f>VLOOKUP($A35,'I-EmEC'!$A:$DD,MATCH(CJ$2,'I-EmEC'!$A$1:$DD$1,0),FALSE)</f>
        <v>6.2025316455696196</v>
      </c>
      <c r="CK35" s="24">
        <f>VLOOKUP($A35,'I-EmEC'!$A:$DD,MATCH(CK$2,'I-EmEC'!$A$1:$DD$1,0),FALSE)</f>
        <v>14.586206896551724</v>
      </c>
      <c r="CL35" s="24">
        <f>VLOOKUP($A35,'I-EmEC'!$A:$DD,MATCH(CL$2,'I-EmEC'!$A$1:$DD$1,0),FALSE)</f>
        <v>16.639344262295083</v>
      </c>
      <c r="CM35" s="24">
        <f>VLOOKUP($A35,'I-EmEC'!$A:$DD,MATCH(CM$2,'I-EmEC'!$A$1:$DD$1,0),FALSE)</f>
        <v>12.371794871794872</v>
      </c>
      <c r="CN35" s="24" t="e">
        <f>VLOOKUP($A35,'I-EmEC'!$A:$DD,MATCH(CN$2,'I-EmEC'!$A$1:$DD$1,0),FALSE)</f>
        <v>#N/A</v>
      </c>
      <c r="CO35" s="24" t="e">
        <f>VLOOKUP($A35,'I-EmEC'!$A:$DD,MATCH(CO$2,'I-EmEC'!$A$1:$DD$1,0),FALSE)</f>
        <v>#N/A</v>
      </c>
      <c r="CP35" s="24" t="e">
        <f>VLOOKUP($A35,'I-EmEC'!$A:$DD,MATCH(CP$2,'I-EmEC'!$A$1:$DD$1,0),FALSE)</f>
        <v>#N/A</v>
      </c>
    </row>
    <row r="36" spans="1:94" x14ac:dyDescent="0.2">
      <c r="A36" s="49" t="s">
        <v>80</v>
      </c>
      <c r="B36" s="37" t="str">
        <f>IF(VLOOKUP($A36,'I-Ligands'!$A:$G,3,FALSE)="","",VLOOKUP($A36,'I-Ligands'!$A:$G,3,FALSE))</f>
        <v>CCK-Octapeptide</v>
      </c>
      <c r="C36" s="38" t="str">
        <f>IF(VLOOKUP($A36,'I-Ligands'!$A:$G,4,FALSE)="","",VLOOKUP($A36,'I-Ligands'!$A:$G,4,FALSE))</f>
        <v>DY(SO3H)MGWMDF-NH2</v>
      </c>
      <c r="D36" s="36" t="str">
        <f>IF(VLOOKUP($A36,'I-Ligands'!$A:$G,5,FALSE)="","",VLOOKUP($A36,'I-Ligands'!$A:$G,5,FALSE))</f>
        <v>Guide to Pharmacology</v>
      </c>
      <c r="E36" s="36">
        <f>IF(VLOOKUP($A36,'I-Ligands'!$A:$G,6,FALSE)="","",VLOOKUP($A36,'I-Ligands'!$A:$G,6,FALSE))</f>
        <v>864</v>
      </c>
      <c r="F36" s="36" t="str">
        <f>IF(VLOOKUP($A36,'I-Ligands'!$A:$G,7,FALSE)="","",VLOOKUP($A36,'I-Ligands'!$A:$G,7,FALSE))</f>
        <v>Physiological</v>
      </c>
      <c r="G36" s="28">
        <f t="shared" si="0"/>
        <v>10.44</v>
      </c>
      <c r="H36" s="32">
        <f t="shared" si="1"/>
        <v>10.97364388150045</v>
      </c>
      <c r="I36" s="32">
        <f t="shared" si="2"/>
        <v>11.120000000000001</v>
      </c>
      <c r="J36" s="32">
        <f t="shared" si="3"/>
        <v>10.390000000000002</v>
      </c>
      <c r="K36" s="32" t="e">
        <f t="shared" si="4"/>
        <v>#N/A</v>
      </c>
      <c r="L36" s="28">
        <f t="shared" si="5"/>
        <v>10.44</v>
      </c>
      <c r="M36" s="32">
        <f t="shared" si="6"/>
        <v>10.99</v>
      </c>
      <c r="N36" s="32">
        <f t="shared" si="7"/>
        <v>11.12</v>
      </c>
      <c r="O36" s="32">
        <f t="shared" si="8"/>
        <v>10.39</v>
      </c>
      <c r="P36" s="32" t="e">
        <f t="shared" si="9"/>
        <v>#N/A</v>
      </c>
      <c r="Q36" s="29">
        <f t="shared" si="10"/>
        <v>100</v>
      </c>
      <c r="R36" s="31">
        <f t="shared" si="11"/>
        <v>100</v>
      </c>
      <c r="S36" s="31">
        <f t="shared" si="12"/>
        <v>100</v>
      </c>
      <c r="T36" s="31">
        <f t="shared" si="13"/>
        <v>100</v>
      </c>
      <c r="U36" s="31" t="e">
        <f t="shared" si="14"/>
        <v>#N/A</v>
      </c>
      <c r="V36" s="28">
        <f t="shared" si="15"/>
        <v>14.166666666666666</v>
      </c>
      <c r="W36" s="32">
        <f t="shared" si="16"/>
        <v>19.657794676806084</v>
      </c>
      <c r="X36" s="32">
        <f t="shared" si="17"/>
        <v>16.611842105263158</v>
      </c>
      <c r="Y36" s="32">
        <f t="shared" si="18"/>
        <v>5.384615384615385</v>
      </c>
      <c r="Z36" s="32" t="e">
        <f t="shared" si="19"/>
        <v>#N/A</v>
      </c>
      <c r="AA36" s="23" cm="1">
        <f t="array" ref="AA36">_xlfn.IFS(AR36=0,0,AR36&gt;0,(LOG(0.01*BI36/10^-AR36)))</f>
        <v>10.44</v>
      </c>
      <c r="AB36" s="24" cm="1">
        <f t="array" ref="AB36">_xlfn.IFS(AS36=0,0,AS36&gt;0,(LOG(0.01*BJ36/10^-AS36)))</f>
        <v>10.43</v>
      </c>
      <c r="AC36" s="24" cm="1">
        <f t="array" ref="AC36">_xlfn.IFS(AT36=0,0,AT36&gt;0,(LOG(0.01*BK36/10^-AT36)))</f>
        <v>10.850000000000001</v>
      </c>
      <c r="AD36" s="24" cm="1">
        <f t="array" ref="AD36">_xlfn.IFS(AU36=0,0,AU36&gt;0,(LOG(0.01*BL36/10^-AU36)))</f>
        <v>10.850000000000001</v>
      </c>
      <c r="AE36" s="24" cm="1">
        <f t="array" ref="AE36">_xlfn.IFS(AV36=0,0,AV36&gt;0,(LOG(0.01*BM36/10^-AV36)))</f>
        <v>10.97364388150045</v>
      </c>
      <c r="AF36" s="24" cm="1">
        <f t="array" ref="AF36">_xlfn.IFS(AW36=0,0,AW36&gt;0,(LOG(0.01*BN36/10^-AW36)))</f>
        <v>10.220000000000002</v>
      </c>
      <c r="AG36" s="24" cm="1">
        <f t="array" ref="AG36">_xlfn.IFS(AX36=0,0,AX36&gt;0,(LOG(0.01*BO36/10^-AX36)))</f>
        <v>10.220000000000002</v>
      </c>
      <c r="AH36" s="24" cm="1">
        <f t="array" ref="AH36">_xlfn.IFS(AY36=0,0,AY36&gt;0,(LOG(0.01*BP36/10^-AY36)))</f>
        <v>9.823659821968981</v>
      </c>
      <c r="AI36" s="24" cm="1">
        <f t="array" ref="AI36">_xlfn.IFS(AZ36=0,0,AZ36&gt;0,(LOG(0.01*BQ36/10^-AZ36)))</f>
        <v>10.816413037419455</v>
      </c>
      <c r="AJ36" s="24" cm="1">
        <f t="array" ref="AJ36">_xlfn.IFS(BA36=0,0,BA36&gt;0,(LOG(0.01*BR36/10^-BA36)))</f>
        <v>10.816413037419455</v>
      </c>
      <c r="AK36" s="24" cm="1">
        <f t="array" ref="AK36">_xlfn.IFS(BB36=0,0,BB36&gt;0,(LOG(0.01*BS36/10^-BB36)))</f>
        <v>11.120000000000001</v>
      </c>
      <c r="AL36" s="24" cm="1">
        <f t="array" ref="AL36">_xlfn.IFS(BC36=0,0,BC36&gt;0,(LOG(0.01*BT36/10^-BC36)))</f>
        <v>10.278283418785326</v>
      </c>
      <c r="AM36" s="24" cm="1">
        <f t="array" ref="AM36">_xlfn.IFS(BD36=0,0,BD36&gt;0,(LOG(0.01*BU36/10^-BD36)))</f>
        <v>10.390000000000002</v>
      </c>
      <c r="AN36" s="24" cm="1">
        <f t="array" ref="AN36">_xlfn.IFS(BE36=0,0,BE36&gt;0,(LOG(0.01*BV36/10^-BE36)))</f>
        <v>10.016184996574765</v>
      </c>
      <c r="AO36" s="24" t="e" cm="1">
        <f t="array" ref="AO36">_xlfn.IFS(BF36=0,0,BF36&gt;0,(LOG(0.01*BW36/10^-BF36)))</f>
        <v>#N/A</v>
      </c>
      <c r="AP36" s="24" t="e" cm="1">
        <f t="array" ref="AP36">_xlfn.IFS(BG36=0,0,BG36&gt;0,(LOG(0.01*BX36/10^-BG36)))</f>
        <v>#N/A</v>
      </c>
      <c r="AQ36" s="24" t="e" cm="1">
        <f t="array" ref="AQ36">_xlfn.IFS(BH36=0,0,BH36&gt;0,(LOG(0.01*BY36/10^-BH36)))</f>
        <v>#N/A</v>
      </c>
      <c r="AR36" s="23">
        <f>VLOOKUP($A36,'I-EmEC'!$A:$DD,MATCH(AR$2,'I-EmEC'!$A$1:$DD$1,0),FALSE)</f>
        <v>10.44</v>
      </c>
      <c r="AS36" s="24">
        <f>VLOOKUP($A36,'I-EmEC'!$A:$DD,MATCH(AS$2,'I-EmEC'!$A$1:$DD$1,0),FALSE)</f>
        <v>10.43</v>
      </c>
      <c r="AT36" s="24">
        <f>VLOOKUP($A36,'I-EmEC'!$A:$DD,MATCH(AT$2,'I-EmEC'!$A$1:$DD$1,0),FALSE)</f>
        <v>10.85</v>
      </c>
      <c r="AU36" s="24">
        <f>VLOOKUP($A36,'I-EmEC'!$A:$DD,MATCH(AU$2,'I-EmEC'!$A$1:$DD$1,0),FALSE)</f>
        <v>10.85</v>
      </c>
      <c r="AV36" s="24">
        <f>VLOOKUP($A36,'I-EmEC'!$A:$DD,MATCH(AV$2,'I-EmEC'!$A$1:$DD$1,0),FALSE)</f>
        <v>10.99</v>
      </c>
      <c r="AW36" s="24">
        <f>VLOOKUP($A36,'I-EmEC'!$A:$DD,MATCH(AW$2,'I-EmEC'!$A$1:$DD$1,0),FALSE)</f>
        <v>10.220000000000001</v>
      </c>
      <c r="AX36" s="24">
        <f>VLOOKUP($A36,'I-EmEC'!$A:$DD,MATCH(AX$2,'I-EmEC'!$A$1:$DD$1,0),FALSE)</f>
        <v>10.220000000000001</v>
      </c>
      <c r="AY36" s="24">
        <f>VLOOKUP($A36,'I-EmEC'!$A:$DD,MATCH(AY$2,'I-EmEC'!$A$1:$DD$1,0),FALSE)</f>
        <v>9.83</v>
      </c>
      <c r="AZ36" s="24">
        <f>VLOOKUP($A36,'I-EmEC'!$A:$DD,MATCH(AZ$2,'I-EmEC'!$A$1:$DD$1,0),FALSE)</f>
        <v>10.83</v>
      </c>
      <c r="BA36" s="24">
        <f>VLOOKUP($A36,'I-EmEC'!$A:$DD,MATCH(BA$2,'I-EmEC'!$A$1:$DD$1,0),FALSE)</f>
        <v>10.83</v>
      </c>
      <c r="BB36" s="24">
        <f>VLOOKUP($A36,'I-EmEC'!$A:$DD,MATCH(BB$2,'I-EmEC'!$A$1:$DD$1,0),FALSE)</f>
        <v>11.12</v>
      </c>
      <c r="BC36" s="24">
        <f>VLOOKUP($A36,'I-EmEC'!$A:$DD,MATCH(BC$2,'I-EmEC'!$A$1:$DD$1,0),FALSE)</f>
        <v>10.28</v>
      </c>
      <c r="BD36" s="24">
        <f>VLOOKUP($A36,'I-EmEC'!$A:$DD,MATCH(BD$2,'I-EmEC'!$A$1:$DD$1,0),FALSE)</f>
        <v>10.39</v>
      </c>
      <c r="BE36" s="24">
        <f>VLOOKUP($A36,'I-EmEC'!$A:$DD,MATCH(BE$2,'I-EmEC'!$A$1:$DD$1,0),FALSE)</f>
        <v>10.039999999999999</v>
      </c>
      <c r="BF36" s="24" t="e">
        <f>VLOOKUP($A36,'I-EmEC'!$A:$DD,MATCH(BF$2,'I-EmEC'!$A$1:$DD$1,0),FALSE)</f>
        <v>#N/A</v>
      </c>
      <c r="BG36" s="24" t="e">
        <f>VLOOKUP($A36,'I-EmEC'!$A:$DD,MATCH(BG$2,'I-EmEC'!$A$1:$DD$1,0),FALSE)</f>
        <v>#N/A</v>
      </c>
      <c r="BH36" s="24" t="e">
        <f>VLOOKUP($A36,'I-EmEC'!$A:$DD,MATCH(BH$2,'I-EmEC'!$A$1:$DD$1,0),FALSE)</f>
        <v>#N/A</v>
      </c>
      <c r="BI36" s="26">
        <f>VLOOKUP($A36,'I-EmEC'!$A:$DD,MATCH(BI$2,'I-EmEC'!$A$1:$DD$1,0),FALSE)</f>
        <v>100</v>
      </c>
      <c r="BJ36" s="27">
        <f>VLOOKUP($A36,'I-EmEC'!$A:$DD,MATCH(BJ$2,'I-EmEC'!$A$1:$DD$1,0),FALSE)</f>
        <v>100</v>
      </c>
      <c r="BK36" s="27">
        <f>VLOOKUP($A36,'I-EmEC'!$A:$DD,MATCH(BK$2,'I-EmEC'!$A$1:$DD$1,0),FALSE)</f>
        <v>100</v>
      </c>
      <c r="BL36" s="27">
        <f>VLOOKUP($A36,'I-EmEC'!$A:$DD,MATCH(BL$2,'I-EmEC'!$A$1:$DD$1,0),FALSE)</f>
        <v>100</v>
      </c>
      <c r="BM36" s="27">
        <f>VLOOKUP($A36,'I-EmEC'!$A:$DD,MATCH(BM$2,'I-EmEC'!$A$1:$DD$1,0),FALSE)</f>
        <v>96.303901437371664</v>
      </c>
      <c r="BN36" s="27">
        <f>VLOOKUP($A36,'I-EmEC'!$A:$DD,MATCH(BN$2,'I-EmEC'!$A$1:$DD$1,0),FALSE)</f>
        <v>100</v>
      </c>
      <c r="BO36" s="27">
        <f>VLOOKUP($A36,'I-EmEC'!$A:$DD,MATCH(BO$2,'I-EmEC'!$A$1:$DD$1,0),FALSE)</f>
        <v>100</v>
      </c>
      <c r="BP36" s="27">
        <f>VLOOKUP($A36,'I-EmEC'!$A:$DD,MATCH(BP$2,'I-EmEC'!$A$1:$DD$1,0),FALSE)</f>
        <v>98.550724637681157</v>
      </c>
      <c r="BQ36" s="27">
        <f>VLOOKUP($A36,'I-EmEC'!$A:$DD,MATCH(BQ$2,'I-EmEC'!$A$1:$DD$1,0),FALSE)</f>
        <v>96.919917864476375</v>
      </c>
      <c r="BR36" s="27">
        <f>VLOOKUP($A36,'I-EmEC'!$A:$DD,MATCH(BR$2,'I-EmEC'!$A$1:$DD$1,0),FALSE)</f>
        <v>96.919917864476375</v>
      </c>
      <c r="BS36" s="27">
        <f>VLOOKUP($A36,'I-EmEC'!$A:$DD,MATCH(BS$2,'I-EmEC'!$A$1:$DD$1,0),FALSE)</f>
        <v>100</v>
      </c>
      <c r="BT36" s="27">
        <f>VLOOKUP($A36,'I-EmEC'!$A:$DD,MATCH(BT$2,'I-EmEC'!$A$1:$DD$1,0),FALSE)</f>
        <v>99.605522682445752</v>
      </c>
      <c r="BU36" s="27">
        <f>VLOOKUP($A36,'I-EmEC'!$A:$DD,MATCH(BU$2,'I-EmEC'!$A$1:$DD$1,0),FALSE)</f>
        <v>100</v>
      </c>
      <c r="BV36" s="27">
        <f>VLOOKUP($A36,'I-EmEC'!$A:$DD,MATCH(BV$2,'I-EmEC'!$A$1:$DD$1,0),FALSE)</f>
        <v>94.664031620553359</v>
      </c>
      <c r="BW36" s="27" t="e">
        <f>VLOOKUP($A36,'I-EmEC'!$A:$DD,MATCH(BW$2,'I-EmEC'!$A$1:$DD$1,0),FALSE)</f>
        <v>#N/A</v>
      </c>
      <c r="BX36" s="27" t="e">
        <f>VLOOKUP($A36,'I-EmEC'!$A:$DD,MATCH(BX$2,'I-EmEC'!$A$1:$DD$1,0),FALSE)</f>
        <v>#N/A</v>
      </c>
      <c r="BY36" s="27" t="e">
        <f>VLOOKUP($A36,'I-EmEC'!$A:$DD,MATCH(BY$2,'I-EmEC'!$A$1:$DD$1,0),FALSE)</f>
        <v>#N/A</v>
      </c>
      <c r="BZ36" s="23">
        <f>VLOOKUP($A36,'I-EmEC'!$A:$DD,MATCH(BZ$2,'I-EmEC'!$A$1:$DD$1,0),FALSE)</f>
        <v>14.166666666666666</v>
      </c>
      <c r="CA36" s="24">
        <f>VLOOKUP($A36,'I-EmEC'!$A:$DD,MATCH(CA$2,'I-EmEC'!$A$1:$DD$1,0),FALSE)</f>
        <v>12.144469525959368</v>
      </c>
      <c r="CB36" s="24">
        <f>VLOOKUP($A36,'I-EmEC'!$A:$DD,MATCH(CB$2,'I-EmEC'!$A$1:$DD$1,0),FALSE)</f>
        <v>19.657794676806084</v>
      </c>
      <c r="CC36" s="24">
        <f>VLOOKUP($A36,'I-EmEC'!$A:$DD,MATCH(CC$2,'I-EmEC'!$A$1:$DD$1,0),FALSE)</f>
        <v>19.657794676806084</v>
      </c>
      <c r="CD36" s="24">
        <f>VLOOKUP($A36,'I-EmEC'!$A:$DD,MATCH(CD$2,'I-EmEC'!$A$1:$DD$1,0),FALSE)</f>
        <v>9.9364406779661021</v>
      </c>
      <c r="CE36" s="24">
        <f>VLOOKUP($A36,'I-EmEC'!$A:$DD,MATCH(CE$2,'I-EmEC'!$A$1:$DD$1,0),FALSE)</f>
        <v>16.484641638225256</v>
      </c>
      <c r="CF36" s="24">
        <f>VLOOKUP($A36,'I-EmEC'!$A:$DD,MATCH(CF$2,'I-EmEC'!$A$1:$DD$1,0),FALSE)</f>
        <v>16.484641638225256</v>
      </c>
      <c r="CG36" s="24">
        <f>VLOOKUP($A36,'I-EmEC'!$A:$DD,MATCH(CG$2,'I-EmEC'!$A$1:$DD$1,0),FALSE)</f>
        <v>10.240963855421688</v>
      </c>
      <c r="CH36" s="24">
        <f>VLOOKUP($A36,'I-EmEC'!$A:$DD,MATCH(CH$2,'I-EmEC'!$A$1:$DD$1,0),FALSE)</f>
        <v>8.7569573283859015</v>
      </c>
      <c r="CI36" s="24">
        <f>VLOOKUP($A36,'I-EmEC'!$A:$DD,MATCH(CI$2,'I-EmEC'!$A$1:$DD$1,0),FALSE)</f>
        <v>8.7569573283859015</v>
      </c>
      <c r="CJ36" s="24">
        <f>VLOOKUP($A36,'I-EmEC'!$A:$DD,MATCH(CJ$2,'I-EmEC'!$A$1:$DD$1,0),FALSE)</f>
        <v>6.3390313390313393</v>
      </c>
      <c r="CK36" s="24">
        <f>VLOOKUP($A36,'I-EmEC'!$A:$DD,MATCH(CK$2,'I-EmEC'!$A$1:$DD$1,0),FALSE)</f>
        <v>16.611842105263158</v>
      </c>
      <c r="CL36" s="24">
        <f>VLOOKUP($A36,'I-EmEC'!$A:$DD,MATCH(CL$2,'I-EmEC'!$A$1:$DD$1,0),FALSE)</f>
        <v>5.384615384615385</v>
      </c>
      <c r="CM36" s="24">
        <f>VLOOKUP($A36,'I-EmEC'!$A:$DD,MATCH(CM$2,'I-EmEC'!$A$1:$DD$1,0),FALSE)</f>
        <v>4.5188679245283021</v>
      </c>
      <c r="CN36" s="24" t="e">
        <f>VLOOKUP($A36,'I-EmEC'!$A:$DD,MATCH(CN$2,'I-EmEC'!$A$1:$DD$1,0),FALSE)</f>
        <v>#N/A</v>
      </c>
      <c r="CO36" s="24" t="e">
        <f>VLOOKUP($A36,'I-EmEC'!$A:$DD,MATCH(CO$2,'I-EmEC'!$A$1:$DD$1,0),FALSE)</f>
        <v>#N/A</v>
      </c>
      <c r="CP36" s="24" t="e">
        <f>VLOOKUP($A36,'I-EmEC'!$A:$DD,MATCH(CP$2,'I-EmEC'!$A$1:$DD$1,0),FALSE)</f>
        <v>#N/A</v>
      </c>
    </row>
    <row r="37" spans="1:94" x14ac:dyDescent="0.2">
      <c r="A37" s="49" t="s">
        <v>144</v>
      </c>
      <c r="B37" s="37" t="str">
        <f>IF(VLOOKUP($A37,'I-Ligands'!$A:$G,3,FALSE)="","",VLOOKUP($A37,'I-Ligands'!$A:$G,3,FALSE))</f>
        <v>Leukotriene D4</v>
      </c>
      <c r="C37" s="38" t="str">
        <f>IF(VLOOKUP($A37,'I-Ligands'!$A:$G,4,FALSE)="","",VLOOKUP($A37,'I-Ligands'!$A:$G,4,FALSE))</f>
        <v>Leukotriene D4</v>
      </c>
      <c r="D37" s="36" t="str">
        <f>IF(VLOOKUP($A37,'I-Ligands'!$A:$G,5,FALSE)="","",VLOOKUP($A37,'I-Ligands'!$A:$G,5,FALSE))</f>
        <v>Guide to Pharmacology</v>
      </c>
      <c r="E37" s="36">
        <f>IF(VLOOKUP($A37,'I-Ligands'!$A:$G,6,FALSE)="","",VLOOKUP($A37,'I-Ligands'!$A:$G,6,FALSE))</f>
        <v>3353</v>
      </c>
      <c r="F37" s="36" t="str">
        <f>IF(VLOOKUP($A37,'I-Ligands'!$A:$G,7,FALSE)="","",VLOOKUP($A37,'I-Ligands'!$A:$G,7,FALSE))</f>
        <v>Physiological</v>
      </c>
      <c r="G37" s="28">
        <f t="shared" si="0"/>
        <v>7.930736961230572</v>
      </c>
      <c r="H37" s="32">
        <f t="shared" si="1"/>
        <v>8.7324295182101999</v>
      </c>
      <c r="I37" s="32">
        <f t="shared" si="2"/>
        <v>9.2726993918404617</v>
      </c>
      <c r="J37" s="32">
        <f t="shared" si="3"/>
        <v>7.2688107009300618</v>
      </c>
      <c r="K37" s="32" t="e">
        <f t="shared" si="4"/>
        <v>#N/A</v>
      </c>
      <c r="L37" s="28">
        <f t="shared" si="5"/>
        <v>8.35</v>
      </c>
      <c r="M37" s="32">
        <f t="shared" si="6"/>
        <v>8.93</v>
      </c>
      <c r="N37" s="32">
        <f t="shared" si="7"/>
        <v>9.41</v>
      </c>
      <c r="O37" s="32">
        <f t="shared" si="8"/>
        <v>8.2899999999999991</v>
      </c>
      <c r="P37" s="32" t="e">
        <f t="shared" si="9"/>
        <v>#N/A</v>
      </c>
      <c r="Q37" s="29">
        <f t="shared" si="10"/>
        <v>38.970588235294116</v>
      </c>
      <c r="R37" s="31">
        <f t="shared" si="11"/>
        <v>63.449691991786445</v>
      </c>
      <c r="S37" s="31">
        <f t="shared" si="12"/>
        <v>72.895277207392198</v>
      </c>
      <c r="T37" s="31">
        <f t="shared" si="13"/>
        <v>9.5238095238095237</v>
      </c>
      <c r="U37" s="31" t="e">
        <f t="shared" si="14"/>
        <v>#N/A</v>
      </c>
      <c r="V37" s="28">
        <f t="shared" si="15"/>
        <v>3.6869565217391305</v>
      </c>
      <c r="W37" s="32">
        <f t="shared" si="16"/>
        <v>5.1769087523277468</v>
      </c>
      <c r="X37" s="32">
        <f t="shared" si="17"/>
        <v>6.8115942028985508</v>
      </c>
      <c r="Y37" s="32">
        <f t="shared" si="18"/>
        <v>1.4285714285714286</v>
      </c>
      <c r="Z37" s="32" t="e">
        <f t="shared" si="19"/>
        <v>#N/A</v>
      </c>
      <c r="AA37" s="23" cm="1">
        <f t="array" ref="AA37">_xlfn.IFS(AR37=0,0,AR37&gt;0,(LOG(0.01*BI37/10^-AR37)))</f>
        <v>7.930736961230572</v>
      </c>
      <c r="AB37" s="24" cm="1">
        <f t="array" ref="AB37">_xlfn.IFS(AS37=0,0,AS37&gt;0,(LOG(0.01*BJ37/10^-AS37)))</f>
        <v>7.8095494225039035</v>
      </c>
      <c r="AC37" s="24" cm="1">
        <f t="array" ref="AC37">_xlfn.IFS(AT37=0,0,AT37&gt;0,(LOG(0.01*BK37/10^-AT37)))</f>
        <v>8.3105542528241347</v>
      </c>
      <c r="AD37" s="24" cm="1">
        <f t="array" ref="AD37">_xlfn.IFS(AU37=0,0,AU37&gt;0,(LOG(0.01*BL37/10^-AU37)))</f>
        <v>8.3105542528241347</v>
      </c>
      <c r="AE37" s="24" cm="1">
        <f t="array" ref="AE37">_xlfn.IFS(AV37=0,0,AV37&gt;0,(LOG(0.01*BM37/10^-AV37)))</f>
        <v>8.7324295182101999</v>
      </c>
      <c r="AF37" s="24" cm="1">
        <f t="array" ref="AF37">_xlfn.IFS(AW37=0,0,AW37&gt;0,(LOG(0.01*BN37/10^-AW37)))</f>
        <v>7.9247099562029115</v>
      </c>
      <c r="AG37" s="24" cm="1">
        <f t="array" ref="AG37">_xlfn.IFS(AX37=0,0,AX37&gt;0,(LOG(0.01*BO37/10^-AX37)))</f>
        <v>7.9247099562029115</v>
      </c>
      <c r="AH37" s="24" cm="1">
        <f t="array" ref="AH37">_xlfn.IFS(AY37=0,0,AY37&gt;0,(LOG(0.01*BP37/10^-AY37)))</f>
        <v>7.6572789449409839</v>
      </c>
      <c r="AI37" s="24" cm="1">
        <f t="array" ref="AI37">_xlfn.IFS(AZ37=0,0,AZ37&gt;0,(LOG(0.01*BQ37/10^-AZ37)))</f>
        <v>9.2726993918404617</v>
      </c>
      <c r="AJ37" s="24" cm="1">
        <f t="array" ref="AJ37">_xlfn.IFS(BA37=0,0,BA37&gt;0,(LOG(0.01*BR37/10^-BA37)))</f>
        <v>9.2726993918404617</v>
      </c>
      <c r="AK37" s="24" cm="1">
        <f t="array" ref="AK37">_xlfn.IFS(BB37=0,0,BB37&gt;0,(LOG(0.01*BS37/10^-BB37)))</f>
        <v>9.1172441922926666</v>
      </c>
      <c r="AL37" s="24" cm="1">
        <f t="array" ref="AL37">_xlfn.IFS(BC37=0,0,BC37&gt;0,(LOG(0.01*BT37/10^-BC37)))</f>
        <v>8.5652411489860256</v>
      </c>
      <c r="AM37" s="24" cm="1">
        <f t="array" ref="AM37">_xlfn.IFS(BD37=0,0,BD37&gt;0,(LOG(0.01*BU37/10^-BD37)))</f>
        <v>7.2688107009300618</v>
      </c>
      <c r="AN37" s="24" cm="1">
        <f t="array" ref="AN37">_xlfn.IFS(BE37=0,0,BE37&gt;0,(LOG(0.01*BV37/10^-BE37)))</f>
        <v>6.9175773191777949</v>
      </c>
      <c r="AO37" s="24" t="e" cm="1">
        <f t="array" ref="AO37">_xlfn.IFS(BF37=0,0,BF37&gt;0,(LOG(0.01*BW37/10^-BF37)))</f>
        <v>#N/A</v>
      </c>
      <c r="AP37" s="24" t="e" cm="1">
        <f t="array" ref="AP37">_xlfn.IFS(BG37=0,0,BG37&gt;0,(LOG(0.01*BX37/10^-BG37)))</f>
        <v>#N/A</v>
      </c>
      <c r="AQ37" s="24" t="e" cm="1">
        <f t="array" ref="AQ37">_xlfn.IFS(BH37=0,0,BH37&gt;0,(LOG(0.01*BY37/10^-BH37)))</f>
        <v>#N/A</v>
      </c>
      <c r="AR37" s="23">
        <f>VLOOKUP($A37,'I-EmEC'!$A:$DD,MATCH(AR$2,'I-EmEC'!$A$1:$DD$1,0),FALSE)</f>
        <v>8.34</v>
      </c>
      <c r="AS37" s="24">
        <f>VLOOKUP($A37,'I-EmEC'!$A:$DD,MATCH(AS$2,'I-EmEC'!$A$1:$DD$1,0),FALSE)</f>
        <v>8.35</v>
      </c>
      <c r="AT37" s="24">
        <f>VLOOKUP($A37,'I-EmEC'!$A:$DD,MATCH(AT$2,'I-EmEC'!$A$1:$DD$1,0),FALSE)</f>
        <v>8.58</v>
      </c>
      <c r="AU37" s="24">
        <f>VLOOKUP($A37,'I-EmEC'!$A:$DD,MATCH(AU$2,'I-EmEC'!$A$1:$DD$1,0),FALSE)</f>
        <v>8.58</v>
      </c>
      <c r="AV37" s="24">
        <f>VLOOKUP($A37,'I-EmEC'!$A:$DD,MATCH(AV$2,'I-EmEC'!$A$1:$DD$1,0),FALSE)</f>
        <v>8.93</v>
      </c>
      <c r="AW37" s="24">
        <f>VLOOKUP($A37,'I-EmEC'!$A:$DD,MATCH(AW$2,'I-EmEC'!$A$1:$DD$1,0),FALSE)</f>
        <v>8.41</v>
      </c>
      <c r="AX37" s="24">
        <f>VLOOKUP($A37,'I-EmEC'!$A:$DD,MATCH(AX$2,'I-EmEC'!$A$1:$DD$1,0),FALSE)</f>
        <v>8.41</v>
      </c>
      <c r="AY37" s="24">
        <f>VLOOKUP($A37,'I-EmEC'!$A:$DD,MATCH(AY$2,'I-EmEC'!$A$1:$DD$1,0),FALSE)</f>
        <v>8.35</v>
      </c>
      <c r="AZ37" s="24">
        <f>VLOOKUP($A37,'I-EmEC'!$A:$DD,MATCH(AZ$2,'I-EmEC'!$A$1:$DD$1,0),FALSE)</f>
        <v>9.41</v>
      </c>
      <c r="BA37" s="24">
        <f>VLOOKUP($A37,'I-EmEC'!$A:$DD,MATCH(BA$2,'I-EmEC'!$A$1:$DD$1,0),FALSE)</f>
        <v>9.41</v>
      </c>
      <c r="BB37" s="24">
        <f>VLOOKUP($A37,'I-EmEC'!$A:$DD,MATCH(BB$2,'I-EmEC'!$A$1:$DD$1,0),FALSE)</f>
        <v>9.32</v>
      </c>
      <c r="BC37" s="24">
        <f>VLOOKUP($A37,'I-EmEC'!$A:$DD,MATCH(BC$2,'I-EmEC'!$A$1:$DD$1,0),FALSE)</f>
        <v>8.82</v>
      </c>
      <c r="BD37" s="24">
        <f>VLOOKUP($A37,'I-EmEC'!$A:$DD,MATCH(BD$2,'I-EmEC'!$A$1:$DD$1,0),FALSE)</f>
        <v>8.2899999999999991</v>
      </c>
      <c r="BE37" s="24">
        <f>VLOOKUP($A37,'I-EmEC'!$A:$DD,MATCH(BE$2,'I-EmEC'!$A$1:$DD$1,0),FALSE)</f>
        <v>8.26</v>
      </c>
      <c r="BF37" s="24" t="e">
        <f>VLOOKUP($A37,'I-EmEC'!$A:$DD,MATCH(BF$2,'I-EmEC'!$A$1:$DD$1,0),FALSE)</f>
        <v>#N/A</v>
      </c>
      <c r="BG37" s="24" t="e">
        <f>VLOOKUP($A37,'I-EmEC'!$A:$DD,MATCH(BG$2,'I-EmEC'!$A$1:$DD$1,0),FALSE)</f>
        <v>#N/A</v>
      </c>
      <c r="BH37" s="24" t="e">
        <f>VLOOKUP($A37,'I-EmEC'!$A:$DD,MATCH(BH$2,'I-EmEC'!$A$1:$DD$1,0),FALSE)</f>
        <v>#N/A</v>
      </c>
      <c r="BI37" s="26">
        <f>VLOOKUP($A37,'I-EmEC'!$A:$DD,MATCH(BI$2,'I-EmEC'!$A$1:$DD$1,0),FALSE)</f>
        <v>38.970588235294116</v>
      </c>
      <c r="BJ37" s="27">
        <f>VLOOKUP($A37,'I-EmEC'!$A:$DD,MATCH(BJ$2,'I-EmEC'!$A$1:$DD$1,0),FALSE)</f>
        <v>28.810408921933089</v>
      </c>
      <c r="BK37" s="27">
        <f>VLOOKUP($A37,'I-EmEC'!$A:$DD,MATCH(BK$2,'I-EmEC'!$A$1:$DD$1,0),FALSE)</f>
        <v>53.771760154738878</v>
      </c>
      <c r="BL37" s="27">
        <f>VLOOKUP($A37,'I-EmEC'!$A:$DD,MATCH(BL$2,'I-EmEC'!$A$1:$DD$1,0),FALSE)</f>
        <v>53.771760154738878</v>
      </c>
      <c r="BM37" s="27">
        <f>VLOOKUP($A37,'I-EmEC'!$A:$DD,MATCH(BM$2,'I-EmEC'!$A$1:$DD$1,0),FALSE)</f>
        <v>63.449691991786445</v>
      </c>
      <c r="BN37" s="27">
        <f>VLOOKUP($A37,'I-EmEC'!$A:$DD,MATCH(BN$2,'I-EmEC'!$A$1:$DD$1,0),FALSE)</f>
        <v>32.712215320910978</v>
      </c>
      <c r="BO37" s="27">
        <f>VLOOKUP($A37,'I-EmEC'!$A:$DD,MATCH(BO$2,'I-EmEC'!$A$1:$DD$1,0),FALSE)</f>
        <v>32.712215320910978</v>
      </c>
      <c r="BP37" s="27">
        <f>VLOOKUP($A37,'I-EmEC'!$A:$DD,MATCH(BP$2,'I-EmEC'!$A$1:$DD$1,0),FALSE)</f>
        <v>20.289855072463769</v>
      </c>
      <c r="BQ37" s="27">
        <f>VLOOKUP($A37,'I-EmEC'!$A:$DD,MATCH(BQ$2,'I-EmEC'!$A$1:$DD$1,0),FALSE)</f>
        <v>72.895277207392198</v>
      </c>
      <c r="BR37" s="27">
        <f>VLOOKUP($A37,'I-EmEC'!$A:$DD,MATCH(BR$2,'I-EmEC'!$A$1:$DD$1,0),FALSE)</f>
        <v>72.895277207392198</v>
      </c>
      <c r="BS37" s="27">
        <f>VLOOKUP($A37,'I-EmEC'!$A:$DD,MATCH(BS$2,'I-EmEC'!$A$1:$DD$1,0),FALSE)</f>
        <v>62.696629213483149</v>
      </c>
      <c r="BT37" s="27">
        <f>VLOOKUP($A37,'I-EmEC'!$A:$DD,MATCH(BT$2,'I-EmEC'!$A$1:$DD$1,0),FALSE)</f>
        <v>55.621301775147927</v>
      </c>
      <c r="BU37" s="27">
        <f>VLOOKUP($A37,'I-EmEC'!$A:$DD,MATCH(BU$2,'I-EmEC'!$A$1:$DD$1,0),FALSE)</f>
        <v>9.5238095238095237</v>
      </c>
      <c r="BV37" s="27">
        <f>VLOOKUP($A37,'I-EmEC'!$A:$DD,MATCH(BV$2,'I-EmEC'!$A$1:$DD$1,0),FALSE)</f>
        <v>4.545454545454545</v>
      </c>
      <c r="BW37" s="27" t="e">
        <f>VLOOKUP($A37,'I-EmEC'!$A:$DD,MATCH(BW$2,'I-EmEC'!$A$1:$DD$1,0),FALSE)</f>
        <v>#N/A</v>
      </c>
      <c r="BX37" s="27" t="e">
        <f>VLOOKUP($A37,'I-EmEC'!$A:$DD,MATCH(BX$2,'I-EmEC'!$A$1:$DD$1,0),FALSE)</f>
        <v>#N/A</v>
      </c>
      <c r="BY37" s="27" t="e">
        <f>VLOOKUP($A37,'I-EmEC'!$A:$DD,MATCH(BY$2,'I-EmEC'!$A$1:$DD$1,0),FALSE)</f>
        <v>#N/A</v>
      </c>
      <c r="BZ37" s="23">
        <f>VLOOKUP($A37,'I-EmEC'!$A:$DD,MATCH(BZ$2,'I-EmEC'!$A$1:$DD$1,0),FALSE)</f>
        <v>3.6869565217391305</v>
      </c>
      <c r="CA37" s="24">
        <f>VLOOKUP($A37,'I-EmEC'!$A:$DD,MATCH(CA$2,'I-EmEC'!$A$1:$DD$1,0),FALSE)</f>
        <v>2.5244299674267103</v>
      </c>
      <c r="CB37" s="24">
        <f>VLOOKUP($A37,'I-EmEC'!$A:$DD,MATCH(CB$2,'I-EmEC'!$A$1:$DD$1,0),FALSE)</f>
        <v>5.1769087523277468</v>
      </c>
      <c r="CC37" s="24">
        <f>VLOOKUP($A37,'I-EmEC'!$A:$DD,MATCH(CC$2,'I-EmEC'!$A$1:$DD$1,0),FALSE)</f>
        <v>5.1769087523277468</v>
      </c>
      <c r="CD37" s="24">
        <f>VLOOKUP($A37,'I-EmEC'!$A:$DD,MATCH(CD$2,'I-EmEC'!$A$1:$DD$1,0),FALSE)</f>
        <v>3.9015151515151514</v>
      </c>
      <c r="CE37" s="24">
        <f>VLOOKUP($A37,'I-EmEC'!$A:$DD,MATCH(CE$2,'I-EmEC'!$A$1:$DD$1,0),FALSE)</f>
        <v>2.8113879003558719</v>
      </c>
      <c r="CF37" s="24">
        <f>VLOOKUP($A37,'I-EmEC'!$A:$DD,MATCH(CF$2,'I-EmEC'!$A$1:$DD$1,0),FALSE)</f>
        <v>2.8113879003558719</v>
      </c>
      <c r="CG37" s="24">
        <f>VLOOKUP($A37,'I-EmEC'!$A:$DD,MATCH(CG$2,'I-EmEC'!$A$1:$DD$1,0),FALSE)</f>
        <v>1.4462809917355373</v>
      </c>
      <c r="CH37" s="24">
        <f>VLOOKUP($A37,'I-EmEC'!$A:$DD,MATCH(CH$2,'I-EmEC'!$A$1:$DD$1,0),FALSE)</f>
        <v>3.3713200379867048</v>
      </c>
      <c r="CI37" s="24">
        <f>VLOOKUP($A37,'I-EmEC'!$A:$DD,MATCH(CI$2,'I-EmEC'!$A$1:$DD$1,0),FALSE)</f>
        <v>3.3713200379867048</v>
      </c>
      <c r="CJ37" s="24">
        <f>VLOOKUP($A37,'I-EmEC'!$A:$DD,MATCH(CJ$2,'I-EmEC'!$A$1:$DD$1,0),FALSE)</f>
        <v>2.7569169960474311</v>
      </c>
      <c r="CK37" s="24">
        <f>VLOOKUP($A37,'I-EmEC'!$A:$DD,MATCH(CK$2,'I-EmEC'!$A$1:$DD$1,0),FALSE)</f>
        <v>6.8115942028985508</v>
      </c>
      <c r="CL37" s="24">
        <f>VLOOKUP($A37,'I-EmEC'!$A:$DD,MATCH(CL$2,'I-EmEC'!$A$1:$DD$1,0),FALSE)</f>
        <v>1.4285714285714286</v>
      </c>
      <c r="CM37" s="24">
        <f>VLOOKUP($A37,'I-EmEC'!$A:$DD,MATCH(CM$2,'I-EmEC'!$A$1:$DD$1,0),FALSE)</f>
        <v>0.83032490974729234</v>
      </c>
      <c r="CN37" s="24" t="e">
        <f>VLOOKUP($A37,'I-EmEC'!$A:$DD,MATCH(CN$2,'I-EmEC'!$A$1:$DD$1,0),FALSE)</f>
        <v>#N/A</v>
      </c>
      <c r="CO37" s="24" t="e">
        <f>VLOOKUP($A37,'I-EmEC'!$A:$DD,MATCH(CO$2,'I-EmEC'!$A$1:$DD$1,0),FALSE)</f>
        <v>#N/A</v>
      </c>
      <c r="CP37" s="24" t="e">
        <f>VLOOKUP($A37,'I-EmEC'!$A:$DD,MATCH(CP$2,'I-EmEC'!$A$1:$DD$1,0),FALSE)</f>
        <v>#N/A</v>
      </c>
    </row>
    <row r="38" spans="1:94" x14ac:dyDescent="0.2">
      <c r="A38" s="49" t="s">
        <v>145</v>
      </c>
      <c r="B38" s="37" t="str">
        <f>IF(VLOOKUP($A38,'I-Ligands'!$A:$G,3,FALSE)="","",VLOOKUP($A38,'I-Ligands'!$A:$G,3,FALSE))</f>
        <v>Leukotriene D4</v>
      </c>
      <c r="C38" s="38" t="str">
        <f>IF(VLOOKUP($A38,'I-Ligands'!$A:$G,4,FALSE)="","",VLOOKUP($A38,'I-Ligands'!$A:$G,4,FALSE))</f>
        <v>Leukotriene D4</v>
      </c>
      <c r="D38" s="36" t="str">
        <f>IF(VLOOKUP($A38,'I-Ligands'!$A:$G,5,FALSE)="","",VLOOKUP($A38,'I-Ligands'!$A:$G,5,FALSE))</f>
        <v>Guide to Pharmacology</v>
      </c>
      <c r="E38" s="36">
        <f>IF(VLOOKUP($A38,'I-Ligands'!$A:$G,6,FALSE)="","",VLOOKUP($A38,'I-Ligands'!$A:$G,6,FALSE))</f>
        <v>3353</v>
      </c>
      <c r="F38" s="36" t="str">
        <f>IF(VLOOKUP($A38,'I-Ligands'!$A:$G,7,FALSE)="","",VLOOKUP($A38,'I-Ligands'!$A:$G,7,FALSE))</f>
        <v>Physiological</v>
      </c>
      <c r="G38" s="28">
        <f t="shared" si="0"/>
        <v>0</v>
      </c>
      <c r="H38" s="32">
        <f t="shared" si="1"/>
        <v>8.0298594797959115</v>
      </c>
      <c r="I38" s="32">
        <f t="shared" si="2"/>
        <v>8.5039210367582427</v>
      </c>
      <c r="J38" s="32">
        <f t="shared" si="3"/>
        <v>6.2783257154726924</v>
      </c>
      <c r="K38" s="32" t="e">
        <f t="shared" si="4"/>
        <v>#N/A</v>
      </c>
      <c r="L38" s="28">
        <f t="shared" si="5"/>
        <v>0</v>
      </c>
      <c r="M38" s="32">
        <f t="shared" si="6"/>
        <v>8.31</v>
      </c>
      <c r="N38" s="32">
        <f t="shared" si="7"/>
        <v>8.64</v>
      </c>
      <c r="O38" s="32">
        <f t="shared" si="8"/>
        <v>7.09</v>
      </c>
      <c r="P38" s="32" t="e">
        <f t="shared" si="9"/>
        <v>#N/A</v>
      </c>
      <c r="Q38" s="29">
        <f t="shared" si="10"/>
        <v>0</v>
      </c>
      <c r="R38" s="31">
        <f t="shared" si="11"/>
        <v>66.735112936344962</v>
      </c>
      <c r="S38" s="31">
        <f t="shared" si="12"/>
        <v>73.100616016427097</v>
      </c>
      <c r="T38" s="31">
        <f t="shared" si="13"/>
        <v>31.225296442687746</v>
      </c>
      <c r="U38" s="31" t="e">
        <f t="shared" si="14"/>
        <v>#N/A</v>
      </c>
      <c r="V38" s="28">
        <f t="shared" si="15"/>
        <v>0</v>
      </c>
      <c r="W38" s="32">
        <f t="shared" si="16"/>
        <v>8.7019230769230766</v>
      </c>
      <c r="X38" s="32">
        <f t="shared" si="17"/>
        <v>8.8839285714285694</v>
      </c>
      <c r="Y38" s="32">
        <f t="shared" si="18"/>
        <v>3.9598997493734336</v>
      </c>
      <c r="Z38" s="32" t="e">
        <f t="shared" si="19"/>
        <v>#N/A</v>
      </c>
      <c r="AA38" s="23" cm="1">
        <f t="array" ref="AA38">_xlfn.IFS(AR38=0,0,AR38&gt;0,(LOG(0.01*BI38/10^-AR38)))</f>
        <v>0</v>
      </c>
      <c r="AB38" s="24" cm="1">
        <f t="array" ref="AB38">_xlfn.IFS(AS38=0,0,AS38&gt;0,(LOG(0.01*BJ38/10^-AS38)))</f>
        <v>0</v>
      </c>
      <c r="AC38" s="24" cm="1">
        <f t="array" ref="AC38">_xlfn.IFS(AT38=0,0,AT38&gt;0,(LOG(0.01*BK38/10^-AT38)))</f>
        <v>7.0269535717461773</v>
      </c>
      <c r="AD38" s="24" cm="1">
        <f t="array" ref="AD38">_xlfn.IFS(AU38=0,0,AU38&gt;0,(LOG(0.01*BL38/10^-AU38)))</f>
        <v>7.0269535717461773</v>
      </c>
      <c r="AE38" s="24" cm="1">
        <f t="array" ref="AE38">_xlfn.IFS(AV38=0,0,AV38&gt;0,(LOG(0.01*BM38/10^-AV38)))</f>
        <v>7.7543543997642415</v>
      </c>
      <c r="AF38" s="24" cm="1">
        <f t="array" ref="AF38">_xlfn.IFS(AW38=0,0,AW38&gt;0,(LOG(0.01*BN38/10^-AW38)))</f>
        <v>6.8838545991787141</v>
      </c>
      <c r="AG38" s="24" cm="1">
        <f t="array" ref="AG38">_xlfn.IFS(AX38=0,0,AX38&gt;0,(LOG(0.01*BO38/10^-AX38)))</f>
        <v>6.8838545991787141</v>
      </c>
      <c r="AH38" s="24" cm="1">
        <f t="array" ref="AH38">_xlfn.IFS(AY38=0,0,AY38&gt;0,(LOG(0.01*BP38/10^-AY38)))</f>
        <v>8.0298594797959115</v>
      </c>
      <c r="AI38" s="24" cm="1">
        <f t="array" ref="AI38">_xlfn.IFS(AZ38=0,0,AZ38&gt;0,(LOG(0.01*BQ38/10^-AZ38)))</f>
        <v>8.5039210367582427</v>
      </c>
      <c r="AJ38" s="24" cm="1">
        <f t="array" ref="AJ38">_xlfn.IFS(BA38=0,0,BA38&gt;0,(LOG(0.01*BR38/10^-BA38)))</f>
        <v>8.5039210367582427</v>
      </c>
      <c r="AK38" s="24" cm="1">
        <f t="array" ref="AK38">_xlfn.IFS(BB38=0,0,BB38&gt;0,(LOG(0.01*BS38/10^-BB38)))</f>
        <v>8.4240379869180249</v>
      </c>
      <c r="AL38" s="24" cm="1">
        <f t="array" ref="AL38">_xlfn.IFS(BC38=0,0,BC38&gt;0,(LOG(0.01*BT38/10^-BC38)))</f>
        <v>6.6838451170763706</v>
      </c>
      <c r="AM38" s="24" cm="1">
        <f t="array" ref="AM38">_xlfn.IFS(BD38=0,0,BD38&gt;0,(LOG(0.01*BU38/10^-BD38)))</f>
        <v>6.2783257154726924</v>
      </c>
      <c r="AN38" s="24" cm="1">
        <f t="array" ref="AN38">_xlfn.IFS(BE38=0,0,BE38&gt;0,(LOG(0.01*BV38/10^-BE38)))</f>
        <v>6.0745065701146244</v>
      </c>
      <c r="AO38" s="24" t="e" cm="1">
        <f t="array" ref="AO38">_xlfn.IFS(BF38=0,0,BF38&gt;0,(LOG(0.01*BW38/10^-BF38)))</f>
        <v>#N/A</v>
      </c>
      <c r="AP38" s="24" t="e" cm="1">
        <f t="array" ref="AP38">_xlfn.IFS(BG38=0,0,BG38&gt;0,(LOG(0.01*BX38/10^-BG38)))</f>
        <v>#N/A</v>
      </c>
      <c r="AQ38" s="24" t="e" cm="1">
        <f t="array" ref="AQ38">_xlfn.IFS(BH38=0,0,BH38&gt;0,(LOG(0.01*BY38/10^-BH38)))</f>
        <v>#N/A</v>
      </c>
      <c r="AR38" s="23">
        <f>VLOOKUP($A38,'I-EmEC'!$A:$DD,MATCH(AR$2,'I-EmEC'!$A$1:$DD$1,0),FALSE)</f>
        <v>0</v>
      </c>
      <c r="AS38" s="24">
        <f>VLOOKUP($A38,'I-EmEC'!$A:$DD,MATCH(AS$2,'I-EmEC'!$A$1:$DD$1,0),FALSE)</f>
        <v>0</v>
      </c>
      <c r="AT38" s="24">
        <f>VLOOKUP($A38,'I-EmEC'!$A:$DD,MATCH(AT$2,'I-EmEC'!$A$1:$DD$1,0),FALSE)</f>
        <v>7.4</v>
      </c>
      <c r="AU38" s="24">
        <f>VLOOKUP($A38,'I-EmEC'!$A:$DD,MATCH(AU$2,'I-EmEC'!$A$1:$DD$1,0),FALSE)</f>
        <v>7.4</v>
      </c>
      <c r="AV38" s="24">
        <f>VLOOKUP($A38,'I-EmEC'!$A:$DD,MATCH(AV$2,'I-EmEC'!$A$1:$DD$1,0),FALSE)</f>
        <v>7.93</v>
      </c>
      <c r="AW38" s="24">
        <f>VLOOKUP($A38,'I-EmEC'!$A:$DD,MATCH(AW$2,'I-EmEC'!$A$1:$DD$1,0),FALSE)</f>
        <v>7.28</v>
      </c>
      <c r="AX38" s="24">
        <f>VLOOKUP($A38,'I-EmEC'!$A:$DD,MATCH(AX$2,'I-EmEC'!$A$1:$DD$1,0),FALSE)</f>
        <v>7.28</v>
      </c>
      <c r="AY38" s="24">
        <f>VLOOKUP($A38,'I-EmEC'!$A:$DD,MATCH(AY$2,'I-EmEC'!$A$1:$DD$1,0),FALSE)</f>
        <v>8.31</v>
      </c>
      <c r="AZ38" s="24">
        <f>VLOOKUP($A38,'I-EmEC'!$A:$DD,MATCH(AZ$2,'I-EmEC'!$A$1:$DD$1,0),FALSE)</f>
        <v>8.64</v>
      </c>
      <c r="BA38" s="24">
        <f>VLOOKUP($A38,'I-EmEC'!$A:$DD,MATCH(BA$2,'I-EmEC'!$A$1:$DD$1,0),FALSE)</f>
        <v>8.64</v>
      </c>
      <c r="BB38" s="24">
        <f>VLOOKUP($A38,'I-EmEC'!$A:$DD,MATCH(BB$2,'I-EmEC'!$A$1:$DD$1,0),FALSE)</f>
        <v>8.61</v>
      </c>
      <c r="BC38" s="24">
        <f>VLOOKUP($A38,'I-EmEC'!$A:$DD,MATCH(BC$2,'I-EmEC'!$A$1:$DD$1,0),FALSE)</f>
        <v>7.09</v>
      </c>
      <c r="BD38" s="24">
        <f>VLOOKUP($A38,'I-EmEC'!$A:$DD,MATCH(BD$2,'I-EmEC'!$A$1:$DD$1,0),FALSE)</f>
        <v>7.09</v>
      </c>
      <c r="BE38" s="24">
        <f>VLOOKUP($A38,'I-EmEC'!$A:$DD,MATCH(BE$2,'I-EmEC'!$A$1:$DD$1,0),FALSE)</f>
        <v>6.58</v>
      </c>
      <c r="BF38" s="24" t="e">
        <f>VLOOKUP($A38,'I-EmEC'!$A:$DD,MATCH(BF$2,'I-EmEC'!$A$1:$DD$1,0),FALSE)</f>
        <v>#N/A</v>
      </c>
      <c r="BG38" s="24" t="e">
        <f>VLOOKUP($A38,'I-EmEC'!$A:$DD,MATCH(BG$2,'I-EmEC'!$A$1:$DD$1,0),FALSE)</f>
        <v>#N/A</v>
      </c>
      <c r="BH38" s="24" t="e">
        <f>VLOOKUP($A38,'I-EmEC'!$A:$DD,MATCH(BH$2,'I-EmEC'!$A$1:$DD$1,0),FALSE)</f>
        <v>#N/A</v>
      </c>
      <c r="BI38" s="26">
        <f>VLOOKUP($A38,'I-EmEC'!$A:$DD,MATCH(BI$2,'I-EmEC'!$A$1:$DD$1,0),FALSE)</f>
        <v>0</v>
      </c>
      <c r="BJ38" s="27">
        <f>VLOOKUP($A38,'I-EmEC'!$A:$DD,MATCH(BJ$2,'I-EmEC'!$A$1:$DD$1,0),FALSE)</f>
        <v>0</v>
      </c>
      <c r="BK38" s="27">
        <f>VLOOKUP($A38,'I-EmEC'!$A:$DD,MATCH(BK$2,'I-EmEC'!$A$1:$DD$1,0),FALSE)</f>
        <v>42.359767891682786</v>
      </c>
      <c r="BL38" s="27">
        <f>VLOOKUP($A38,'I-EmEC'!$A:$DD,MATCH(BL$2,'I-EmEC'!$A$1:$DD$1,0),FALSE)</f>
        <v>42.359767891682786</v>
      </c>
      <c r="BM38" s="27">
        <f>VLOOKUP($A38,'I-EmEC'!$A:$DD,MATCH(BM$2,'I-EmEC'!$A$1:$DD$1,0),FALSE)</f>
        <v>66.735112936344962</v>
      </c>
      <c r="BN38" s="27">
        <f>VLOOKUP($A38,'I-EmEC'!$A:$DD,MATCH(BN$2,'I-EmEC'!$A$1:$DD$1,0),FALSE)</f>
        <v>40.165631469979296</v>
      </c>
      <c r="BO38" s="27">
        <f>VLOOKUP($A38,'I-EmEC'!$A:$DD,MATCH(BO$2,'I-EmEC'!$A$1:$DD$1,0),FALSE)</f>
        <v>40.165631469979296</v>
      </c>
      <c r="BP38" s="27">
        <f>VLOOKUP($A38,'I-EmEC'!$A:$DD,MATCH(BP$2,'I-EmEC'!$A$1:$DD$1,0),FALSE)</f>
        <v>52.463768115942038</v>
      </c>
      <c r="BQ38" s="27">
        <f>VLOOKUP($A38,'I-EmEC'!$A:$DD,MATCH(BQ$2,'I-EmEC'!$A$1:$DD$1,0),FALSE)</f>
        <v>73.100616016427097</v>
      </c>
      <c r="BR38" s="27">
        <f>VLOOKUP($A38,'I-EmEC'!$A:$DD,MATCH(BR$2,'I-EmEC'!$A$1:$DD$1,0),FALSE)</f>
        <v>73.100616016427097</v>
      </c>
      <c r="BS38" s="27">
        <f>VLOOKUP($A38,'I-EmEC'!$A:$DD,MATCH(BS$2,'I-EmEC'!$A$1:$DD$1,0),FALSE)</f>
        <v>65.168539325842701</v>
      </c>
      <c r="BT38" s="27">
        <f>VLOOKUP($A38,'I-EmEC'!$A:$DD,MATCH(BT$2,'I-EmEC'!$A$1:$DD$1,0),FALSE)</f>
        <v>39.250493096646935</v>
      </c>
      <c r="BU38" s="27">
        <f>VLOOKUP($A38,'I-EmEC'!$A:$DD,MATCH(BU$2,'I-EmEC'!$A$1:$DD$1,0),FALSE)</f>
        <v>15.428571428571429</v>
      </c>
      <c r="BV38" s="27">
        <f>VLOOKUP($A38,'I-EmEC'!$A:$DD,MATCH(BV$2,'I-EmEC'!$A$1:$DD$1,0),FALSE)</f>
        <v>31.225296442687746</v>
      </c>
      <c r="BW38" s="27" t="e">
        <f>VLOOKUP($A38,'I-EmEC'!$A:$DD,MATCH(BW$2,'I-EmEC'!$A$1:$DD$1,0),FALSE)</f>
        <v>#N/A</v>
      </c>
      <c r="BX38" s="27" t="e">
        <f>VLOOKUP($A38,'I-EmEC'!$A:$DD,MATCH(BX$2,'I-EmEC'!$A$1:$DD$1,0),FALSE)</f>
        <v>#N/A</v>
      </c>
      <c r="BY38" s="27" t="e">
        <f>VLOOKUP($A38,'I-EmEC'!$A:$DD,MATCH(BY$2,'I-EmEC'!$A$1:$DD$1,0),FALSE)</f>
        <v>#N/A</v>
      </c>
      <c r="BZ38" s="23">
        <f>VLOOKUP($A38,'I-EmEC'!$A:$DD,MATCH(BZ$2,'I-EmEC'!$A$1:$DD$1,0),FALSE)</f>
        <v>0</v>
      </c>
      <c r="CA38" s="24">
        <f>VLOOKUP($A38,'I-EmEC'!$A:$DD,MATCH(CA$2,'I-EmEC'!$A$1:$DD$1,0),FALSE)</f>
        <v>0</v>
      </c>
      <c r="CB38" s="24">
        <f>VLOOKUP($A38,'I-EmEC'!$A:$DD,MATCH(CB$2,'I-EmEC'!$A$1:$DD$1,0),FALSE)</f>
        <v>6.5568862275449105</v>
      </c>
      <c r="CC38" s="24">
        <f>VLOOKUP($A38,'I-EmEC'!$A:$DD,MATCH(CC$2,'I-EmEC'!$A$1:$DD$1,0),FALSE)</f>
        <v>6.5568862275449105</v>
      </c>
      <c r="CD38" s="24">
        <f>VLOOKUP($A38,'I-EmEC'!$A:$DD,MATCH(CD$2,'I-EmEC'!$A$1:$DD$1,0),FALSE)</f>
        <v>8.4196891191709842</v>
      </c>
      <c r="CE38" s="24">
        <f>VLOOKUP($A38,'I-EmEC'!$A:$DD,MATCH(CE$2,'I-EmEC'!$A$1:$DD$1,0),FALSE)</f>
        <v>7.3207547169811322</v>
      </c>
      <c r="CF38" s="24">
        <f>VLOOKUP($A38,'I-EmEC'!$A:$DD,MATCH(CF$2,'I-EmEC'!$A$1:$DD$1,0),FALSE)</f>
        <v>7.3207547169811322</v>
      </c>
      <c r="CG38" s="24">
        <f>VLOOKUP($A38,'I-EmEC'!$A:$DD,MATCH(CG$2,'I-EmEC'!$A$1:$DD$1,0),FALSE)</f>
        <v>8.7019230769230766</v>
      </c>
      <c r="CH38" s="24">
        <f>VLOOKUP($A38,'I-EmEC'!$A:$DD,MATCH(CH$2,'I-EmEC'!$A$1:$DD$1,0),FALSE)</f>
        <v>7.1342685370741483</v>
      </c>
      <c r="CI38" s="24">
        <f>VLOOKUP($A38,'I-EmEC'!$A:$DD,MATCH(CI$2,'I-EmEC'!$A$1:$DD$1,0),FALSE)</f>
        <v>7.1342685370741483</v>
      </c>
      <c r="CJ38" s="24">
        <f>VLOOKUP($A38,'I-EmEC'!$A:$DD,MATCH(CJ$2,'I-EmEC'!$A$1:$DD$1,0),FALSE)</f>
        <v>6.0165975103734439</v>
      </c>
      <c r="CK38" s="24">
        <f>VLOOKUP($A38,'I-EmEC'!$A:$DD,MATCH(CK$2,'I-EmEC'!$A$1:$DD$1,0),FALSE)</f>
        <v>8.8839285714285694</v>
      </c>
      <c r="CL38" s="24">
        <f>VLOOKUP($A38,'I-EmEC'!$A:$DD,MATCH(CL$2,'I-EmEC'!$A$1:$DD$1,0),FALSE)</f>
        <v>3.6986301369863015</v>
      </c>
      <c r="CM38" s="24">
        <f>VLOOKUP($A38,'I-EmEC'!$A:$DD,MATCH(CM$2,'I-EmEC'!$A$1:$DD$1,0),FALSE)</f>
        <v>3.9598997493734336</v>
      </c>
      <c r="CN38" s="24" t="e">
        <f>VLOOKUP($A38,'I-EmEC'!$A:$DD,MATCH(CN$2,'I-EmEC'!$A$1:$DD$1,0),FALSE)</f>
        <v>#N/A</v>
      </c>
      <c r="CO38" s="24" t="e">
        <f>VLOOKUP($A38,'I-EmEC'!$A:$DD,MATCH(CO$2,'I-EmEC'!$A$1:$DD$1,0),FALSE)</f>
        <v>#N/A</v>
      </c>
      <c r="CP38" s="24" t="e">
        <f>VLOOKUP($A38,'I-EmEC'!$A:$DD,MATCH(CP$2,'I-EmEC'!$A$1:$DD$1,0),FALSE)</f>
        <v>#N/A</v>
      </c>
    </row>
    <row r="39" spans="1:94" x14ac:dyDescent="0.2">
      <c r="A39" s="49" t="s">
        <v>58</v>
      </c>
      <c r="B39" s="37" t="str">
        <f>IF(VLOOKUP($A39,'I-Ligands'!$A:$G,3,FALSE)="","",VLOOKUP($A39,'I-Ligands'!$A:$G,3,FALSE))</f>
        <v>CP-55940</v>
      </c>
      <c r="C39" s="38" t="str">
        <f>IF(VLOOKUP($A39,'I-Ligands'!$A:$G,4,FALSE)="","",VLOOKUP($A39,'I-Ligands'!$A:$G,4,FALSE))</f>
        <v>(−)-CP 55,940</v>
      </c>
      <c r="D39" s="36" t="str">
        <f>IF(VLOOKUP($A39,'I-Ligands'!$A:$G,5,FALSE)="","",VLOOKUP($A39,'I-Ligands'!$A:$G,5,FALSE))</f>
        <v>Guide to Pharmacology</v>
      </c>
      <c r="E39" s="36">
        <f>IF(VLOOKUP($A39,'I-Ligands'!$A:$G,6,FALSE)="","",VLOOKUP($A39,'I-Ligands'!$A:$G,6,FALSE))</f>
        <v>730</v>
      </c>
      <c r="F39" s="36" t="str">
        <f>IF(VLOOKUP($A39,'I-Ligands'!$A:$G,7,FALSE)="","",VLOOKUP($A39,'I-Ligands'!$A:$G,7,FALSE))</f>
        <v>Surrogate</v>
      </c>
      <c r="G39" s="28">
        <f t="shared" si="0"/>
        <v>0</v>
      </c>
      <c r="H39" s="32">
        <f t="shared" si="1"/>
        <v>7.2813587345132591</v>
      </c>
      <c r="I39" s="32">
        <f t="shared" si="2"/>
        <v>6.5701250078977189</v>
      </c>
      <c r="J39" s="32">
        <f t="shared" si="3"/>
        <v>7.1905385369476544</v>
      </c>
      <c r="K39" s="32" t="e">
        <f t="shared" si="4"/>
        <v>#N/A</v>
      </c>
      <c r="L39" s="28">
        <f t="shared" si="5"/>
        <v>0</v>
      </c>
      <c r="M39" s="32">
        <f t="shared" si="6"/>
        <v>7.94</v>
      </c>
      <c r="N39" s="32">
        <f t="shared" si="7"/>
        <v>7.31</v>
      </c>
      <c r="O39" s="32">
        <f t="shared" si="8"/>
        <v>7.85</v>
      </c>
      <c r="P39" s="32" t="e">
        <f t="shared" si="9"/>
        <v>#N/A</v>
      </c>
      <c r="Q39" s="29">
        <f t="shared" si="10"/>
        <v>0</v>
      </c>
      <c r="R39" s="31">
        <f t="shared" si="11"/>
        <v>21.946169772256731</v>
      </c>
      <c r="S39" s="31">
        <f t="shared" si="12"/>
        <v>18.202247191011235</v>
      </c>
      <c r="T39" s="31">
        <f t="shared" si="13"/>
        <v>21.904761904761905</v>
      </c>
      <c r="U39" s="31" t="e">
        <f t="shared" si="14"/>
        <v>#N/A</v>
      </c>
      <c r="V39" s="28">
        <f t="shared" si="15"/>
        <v>0</v>
      </c>
      <c r="W39" s="32">
        <f t="shared" si="16"/>
        <v>1.561119293078056</v>
      </c>
      <c r="X39" s="32">
        <f t="shared" si="17"/>
        <v>2.2131147540983607</v>
      </c>
      <c r="Y39" s="32">
        <f t="shared" si="18"/>
        <v>5.3738317757009346</v>
      </c>
      <c r="Z39" s="32" t="e">
        <f t="shared" si="19"/>
        <v>#N/A</v>
      </c>
      <c r="AA39" s="23" cm="1">
        <f t="array" ref="AA39">_xlfn.IFS(AR39=0,0,AR39&gt;0,(LOG(0.01*BI39/10^-AR39)))</f>
        <v>0</v>
      </c>
      <c r="AB39" s="24" cm="1">
        <f t="array" ref="AB39">_xlfn.IFS(AS39=0,0,AS39&gt;0,(LOG(0.01*BJ39/10^-AS39)))</f>
        <v>0</v>
      </c>
      <c r="AC39" s="24" cm="1">
        <f t="array" ref="AC39">_xlfn.IFS(AT39=0,0,AT39&gt;0,(LOG(0.01*BK39/10^-AT39)))</f>
        <v>7.2157274795762403</v>
      </c>
      <c r="AD39" s="24" cm="1">
        <f t="array" ref="AD39">_xlfn.IFS(AU39=0,0,AU39&gt;0,(LOG(0.01*BL39/10^-AU39)))</f>
        <v>7.2157274795762403</v>
      </c>
      <c r="AE39" s="24" cm="1">
        <f t="array" ref="AE39">_xlfn.IFS(AV39=0,0,AV39&gt;0,(LOG(0.01*BM39/10^-AV39)))</f>
        <v>7.1389617639578482</v>
      </c>
      <c r="AF39" s="24" cm="1">
        <f t="array" ref="AF39">_xlfn.IFS(AW39=0,0,AW39&gt;0,(LOG(0.01*BN39/10^-AW39)))</f>
        <v>7.2813587345132591</v>
      </c>
      <c r="AG39" s="24" cm="1">
        <f t="array" ref="AG39">_xlfn.IFS(AX39=0,0,AX39&gt;0,(LOG(0.01*BO39/10^-AX39)))</f>
        <v>7.2813587345132591</v>
      </c>
      <c r="AH39" s="24" cm="1">
        <f t="array" ref="AH39">_xlfn.IFS(AY39=0,0,AY39&gt;0,(LOG(0.01*BP39/10^-AY39)))</f>
        <v>7.1010299956639811</v>
      </c>
      <c r="AI39" s="24" cm="1">
        <f t="array" ref="AI39">_xlfn.IFS(AZ39=0,0,AZ39&gt;0,(LOG(0.01*BQ39/10^-AZ39)))</f>
        <v>0</v>
      </c>
      <c r="AJ39" s="24" cm="1">
        <f t="array" ref="AJ39">_xlfn.IFS(BA39=0,0,BA39&gt;0,(LOG(0.01*BR39/10^-BA39)))</f>
        <v>0</v>
      </c>
      <c r="AK39" s="24" cm="1">
        <f t="array" ref="AK39">_xlfn.IFS(BB39=0,0,BB39&gt;0,(LOG(0.01*BS39/10^-BB39)))</f>
        <v>6.5701250078977189</v>
      </c>
      <c r="AL39" s="24" cm="1">
        <f t="array" ref="AL39">_xlfn.IFS(BC39=0,0,BC39&gt;0,(LOG(0.01*BT39/10^-BC39)))</f>
        <v>0</v>
      </c>
      <c r="AM39" s="24" cm="1">
        <f t="array" ref="AM39">_xlfn.IFS(BD39=0,0,BD39&gt;0,(LOG(0.01*BU39/10^-BD39)))</f>
        <v>7.1905385369476544</v>
      </c>
      <c r="AN39" s="24" cm="1">
        <f t="array" ref="AN39">_xlfn.IFS(BE39=0,0,BE39&gt;0,(LOG(0.01*BV39/10^-BE39)))</f>
        <v>7.0244496549221189</v>
      </c>
      <c r="AO39" s="24" t="e" cm="1">
        <f t="array" ref="AO39">_xlfn.IFS(BF39=0,0,BF39&gt;0,(LOG(0.01*BW39/10^-BF39)))</f>
        <v>#N/A</v>
      </c>
      <c r="AP39" s="24" t="e" cm="1">
        <f t="array" ref="AP39">_xlfn.IFS(BG39=0,0,BG39&gt;0,(LOG(0.01*BX39/10^-BG39)))</f>
        <v>#N/A</v>
      </c>
      <c r="AQ39" s="24" t="e" cm="1">
        <f t="array" ref="AQ39">_xlfn.IFS(BH39=0,0,BH39&gt;0,(LOG(0.01*BY39/10^-BH39)))</f>
        <v>#N/A</v>
      </c>
      <c r="AR39" s="23">
        <f>VLOOKUP($A39,'I-EmEC'!$A:$DD,MATCH(AR$2,'I-EmEC'!$A$1:$DD$1,0),FALSE)</f>
        <v>0</v>
      </c>
      <c r="AS39" s="24">
        <f>VLOOKUP($A39,'I-EmEC'!$A:$DD,MATCH(AS$2,'I-EmEC'!$A$1:$DD$1,0),FALSE)</f>
        <v>0</v>
      </c>
      <c r="AT39" s="24">
        <f>VLOOKUP($A39,'I-EmEC'!$A:$DD,MATCH(AT$2,'I-EmEC'!$A$1:$DD$1,0),FALSE)</f>
        <v>7.88</v>
      </c>
      <c r="AU39" s="24">
        <f>VLOOKUP($A39,'I-EmEC'!$A:$DD,MATCH(AU$2,'I-EmEC'!$A$1:$DD$1,0),FALSE)</f>
        <v>7.88</v>
      </c>
      <c r="AV39" s="24">
        <f>VLOOKUP($A39,'I-EmEC'!$A:$DD,MATCH(AV$2,'I-EmEC'!$A$1:$DD$1,0),FALSE)</f>
        <v>7.94</v>
      </c>
      <c r="AW39" s="24">
        <f>VLOOKUP($A39,'I-EmEC'!$A:$DD,MATCH(AW$2,'I-EmEC'!$A$1:$DD$1,0),FALSE)</f>
        <v>7.94</v>
      </c>
      <c r="AX39" s="24">
        <f>VLOOKUP($A39,'I-EmEC'!$A:$DD,MATCH(AX$2,'I-EmEC'!$A$1:$DD$1,0),FALSE)</f>
        <v>7.94</v>
      </c>
      <c r="AY39" s="24">
        <f>VLOOKUP($A39,'I-EmEC'!$A:$DD,MATCH(AY$2,'I-EmEC'!$A$1:$DD$1,0),FALSE)</f>
        <v>7.8</v>
      </c>
      <c r="AZ39" s="24">
        <f>VLOOKUP($A39,'I-EmEC'!$A:$DD,MATCH(AZ$2,'I-EmEC'!$A$1:$DD$1,0),FALSE)</f>
        <v>0</v>
      </c>
      <c r="BA39" s="24">
        <f>VLOOKUP($A39,'I-EmEC'!$A:$DD,MATCH(BA$2,'I-EmEC'!$A$1:$DD$1,0),FALSE)</f>
        <v>0</v>
      </c>
      <c r="BB39" s="24">
        <f>VLOOKUP($A39,'I-EmEC'!$A:$DD,MATCH(BB$2,'I-EmEC'!$A$1:$DD$1,0),FALSE)</f>
        <v>7.31</v>
      </c>
      <c r="BC39" s="24">
        <f>VLOOKUP($A39,'I-EmEC'!$A:$DD,MATCH(BC$2,'I-EmEC'!$A$1:$DD$1,0),FALSE)</f>
        <v>0</v>
      </c>
      <c r="BD39" s="24">
        <f>VLOOKUP($A39,'I-EmEC'!$A:$DD,MATCH(BD$2,'I-EmEC'!$A$1:$DD$1,0),FALSE)</f>
        <v>7.85</v>
      </c>
      <c r="BE39" s="24">
        <f>VLOOKUP($A39,'I-EmEC'!$A:$DD,MATCH(BE$2,'I-EmEC'!$A$1:$DD$1,0),FALSE)</f>
        <v>7.72</v>
      </c>
      <c r="BF39" s="24" t="e">
        <f>VLOOKUP($A39,'I-EmEC'!$A:$DD,MATCH(BF$2,'I-EmEC'!$A$1:$DD$1,0),FALSE)</f>
        <v>#N/A</v>
      </c>
      <c r="BG39" s="24" t="e">
        <f>VLOOKUP($A39,'I-EmEC'!$A:$DD,MATCH(BG$2,'I-EmEC'!$A$1:$DD$1,0),FALSE)</f>
        <v>#N/A</v>
      </c>
      <c r="BH39" s="24" t="e">
        <f>VLOOKUP($A39,'I-EmEC'!$A:$DD,MATCH(BH$2,'I-EmEC'!$A$1:$DD$1,0),FALSE)</f>
        <v>#N/A</v>
      </c>
      <c r="BI39" s="26">
        <f>VLOOKUP($A39,'I-EmEC'!$A:$DD,MATCH(BI$2,'I-EmEC'!$A$1:$DD$1,0),FALSE)</f>
        <v>0</v>
      </c>
      <c r="BJ39" s="27">
        <f>VLOOKUP($A39,'I-EmEC'!$A:$DD,MATCH(BJ$2,'I-EmEC'!$A$1:$DD$1,0),FALSE)</f>
        <v>0</v>
      </c>
      <c r="BK39" s="27">
        <f>VLOOKUP($A39,'I-EmEC'!$A:$DD,MATCH(BK$2,'I-EmEC'!$A$1:$DD$1,0),FALSE)</f>
        <v>21.663442940038685</v>
      </c>
      <c r="BL39" s="27">
        <f>VLOOKUP($A39,'I-EmEC'!$A:$DD,MATCH(BL$2,'I-EmEC'!$A$1:$DD$1,0),FALSE)</f>
        <v>21.663442940038685</v>
      </c>
      <c r="BM39" s="27">
        <f>VLOOKUP($A39,'I-EmEC'!$A:$DD,MATCH(BM$2,'I-EmEC'!$A$1:$DD$1,0),FALSE)</f>
        <v>15.811088295687885</v>
      </c>
      <c r="BN39" s="27">
        <f>VLOOKUP($A39,'I-EmEC'!$A:$DD,MATCH(BN$2,'I-EmEC'!$A$1:$DD$1,0),FALSE)</f>
        <v>21.946169772256731</v>
      </c>
      <c r="BO39" s="27">
        <f>VLOOKUP($A39,'I-EmEC'!$A:$DD,MATCH(BO$2,'I-EmEC'!$A$1:$DD$1,0),FALSE)</f>
        <v>21.946169772256731</v>
      </c>
      <c r="BP39" s="27">
        <f>VLOOKUP($A39,'I-EmEC'!$A:$DD,MATCH(BP$2,'I-EmEC'!$A$1:$DD$1,0),FALSE)</f>
        <v>20</v>
      </c>
      <c r="BQ39" s="27">
        <f>VLOOKUP($A39,'I-EmEC'!$A:$DD,MATCH(BQ$2,'I-EmEC'!$A$1:$DD$1,0),FALSE)</f>
        <v>0</v>
      </c>
      <c r="BR39" s="27">
        <f>VLOOKUP($A39,'I-EmEC'!$A:$DD,MATCH(BR$2,'I-EmEC'!$A$1:$DD$1,0),FALSE)</f>
        <v>0</v>
      </c>
      <c r="BS39" s="27">
        <f>VLOOKUP($A39,'I-EmEC'!$A:$DD,MATCH(BS$2,'I-EmEC'!$A$1:$DD$1,0),FALSE)</f>
        <v>18.202247191011235</v>
      </c>
      <c r="BT39" s="27">
        <f>VLOOKUP($A39,'I-EmEC'!$A:$DD,MATCH(BT$2,'I-EmEC'!$A$1:$DD$1,0),FALSE)</f>
        <v>0</v>
      </c>
      <c r="BU39" s="27">
        <f>VLOOKUP($A39,'I-EmEC'!$A:$DD,MATCH(BU$2,'I-EmEC'!$A$1:$DD$1,0),FALSE)</f>
        <v>21.904761904761905</v>
      </c>
      <c r="BV39" s="27">
        <f>VLOOKUP($A39,'I-EmEC'!$A:$DD,MATCH(BV$2,'I-EmEC'!$A$1:$DD$1,0),FALSE)</f>
        <v>20.158102766798415</v>
      </c>
      <c r="BW39" s="27" t="e">
        <f>VLOOKUP($A39,'I-EmEC'!$A:$DD,MATCH(BW$2,'I-EmEC'!$A$1:$DD$1,0),FALSE)</f>
        <v>#N/A</v>
      </c>
      <c r="BX39" s="27" t="e">
        <f>VLOOKUP($A39,'I-EmEC'!$A:$DD,MATCH(BX$2,'I-EmEC'!$A$1:$DD$1,0),FALSE)</f>
        <v>#N/A</v>
      </c>
      <c r="BY39" s="27" t="e">
        <f>VLOOKUP($A39,'I-EmEC'!$A:$DD,MATCH(BY$2,'I-EmEC'!$A$1:$DD$1,0),FALSE)</f>
        <v>#N/A</v>
      </c>
      <c r="BZ39" s="23">
        <f>VLOOKUP($A39,'I-EmEC'!$A:$DD,MATCH(BZ$2,'I-EmEC'!$A$1:$DD$1,0),FALSE)</f>
        <v>0</v>
      </c>
      <c r="CA39" s="24">
        <f>VLOOKUP($A39,'I-EmEC'!$A:$DD,MATCH(CA$2,'I-EmEC'!$A$1:$DD$1,0),FALSE)</f>
        <v>0</v>
      </c>
      <c r="CB39" s="24">
        <f>VLOOKUP($A39,'I-EmEC'!$A:$DD,MATCH(CB$2,'I-EmEC'!$A$1:$DD$1,0),FALSE)</f>
        <v>1.5238095238095237</v>
      </c>
      <c r="CC39" s="24">
        <f>VLOOKUP($A39,'I-EmEC'!$A:$DD,MATCH(CC$2,'I-EmEC'!$A$1:$DD$1,0),FALSE)</f>
        <v>1.5238095238095237</v>
      </c>
      <c r="CD39" s="24">
        <f>VLOOKUP($A39,'I-EmEC'!$A:$DD,MATCH(CD$2,'I-EmEC'!$A$1:$DD$1,0),FALSE)</f>
        <v>0.98089171974522305</v>
      </c>
      <c r="CE39" s="24">
        <f>VLOOKUP($A39,'I-EmEC'!$A:$DD,MATCH(CE$2,'I-EmEC'!$A$1:$DD$1,0),FALSE)</f>
        <v>1.561119293078056</v>
      </c>
      <c r="CF39" s="24">
        <f>VLOOKUP($A39,'I-EmEC'!$A:$DD,MATCH(CF$2,'I-EmEC'!$A$1:$DD$1,0),FALSE)</f>
        <v>1.561119293078056</v>
      </c>
      <c r="CG39" s="24">
        <f>VLOOKUP($A39,'I-EmEC'!$A:$DD,MATCH(CG$2,'I-EmEC'!$A$1:$DD$1,0),FALSE)</f>
        <v>0.92741935483870963</v>
      </c>
      <c r="CH39" s="24">
        <f>VLOOKUP($A39,'I-EmEC'!$A:$DD,MATCH(CH$2,'I-EmEC'!$A$1:$DD$1,0),FALSE)</f>
        <v>0</v>
      </c>
      <c r="CI39" s="24">
        <f>VLOOKUP($A39,'I-EmEC'!$A:$DD,MATCH(CI$2,'I-EmEC'!$A$1:$DD$1,0),FALSE)</f>
        <v>0</v>
      </c>
      <c r="CJ39" s="24">
        <f>VLOOKUP($A39,'I-EmEC'!$A:$DD,MATCH(CJ$2,'I-EmEC'!$A$1:$DD$1,0),FALSE)</f>
        <v>2.2131147540983607</v>
      </c>
      <c r="CK39" s="24">
        <f>VLOOKUP($A39,'I-EmEC'!$A:$DD,MATCH(CK$2,'I-EmEC'!$A$1:$DD$1,0),FALSE)</f>
        <v>0</v>
      </c>
      <c r="CL39" s="24">
        <f>VLOOKUP($A39,'I-EmEC'!$A:$DD,MATCH(CL$2,'I-EmEC'!$A$1:$DD$1,0),FALSE)</f>
        <v>5.3738317757009346</v>
      </c>
      <c r="CM39" s="24">
        <f>VLOOKUP($A39,'I-EmEC'!$A:$DD,MATCH(CM$2,'I-EmEC'!$A$1:$DD$1,0),FALSE)</f>
        <v>3.3442622950819674</v>
      </c>
      <c r="CN39" s="24" t="e">
        <f>VLOOKUP($A39,'I-EmEC'!$A:$DD,MATCH(CN$2,'I-EmEC'!$A$1:$DD$1,0),FALSE)</f>
        <v>#N/A</v>
      </c>
      <c r="CO39" s="24" t="e">
        <f>VLOOKUP($A39,'I-EmEC'!$A:$DD,MATCH(CO$2,'I-EmEC'!$A$1:$DD$1,0),FALSE)</f>
        <v>#N/A</v>
      </c>
      <c r="CP39" s="24" t="e">
        <f>VLOOKUP($A39,'I-EmEC'!$A:$DD,MATCH(CP$2,'I-EmEC'!$A$1:$DD$1,0),FALSE)</f>
        <v>#N/A</v>
      </c>
    </row>
    <row r="40" spans="1:94" x14ac:dyDescent="0.2">
      <c r="A40" s="49" t="s">
        <v>59</v>
      </c>
      <c r="B40" s="37" t="str">
        <f>IF(VLOOKUP($A40,'I-Ligands'!$A:$G,3,FALSE)="","",VLOOKUP($A40,'I-Ligands'!$A:$G,3,FALSE))</f>
        <v>CP-55940</v>
      </c>
      <c r="C40" s="38" t="str">
        <f>IF(VLOOKUP($A40,'I-Ligands'!$A:$G,4,FALSE)="","",VLOOKUP($A40,'I-Ligands'!$A:$G,4,FALSE))</f>
        <v>(−)-CP 55,940</v>
      </c>
      <c r="D40" s="36" t="str">
        <f>IF(VLOOKUP($A40,'I-Ligands'!$A:$G,5,FALSE)="","",VLOOKUP($A40,'I-Ligands'!$A:$G,5,FALSE))</f>
        <v>Guide to Pharmacology</v>
      </c>
      <c r="E40" s="36">
        <f>IF(VLOOKUP($A40,'I-Ligands'!$A:$G,6,FALSE)="","",VLOOKUP($A40,'I-Ligands'!$A:$G,6,FALSE))</f>
        <v>730</v>
      </c>
      <c r="F40" s="36" t="str">
        <f>IF(VLOOKUP($A40,'I-Ligands'!$A:$G,7,FALSE)="","",VLOOKUP($A40,'I-Ligands'!$A:$G,7,FALSE))</f>
        <v>Surrogate</v>
      </c>
      <c r="G40" s="28">
        <f t="shared" si="0"/>
        <v>0</v>
      </c>
      <c r="H40" s="32">
        <f t="shared" si="1"/>
        <v>7.6585990744636039</v>
      </c>
      <c r="I40" s="32">
        <f t="shared" si="2"/>
        <v>6.9644238457388035</v>
      </c>
      <c r="J40" s="32">
        <f t="shared" si="3"/>
        <v>0</v>
      </c>
      <c r="K40" s="32" t="e">
        <f t="shared" si="4"/>
        <v>#N/A</v>
      </c>
      <c r="L40" s="28">
        <f t="shared" si="5"/>
        <v>0</v>
      </c>
      <c r="M40" s="32">
        <f t="shared" si="6"/>
        <v>8.1999999999999993</v>
      </c>
      <c r="N40" s="32">
        <f t="shared" si="7"/>
        <v>8</v>
      </c>
      <c r="O40" s="32">
        <f t="shared" si="8"/>
        <v>0</v>
      </c>
      <c r="P40" s="32" t="e">
        <f t="shared" si="9"/>
        <v>#N/A</v>
      </c>
      <c r="Q40" s="29">
        <f t="shared" si="10"/>
        <v>0</v>
      </c>
      <c r="R40" s="31">
        <f t="shared" si="11"/>
        <v>31.334622823984525</v>
      </c>
      <c r="S40" s="31">
        <f t="shared" si="12"/>
        <v>9.2134831460674143</v>
      </c>
      <c r="T40" s="31">
        <f t="shared" si="13"/>
        <v>0</v>
      </c>
      <c r="U40" s="31" t="e">
        <f t="shared" si="14"/>
        <v>#N/A</v>
      </c>
      <c r="V40" s="28">
        <f t="shared" si="15"/>
        <v>0</v>
      </c>
      <c r="W40" s="32">
        <f t="shared" si="16"/>
        <v>6.3876651982378858</v>
      </c>
      <c r="X40" s="32">
        <f t="shared" si="17"/>
        <v>0.7256637168141592</v>
      </c>
      <c r="Y40" s="32">
        <f t="shared" si="18"/>
        <v>0</v>
      </c>
      <c r="Z40" s="32" t="e">
        <f t="shared" si="19"/>
        <v>#N/A</v>
      </c>
      <c r="AA40" s="23" cm="1">
        <f t="array" ref="AA40">_xlfn.IFS(AR40=0,0,AR40&gt;0,(LOG(0.01*BI40/10^-AR40)))</f>
        <v>0</v>
      </c>
      <c r="AB40" s="24" cm="1">
        <f t="array" ref="AB40">_xlfn.IFS(AS40=0,0,AS40&gt;0,(LOG(0.01*BJ40/10^-AS40)))</f>
        <v>0</v>
      </c>
      <c r="AC40" s="24" cm="1">
        <f t="array" ref="AC40">_xlfn.IFS(AT40=0,0,AT40&gt;0,(LOG(0.01*BK40/10^-AT40)))</f>
        <v>7.6560244714486902</v>
      </c>
      <c r="AD40" s="24" cm="1">
        <f t="array" ref="AD40">_xlfn.IFS(AU40=0,0,AU40&gt;0,(LOG(0.01*BL40/10^-AU40)))</f>
        <v>7.6560244714486902</v>
      </c>
      <c r="AE40" s="24" cm="1">
        <f t="array" ref="AE40">_xlfn.IFS(AV40=0,0,AV40&gt;0,(LOG(0.01*BM40/10^-AV40)))</f>
        <v>7.6585990744636039</v>
      </c>
      <c r="AF40" s="24" cm="1">
        <f t="array" ref="AF40">_xlfn.IFS(AW40=0,0,AW40&gt;0,(LOG(0.01*BN40/10^-AW40)))</f>
        <v>7.4274208714834637</v>
      </c>
      <c r="AG40" s="24" cm="1">
        <f t="array" ref="AG40">_xlfn.IFS(AX40=0,0,AX40&gt;0,(LOG(0.01*BO40/10^-AX40)))</f>
        <v>7.4274208714834637</v>
      </c>
      <c r="AH40" s="24" cm="1">
        <f t="array" ref="AH40">_xlfn.IFS(AY40=0,0,AY40&gt;0,(LOG(0.01*BP40/10^-AY40)))</f>
        <v>7.1972421683184269</v>
      </c>
      <c r="AI40" s="24" cm="1">
        <f t="array" ref="AI40">_xlfn.IFS(AZ40=0,0,AZ40&gt;0,(LOG(0.01*BQ40/10^-AZ40)))</f>
        <v>0</v>
      </c>
      <c r="AJ40" s="24" cm="1">
        <f t="array" ref="AJ40">_xlfn.IFS(BA40=0,0,BA40&gt;0,(LOG(0.01*BR40/10^-BA40)))</f>
        <v>0</v>
      </c>
      <c r="AK40" s="24" cm="1">
        <f t="array" ref="AK40">_xlfn.IFS(BB40=0,0,BB40&gt;0,(LOG(0.01*BS40/10^-BB40)))</f>
        <v>6.9644238457388035</v>
      </c>
      <c r="AL40" s="24" cm="1">
        <f t="array" ref="AL40">_xlfn.IFS(BC40=0,0,BC40&gt;0,(LOG(0.01*BT40/10^-BC40)))</f>
        <v>0</v>
      </c>
      <c r="AM40" s="24" cm="1">
        <f t="array" ref="AM40">_xlfn.IFS(BD40=0,0,BD40&gt;0,(LOG(0.01*BU40/10^-BD40)))</f>
        <v>0</v>
      </c>
      <c r="AN40" s="24" cm="1">
        <f t="array" ref="AN40">_xlfn.IFS(BE40=0,0,BE40&gt;0,(LOG(0.01*BV40/10^-BE40)))</f>
        <v>0</v>
      </c>
      <c r="AO40" s="24" t="e" cm="1">
        <f t="array" ref="AO40">_xlfn.IFS(BF40=0,0,BF40&gt;0,(LOG(0.01*BW40/10^-BF40)))</f>
        <v>#N/A</v>
      </c>
      <c r="AP40" s="24" t="e" cm="1">
        <f t="array" ref="AP40">_xlfn.IFS(BG40=0,0,BG40&gt;0,(LOG(0.01*BX40/10^-BG40)))</f>
        <v>#N/A</v>
      </c>
      <c r="AQ40" s="24" t="e" cm="1">
        <f t="array" ref="AQ40">_xlfn.IFS(BH40=0,0,BH40&gt;0,(LOG(0.01*BY40/10^-BH40)))</f>
        <v>#N/A</v>
      </c>
      <c r="AR40" s="23">
        <f>VLOOKUP($A40,'I-EmEC'!$A:$DD,MATCH(AR$2,'I-EmEC'!$A$1:$DD$1,0),FALSE)</f>
        <v>0</v>
      </c>
      <c r="AS40" s="24">
        <f>VLOOKUP($A40,'I-EmEC'!$A:$DD,MATCH(AS$2,'I-EmEC'!$A$1:$DD$1,0),FALSE)</f>
        <v>0</v>
      </c>
      <c r="AT40" s="24">
        <f>VLOOKUP($A40,'I-EmEC'!$A:$DD,MATCH(AT$2,'I-EmEC'!$A$1:$DD$1,0),FALSE)</f>
        <v>8.16</v>
      </c>
      <c r="AU40" s="24">
        <f>VLOOKUP($A40,'I-EmEC'!$A:$DD,MATCH(AU$2,'I-EmEC'!$A$1:$DD$1,0),FALSE)</f>
        <v>8.16</v>
      </c>
      <c r="AV40" s="24">
        <f>VLOOKUP($A40,'I-EmEC'!$A:$DD,MATCH(AV$2,'I-EmEC'!$A$1:$DD$1,0),FALSE)</f>
        <v>8.1999999999999993</v>
      </c>
      <c r="AW40" s="24">
        <f>VLOOKUP($A40,'I-EmEC'!$A:$DD,MATCH(AW$2,'I-EmEC'!$A$1:$DD$1,0),FALSE)</f>
        <v>7.95</v>
      </c>
      <c r="AX40" s="24">
        <f>VLOOKUP($A40,'I-EmEC'!$A:$DD,MATCH(AX$2,'I-EmEC'!$A$1:$DD$1,0),FALSE)</f>
        <v>7.95</v>
      </c>
      <c r="AY40" s="24">
        <f>VLOOKUP($A40,'I-EmEC'!$A:$DD,MATCH(AY$2,'I-EmEC'!$A$1:$DD$1,0),FALSE)</f>
        <v>7.86</v>
      </c>
      <c r="AZ40" s="24">
        <f>VLOOKUP($A40,'I-EmEC'!$A:$DD,MATCH(AZ$2,'I-EmEC'!$A$1:$DD$1,0),FALSE)</f>
        <v>0</v>
      </c>
      <c r="BA40" s="24">
        <f>VLOOKUP($A40,'I-EmEC'!$A:$DD,MATCH(BA$2,'I-EmEC'!$A$1:$DD$1,0),FALSE)</f>
        <v>0</v>
      </c>
      <c r="BB40" s="24">
        <f>VLOOKUP($A40,'I-EmEC'!$A:$DD,MATCH(BB$2,'I-EmEC'!$A$1:$DD$1,0),FALSE)</f>
        <v>8</v>
      </c>
      <c r="BC40" s="24">
        <f>VLOOKUP($A40,'I-EmEC'!$A:$DD,MATCH(BC$2,'I-EmEC'!$A$1:$DD$1,0),FALSE)</f>
        <v>0</v>
      </c>
      <c r="BD40" s="24">
        <f>VLOOKUP($A40,'I-EmEC'!$A:$DD,MATCH(BD$2,'I-EmEC'!$A$1:$DD$1,0),FALSE)</f>
        <v>0</v>
      </c>
      <c r="BE40" s="24">
        <f>VLOOKUP($A40,'I-EmEC'!$A:$DD,MATCH(BE$2,'I-EmEC'!$A$1:$DD$1,0),FALSE)</f>
        <v>0</v>
      </c>
      <c r="BF40" s="24" t="e">
        <f>VLOOKUP($A40,'I-EmEC'!$A:$DD,MATCH(BF$2,'I-EmEC'!$A$1:$DD$1,0),FALSE)</f>
        <v>#N/A</v>
      </c>
      <c r="BG40" s="24" t="e">
        <f>VLOOKUP($A40,'I-EmEC'!$A:$DD,MATCH(BG$2,'I-EmEC'!$A$1:$DD$1,0),FALSE)</f>
        <v>#N/A</v>
      </c>
      <c r="BH40" s="24" t="e">
        <f>VLOOKUP($A40,'I-EmEC'!$A:$DD,MATCH(BH$2,'I-EmEC'!$A$1:$DD$1,0),FALSE)</f>
        <v>#N/A</v>
      </c>
      <c r="BI40" s="26">
        <f>VLOOKUP($A40,'I-EmEC'!$A:$DD,MATCH(BI$2,'I-EmEC'!$A$1:$DD$1,0),FALSE)</f>
        <v>0</v>
      </c>
      <c r="BJ40" s="27">
        <f>VLOOKUP($A40,'I-EmEC'!$A:$DD,MATCH(BJ$2,'I-EmEC'!$A$1:$DD$1,0),FALSE)</f>
        <v>0</v>
      </c>
      <c r="BK40" s="27">
        <f>VLOOKUP($A40,'I-EmEC'!$A:$DD,MATCH(BK$2,'I-EmEC'!$A$1:$DD$1,0),FALSE)</f>
        <v>31.334622823984525</v>
      </c>
      <c r="BL40" s="27">
        <f>VLOOKUP($A40,'I-EmEC'!$A:$DD,MATCH(BL$2,'I-EmEC'!$A$1:$DD$1,0),FALSE)</f>
        <v>31.334622823984525</v>
      </c>
      <c r="BM40" s="27">
        <f>VLOOKUP($A40,'I-EmEC'!$A:$DD,MATCH(BM$2,'I-EmEC'!$A$1:$DD$1,0),FALSE)</f>
        <v>28.747433264887061</v>
      </c>
      <c r="BN40" s="27">
        <f>VLOOKUP($A40,'I-EmEC'!$A:$DD,MATCH(BN$2,'I-EmEC'!$A$1:$DD$1,0),FALSE)</f>
        <v>30.020703933747413</v>
      </c>
      <c r="BO40" s="27">
        <f>VLOOKUP($A40,'I-EmEC'!$A:$DD,MATCH(BO$2,'I-EmEC'!$A$1:$DD$1,0),FALSE)</f>
        <v>30.020703933747413</v>
      </c>
      <c r="BP40" s="27">
        <f>VLOOKUP($A40,'I-EmEC'!$A:$DD,MATCH(BP$2,'I-EmEC'!$A$1:$DD$1,0),FALSE)</f>
        <v>21.739130434782609</v>
      </c>
      <c r="BQ40" s="27">
        <f>VLOOKUP($A40,'I-EmEC'!$A:$DD,MATCH(BQ$2,'I-EmEC'!$A$1:$DD$1,0),FALSE)</f>
        <v>0</v>
      </c>
      <c r="BR40" s="27">
        <f>VLOOKUP($A40,'I-EmEC'!$A:$DD,MATCH(BR$2,'I-EmEC'!$A$1:$DD$1,0),FALSE)</f>
        <v>0</v>
      </c>
      <c r="BS40" s="27">
        <f>VLOOKUP($A40,'I-EmEC'!$A:$DD,MATCH(BS$2,'I-EmEC'!$A$1:$DD$1,0),FALSE)</f>
        <v>9.2134831460674143</v>
      </c>
      <c r="BT40" s="27">
        <f>VLOOKUP($A40,'I-EmEC'!$A:$DD,MATCH(BT$2,'I-EmEC'!$A$1:$DD$1,0),FALSE)</f>
        <v>0</v>
      </c>
      <c r="BU40" s="27">
        <f>VLOOKUP($A40,'I-EmEC'!$A:$DD,MATCH(BU$2,'I-EmEC'!$A$1:$DD$1,0),FALSE)</f>
        <v>0</v>
      </c>
      <c r="BV40" s="27">
        <f>VLOOKUP($A40,'I-EmEC'!$A:$DD,MATCH(BV$2,'I-EmEC'!$A$1:$DD$1,0),FALSE)</f>
        <v>0</v>
      </c>
      <c r="BW40" s="27" t="e">
        <f>VLOOKUP($A40,'I-EmEC'!$A:$DD,MATCH(BW$2,'I-EmEC'!$A$1:$DD$1,0),FALSE)</f>
        <v>#N/A</v>
      </c>
      <c r="BX40" s="27" t="e">
        <f>VLOOKUP($A40,'I-EmEC'!$A:$DD,MATCH(BX$2,'I-EmEC'!$A$1:$DD$1,0),FALSE)</f>
        <v>#N/A</v>
      </c>
      <c r="BY40" s="27" t="e">
        <f>VLOOKUP($A40,'I-EmEC'!$A:$DD,MATCH(BY$2,'I-EmEC'!$A$1:$DD$1,0),FALSE)</f>
        <v>#N/A</v>
      </c>
      <c r="BZ40" s="23">
        <f>VLOOKUP($A40,'I-EmEC'!$A:$DD,MATCH(BZ$2,'I-EmEC'!$A$1:$DD$1,0),FALSE)</f>
        <v>0</v>
      </c>
      <c r="CA40" s="24">
        <f>VLOOKUP($A40,'I-EmEC'!$A:$DD,MATCH(CA$2,'I-EmEC'!$A$1:$DD$1,0),FALSE)</f>
        <v>0</v>
      </c>
      <c r="CB40" s="24">
        <f>VLOOKUP($A40,'I-EmEC'!$A:$DD,MATCH(CB$2,'I-EmEC'!$A$1:$DD$1,0),FALSE)</f>
        <v>2.4324324324324325</v>
      </c>
      <c r="CC40" s="24">
        <f>VLOOKUP($A40,'I-EmEC'!$A:$DD,MATCH(CC$2,'I-EmEC'!$A$1:$DD$1,0),FALSE)</f>
        <v>2.4324324324324325</v>
      </c>
      <c r="CD40" s="24">
        <f>VLOOKUP($A40,'I-EmEC'!$A:$DD,MATCH(CD$2,'I-EmEC'!$A$1:$DD$1,0),FALSE)</f>
        <v>1.9337016574585635</v>
      </c>
      <c r="CE40" s="24">
        <f>VLOOKUP($A40,'I-EmEC'!$A:$DD,MATCH(CE$2,'I-EmEC'!$A$1:$DD$1,0),FALSE)</f>
        <v>6.3876651982378858</v>
      </c>
      <c r="CF40" s="24">
        <f>VLOOKUP($A40,'I-EmEC'!$A:$DD,MATCH(CF$2,'I-EmEC'!$A$1:$DD$1,0),FALSE)</f>
        <v>6.3876651982378858</v>
      </c>
      <c r="CG40" s="24">
        <f>VLOOKUP($A40,'I-EmEC'!$A:$DD,MATCH(CG$2,'I-EmEC'!$A$1:$DD$1,0),FALSE)</f>
        <v>3.9473684210526319</v>
      </c>
      <c r="CH40" s="24">
        <f>VLOOKUP($A40,'I-EmEC'!$A:$DD,MATCH(CH$2,'I-EmEC'!$A$1:$DD$1,0),FALSE)</f>
        <v>0</v>
      </c>
      <c r="CI40" s="24">
        <f>VLOOKUP($A40,'I-EmEC'!$A:$DD,MATCH(CI$2,'I-EmEC'!$A$1:$DD$1,0),FALSE)</f>
        <v>0</v>
      </c>
      <c r="CJ40" s="24">
        <f>VLOOKUP($A40,'I-EmEC'!$A:$DD,MATCH(CJ$2,'I-EmEC'!$A$1:$DD$1,0),FALSE)</f>
        <v>0.7256637168141592</v>
      </c>
      <c r="CK40" s="24">
        <f>VLOOKUP($A40,'I-EmEC'!$A:$DD,MATCH(CK$2,'I-EmEC'!$A$1:$DD$1,0),FALSE)</f>
        <v>0</v>
      </c>
      <c r="CL40" s="24">
        <f>VLOOKUP($A40,'I-EmEC'!$A:$DD,MATCH(CL$2,'I-EmEC'!$A$1:$DD$1,0),FALSE)</f>
        <v>0</v>
      </c>
      <c r="CM40" s="24">
        <f>VLOOKUP($A40,'I-EmEC'!$A:$DD,MATCH(CM$2,'I-EmEC'!$A$1:$DD$1,0),FALSE)</f>
        <v>0</v>
      </c>
      <c r="CN40" s="24" t="e">
        <f>VLOOKUP($A40,'I-EmEC'!$A:$DD,MATCH(CN$2,'I-EmEC'!$A$1:$DD$1,0),FALSE)</f>
        <v>#N/A</v>
      </c>
      <c r="CO40" s="24" t="e">
        <f>VLOOKUP($A40,'I-EmEC'!$A:$DD,MATCH(CO$2,'I-EmEC'!$A$1:$DD$1,0),FALSE)</f>
        <v>#N/A</v>
      </c>
      <c r="CP40" s="24" t="e">
        <f>VLOOKUP($A40,'I-EmEC'!$A:$DD,MATCH(CP$2,'I-EmEC'!$A$1:$DD$1,0),FALSE)</f>
        <v>#N/A</v>
      </c>
    </row>
    <row r="41" spans="1:94" x14ac:dyDescent="0.2">
      <c r="A41" s="49" t="s">
        <v>106</v>
      </c>
      <c r="B41" s="37" t="str">
        <f>IF(VLOOKUP($A41,'I-Ligands'!$A:$G,3,FALSE)="","",VLOOKUP($A41,'I-Ligands'!$A:$G,3,FALSE))</f>
        <v>Dopamine</v>
      </c>
      <c r="C41" s="38" t="str">
        <f>IF(VLOOKUP($A41,'I-Ligands'!$A:$G,4,FALSE)="","",VLOOKUP($A41,'I-Ligands'!$A:$G,4,FALSE))</f>
        <v>3,4-Dihydroxyphenethylamine Hydrochloride</v>
      </c>
      <c r="D41" s="36" t="str">
        <f>IF(VLOOKUP($A41,'I-Ligands'!$A:$G,5,FALSE)="","",VLOOKUP($A41,'I-Ligands'!$A:$G,5,FALSE))</f>
        <v>Guide to Pharmacology</v>
      </c>
      <c r="E41" s="36">
        <f>IF(VLOOKUP($A41,'I-Ligands'!$A:$G,6,FALSE)="","",VLOOKUP($A41,'I-Ligands'!$A:$G,6,FALSE))</f>
        <v>940</v>
      </c>
      <c r="F41" s="36" t="str">
        <f>IF(VLOOKUP($A41,'I-Ligands'!$A:$G,7,FALSE)="","",VLOOKUP($A41,'I-Ligands'!$A:$G,7,FALSE))</f>
        <v>Physiological</v>
      </c>
      <c r="G41" s="28">
        <f t="shared" si="0"/>
        <v>5.2943568487915789</v>
      </c>
      <c r="H41" s="32">
        <f t="shared" si="1"/>
        <v>5.2113989275969086</v>
      </c>
      <c r="I41" s="32">
        <f t="shared" si="2"/>
        <v>5.3281017931923138</v>
      </c>
      <c r="J41" s="32">
        <f t="shared" si="3"/>
        <v>0</v>
      </c>
      <c r="K41" s="32" t="e">
        <f t="shared" si="4"/>
        <v>#N/A</v>
      </c>
      <c r="L41" s="28">
        <f t="shared" si="5"/>
        <v>5.61</v>
      </c>
      <c r="M41" s="32">
        <f t="shared" si="6"/>
        <v>5.7</v>
      </c>
      <c r="N41" s="32">
        <f t="shared" si="7"/>
        <v>5.7</v>
      </c>
      <c r="O41" s="32">
        <f t="shared" si="8"/>
        <v>0</v>
      </c>
      <c r="P41" s="32" t="e">
        <f t="shared" si="9"/>
        <v>#N/A</v>
      </c>
      <c r="Q41" s="29">
        <f t="shared" si="10"/>
        <v>48.345588235294116</v>
      </c>
      <c r="R41" s="31">
        <f t="shared" si="11"/>
        <v>32.463768115942031</v>
      </c>
      <c r="S41" s="31">
        <f t="shared" si="12"/>
        <v>44.353182751540039</v>
      </c>
      <c r="T41" s="31">
        <f t="shared" si="13"/>
        <v>0</v>
      </c>
      <c r="U41" s="31" t="e">
        <f t="shared" si="14"/>
        <v>#N/A</v>
      </c>
      <c r="V41" s="28">
        <f t="shared" si="15"/>
        <v>8.8552188552188547</v>
      </c>
      <c r="W41" s="32">
        <f t="shared" si="16"/>
        <v>3.078758949880668</v>
      </c>
      <c r="X41" s="32">
        <f t="shared" si="17"/>
        <v>4.5000000000000009</v>
      </c>
      <c r="Y41" s="32">
        <f t="shared" si="18"/>
        <v>0</v>
      </c>
      <c r="Z41" s="32" t="e">
        <f t="shared" si="19"/>
        <v>#N/A</v>
      </c>
      <c r="AA41" s="23" cm="1">
        <f t="array" ref="AA41">_xlfn.IFS(AR41=0,0,AR41&gt;0,(LOG(0.01*BI41/10^-AR41)))</f>
        <v>5.2943568487915789</v>
      </c>
      <c r="AB41" s="24" cm="1">
        <f t="array" ref="AB41">_xlfn.IFS(AS41=0,0,AS41&gt;0,(LOG(0.01*BJ41/10^-AS41)))</f>
        <v>5.1474576896454609</v>
      </c>
      <c r="AC41" s="24" cm="1">
        <f t="array" ref="AC41">_xlfn.IFS(AT41=0,0,AT41&gt;0,(LOG(0.01*BK41/10^-AT41)))</f>
        <v>0</v>
      </c>
      <c r="AD41" s="24" cm="1">
        <f t="array" ref="AD41">_xlfn.IFS(AU41=0,0,AU41&gt;0,(LOG(0.01*BL41/10^-AU41)))</f>
        <v>0</v>
      </c>
      <c r="AE41" s="24" cm="1">
        <f t="array" ref="AE41">_xlfn.IFS(AV41=0,0,AV41&gt;0,(LOG(0.01*BM41/10^-AV41)))</f>
        <v>4.7830607490846155</v>
      </c>
      <c r="AF41" s="24" cm="1">
        <f t="array" ref="AF41">_xlfn.IFS(AW41=0,0,AW41&gt;0,(LOG(0.01*BN41/10^-AW41)))</f>
        <v>0</v>
      </c>
      <c r="AG41" s="24" cm="1">
        <f t="array" ref="AG41">_xlfn.IFS(AX41=0,0,AX41&gt;0,(LOG(0.01*BO41/10^-AX41)))</f>
        <v>0</v>
      </c>
      <c r="AH41" s="24" cm="1">
        <f t="array" ref="AH41">_xlfn.IFS(AY41=0,0,AY41&gt;0,(LOG(0.01*BP41/10^-AY41)))</f>
        <v>5.2113989275969086</v>
      </c>
      <c r="AI41" s="24" cm="1">
        <f t="array" ref="AI41">_xlfn.IFS(AZ41=0,0,AZ41&gt;0,(LOG(0.01*BQ41/10^-AZ41)))</f>
        <v>5.0169247899362972</v>
      </c>
      <c r="AJ41" s="24" cm="1">
        <f t="array" ref="AJ41">_xlfn.IFS(BA41=0,0,BA41&gt;0,(LOG(0.01*BR41/10^-BA41)))</f>
        <v>5.0169247899362972</v>
      </c>
      <c r="AK41" s="24" cm="1">
        <f t="array" ref="AK41">_xlfn.IFS(BB41=0,0,BB41&gt;0,(LOG(0.01*BS41/10^-BB41)))</f>
        <v>5.3281017931923138</v>
      </c>
      <c r="AL41" s="24" cm="1">
        <f t="array" ref="AL41">_xlfn.IFS(BC41=0,0,BC41&gt;0,(LOG(0.01*BT41/10^-BC41)))</f>
        <v>0</v>
      </c>
      <c r="AM41" s="24" cm="1">
        <f t="array" ref="AM41">_xlfn.IFS(BD41=0,0,BD41&gt;0,(LOG(0.01*BU41/10^-BD41)))</f>
        <v>0</v>
      </c>
      <c r="AN41" s="24" cm="1">
        <f t="array" ref="AN41">_xlfn.IFS(BE41=0,0,BE41&gt;0,(LOG(0.01*BV41/10^-BE41)))</f>
        <v>0</v>
      </c>
      <c r="AO41" s="24" t="e" cm="1">
        <f t="array" ref="AO41">_xlfn.IFS(BF41=0,0,BF41&gt;0,(LOG(0.01*BW41/10^-BF41)))</f>
        <v>#N/A</v>
      </c>
      <c r="AP41" s="24" t="e" cm="1">
        <f t="array" ref="AP41">_xlfn.IFS(BG41=0,0,BG41&gt;0,(LOG(0.01*BX41/10^-BG41)))</f>
        <v>#N/A</v>
      </c>
      <c r="AQ41" s="24" t="e" cm="1">
        <f t="array" ref="AQ41">_xlfn.IFS(BH41=0,0,BH41&gt;0,(LOG(0.01*BY41/10^-BH41)))</f>
        <v>#N/A</v>
      </c>
      <c r="AR41" s="23">
        <f>VLOOKUP($A41,'I-EmEC'!$A:$DD,MATCH(AR$2,'I-EmEC'!$A$1:$DD$1,0),FALSE)</f>
        <v>5.61</v>
      </c>
      <c r="AS41" s="24">
        <f>VLOOKUP($A41,'I-EmEC'!$A:$DD,MATCH(AS$2,'I-EmEC'!$A$1:$DD$1,0),FALSE)</f>
        <v>5.47</v>
      </c>
      <c r="AT41" s="24">
        <f>VLOOKUP($A41,'I-EmEC'!$A:$DD,MATCH(AT$2,'I-EmEC'!$A$1:$DD$1,0),FALSE)</f>
        <v>0</v>
      </c>
      <c r="AU41" s="24">
        <f>VLOOKUP($A41,'I-EmEC'!$A:$DD,MATCH(AU$2,'I-EmEC'!$A$1:$DD$1,0),FALSE)</f>
        <v>0</v>
      </c>
      <c r="AV41" s="24">
        <f>VLOOKUP($A41,'I-EmEC'!$A:$DD,MATCH(AV$2,'I-EmEC'!$A$1:$DD$1,0),FALSE)</f>
        <v>5.36</v>
      </c>
      <c r="AW41" s="24">
        <f>VLOOKUP($A41,'I-EmEC'!$A:$DD,MATCH(AW$2,'I-EmEC'!$A$1:$DD$1,0),FALSE)</f>
        <v>0</v>
      </c>
      <c r="AX41" s="24">
        <f>VLOOKUP($A41,'I-EmEC'!$A:$DD,MATCH(AX$2,'I-EmEC'!$A$1:$DD$1,0),FALSE)</f>
        <v>0</v>
      </c>
      <c r="AY41" s="24">
        <f>VLOOKUP($A41,'I-EmEC'!$A:$DD,MATCH(AY$2,'I-EmEC'!$A$1:$DD$1,0),FALSE)</f>
        <v>5.7</v>
      </c>
      <c r="AZ41" s="24">
        <f>VLOOKUP($A41,'I-EmEC'!$A:$DD,MATCH(AZ$2,'I-EmEC'!$A$1:$DD$1,0),FALSE)</f>
        <v>5.37</v>
      </c>
      <c r="BA41" s="24">
        <f>VLOOKUP($A41,'I-EmEC'!$A:$DD,MATCH(BA$2,'I-EmEC'!$A$1:$DD$1,0),FALSE)</f>
        <v>5.37</v>
      </c>
      <c r="BB41" s="24">
        <f>VLOOKUP($A41,'I-EmEC'!$A:$DD,MATCH(BB$2,'I-EmEC'!$A$1:$DD$1,0),FALSE)</f>
        <v>5.7</v>
      </c>
      <c r="BC41" s="24">
        <f>VLOOKUP($A41,'I-EmEC'!$A:$DD,MATCH(BC$2,'I-EmEC'!$A$1:$DD$1,0),FALSE)</f>
        <v>0</v>
      </c>
      <c r="BD41" s="24">
        <f>VLOOKUP($A41,'I-EmEC'!$A:$DD,MATCH(BD$2,'I-EmEC'!$A$1:$DD$1,0),FALSE)</f>
        <v>0</v>
      </c>
      <c r="BE41" s="24">
        <f>VLOOKUP($A41,'I-EmEC'!$A:$DD,MATCH(BE$2,'I-EmEC'!$A$1:$DD$1,0),FALSE)</f>
        <v>0</v>
      </c>
      <c r="BF41" s="24" t="e">
        <f>VLOOKUP($A41,'I-EmEC'!$A:$DD,MATCH(BF$2,'I-EmEC'!$A$1:$DD$1,0),FALSE)</f>
        <v>#N/A</v>
      </c>
      <c r="BG41" s="24" t="e">
        <f>VLOOKUP($A41,'I-EmEC'!$A:$DD,MATCH(BG$2,'I-EmEC'!$A$1:$DD$1,0),FALSE)</f>
        <v>#N/A</v>
      </c>
      <c r="BH41" s="24" t="e">
        <f>VLOOKUP($A41,'I-EmEC'!$A:$DD,MATCH(BH$2,'I-EmEC'!$A$1:$DD$1,0),FALSE)</f>
        <v>#N/A</v>
      </c>
      <c r="BI41" s="26">
        <f>VLOOKUP($A41,'I-EmEC'!$A:$DD,MATCH(BI$2,'I-EmEC'!$A$1:$DD$1,0),FALSE)</f>
        <v>48.345588235294116</v>
      </c>
      <c r="BJ41" s="27">
        <f>VLOOKUP($A41,'I-EmEC'!$A:$DD,MATCH(BJ$2,'I-EmEC'!$A$1:$DD$1,0),FALSE)</f>
        <v>47.583643122676584</v>
      </c>
      <c r="BK41" s="27">
        <f>VLOOKUP($A41,'I-EmEC'!$A:$DD,MATCH(BK$2,'I-EmEC'!$A$1:$DD$1,0),FALSE)</f>
        <v>0</v>
      </c>
      <c r="BL41" s="27">
        <f>VLOOKUP($A41,'I-EmEC'!$A:$DD,MATCH(BL$2,'I-EmEC'!$A$1:$DD$1,0),FALSE)</f>
        <v>0</v>
      </c>
      <c r="BM41" s="27">
        <f>VLOOKUP($A41,'I-EmEC'!$A:$DD,MATCH(BM$2,'I-EmEC'!$A$1:$DD$1,0),FALSE)</f>
        <v>26.488706365503077</v>
      </c>
      <c r="BN41" s="27">
        <f>VLOOKUP($A41,'I-EmEC'!$A:$DD,MATCH(BN$2,'I-EmEC'!$A$1:$DD$1,0),FALSE)</f>
        <v>0</v>
      </c>
      <c r="BO41" s="27">
        <f>VLOOKUP($A41,'I-EmEC'!$A:$DD,MATCH(BO$2,'I-EmEC'!$A$1:$DD$1,0),FALSE)</f>
        <v>0</v>
      </c>
      <c r="BP41" s="27">
        <f>VLOOKUP($A41,'I-EmEC'!$A:$DD,MATCH(BP$2,'I-EmEC'!$A$1:$DD$1,0),FALSE)</f>
        <v>32.463768115942031</v>
      </c>
      <c r="BQ41" s="27">
        <f>VLOOKUP($A41,'I-EmEC'!$A:$DD,MATCH(BQ$2,'I-EmEC'!$A$1:$DD$1,0),FALSE)</f>
        <v>44.353182751540039</v>
      </c>
      <c r="BR41" s="27">
        <f>VLOOKUP($A41,'I-EmEC'!$A:$DD,MATCH(BR$2,'I-EmEC'!$A$1:$DD$1,0),FALSE)</f>
        <v>44.353182751540039</v>
      </c>
      <c r="BS41" s="27">
        <f>VLOOKUP($A41,'I-EmEC'!$A:$DD,MATCH(BS$2,'I-EmEC'!$A$1:$DD$1,0),FALSE)</f>
        <v>42.471910112359545</v>
      </c>
      <c r="BT41" s="27">
        <f>VLOOKUP($A41,'I-EmEC'!$A:$DD,MATCH(BT$2,'I-EmEC'!$A$1:$DD$1,0),FALSE)</f>
        <v>0</v>
      </c>
      <c r="BU41" s="27">
        <f>VLOOKUP($A41,'I-EmEC'!$A:$DD,MATCH(BU$2,'I-EmEC'!$A$1:$DD$1,0),FALSE)</f>
        <v>0</v>
      </c>
      <c r="BV41" s="27">
        <f>VLOOKUP($A41,'I-EmEC'!$A:$DD,MATCH(BV$2,'I-EmEC'!$A$1:$DD$1,0),FALSE)</f>
        <v>0</v>
      </c>
      <c r="BW41" s="27" t="e">
        <f>VLOOKUP($A41,'I-EmEC'!$A:$DD,MATCH(BW$2,'I-EmEC'!$A$1:$DD$1,0),FALSE)</f>
        <v>#N/A</v>
      </c>
      <c r="BX41" s="27" t="e">
        <f>VLOOKUP($A41,'I-EmEC'!$A:$DD,MATCH(BX$2,'I-EmEC'!$A$1:$DD$1,0),FALSE)</f>
        <v>#N/A</v>
      </c>
      <c r="BY41" s="27" t="e">
        <f>VLOOKUP($A41,'I-EmEC'!$A:$DD,MATCH(BY$2,'I-EmEC'!$A$1:$DD$1,0),FALSE)</f>
        <v>#N/A</v>
      </c>
      <c r="BZ41" s="23">
        <f>VLOOKUP($A41,'I-EmEC'!$A:$DD,MATCH(BZ$2,'I-EmEC'!$A$1:$DD$1,0),FALSE)</f>
        <v>8.8552188552188547</v>
      </c>
      <c r="CA41" s="24">
        <f>VLOOKUP($A41,'I-EmEC'!$A:$DD,MATCH(CA$2,'I-EmEC'!$A$1:$DD$1,0),FALSE)</f>
        <v>7.3352435530085955</v>
      </c>
      <c r="CB41" s="24">
        <f>VLOOKUP($A41,'I-EmEC'!$A:$DD,MATCH(CB$2,'I-EmEC'!$A$1:$DD$1,0),FALSE)</f>
        <v>0</v>
      </c>
      <c r="CC41" s="24">
        <f>VLOOKUP($A41,'I-EmEC'!$A:$DD,MATCH(CC$2,'I-EmEC'!$A$1:$DD$1,0),FALSE)</f>
        <v>0</v>
      </c>
      <c r="CD41" s="24">
        <f>VLOOKUP($A41,'I-EmEC'!$A:$DD,MATCH(CD$2,'I-EmEC'!$A$1:$DD$1,0),FALSE)</f>
        <v>3.078758949880668</v>
      </c>
      <c r="CE41" s="24">
        <f>VLOOKUP($A41,'I-EmEC'!$A:$DD,MATCH(CE$2,'I-EmEC'!$A$1:$DD$1,0),FALSE)</f>
        <v>0</v>
      </c>
      <c r="CF41" s="24">
        <f>VLOOKUP($A41,'I-EmEC'!$A:$DD,MATCH(CF$2,'I-EmEC'!$A$1:$DD$1,0),FALSE)</f>
        <v>0</v>
      </c>
      <c r="CG41" s="24">
        <f>VLOOKUP($A41,'I-EmEC'!$A:$DD,MATCH(CG$2,'I-EmEC'!$A$1:$DD$1,0),FALSE)</f>
        <v>2.505592841163311</v>
      </c>
      <c r="CH41" s="24">
        <f>VLOOKUP($A41,'I-EmEC'!$A:$DD,MATCH(CH$2,'I-EmEC'!$A$1:$DD$1,0),FALSE)</f>
        <v>4.5000000000000009</v>
      </c>
      <c r="CI41" s="24">
        <f>VLOOKUP($A41,'I-EmEC'!$A:$DD,MATCH(CI$2,'I-EmEC'!$A$1:$DD$1,0),FALSE)</f>
        <v>4.5000000000000009</v>
      </c>
      <c r="CJ41" s="24">
        <f>VLOOKUP($A41,'I-EmEC'!$A:$DD,MATCH(CJ$2,'I-EmEC'!$A$1:$DD$1,0),FALSE)</f>
        <v>3.9457202505219202</v>
      </c>
      <c r="CK41" s="24">
        <f>VLOOKUP($A41,'I-EmEC'!$A:$DD,MATCH(CK$2,'I-EmEC'!$A$1:$DD$1,0),FALSE)</f>
        <v>0</v>
      </c>
      <c r="CL41" s="24">
        <f>VLOOKUP($A41,'I-EmEC'!$A:$DD,MATCH(CL$2,'I-EmEC'!$A$1:$DD$1,0),FALSE)</f>
        <v>0</v>
      </c>
      <c r="CM41" s="24">
        <f>VLOOKUP($A41,'I-EmEC'!$A:$DD,MATCH(CM$2,'I-EmEC'!$A$1:$DD$1,0),FALSE)</f>
        <v>0</v>
      </c>
      <c r="CN41" s="24" t="e">
        <f>VLOOKUP($A41,'I-EmEC'!$A:$DD,MATCH(CN$2,'I-EmEC'!$A$1:$DD$1,0),FALSE)</f>
        <v>#N/A</v>
      </c>
      <c r="CO41" s="24" t="e">
        <f>VLOOKUP($A41,'I-EmEC'!$A:$DD,MATCH(CO$2,'I-EmEC'!$A$1:$DD$1,0),FALSE)</f>
        <v>#N/A</v>
      </c>
      <c r="CP41" s="24" t="e">
        <f>VLOOKUP($A41,'I-EmEC'!$A:$DD,MATCH(CP$2,'I-EmEC'!$A$1:$DD$1,0),FALSE)</f>
        <v>#N/A</v>
      </c>
    </row>
    <row r="42" spans="1:94" x14ac:dyDescent="0.2">
      <c r="A42" s="49" t="s">
        <v>108</v>
      </c>
      <c r="B42" s="37" t="str">
        <f>IF(VLOOKUP($A42,'I-Ligands'!$A:$G,3,FALSE)="","",VLOOKUP($A42,'I-Ligands'!$A:$G,3,FALSE))</f>
        <v>Dopamine</v>
      </c>
      <c r="C42" s="38" t="str">
        <f>IF(VLOOKUP($A42,'I-Ligands'!$A:$G,4,FALSE)="","",VLOOKUP($A42,'I-Ligands'!$A:$G,4,FALSE))</f>
        <v>3,4-Dihydroxyphenethylamine Hydrochloride</v>
      </c>
      <c r="D42" s="36" t="str">
        <f>IF(VLOOKUP($A42,'I-Ligands'!$A:$G,5,FALSE)="","",VLOOKUP($A42,'I-Ligands'!$A:$G,5,FALSE))</f>
        <v>Guide to Pharmacology</v>
      </c>
      <c r="E42" s="36">
        <f>IF(VLOOKUP($A42,'I-Ligands'!$A:$G,6,FALSE)="","",VLOOKUP($A42,'I-Ligands'!$A:$G,6,FALSE))</f>
        <v>940</v>
      </c>
      <c r="F42" s="36" t="str">
        <f>IF(VLOOKUP($A42,'I-Ligands'!$A:$G,7,FALSE)="","",VLOOKUP($A42,'I-Ligands'!$A:$G,7,FALSE))</f>
        <v>Physiological</v>
      </c>
      <c r="G42" s="28">
        <f t="shared" si="0"/>
        <v>0</v>
      </c>
      <c r="H42" s="32">
        <f t="shared" si="1"/>
        <v>7.9924779817425167</v>
      </c>
      <c r="I42" s="32">
        <f t="shared" si="2"/>
        <v>0</v>
      </c>
      <c r="J42" s="32">
        <f t="shared" si="3"/>
        <v>0</v>
      </c>
      <c r="K42" s="32" t="e">
        <f t="shared" si="4"/>
        <v>#N/A</v>
      </c>
      <c r="L42" s="28">
        <f t="shared" si="5"/>
        <v>0</v>
      </c>
      <c r="M42" s="32">
        <f t="shared" si="6"/>
        <v>8.1999999999999993</v>
      </c>
      <c r="N42" s="32">
        <f t="shared" si="7"/>
        <v>0</v>
      </c>
      <c r="O42" s="32">
        <f t="shared" si="8"/>
        <v>0</v>
      </c>
      <c r="P42" s="32" t="e">
        <f t="shared" si="9"/>
        <v>#N/A</v>
      </c>
      <c r="Q42" s="29">
        <f t="shared" si="10"/>
        <v>0</v>
      </c>
      <c r="R42" s="31">
        <f t="shared" si="11"/>
        <v>65.631469979296071</v>
      </c>
      <c r="S42" s="31">
        <f t="shared" si="12"/>
        <v>0</v>
      </c>
      <c r="T42" s="31">
        <f t="shared" si="13"/>
        <v>0</v>
      </c>
      <c r="U42" s="31" t="e">
        <f t="shared" si="14"/>
        <v>#N/A</v>
      </c>
      <c r="V42" s="28">
        <f t="shared" si="15"/>
        <v>0</v>
      </c>
      <c r="W42" s="32">
        <f t="shared" si="16"/>
        <v>95.142857142857139</v>
      </c>
      <c r="X42" s="32">
        <f t="shared" si="17"/>
        <v>0</v>
      </c>
      <c r="Y42" s="32">
        <f t="shared" si="18"/>
        <v>0</v>
      </c>
      <c r="Z42" s="32" t="e">
        <f t="shared" si="19"/>
        <v>#N/A</v>
      </c>
      <c r="AA42" s="23" cm="1">
        <f t="array" ref="AA42">_xlfn.IFS(AR42=0,0,AR42&gt;0,(LOG(0.01*BI42/10^-AR42)))</f>
        <v>0</v>
      </c>
      <c r="AB42" s="24" cm="1">
        <f t="array" ref="AB42">_xlfn.IFS(AS42=0,0,AS42&gt;0,(LOG(0.01*BJ42/10^-AS42)))</f>
        <v>0</v>
      </c>
      <c r="AC42" s="24" cm="1">
        <f t="array" ref="AC42">_xlfn.IFS(AT42=0,0,AT42&gt;0,(LOG(0.01*BK42/10^-AT42)))</f>
        <v>7.7689536904123777</v>
      </c>
      <c r="AD42" s="24" cm="1">
        <f t="array" ref="AD42">_xlfn.IFS(AU42=0,0,AU42&gt;0,(LOG(0.01*BL42/10^-AU42)))</f>
        <v>7.7689536904123777</v>
      </c>
      <c r="AE42" s="24" cm="1">
        <f t="array" ref="AE42">_xlfn.IFS(AV42=0,0,AV42&gt;0,(LOG(0.01*BM42/10^-AV42)))</f>
        <v>7.9924779817425167</v>
      </c>
      <c r="AF42" s="24" cm="1">
        <f t="array" ref="AF42">_xlfn.IFS(AW42=0,0,AW42&gt;0,(LOG(0.01*BN42/10^-AW42)))</f>
        <v>7.5671121314662395</v>
      </c>
      <c r="AG42" s="24" cm="1">
        <f t="array" ref="AG42">_xlfn.IFS(AX42=0,0,AX42&gt;0,(LOG(0.01*BO42/10^-AX42)))</f>
        <v>7.5671121314662395</v>
      </c>
      <c r="AH42" s="24" cm="1">
        <f t="array" ref="AH42">_xlfn.IFS(AY42=0,0,AY42&gt;0,(LOG(0.01*BP42/10^-AY42)))</f>
        <v>7.5539347659824818</v>
      </c>
      <c r="AI42" s="24" cm="1">
        <f t="array" ref="AI42">_xlfn.IFS(AZ42=0,0,AZ42&gt;0,(LOG(0.01*BQ42/10^-AZ42)))</f>
        <v>0</v>
      </c>
      <c r="AJ42" s="24" cm="1">
        <f t="array" ref="AJ42">_xlfn.IFS(BA42=0,0,BA42&gt;0,(LOG(0.01*BR42/10^-BA42)))</f>
        <v>0</v>
      </c>
      <c r="AK42" s="24" cm="1">
        <f t="array" ref="AK42">_xlfn.IFS(BB42=0,0,BB42&gt;0,(LOG(0.01*BS42/10^-BB42)))</f>
        <v>0</v>
      </c>
      <c r="AL42" s="24" cm="1">
        <f t="array" ref="AL42">_xlfn.IFS(BC42=0,0,BC42&gt;0,(LOG(0.01*BT42/10^-BC42)))</f>
        <v>0</v>
      </c>
      <c r="AM42" s="24" cm="1">
        <f t="array" ref="AM42">_xlfn.IFS(BD42=0,0,BD42&gt;0,(LOG(0.01*BU42/10^-BD42)))</f>
        <v>0</v>
      </c>
      <c r="AN42" s="24" cm="1">
        <f t="array" ref="AN42">_xlfn.IFS(BE42=0,0,BE42&gt;0,(LOG(0.01*BV42/10^-BE42)))</f>
        <v>0</v>
      </c>
      <c r="AO42" s="24" t="e" cm="1">
        <f t="array" ref="AO42">_xlfn.IFS(BF42=0,0,BF42&gt;0,(LOG(0.01*BW42/10^-BF42)))</f>
        <v>#N/A</v>
      </c>
      <c r="AP42" s="24" t="e" cm="1">
        <f t="array" ref="AP42">_xlfn.IFS(BG42=0,0,BG42&gt;0,(LOG(0.01*BX42/10^-BG42)))</f>
        <v>#N/A</v>
      </c>
      <c r="AQ42" s="24" t="e" cm="1">
        <f t="array" ref="AQ42">_xlfn.IFS(BH42=0,0,BH42&gt;0,(LOG(0.01*BY42/10^-BH42)))</f>
        <v>#N/A</v>
      </c>
      <c r="AR42" s="23">
        <f>VLOOKUP($A42,'I-EmEC'!$A:$DD,MATCH(AR$2,'I-EmEC'!$A$1:$DD$1,0),FALSE)</f>
        <v>0</v>
      </c>
      <c r="AS42" s="24">
        <f>VLOOKUP($A42,'I-EmEC'!$A:$DD,MATCH(AS$2,'I-EmEC'!$A$1:$DD$1,0),FALSE)</f>
        <v>0</v>
      </c>
      <c r="AT42" s="24">
        <f>VLOOKUP($A42,'I-EmEC'!$A:$DD,MATCH(AT$2,'I-EmEC'!$A$1:$DD$1,0),FALSE)</f>
        <v>7.96</v>
      </c>
      <c r="AU42" s="24">
        <f>VLOOKUP($A42,'I-EmEC'!$A:$DD,MATCH(AU$2,'I-EmEC'!$A$1:$DD$1,0),FALSE)</f>
        <v>7.96</v>
      </c>
      <c r="AV42" s="24">
        <f>VLOOKUP($A42,'I-EmEC'!$A:$DD,MATCH(AV$2,'I-EmEC'!$A$1:$DD$1,0),FALSE)</f>
        <v>8.1999999999999993</v>
      </c>
      <c r="AW42" s="24">
        <f>VLOOKUP($A42,'I-EmEC'!$A:$DD,MATCH(AW$2,'I-EmEC'!$A$1:$DD$1,0),FALSE)</f>
        <v>7.75</v>
      </c>
      <c r="AX42" s="24">
        <f>VLOOKUP($A42,'I-EmEC'!$A:$DD,MATCH(AX$2,'I-EmEC'!$A$1:$DD$1,0),FALSE)</f>
        <v>7.75</v>
      </c>
      <c r="AY42" s="24">
        <f>VLOOKUP($A42,'I-EmEC'!$A:$DD,MATCH(AY$2,'I-EmEC'!$A$1:$DD$1,0),FALSE)</f>
        <v>7.78</v>
      </c>
      <c r="AZ42" s="24">
        <f>VLOOKUP($A42,'I-EmEC'!$A:$DD,MATCH(AZ$2,'I-EmEC'!$A$1:$DD$1,0),FALSE)</f>
        <v>0</v>
      </c>
      <c r="BA42" s="24">
        <f>VLOOKUP($A42,'I-EmEC'!$A:$DD,MATCH(BA$2,'I-EmEC'!$A$1:$DD$1,0),FALSE)</f>
        <v>0</v>
      </c>
      <c r="BB42" s="24">
        <f>VLOOKUP($A42,'I-EmEC'!$A:$DD,MATCH(BB$2,'I-EmEC'!$A$1:$DD$1,0),FALSE)</f>
        <v>0</v>
      </c>
      <c r="BC42" s="24">
        <f>VLOOKUP($A42,'I-EmEC'!$A:$DD,MATCH(BC$2,'I-EmEC'!$A$1:$DD$1,0),FALSE)</f>
        <v>0</v>
      </c>
      <c r="BD42" s="24">
        <f>VLOOKUP($A42,'I-EmEC'!$A:$DD,MATCH(BD$2,'I-EmEC'!$A$1:$DD$1,0),FALSE)</f>
        <v>0</v>
      </c>
      <c r="BE42" s="24">
        <f>VLOOKUP($A42,'I-EmEC'!$A:$DD,MATCH(BE$2,'I-EmEC'!$A$1:$DD$1,0),FALSE)</f>
        <v>0</v>
      </c>
      <c r="BF42" s="24" t="e">
        <f>VLOOKUP($A42,'I-EmEC'!$A:$DD,MATCH(BF$2,'I-EmEC'!$A$1:$DD$1,0),FALSE)</f>
        <v>#N/A</v>
      </c>
      <c r="BG42" s="24" t="e">
        <f>VLOOKUP($A42,'I-EmEC'!$A:$DD,MATCH(BG$2,'I-EmEC'!$A$1:$DD$1,0),FALSE)</f>
        <v>#N/A</v>
      </c>
      <c r="BH42" s="24" t="e">
        <f>VLOOKUP($A42,'I-EmEC'!$A:$DD,MATCH(BH$2,'I-EmEC'!$A$1:$DD$1,0),FALSE)</f>
        <v>#N/A</v>
      </c>
      <c r="BI42" s="26">
        <f>VLOOKUP($A42,'I-EmEC'!$A:$DD,MATCH(BI$2,'I-EmEC'!$A$1:$DD$1,0),FALSE)</f>
        <v>0</v>
      </c>
      <c r="BJ42" s="27">
        <f>VLOOKUP($A42,'I-EmEC'!$A:$DD,MATCH(BJ$2,'I-EmEC'!$A$1:$DD$1,0),FALSE)</f>
        <v>0</v>
      </c>
      <c r="BK42" s="27">
        <f>VLOOKUP($A42,'I-EmEC'!$A:$DD,MATCH(BK$2,'I-EmEC'!$A$1:$DD$1,0),FALSE)</f>
        <v>64.410058027079288</v>
      </c>
      <c r="BL42" s="27">
        <f>VLOOKUP($A42,'I-EmEC'!$A:$DD,MATCH(BL$2,'I-EmEC'!$A$1:$DD$1,0),FALSE)</f>
        <v>64.410058027079288</v>
      </c>
      <c r="BM42" s="27">
        <f>VLOOKUP($A42,'I-EmEC'!$A:$DD,MATCH(BM$2,'I-EmEC'!$A$1:$DD$1,0),FALSE)</f>
        <v>62.012320328542089</v>
      </c>
      <c r="BN42" s="27">
        <f>VLOOKUP($A42,'I-EmEC'!$A:$DD,MATCH(BN$2,'I-EmEC'!$A$1:$DD$1,0),FALSE)</f>
        <v>65.631469979296071</v>
      </c>
      <c r="BO42" s="27">
        <f>VLOOKUP($A42,'I-EmEC'!$A:$DD,MATCH(BO$2,'I-EmEC'!$A$1:$DD$1,0),FALSE)</f>
        <v>65.631469979296071</v>
      </c>
      <c r="BP42" s="27">
        <f>VLOOKUP($A42,'I-EmEC'!$A:$DD,MATCH(BP$2,'I-EmEC'!$A$1:$DD$1,0),FALSE)</f>
        <v>59.420289855072461</v>
      </c>
      <c r="BQ42" s="27">
        <f>VLOOKUP($A42,'I-EmEC'!$A:$DD,MATCH(BQ$2,'I-EmEC'!$A$1:$DD$1,0),FALSE)</f>
        <v>0</v>
      </c>
      <c r="BR42" s="27">
        <f>VLOOKUP($A42,'I-EmEC'!$A:$DD,MATCH(BR$2,'I-EmEC'!$A$1:$DD$1,0),FALSE)</f>
        <v>0</v>
      </c>
      <c r="BS42" s="27">
        <f>VLOOKUP($A42,'I-EmEC'!$A:$DD,MATCH(BS$2,'I-EmEC'!$A$1:$DD$1,0),FALSE)</f>
        <v>0</v>
      </c>
      <c r="BT42" s="27">
        <f>VLOOKUP($A42,'I-EmEC'!$A:$DD,MATCH(BT$2,'I-EmEC'!$A$1:$DD$1,0),FALSE)</f>
        <v>0</v>
      </c>
      <c r="BU42" s="27">
        <f>VLOOKUP($A42,'I-EmEC'!$A:$DD,MATCH(BU$2,'I-EmEC'!$A$1:$DD$1,0),FALSE)</f>
        <v>0</v>
      </c>
      <c r="BV42" s="27">
        <f>VLOOKUP($A42,'I-EmEC'!$A:$DD,MATCH(BV$2,'I-EmEC'!$A$1:$DD$1,0),FALSE)</f>
        <v>0</v>
      </c>
      <c r="BW42" s="27" t="e">
        <f>VLOOKUP($A42,'I-EmEC'!$A:$DD,MATCH(BW$2,'I-EmEC'!$A$1:$DD$1,0),FALSE)</f>
        <v>#N/A</v>
      </c>
      <c r="BX42" s="27" t="e">
        <f>VLOOKUP($A42,'I-EmEC'!$A:$DD,MATCH(BX$2,'I-EmEC'!$A$1:$DD$1,0),FALSE)</f>
        <v>#N/A</v>
      </c>
      <c r="BY42" s="27" t="e">
        <f>VLOOKUP($A42,'I-EmEC'!$A:$DD,MATCH(BY$2,'I-EmEC'!$A$1:$DD$1,0),FALSE)</f>
        <v>#N/A</v>
      </c>
      <c r="BZ42" s="23">
        <f>VLOOKUP($A42,'I-EmEC'!$A:$DD,MATCH(BZ$2,'I-EmEC'!$A$1:$DD$1,0),FALSE)</f>
        <v>0</v>
      </c>
      <c r="CA42" s="24">
        <f>VLOOKUP($A42,'I-EmEC'!$A:$DD,MATCH(CA$2,'I-EmEC'!$A$1:$DD$1,0),FALSE)</f>
        <v>0</v>
      </c>
      <c r="CB42" s="24">
        <f>VLOOKUP($A42,'I-EmEC'!$A:$DD,MATCH(CB$2,'I-EmEC'!$A$1:$DD$1,0),FALSE)</f>
        <v>95.142857142857139</v>
      </c>
      <c r="CC42" s="24">
        <f>VLOOKUP($A42,'I-EmEC'!$A:$DD,MATCH(CC$2,'I-EmEC'!$A$1:$DD$1,0),FALSE)</f>
        <v>95.142857142857139</v>
      </c>
      <c r="CD42" s="24">
        <f>VLOOKUP($A42,'I-EmEC'!$A:$DD,MATCH(CD$2,'I-EmEC'!$A$1:$DD$1,0),FALSE)</f>
        <v>15.729166666666666</v>
      </c>
      <c r="CE42" s="24">
        <f>VLOOKUP($A42,'I-EmEC'!$A:$DD,MATCH(CE$2,'I-EmEC'!$A$1:$DD$1,0),FALSE)</f>
        <v>17.808988764044944</v>
      </c>
      <c r="CF42" s="24">
        <f>VLOOKUP($A42,'I-EmEC'!$A:$DD,MATCH(CF$2,'I-EmEC'!$A$1:$DD$1,0),FALSE)</f>
        <v>17.808988764044944</v>
      </c>
      <c r="CG42" s="24">
        <f>VLOOKUP($A42,'I-EmEC'!$A:$DD,MATCH(CG$2,'I-EmEC'!$A$1:$DD$1,0),FALSE)</f>
        <v>6.3076923076923075</v>
      </c>
      <c r="CH42" s="24">
        <f>VLOOKUP($A42,'I-EmEC'!$A:$DD,MATCH(CH$2,'I-EmEC'!$A$1:$DD$1,0),FALSE)</f>
        <v>0</v>
      </c>
      <c r="CI42" s="24">
        <f>VLOOKUP($A42,'I-EmEC'!$A:$DD,MATCH(CI$2,'I-EmEC'!$A$1:$DD$1,0),FALSE)</f>
        <v>0</v>
      </c>
      <c r="CJ42" s="24">
        <f>VLOOKUP($A42,'I-EmEC'!$A:$DD,MATCH(CJ$2,'I-EmEC'!$A$1:$DD$1,0),FALSE)</f>
        <v>0</v>
      </c>
      <c r="CK42" s="24">
        <f>VLOOKUP($A42,'I-EmEC'!$A:$DD,MATCH(CK$2,'I-EmEC'!$A$1:$DD$1,0),FALSE)</f>
        <v>0</v>
      </c>
      <c r="CL42" s="24">
        <f>VLOOKUP($A42,'I-EmEC'!$A:$DD,MATCH(CL$2,'I-EmEC'!$A$1:$DD$1,0),FALSE)</f>
        <v>0</v>
      </c>
      <c r="CM42" s="24">
        <f>VLOOKUP($A42,'I-EmEC'!$A:$DD,MATCH(CM$2,'I-EmEC'!$A$1:$DD$1,0),FALSE)</f>
        <v>0</v>
      </c>
      <c r="CN42" s="24" t="e">
        <f>VLOOKUP($A42,'I-EmEC'!$A:$DD,MATCH(CN$2,'I-EmEC'!$A$1:$DD$1,0),FALSE)</f>
        <v>#N/A</v>
      </c>
      <c r="CO42" s="24" t="e">
        <f>VLOOKUP($A42,'I-EmEC'!$A:$DD,MATCH(CO$2,'I-EmEC'!$A$1:$DD$1,0),FALSE)</f>
        <v>#N/A</v>
      </c>
      <c r="CP42" s="24" t="e">
        <f>VLOOKUP($A42,'I-EmEC'!$A:$DD,MATCH(CP$2,'I-EmEC'!$A$1:$DD$1,0),FALSE)</f>
        <v>#N/A</v>
      </c>
    </row>
    <row r="43" spans="1:94" x14ac:dyDescent="0.2">
      <c r="A43" s="49" t="s">
        <v>109</v>
      </c>
      <c r="B43" s="37" t="str">
        <f>IF(VLOOKUP($A43,'I-Ligands'!$A:$G,3,FALSE)="","",VLOOKUP($A43,'I-Ligands'!$A:$G,3,FALSE))</f>
        <v>Dopamine</v>
      </c>
      <c r="C43" s="38" t="str">
        <f>IF(VLOOKUP($A43,'I-Ligands'!$A:$G,4,FALSE)="","",VLOOKUP($A43,'I-Ligands'!$A:$G,4,FALSE))</f>
        <v>3,4-Dihydroxyphenethylamine Hydrochloride</v>
      </c>
      <c r="D43" s="36" t="str">
        <f>IF(VLOOKUP($A43,'I-Ligands'!$A:$G,5,FALSE)="","",VLOOKUP($A43,'I-Ligands'!$A:$G,5,FALSE))</f>
        <v>Guide to Pharmacology</v>
      </c>
      <c r="E43" s="36">
        <f>IF(VLOOKUP($A43,'I-Ligands'!$A:$G,6,FALSE)="","",VLOOKUP($A43,'I-Ligands'!$A:$G,6,FALSE))</f>
        <v>940</v>
      </c>
      <c r="F43" s="36" t="str">
        <f>IF(VLOOKUP($A43,'I-Ligands'!$A:$G,7,FALSE)="","",VLOOKUP($A43,'I-Ligands'!$A:$G,7,FALSE))</f>
        <v>Physiological</v>
      </c>
      <c r="G43" s="28">
        <f t="shared" si="0"/>
        <v>0</v>
      </c>
      <c r="H43" s="32">
        <f t="shared" si="1"/>
        <v>7.7305171419141612</v>
      </c>
      <c r="I43" s="32">
        <f t="shared" si="2"/>
        <v>0</v>
      </c>
      <c r="J43" s="32">
        <f t="shared" si="3"/>
        <v>0</v>
      </c>
      <c r="K43" s="32" t="e">
        <f t="shared" si="4"/>
        <v>#N/A</v>
      </c>
      <c r="L43" s="28">
        <f t="shared" si="5"/>
        <v>0</v>
      </c>
      <c r="M43" s="32">
        <f t="shared" si="6"/>
        <v>8.18</v>
      </c>
      <c r="N43" s="32">
        <f t="shared" si="7"/>
        <v>0</v>
      </c>
      <c r="O43" s="32">
        <f t="shared" si="8"/>
        <v>0</v>
      </c>
      <c r="P43" s="32" t="e">
        <f t="shared" si="9"/>
        <v>#N/A</v>
      </c>
      <c r="Q43" s="29">
        <f t="shared" si="10"/>
        <v>0</v>
      </c>
      <c r="R43" s="31">
        <f t="shared" si="11"/>
        <v>35.94202898550725</v>
      </c>
      <c r="S43" s="31">
        <f t="shared" si="12"/>
        <v>0</v>
      </c>
      <c r="T43" s="31">
        <f t="shared" si="13"/>
        <v>0</v>
      </c>
      <c r="U43" s="31" t="e">
        <f t="shared" si="14"/>
        <v>#N/A</v>
      </c>
      <c r="V43" s="28">
        <f t="shared" si="15"/>
        <v>0</v>
      </c>
      <c r="W43" s="32">
        <f t="shared" si="16"/>
        <v>3.6940298507462686</v>
      </c>
      <c r="X43" s="32">
        <f t="shared" si="17"/>
        <v>0</v>
      </c>
      <c r="Y43" s="32">
        <f t="shared" si="18"/>
        <v>0</v>
      </c>
      <c r="Z43" s="32" t="e">
        <f t="shared" si="19"/>
        <v>#N/A</v>
      </c>
      <c r="AA43" s="23" cm="1">
        <f t="array" ref="AA43">_xlfn.IFS(AR43=0,0,AR43&gt;0,(LOG(0.01*BI43/10^-AR43)))</f>
        <v>0</v>
      </c>
      <c r="AB43" s="24" cm="1">
        <f t="array" ref="AB43">_xlfn.IFS(AS43=0,0,AS43&gt;0,(LOG(0.01*BJ43/10^-AS43)))</f>
        <v>0</v>
      </c>
      <c r="AC43" s="24" cm="1">
        <f t="array" ref="AC43">_xlfn.IFS(AT43=0,0,AT43&gt;0,(LOG(0.01*BK43/10^-AT43)))</f>
        <v>6.9249924054599932</v>
      </c>
      <c r="AD43" s="24" cm="1">
        <f t="array" ref="AD43">_xlfn.IFS(AU43=0,0,AU43&gt;0,(LOG(0.01*BL43/10^-AU43)))</f>
        <v>6.9249924054599932</v>
      </c>
      <c r="AE43" s="24" cm="1">
        <f t="array" ref="AE43">_xlfn.IFS(AV43=0,0,AV43&gt;0,(LOG(0.01*BM43/10^-AV43)))</f>
        <v>7.7305171419141612</v>
      </c>
      <c r="AF43" s="24" cm="1">
        <f t="array" ref="AF43">_xlfn.IFS(AW43=0,0,AW43&gt;0,(LOG(0.01*BN43/10^-AW43)))</f>
        <v>7.0216880638460379</v>
      </c>
      <c r="AG43" s="24" cm="1">
        <f t="array" ref="AG43">_xlfn.IFS(AX43=0,0,AX43&gt;0,(LOG(0.01*BO43/10^-AX43)))</f>
        <v>7.0216880638460379</v>
      </c>
      <c r="AH43" s="24" cm="1">
        <f t="array" ref="AH43">_xlfn.IFS(AY43=0,0,AY43&gt;0,(LOG(0.01*BP43/10^-AY43)))</f>
        <v>7.6256025900889615</v>
      </c>
      <c r="AI43" s="24" cm="1">
        <f t="array" ref="AI43">_xlfn.IFS(AZ43=0,0,AZ43&gt;0,(LOG(0.01*BQ43/10^-AZ43)))</f>
        <v>0</v>
      </c>
      <c r="AJ43" s="24" cm="1">
        <f t="array" ref="AJ43">_xlfn.IFS(BA43=0,0,BA43&gt;0,(LOG(0.01*BR43/10^-BA43)))</f>
        <v>0</v>
      </c>
      <c r="AK43" s="24" cm="1">
        <f t="array" ref="AK43">_xlfn.IFS(BB43=0,0,BB43&gt;0,(LOG(0.01*BS43/10^-BB43)))</f>
        <v>0</v>
      </c>
      <c r="AL43" s="24" cm="1">
        <f t="array" ref="AL43">_xlfn.IFS(BC43=0,0,BC43&gt;0,(LOG(0.01*BT43/10^-BC43)))</f>
        <v>0</v>
      </c>
      <c r="AM43" s="24" cm="1">
        <f t="array" ref="AM43">_xlfn.IFS(BD43=0,0,BD43&gt;0,(LOG(0.01*BU43/10^-BD43)))</f>
        <v>0</v>
      </c>
      <c r="AN43" s="24" cm="1">
        <f t="array" ref="AN43">_xlfn.IFS(BE43=0,0,BE43&gt;0,(LOG(0.01*BV43/10^-BE43)))</f>
        <v>0</v>
      </c>
      <c r="AO43" s="24" t="e" cm="1">
        <f t="array" ref="AO43">_xlfn.IFS(BF43=0,0,BF43&gt;0,(LOG(0.01*BW43/10^-BF43)))</f>
        <v>#N/A</v>
      </c>
      <c r="AP43" s="24" t="e" cm="1">
        <f t="array" ref="AP43">_xlfn.IFS(BG43=0,0,BG43&gt;0,(LOG(0.01*BX43/10^-BG43)))</f>
        <v>#N/A</v>
      </c>
      <c r="AQ43" s="24" t="e" cm="1">
        <f t="array" ref="AQ43">_xlfn.IFS(BH43=0,0,BH43&gt;0,(LOG(0.01*BY43/10^-BH43)))</f>
        <v>#N/A</v>
      </c>
      <c r="AR43" s="23">
        <f>VLOOKUP($A43,'I-EmEC'!$A:$DD,MATCH(AR$2,'I-EmEC'!$A$1:$DD$1,0),FALSE)</f>
        <v>0</v>
      </c>
      <c r="AS43" s="24">
        <f>VLOOKUP($A43,'I-EmEC'!$A:$DD,MATCH(AS$2,'I-EmEC'!$A$1:$DD$1,0),FALSE)</f>
        <v>0</v>
      </c>
      <c r="AT43" s="24">
        <f>VLOOKUP($A43,'I-EmEC'!$A:$DD,MATCH(AT$2,'I-EmEC'!$A$1:$DD$1,0),FALSE)</f>
        <v>7.67</v>
      </c>
      <c r="AU43" s="24">
        <f>VLOOKUP($A43,'I-EmEC'!$A:$DD,MATCH(AU$2,'I-EmEC'!$A$1:$DD$1,0),FALSE)</f>
        <v>7.67</v>
      </c>
      <c r="AV43" s="24">
        <f>VLOOKUP($A43,'I-EmEC'!$A:$DD,MATCH(AV$2,'I-EmEC'!$A$1:$DD$1,0),FALSE)</f>
        <v>8.18</v>
      </c>
      <c r="AW43" s="24">
        <f>VLOOKUP($A43,'I-EmEC'!$A:$DD,MATCH(AW$2,'I-EmEC'!$A$1:$DD$1,0),FALSE)</f>
        <v>7.71</v>
      </c>
      <c r="AX43" s="24">
        <f>VLOOKUP($A43,'I-EmEC'!$A:$DD,MATCH(AX$2,'I-EmEC'!$A$1:$DD$1,0),FALSE)</f>
        <v>7.71</v>
      </c>
      <c r="AY43" s="24">
        <f>VLOOKUP($A43,'I-EmEC'!$A:$DD,MATCH(AY$2,'I-EmEC'!$A$1:$DD$1,0),FALSE)</f>
        <v>8.07</v>
      </c>
      <c r="AZ43" s="24">
        <f>VLOOKUP($A43,'I-EmEC'!$A:$DD,MATCH(AZ$2,'I-EmEC'!$A$1:$DD$1,0),FALSE)</f>
        <v>0</v>
      </c>
      <c r="BA43" s="24">
        <f>VLOOKUP($A43,'I-EmEC'!$A:$DD,MATCH(BA$2,'I-EmEC'!$A$1:$DD$1,0),FALSE)</f>
        <v>0</v>
      </c>
      <c r="BB43" s="24">
        <f>VLOOKUP($A43,'I-EmEC'!$A:$DD,MATCH(BB$2,'I-EmEC'!$A$1:$DD$1,0),FALSE)</f>
        <v>0</v>
      </c>
      <c r="BC43" s="24">
        <f>VLOOKUP($A43,'I-EmEC'!$A:$DD,MATCH(BC$2,'I-EmEC'!$A$1:$DD$1,0),FALSE)</f>
        <v>0</v>
      </c>
      <c r="BD43" s="24">
        <f>VLOOKUP($A43,'I-EmEC'!$A:$DD,MATCH(BD$2,'I-EmEC'!$A$1:$DD$1,0),FALSE)</f>
        <v>0</v>
      </c>
      <c r="BE43" s="24">
        <f>VLOOKUP($A43,'I-EmEC'!$A:$DD,MATCH(BE$2,'I-EmEC'!$A$1:$DD$1,0),FALSE)</f>
        <v>0</v>
      </c>
      <c r="BF43" s="24" t="e">
        <f>VLOOKUP($A43,'I-EmEC'!$A:$DD,MATCH(BF$2,'I-EmEC'!$A$1:$DD$1,0),FALSE)</f>
        <v>#N/A</v>
      </c>
      <c r="BG43" s="24" t="e">
        <f>VLOOKUP($A43,'I-EmEC'!$A:$DD,MATCH(BG$2,'I-EmEC'!$A$1:$DD$1,0),FALSE)</f>
        <v>#N/A</v>
      </c>
      <c r="BH43" s="24" t="e">
        <f>VLOOKUP($A43,'I-EmEC'!$A:$DD,MATCH(BH$2,'I-EmEC'!$A$1:$DD$1,0),FALSE)</f>
        <v>#N/A</v>
      </c>
      <c r="BI43" s="26">
        <f>VLOOKUP($A43,'I-EmEC'!$A:$DD,MATCH(BI$2,'I-EmEC'!$A$1:$DD$1,0),FALSE)</f>
        <v>0</v>
      </c>
      <c r="BJ43" s="27">
        <f>VLOOKUP($A43,'I-EmEC'!$A:$DD,MATCH(BJ$2,'I-EmEC'!$A$1:$DD$1,0),FALSE)</f>
        <v>0</v>
      </c>
      <c r="BK43" s="27">
        <f>VLOOKUP($A43,'I-EmEC'!$A:$DD,MATCH(BK$2,'I-EmEC'!$A$1:$DD$1,0),FALSE)</f>
        <v>17.988394584139265</v>
      </c>
      <c r="BL43" s="27">
        <f>VLOOKUP($A43,'I-EmEC'!$A:$DD,MATCH(BL$2,'I-EmEC'!$A$1:$DD$1,0),FALSE)</f>
        <v>17.988394584139265</v>
      </c>
      <c r="BM43" s="27">
        <f>VLOOKUP($A43,'I-EmEC'!$A:$DD,MATCH(BM$2,'I-EmEC'!$A$1:$DD$1,0),FALSE)</f>
        <v>35.523613963039011</v>
      </c>
      <c r="BN43" s="27">
        <f>VLOOKUP($A43,'I-EmEC'!$A:$DD,MATCH(BN$2,'I-EmEC'!$A$1:$DD$1,0),FALSE)</f>
        <v>20.496894409937891</v>
      </c>
      <c r="BO43" s="27">
        <f>VLOOKUP($A43,'I-EmEC'!$A:$DD,MATCH(BO$2,'I-EmEC'!$A$1:$DD$1,0),FALSE)</f>
        <v>20.496894409937891</v>
      </c>
      <c r="BP43" s="27">
        <f>VLOOKUP($A43,'I-EmEC'!$A:$DD,MATCH(BP$2,'I-EmEC'!$A$1:$DD$1,0),FALSE)</f>
        <v>35.94202898550725</v>
      </c>
      <c r="BQ43" s="27">
        <f>VLOOKUP($A43,'I-EmEC'!$A:$DD,MATCH(BQ$2,'I-EmEC'!$A$1:$DD$1,0),FALSE)</f>
        <v>0</v>
      </c>
      <c r="BR43" s="27">
        <f>VLOOKUP($A43,'I-EmEC'!$A:$DD,MATCH(BR$2,'I-EmEC'!$A$1:$DD$1,0),FALSE)</f>
        <v>0</v>
      </c>
      <c r="BS43" s="27">
        <f>VLOOKUP($A43,'I-EmEC'!$A:$DD,MATCH(BS$2,'I-EmEC'!$A$1:$DD$1,0),FALSE)</f>
        <v>0</v>
      </c>
      <c r="BT43" s="27">
        <f>VLOOKUP($A43,'I-EmEC'!$A:$DD,MATCH(BT$2,'I-EmEC'!$A$1:$DD$1,0),FALSE)</f>
        <v>0</v>
      </c>
      <c r="BU43" s="27">
        <f>VLOOKUP($A43,'I-EmEC'!$A:$DD,MATCH(BU$2,'I-EmEC'!$A$1:$DD$1,0),FALSE)</f>
        <v>0</v>
      </c>
      <c r="BV43" s="27">
        <f>VLOOKUP($A43,'I-EmEC'!$A:$DD,MATCH(BV$2,'I-EmEC'!$A$1:$DD$1,0),FALSE)</f>
        <v>0</v>
      </c>
      <c r="BW43" s="27" t="e">
        <f>VLOOKUP($A43,'I-EmEC'!$A:$DD,MATCH(BW$2,'I-EmEC'!$A$1:$DD$1,0),FALSE)</f>
        <v>#N/A</v>
      </c>
      <c r="BX43" s="27" t="e">
        <f>VLOOKUP($A43,'I-EmEC'!$A:$DD,MATCH(BX$2,'I-EmEC'!$A$1:$DD$1,0),FALSE)</f>
        <v>#N/A</v>
      </c>
      <c r="BY43" s="27" t="e">
        <f>VLOOKUP($A43,'I-EmEC'!$A:$DD,MATCH(BY$2,'I-EmEC'!$A$1:$DD$1,0),FALSE)</f>
        <v>#N/A</v>
      </c>
      <c r="BZ43" s="23">
        <f>VLOOKUP($A43,'I-EmEC'!$A:$DD,MATCH(BZ$2,'I-EmEC'!$A$1:$DD$1,0),FALSE)</f>
        <v>0</v>
      </c>
      <c r="CA43" s="24">
        <f>VLOOKUP($A43,'I-EmEC'!$A:$DD,MATCH(CA$2,'I-EmEC'!$A$1:$DD$1,0),FALSE)</f>
        <v>0</v>
      </c>
      <c r="CB43" s="24">
        <f>VLOOKUP($A43,'I-EmEC'!$A:$DD,MATCH(CB$2,'I-EmEC'!$A$1:$DD$1,0),FALSE)</f>
        <v>2.5905292479108639</v>
      </c>
      <c r="CC43" s="24">
        <f>VLOOKUP($A43,'I-EmEC'!$A:$DD,MATCH(CC$2,'I-EmEC'!$A$1:$DD$1,0),FALSE)</f>
        <v>2.5905292479108639</v>
      </c>
      <c r="CD43" s="24">
        <f>VLOOKUP($A43,'I-EmEC'!$A:$DD,MATCH(CD$2,'I-EmEC'!$A$1:$DD$1,0),FALSE)</f>
        <v>3.2641509433962268</v>
      </c>
      <c r="CE43" s="24">
        <f>VLOOKUP($A43,'I-EmEC'!$A:$DD,MATCH(CE$2,'I-EmEC'!$A$1:$DD$1,0),FALSE)</f>
        <v>3.6940298507462686</v>
      </c>
      <c r="CF43" s="24">
        <f>VLOOKUP($A43,'I-EmEC'!$A:$DD,MATCH(CF$2,'I-EmEC'!$A$1:$DD$1,0),FALSE)</f>
        <v>3.6940298507462686</v>
      </c>
      <c r="CG43" s="24">
        <f>VLOOKUP($A43,'I-EmEC'!$A:$DD,MATCH(CG$2,'I-EmEC'!$A$1:$DD$1,0),FALSE)</f>
        <v>3.6151603498542273</v>
      </c>
      <c r="CH43" s="24">
        <f>VLOOKUP($A43,'I-EmEC'!$A:$DD,MATCH(CH$2,'I-EmEC'!$A$1:$DD$1,0),FALSE)</f>
        <v>0</v>
      </c>
      <c r="CI43" s="24">
        <f>VLOOKUP($A43,'I-EmEC'!$A:$DD,MATCH(CI$2,'I-EmEC'!$A$1:$DD$1,0),FALSE)</f>
        <v>0</v>
      </c>
      <c r="CJ43" s="24">
        <f>VLOOKUP($A43,'I-EmEC'!$A:$DD,MATCH(CJ$2,'I-EmEC'!$A$1:$DD$1,0),FALSE)</f>
        <v>0</v>
      </c>
      <c r="CK43" s="24">
        <f>VLOOKUP($A43,'I-EmEC'!$A:$DD,MATCH(CK$2,'I-EmEC'!$A$1:$DD$1,0),FALSE)</f>
        <v>0</v>
      </c>
      <c r="CL43" s="24">
        <f>VLOOKUP($A43,'I-EmEC'!$A:$DD,MATCH(CL$2,'I-EmEC'!$A$1:$DD$1,0),FALSE)</f>
        <v>0</v>
      </c>
      <c r="CM43" s="24">
        <f>VLOOKUP($A43,'I-EmEC'!$A:$DD,MATCH(CM$2,'I-EmEC'!$A$1:$DD$1,0),FALSE)</f>
        <v>0</v>
      </c>
      <c r="CN43" s="24" t="e">
        <f>VLOOKUP($A43,'I-EmEC'!$A:$DD,MATCH(CN$2,'I-EmEC'!$A$1:$DD$1,0),FALSE)</f>
        <v>#N/A</v>
      </c>
      <c r="CO43" s="24" t="e">
        <f>VLOOKUP($A43,'I-EmEC'!$A:$DD,MATCH(CO$2,'I-EmEC'!$A$1:$DD$1,0),FALSE)</f>
        <v>#N/A</v>
      </c>
      <c r="CP43" s="24" t="e">
        <f>VLOOKUP($A43,'I-EmEC'!$A:$DD,MATCH(CP$2,'I-EmEC'!$A$1:$DD$1,0),FALSE)</f>
        <v>#N/A</v>
      </c>
    </row>
    <row r="44" spans="1:94" x14ac:dyDescent="0.2">
      <c r="A44" s="49" t="s">
        <v>110</v>
      </c>
      <c r="B44" s="37" t="str">
        <f>IF(VLOOKUP($A44,'I-Ligands'!$A:$G,3,FALSE)="","",VLOOKUP($A44,'I-Ligands'!$A:$G,3,FALSE))</f>
        <v>Dopamine</v>
      </c>
      <c r="C44" s="38" t="str">
        <f>IF(VLOOKUP($A44,'I-Ligands'!$A:$G,4,FALSE)="","",VLOOKUP($A44,'I-Ligands'!$A:$G,4,FALSE))</f>
        <v>3,4-Dihydroxyphenethylamine Hydrochloride</v>
      </c>
      <c r="D44" s="36" t="str">
        <f>IF(VLOOKUP($A44,'I-Ligands'!$A:$G,5,FALSE)="","",VLOOKUP($A44,'I-Ligands'!$A:$G,5,FALSE))</f>
        <v>Guide to Pharmacology</v>
      </c>
      <c r="E44" s="36">
        <f>IF(VLOOKUP($A44,'I-Ligands'!$A:$G,6,FALSE)="","",VLOOKUP($A44,'I-Ligands'!$A:$G,6,FALSE))</f>
        <v>940</v>
      </c>
      <c r="F44" s="36" t="str">
        <f>IF(VLOOKUP($A44,'I-Ligands'!$A:$G,7,FALSE)="","",VLOOKUP($A44,'I-Ligands'!$A:$G,7,FALSE))</f>
        <v>Physiological</v>
      </c>
      <c r="G44" s="28">
        <f t="shared" si="0"/>
        <v>0</v>
      </c>
      <c r="H44" s="32">
        <f t="shared" si="1"/>
        <v>7.6935303010031184</v>
      </c>
      <c r="I44" s="32">
        <f t="shared" si="2"/>
        <v>0</v>
      </c>
      <c r="J44" s="32">
        <f t="shared" si="3"/>
        <v>0</v>
      </c>
      <c r="K44" s="32" t="e">
        <f t="shared" si="4"/>
        <v>#N/A</v>
      </c>
      <c r="L44" s="28">
        <f t="shared" si="5"/>
        <v>0</v>
      </c>
      <c r="M44" s="32">
        <f t="shared" si="6"/>
        <v>7.88</v>
      </c>
      <c r="N44" s="32">
        <f t="shared" si="7"/>
        <v>0</v>
      </c>
      <c r="O44" s="32">
        <f t="shared" si="8"/>
        <v>0</v>
      </c>
      <c r="P44" s="32" t="e">
        <f t="shared" si="9"/>
        <v>#N/A</v>
      </c>
      <c r="Q44" s="29">
        <f t="shared" si="10"/>
        <v>0</v>
      </c>
      <c r="R44" s="31">
        <f t="shared" si="11"/>
        <v>71.014492753623188</v>
      </c>
      <c r="S44" s="31">
        <f t="shared" si="12"/>
        <v>0</v>
      </c>
      <c r="T44" s="31">
        <f t="shared" si="13"/>
        <v>0</v>
      </c>
      <c r="U44" s="31" t="e">
        <f t="shared" si="14"/>
        <v>#N/A</v>
      </c>
      <c r="V44" s="28">
        <f t="shared" si="15"/>
        <v>0</v>
      </c>
      <c r="W44" s="32">
        <f t="shared" si="16"/>
        <v>760</v>
      </c>
      <c r="X44" s="32">
        <f t="shared" si="17"/>
        <v>0</v>
      </c>
      <c r="Y44" s="32">
        <f t="shared" si="18"/>
        <v>0</v>
      </c>
      <c r="Z44" s="32" t="e">
        <f t="shared" si="19"/>
        <v>#N/A</v>
      </c>
      <c r="AA44" s="23" cm="1">
        <f t="array" ref="AA44">_xlfn.IFS(AR44=0,0,AR44&gt;0,(LOG(0.01*BI44/10^-AR44)))</f>
        <v>0</v>
      </c>
      <c r="AB44" s="24" cm="1">
        <f t="array" ref="AB44">_xlfn.IFS(AS44=0,0,AS44&gt;0,(LOG(0.01*BJ44/10^-AS44)))</f>
        <v>0</v>
      </c>
      <c r="AC44" s="24" cm="1">
        <f t="array" ref="AC44">_xlfn.IFS(AT44=0,0,AT44&gt;0,(LOG(0.01*BK44/10^-AT44)))</f>
        <v>7.2293348838652394</v>
      </c>
      <c r="AD44" s="24" cm="1">
        <f t="array" ref="AD44">_xlfn.IFS(AU44=0,0,AU44&gt;0,(LOG(0.01*BL44/10^-AU44)))</f>
        <v>7.2293348838652394</v>
      </c>
      <c r="AE44" s="24" cm="1">
        <f t="array" ref="AE44">_xlfn.IFS(AV44=0,0,AV44&gt;0,(LOG(0.01*BM44/10^-AV44)))</f>
        <v>7.6935303010031184</v>
      </c>
      <c r="AF44" s="24" cm="1">
        <f t="array" ref="AF44">_xlfn.IFS(AW44=0,0,AW44&gt;0,(LOG(0.01*BN44/10^-AW44)))</f>
        <v>7.2189264528572421</v>
      </c>
      <c r="AG44" s="24" cm="1">
        <f t="array" ref="AG44">_xlfn.IFS(AX44=0,0,AX44&gt;0,(LOG(0.01*BO44/10^-AX44)))</f>
        <v>7.2189264528572421</v>
      </c>
      <c r="AH44" s="24" cm="1">
        <f t="array" ref="AH44">_xlfn.IFS(AY44=0,0,AY44&gt;0,(LOG(0.01*BP44/10^-AY44)))</f>
        <v>7.4513469892912596</v>
      </c>
      <c r="AI44" s="24" cm="1">
        <f t="array" ref="AI44">_xlfn.IFS(AZ44=0,0,AZ44&gt;0,(LOG(0.01*BQ44/10^-AZ44)))</f>
        <v>0</v>
      </c>
      <c r="AJ44" s="24" cm="1">
        <f t="array" ref="AJ44">_xlfn.IFS(BA44=0,0,BA44&gt;0,(LOG(0.01*BR44/10^-BA44)))</f>
        <v>0</v>
      </c>
      <c r="AK44" s="24" cm="1">
        <f t="array" ref="AK44">_xlfn.IFS(BB44=0,0,BB44&gt;0,(LOG(0.01*BS44/10^-BB44)))</f>
        <v>0</v>
      </c>
      <c r="AL44" s="24" cm="1">
        <f t="array" ref="AL44">_xlfn.IFS(BC44=0,0,BC44&gt;0,(LOG(0.01*BT44/10^-BC44)))</f>
        <v>0</v>
      </c>
      <c r="AM44" s="24" cm="1">
        <f t="array" ref="AM44">_xlfn.IFS(BD44=0,0,BD44&gt;0,(LOG(0.01*BU44/10^-BD44)))</f>
        <v>0</v>
      </c>
      <c r="AN44" s="24" cm="1">
        <f t="array" ref="AN44">_xlfn.IFS(BE44=0,0,BE44&gt;0,(LOG(0.01*BV44/10^-BE44)))</f>
        <v>0</v>
      </c>
      <c r="AO44" s="24" t="e" cm="1">
        <f t="array" ref="AO44">_xlfn.IFS(BF44=0,0,BF44&gt;0,(LOG(0.01*BW44/10^-BF44)))</f>
        <v>#N/A</v>
      </c>
      <c r="AP44" s="24" t="e" cm="1">
        <f t="array" ref="AP44">_xlfn.IFS(BG44=0,0,BG44&gt;0,(LOG(0.01*BX44/10^-BG44)))</f>
        <v>#N/A</v>
      </c>
      <c r="AQ44" s="24" t="e" cm="1">
        <f t="array" ref="AQ44">_xlfn.IFS(BH44=0,0,BH44&gt;0,(LOG(0.01*BY44/10^-BH44)))</f>
        <v>#N/A</v>
      </c>
      <c r="AR44" s="23">
        <f>VLOOKUP($A44,'I-EmEC'!$A:$DD,MATCH(AR$2,'I-EmEC'!$A$1:$DD$1,0),FALSE)</f>
        <v>0</v>
      </c>
      <c r="AS44" s="24">
        <f>VLOOKUP($A44,'I-EmEC'!$A:$DD,MATCH(AS$2,'I-EmEC'!$A$1:$DD$1,0),FALSE)</f>
        <v>0</v>
      </c>
      <c r="AT44" s="24">
        <f>VLOOKUP($A44,'I-EmEC'!$A:$DD,MATCH(AT$2,'I-EmEC'!$A$1:$DD$1,0),FALSE)</f>
        <v>7.4</v>
      </c>
      <c r="AU44" s="24">
        <f>VLOOKUP($A44,'I-EmEC'!$A:$DD,MATCH(AU$2,'I-EmEC'!$A$1:$DD$1,0),FALSE)</f>
        <v>7.4</v>
      </c>
      <c r="AV44" s="24">
        <f>VLOOKUP($A44,'I-EmEC'!$A:$DD,MATCH(AV$2,'I-EmEC'!$A$1:$DD$1,0),FALSE)</f>
        <v>7.88</v>
      </c>
      <c r="AW44" s="24">
        <f>VLOOKUP($A44,'I-EmEC'!$A:$DD,MATCH(AW$2,'I-EmEC'!$A$1:$DD$1,0),FALSE)</f>
        <v>7.42</v>
      </c>
      <c r="AX44" s="24">
        <f>VLOOKUP($A44,'I-EmEC'!$A:$DD,MATCH(AX$2,'I-EmEC'!$A$1:$DD$1,0),FALSE)</f>
        <v>7.42</v>
      </c>
      <c r="AY44" s="24">
        <f>VLOOKUP($A44,'I-EmEC'!$A:$DD,MATCH(AY$2,'I-EmEC'!$A$1:$DD$1,0),FALSE)</f>
        <v>7.6</v>
      </c>
      <c r="AZ44" s="24">
        <f>VLOOKUP($A44,'I-EmEC'!$A:$DD,MATCH(AZ$2,'I-EmEC'!$A$1:$DD$1,0),FALSE)</f>
        <v>0</v>
      </c>
      <c r="BA44" s="24">
        <f>VLOOKUP($A44,'I-EmEC'!$A:$DD,MATCH(BA$2,'I-EmEC'!$A$1:$DD$1,0),FALSE)</f>
        <v>0</v>
      </c>
      <c r="BB44" s="24">
        <f>VLOOKUP($A44,'I-EmEC'!$A:$DD,MATCH(BB$2,'I-EmEC'!$A$1:$DD$1,0),FALSE)</f>
        <v>0</v>
      </c>
      <c r="BC44" s="24">
        <f>VLOOKUP($A44,'I-EmEC'!$A:$DD,MATCH(BC$2,'I-EmEC'!$A$1:$DD$1,0),FALSE)</f>
        <v>0</v>
      </c>
      <c r="BD44" s="24">
        <f>VLOOKUP($A44,'I-EmEC'!$A:$DD,MATCH(BD$2,'I-EmEC'!$A$1:$DD$1,0),FALSE)</f>
        <v>0</v>
      </c>
      <c r="BE44" s="24">
        <f>VLOOKUP($A44,'I-EmEC'!$A:$DD,MATCH(BE$2,'I-EmEC'!$A$1:$DD$1,0),FALSE)</f>
        <v>0</v>
      </c>
      <c r="BF44" s="24" t="e">
        <f>VLOOKUP($A44,'I-EmEC'!$A:$DD,MATCH(BF$2,'I-EmEC'!$A$1:$DD$1,0),FALSE)</f>
        <v>#N/A</v>
      </c>
      <c r="BG44" s="24" t="e">
        <f>VLOOKUP($A44,'I-EmEC'!$A:$DD,MATCH(BG$2,'I-EmEC'!$A$1:$DD$1,0),FALSE)</f>
        <v>#N/A</v>
      </c>
      <c r="BH44" s="24" t="e">
        <f>VLOOKUP($A44,'I-EmEC'!$A:$DD,MATCH(BH$2,'I-EmEC'!$A$1:$DD$1,0),FALSE)</f>
        <v>#N/A</v>
      </c>
      <c r="BI44" s="26">
        <f>VLOOKUP($A44,'I-EmEC'!$A:$DD,MATCH(BI$2,'I-EmEC'!$A$1:$DD$1,0),FALSE)</f>
        <v>0</v>
      </c>
      <c r="BJ44" s="27">
        <f>VLOOKUP($A44,'I-EmEC'!$A:$DD,MATCH(BJ$2,'I-EmEC'!$A$1:$DD$1,0),FALSE)</f>
        <v>0</v>
      </c>
      <c r="BK44" s="27">
        <f>VLOOKUP($A44,'I-EmEC'!$A:$DD,MATCH(BK$2,'I-EmEC'!$A$1:$DD$1,0),FALSE)</f>
        <v>67.504835589941976</v>
      </c>
      <c r="BL44" s="27">
        <f>VLOOKUP($A44,'I-EmEC'!$A:$DD,MATCH(BL$2,'I-EmEC'!$A$1:$DD$1,0),FALSE)</f>
        <v>67.504835589941976</v>
      </c>
      <c r="BM44" s="27">
        <f>VLOOKUP($A44,'I-EmEC'!$A:$DD,MATCH(BM$2,'I-EmEC'!$A$1:$DD$1,0),FALSE)</f>
        <v>65.0924024640657</v>
      </c>
      <c r="BN44" s="27">
        <f>VLOOKUP($A44,'I-EmEC'!$A:$DD,MATCH(BN$2,'I-EmEC'!$A$1:$DD$1,0),FALSE)</f>
        <v>62.939958592132506</v>
      </c>
      <c r="BO44" s="27">
        <f>VLOOKUP($A44,'I-EmEC'!$A:$DD,MATCH(BO$2,'I-EmEC'!$A$1:$DD$1,0),FALSE)</f>
        <v>62.939958592132506</v>
      </c>
      <c r="BP44" s="27">
        <f>VLOOKUP($A44,'I-EmEC'!$A:$DD,MATCH(BP$2,'I-EmEC'!$A$1:$DD$1,0),FALSE)</f>
        <v>71.014492753623188</v>
      </c>
      <c r="BQ44" s="27">
        <f>VLOOKUP($A44,'I-EmEC'!$A:$DD,MATCH(BQ$2,'I-EmEC'!$A$1:$DD$1,0),FALSE)</f>
        <v>0</v>
      </c>
      <c r="BR44" s="27">
        <f>VLOOKUP($A44,'I-EmEC'!$A:$DD,MATCH(BR$2,'I-EmEC'!$A$1:$DD$1,0),FALSE)</f>
        <v>0</v>
      </c>
      <c r="BS44" s="27">
        <f>VLOOKUP($A44,'I-EmEC'!$A:$DD,MATCH(BS$2,'I-EmEC'!$A$1:$DD$1,0),FALSE)</f>
        <v>0</v>
      </c>
      <c r="BT44" s="27">
        <f>VLOOKUP($A44,'I-EmEC'!$A:$DD,MATCH(BT$2,'I-EmEC'!$A$1:$DD$1,0),FALSE)</f>
        <v>0</v>
      </c>
      <c r="BU44" s="27">
        <f>VLOOKUP($A44,'I-EmEC'!$A:$DD,MATCH(BU$2,'I-EmEC'!$A$1:$DD$1,0),FALSE)</f>
        <v>0</v>
      </c>
      <c r="BV44" s="27">
        <f>VLOOKUP($A44,'I-EmEC'!$A:$DD,MATCH(BV$2,'I-EmEC'!$A$1:$DD$1,0),FALSE)</f>
        <v>0</v>
      </c>
      <c r="BW44" s="27" t="e">
        <f>VLOOKUP($A44,'I-EmEC'!$A:$DD,MATCH(BW$2,'I-EmEC'!$A$1:$DD$1,0),FALSE)</f>
        <v>#N/A</v>
      </c>
      <c r="BX44" s="27" t="e">
        <f>VLOOKUP($A44,'I-EmEC'!$A:$DD,MATCH(BX$2,'I-EmEC'!$A$1:$DD$1,0),FALSE)</f>
        <v>#N/A</v>
      </c>
      <c r="BY44" s="27" t="e">
        <f>VLOOKUP($A44,'I-EmEC'!$A:$DD,MATCH(BY$2,'I-EmEC'!$A$1:$DD$1,0),FALSE)</f>
        <v>#N/A</v>
      </c>
      <c r="BZ44" s="23">
        <f>VLOOKUP($A44,'I-EmEC'!$A:$DD,MATCH(BZ$2,'I-EmEC'!$A$1:$DD$1,0),FALSE)</f>
        <v>0</v>
      </c>
      <c r="CA44" s="24">
        <f>VLOOKUP($A44,'I-EmEC'!$A:$DD,MATCH(CA$2,'I-EmEC'!$A$1:$DD$1,0),FALSE)</f>
        <v>0</v>
      </c>
      <c r="CB44" s="24">
        <f>VLOOKUP($A44,'I-EmEC'!$A:$DD,MATCH(CB$2,'I-EmEC'!$A$1:$DD$1,0),FALSE)</f>
        <v>7.4097664543524413</v>
      </c>
      <c r="CC44" s="24">
        <f>VLOOKUP($A44,'I-EmEC'!$A:$DD,MATCH(CC$2,'I-EmEC'!$A$1:$DD$1,0),FALSE)</f>
        <v>7.4097664543524413</v>
      </c>
      <c r="CD44" s="24">
        <f>VLOOKUP($A44,'I-EmEC'!$A:$DD,MATCH(CD$2,'I-EmEC'!$A$1:$DD$1,0),FALSE)</f>
        <v>121.92307692307692</v>
      </c>
      <c r="CE44" s="24">
        <f>VLOOKUP($A44,'I-EmEC'!$A:$DD,MATCH(CE$2,'I-EmEC'!$A$1:$DD$1,0),FALSE)</f>
        <v>760</v>
      </c>
      <c r="CF44" s="24">
        <f>VLOOKUP($A44,'I-EmEC'!$A:$DD,MATCH(CF$2,'I-EmEC'!$A$1:$DD$1,0),FALSE)</f>
        <v>760</v>
      </c>
      <c r="CG44" s="24">
        <f>VLOOKUP($A44,'I-EmEC'!$A:$DD,MATCH(CG$2,'I-EmEC'!$A$1:$DD$1,0),FALSE)</f>
        <v>20.081967213114755</v>
      </c>
      <c r="CH44" s="24">
        <f>VLOOKUP($A44,'I-EmEC'!$A:$DD,MATCH(CH$2,'I-EmEC'!$A$1:$DD$1,0),FALSE)</f>
        <v>0</v>
      </c>
      <c r="CI44" s="24">
        <f>VLOOKUP($A44,'I-EmEC'!$A:$DD,MATCH(CI$2,'I-EmEC'!$A$1:$DD$1,0),FALSE)</f>
        <v>0</v>
      </c>
      <c r="CJ44" s="24">
        <f>VLOOKUP($A44,'I-EmEC'!$A:$DD,MATCH(CJ$2,'I-EmEC'!$A$1:$DD$1,0),FALSE)</f>
        <v>0</v>
      </c>
      <c r="CK44" s="24">
        <f>VLOOKUP($A44,'I-EmEC'!$A:$DD,MATCH(CK$2,'I-EmEC'!$A$1:$DD$1,0),FALSE)</f>
        <v>0</v>
      </c>
      <c r="CL44" s="24">
        <f>VLOOKUP($A44,'I-EmEC'!$A:$DD,MATCH(CL$2,'I-EmEC'!$A$1:$DD$1,0),FALSE)</f>
        <v>0</v>
      </c>
      <c r="CM44" s="24">
        <f>VLOOKUP($A44,'I-EmEC'!$A:$DD,MATCH(CM$2,'I-EmEC'!$A$1:$DD$1,0),FALSE)</f>
        <v>0</v>
      </c>
      <c r="CN44" s="24" t="e">
        <f>VLOOKUP($A44,'I-EmEC'!$A:$DD,MATCH(CN$2,'I-EmEC'!$A$1:$DD$1,0),FALSE)</f>
        <v>#N/A</v>
      </c>
      <c r="CO44" s="24" t="e">
        <f>VLOOKUP($A44,'I-EmEC'!$A:$DD,MATCH(CO$2,'I-EmEC'!$A$1:$DD$1,0),FALSE)</f>
        <v>#N/A</v>
      </c>
      <c r="CP44" s="24" t="e">
        <f>VLOOKUP($A44,'I-EmEC'!$A:$DD,MATCH(CP$2,'I-EmEC'!$A$1:$DD$1,0),FALSE)</f>
        <v>#N/A</v>
      </c>
    </row>
    <row r="45" spans="1:94" x14ac:dyDescent="0.2">
      <c r="A45" s="49" t="s">
        <v>111</v>
      </c>
      <c r="B45" s="37" t="str">
        <f>IF(VLOOKUP($A45,'I-Ligands'!$A:$G,3,FALSE)="","",VLOOKUP($A45,'I-Ligands'!$A:$G,3,FALSE))</f>
        <v>Dopamine</v>
      </c>
      <c r="C45" s="38" t="str">
        <f>IF(VLOOKUP($A45,'I-Ligands'!$A:$G,4,FALSE)="","",VLOOKUP($A45,'I-Ligands'!$A:$G,4,FALSE))</f>
        <v>3,4-Dihydroxyphenethylamine Hydrochloride</v>
      </c>
      <c r="D45" s="36" t="str">
        <f>IF(VLOOKUP($A45,'I-Ligands'!$A:$G,5,FALSE)="","",VLOOKUP($A45,'I-Ligands'!$A:$G,5,FALSE))</f>
        <v>Guide to Pharmacology</v>
      </c>
      <c r="E45" s="36">
        <f>IF(VLOOKUP($A45,'I-Ligands'!$A:$G,6,FALSE)="","",VLOOKUP($A45,'I-Ligands'!$A:$G,6,FALSE))</f>
        <v>940</v>
      </c>
      <c r="F45" s="36" t="str">
        <f>IF(VLOOKUP($A45,'I-Ligands'!$A:$G,7,FALSE)="","",VLOOKUP($A45,'I-Ligands'!$A:$G,7,FALSE))</f>
        <v>Physiological</v>
      </c>
      <c r="G45" s="28">
        <f t="shared" si="0"/>
        <v>6.2223743666636278</v>
      </c>
      <c r="H45" s="32">
        <f t="shared" si="1"/>
        <v>5.7954366469336982</v>
      </c>
      <c r="I45" s="32">
        <f t="shared" si="2"/>
        <v>6.2289573237672453</v>
      </c>
      <c r="J45" s="32">
        <f t="shared" si="3"/>
        <v>5.6451900326137832</v>
      </c>
      <c r="K45" s="32" t="e">
        <f t="shared" si="4"/>
        <v>#N/A</v>
      </c>
      <c r="L45" s="28">
        <f t="shared" si="5"/>
        <v>6.74</v>
      </c>
      <c r="M45" s="32">
        <f t="shared" si="6"/>
        <v>6.5</v>
      </c>
      <c r="N45" s="32">
        <f t="shared" si="7"/>
        <v>6.71</v>
      </c>
      <c r="O45" s="32">
        <f t="shared" si="8"/>
        <v>6.68</v>
      </c>
      <c r="P45" s="32" t="e">
        <f t="shared" si="9"/>
        <v>#N/A</v>
      </c>
      <c r="Q45" s="29">
        <f t="shared" si="10"/>
        <v>32.536764705882355</v>
      </c>
      <c r="R45" s="31">
        <f t="shared" si="11"/>
        <v>27.536231884057973</v>
      </c>
      <c r="S45" s="31">
        <f t="shared" si="12"/>
        <v>33.033707865168537</v>
      </c>
      <c r="T45" s="31">
        <f t="shared" si="13"/>
        <v>12.450592885375494</v>
      </c>
      <c r="U45" s="31" t="e">
        <f t="shared" si="14"/>
        <v>#N/A</v>
      </c>
      <c r="V45" s="28">
        <f t="shared" si="15"/>
        <v>4.3276283618581903</v>
      </c>
      <c r="W45" s="32">
        <f t="shared" si="16"/>
        <v>3.1456953642384105</v>
      </c>
      <c r="X45" s="32">
        <f t="shared" si="17"/>
        <v>3.8636363636363638</v>
      </c>
      <c r="Y45" s="32">
        <f t="shared" si="18"/>
        <v>1.3404255319148934</v>
      </c>
      <c r="Z45" s="32" t="e">
        <f t="shared" si="19"/>
        <v>#N/A</v>
      </c>
      <c r="AA45" s="23" cm="1">
        <f t="array" ref="AA45">_xlfn.IFS(AR45=0,0,AR45&gt;0,(LOG(0.01*BI45/10^-AR45)))</f>
        <v>6.2223743666636278</v>
      </c>
      <c r="AB45" s="24" cm="1">
        <f t="array" ref="AB45">_xlfn.IFS(AS45=0,0,AS45&gt;0,(LOG(0.01*BJ45/10^-AS45)))</f>
        <v>6.1645537617986736</v>
      </c>
      <c r="AC45" s="24" cm="1">
        <f t="array" ref="AC45">_xlfn.IFS(AT45=0,0,AT45&gt;0,(LOG(0.01*BK45/10^-AT45)))</f>
        <v>5.7309921290562267</v>
      </c>
      <c r="AD45" s="24" cm="1">
        <f t="array" ref="AD45">_xlfn.IFS(AU45=0,0,AU45&gt;0,(LOG(0.01*BL45/10^-AU45)))</f>
        <v>5.7309921290562267</v>
      </c>
      <c r="AE45" s="24" cm="1">
        <f t="array" ref="AE45">_xlfn.IFS(AV45=0,0,AV45&gt;0,(LOG(0.01*BM45/10^-AV45)))</f>
        <v>5.5793758901218391</v>
      </c>
      <c r="AF45" s="24" cm="1">
        <f t="array" ref="AF45">_xlfn.IFS(AW45=0,0,AW45&gt;0,(LOG(0.01*BN45/10^-AW45)))</f>
        <v>5.7954366469336982</v>
      </c>
      <c r="AG45" s="24" cm="1">
        <f t="array" ref="AG45">_xlfn.IFS(AX45=0,0,AX45&gt;0,(LOG(0.01*BO45/10^-AX45)))</f>
        <v>5.7954366469336982</v>
      </c>
      <c r="AH45" s="24" cm="1">
        <f t="array" ref="AH45">_xlfn.IFS(AY45=0,0,AY45&gt;0,(LOG(0.01*BP45/10^-AY45)))</f>
        <v>5.4999045102155737</v>
      </c>
      <c r="AI45" s="24" cm="1">
        <f t="array" ref="AI45">_xlfn.IFS(AZ45=0,0,AZ45&gt;0,(LOG(0.01*BQ45/10^-AZ45)))</f>
        <v>6.078018000177897</v>
      </c>
      <c r="AJ45" s="24" cm="1">
        <f t="array" ref="AJ45">_xlfn.IFS(BA45=0,0,BA45&gt;0,(LOG(0.01*BR45/10^-BA45)))</f>
        <v>6.078018000177897</v>
      </c>
      <c r="AK45" s="24" cm="1">
        <f t="array" ref="AK45">_xlfn.IFS(BB45=0,0,BB45&gt;0,(LOG(0.01*BS45/10^-BB45)))</f>
        <v>6.2289573237672453</v>
      </c>
      <c r="AL45" s="24" cm="1">
        <f t="array" ref="AL45">_xlfn.IFS(BC45=0,0,BC45&gt;0,(LOG(0.01*BT45/10^-BC45)))</f>
        <v>0</v>
      </c>
      <c r="AM45" s="24" cm="1">
        <f t="array" ref="AM45">_xlfn.IFS(BD45=0,0,BD45&gt;0,(LOG(0.01*BU45/10^-BD45)))</f>
        <v>5.6130532103693866</v>
      </c>
      <c r="AN45" s="24" cm="1">
        <f t="array" ref="AN45">_xlfn.IFS(BE45=0,0,BE45&gt;0,(LOG(0.01*BV45/10^-BE45)))</f>
        <v>5.6451900326137832</v>
      </c>
      <c r="AO45" s="24" t="e" cm="1">
        <f t="array" ref="AO45">_xlfn.IFS(BF45=0,0,BF45&gt;0,(LOG(0.01*BW45/10^-BF45)))</f>
        <v>#N/A</v>
      </c>
      <c r="AP45" s="24" t="e" cm="1">
        <f t="array" ref="AP45">_xlfn.IFS(BG45=0,0,BG45&gt;0,(LOG(0.01*BX45/10^-BG45)))</f>
        <v>#N/A</v>
      </c>
      <c r="AQ45" s="24" t="e" cm="1">
        <f t="array" ref="AQ45">_xlfn.IFS(BH45=0,0,BH45&gt;0,(LOG(0.01*BY45/10^-BH45)))</f>
        <v>#N/A</v>
      </c>
      <c r="AR45" s="23">
        <f>VLOOKUP($A45,'I-EmEC'!$A:$DD,MATCH(AR$2,'I-EmEC'!$A$1:$DD$1,0),FALSE)</f>
        <v>6.71</v>
      </c>
      <c r="AS45" s="24">
        <f>VLOOKUP($A45,'I-EmEC'!$A:$DD,MATCH(AS$2,'I-EmEC'!$A$1:$DD$1,0),FALSE)</f>
        <v>6.74</v>
      </c>
      <c r="AT45" s="24">
        <f>VLOOKUP($A45,'I-EmEC'!$A:$DD,MATCH(AT$2,'I-EmEC'!$A$1:$DD$1,0),FALSE)</f>
        <v>6.5</v>
      </c>
      <c r="AU45" s="24">
        <f>VLOOKUP($A45,'I-EmEC'!$A:$DD,MATCH(AU$2,'I-EmEC'!$A$1:$DD$1,0),FALSE)</f>
        <v>6.5</v>
      </c>
      <c r="AV45" s="24">
        <f>VLOOKUP($A45,'I-EmEC'!$A:$DD,MATCH(AV$2,'I-EmEC'!$A$1:$DD$1,0),FALSE)</f>
        <v>6.21</v>
      </c>
      <c r="AW45" s="24">
        <f>VLOOKUP($A45,'I-EmEC'!$A:$DD,MATCH(AW$2,'I-EmEC'!$A$1:$DD$1,0),FALSE)</f>
        <v>6.45</v>
      </c>
      <c r="AX45" s="24">
        <f>VLOOKUP($A45,'I-EmEC'!$A:$DD,MATCH(AX$2,'I-EmEC'!$A$1:$DD$1,0),FALSE)</f>
        <v>6.45</v>
      </c>
      <c r="AY45" s="24">
        <f>VLOOKUP($A45,'I-EmEC'!$A:$DD,MATCH(AY$2,'I-EmEC'!$A$1:$DD$1,0),FALSE)</f>
        <v>6.06</v>
      </c>
      <c r="AZ45" s="24">
        <f>VLOOKUP($A45,'I-EmEC'!$A:$DD,MATCH(AZ$2,'I-EmEC'!$A$1:$DD$1,0),FALSE)</f>
        <v>6.69</v>
      </c>
      <c r="BA45" s="24">
        <f>VLOOKUP($A45,'I-EmEC'!$A:$DD,MATCH(BA$2,'I-EmEC'!$A$1:$DD$1,0),FALSE)</f>
        <v>6.69</v>
      </c>
      <c r="BB45" s="24">
        <f>VLOOKUP($A45,'I-EmEC'!$A:$DD,MATCH(BB$2,'I-EmEC'!$A$1:$DD$1,0),FALSE)</f>
        <v>6.71</v>
      </c>
      <c r="BC45" s="24">
        <f>VLOOKUP($A45,'I-EmEC'!$A:$DD,MATCH(BC$2,'I-EmEC'!$A$1:$DD$1,0),FALSE)</f>
        <v>0</v>
      </c>
      <c r="BD45" s="24">
        <f>VLOOKUP($A45,'I-EmEC'!$A:$DD,MATCH(BD$2,'I-EmEC'!$A$1:$DD$1,0),FALSE)</f>
        <v>6.68</v>
      </c>
      <c r="BE45" s="24">
        <f>VLOOKUP($A45,'I-EmEC'!$A:$DD,MATCH(BE$2,'I-EmEC'!$A$1:$DD$1,0),FALSE)</f>
        <v>6.55</v>
      </c>
      <c r="BF45" s="24" t="e">
        <f>VLOOKUP($A45,'I-EmEC'!$A:$DD,MATCH(BF$2,'I-EmEC'!$A$1:$DD$1,0),FALSE)</f>
        <v>#N/A</v>
      </c>
      <c r="BG45" s="24" t="e">
        <f>VLOOKUP($A45,'I-EmEC'!$A:$DD,MATCH(BG$2,'I-EmEC'!$A$1:$DD$1,0),FALSE)</f>
        <v>#N/A</v>
      </c>
      <c r="BH45" s="24" t="e">
        <f>VLOOKUP($A45,'I-EmEC'!$A:$DD,MATCH(BH$2,'I-EmEC'!$A$1:$DD$1,0),FALSE)</f>
        <v>#N/A</v>
      </c>
      <c r="BI45" s="26">
        <f>VLOOKUP($A45,'I-EmEC'!$A:$DD,MATCH(BI$2,'I-EmEC'!$A$1:$DD$1,0),FALSE)</f>
        <v>32.536764705882355</v>
      </c>
      <c r="BJ45" s="27">
        <f>VLOOKUP($A45,'I-EmEC'!$A:$DD,MATCH(BJ$2,'I-EmEC'!$A$1:$DD$1,0),FALSE)</f>
        <v>26.579925650557623</v>
      </c>
      <c r="BK45" s="27">
        <f>VLOOKUP($A45,'I-EmEC'!$A:$DD,MATCH(BK$2,'I-EmEC'!$A$1:$DD$1,0),FALSE)</f>
        <v>17.021276595744681</v>
      </c>
      <c r="BL45" s="27">
        <f>VLOOKUP($A45,'I-EmEC'!$A:$DD,MATCH(BL$2,'I-EmEC'!$A$1:$DD$1,0),FALSE)</f>
        <v>17.021276595744681</v>
      </c>
      <c r="BM45" s="27">
        <f>VLOOKUP($A45,'I-EmEC'!$A:$DD,MATCH(BM$2,'I-EmEC'!$A$1:$DD$1,0),FALSE)</f>
        <v>23.408624229979466</v>
      </c>
      <c r="BN45" s="27">
        <f>VLOOKUP($A45,'I-EmEC'!$A:$DD,MATCH(BN$2,'I-EmEC'!$A$1:$DD$1,0),FALSE)</f>
        <v>22.153209109730849</v>
      </c>
      <c r="BO45" s="27">
        <f>VLOOKUP($A45,'I-EmEC'!$A:$DD,MATCH(BO$2,'I-EmEC'!$A$1:$DD$1,0),FALSE)</f>
        <v>22.153209109730849</v>
      </c>
      <c r="BP45" s="27">
        <f>VLOOKUP($A45,'I-EmEC'!$A:$DD,MATCH(BP$2,'I-EmEC'!$A$1:$DD$1,0),FALSE)</f>
        <v>27.536231884057973</v>
      </c>
      <c r="BQ45" s="27">
        <f>VLOOKUP($A45,'I-EmEC'!$A:$DD,MATCH(BQ$2,'I-EmEC'!$A$1:$DD$1,0),FALSE)</f>
        <v>24.435318275154003</v>
      </c>
      <c r="BR45" s="27">
        <f>VLOOKUP($A45,'I-EmEC'!$A:$DD,MATCH(BR$2,'I-EmEC'!$A$1:$DD$1,0),FALSE)</f>
        <v>24.435318275154003</v>
      </c>
      <c r="BS45" s="27">
        <f>VLOOKUP($A45,'I-EmEC'!$A:$DD,MATCH(BS$2,'I-EmEC'!$A$1:$DD$1,0),FALSE)</f>
        <v>33.033707865168537</v>
      </c>
      <c r="BT45" s="27">
        <f>VLOOKUP($A45,'I-EmEC'!$A:$DD,MATCH(BT$2,'I-EmEC'!$A$1:$DD$1,0),FALSE)</f>
        <v>0</v>
      </c>
      <c r="BU45" s="27">
        <f>VLOOKUP($A45,'I-EmEC'!$A:$DD,MATCH(BU$2,'I-EmEC'!$A$1:$DD$1,0),FALSE)</f>
        <v>8.5714285714285712</v>
      </c>
      <c r="BV45" s="27">
        <f>VLOOKUP($A45,'I-EmEC'!$A:$DD,MATCH(BV$2,'I-EmEC'!$A$1:$DD$1,0),FALSE)</f>
        <v>12.450592885375494</v>
      </c>
      <c r="BW45" s="27" t="e">
        <f>VLOOKUP($A45,'I-EmEC'!$A:$DD,MATCH(BW$2,'I-EmEC'!$A$1:$DD$1,0),FALSE)</f>
        <v>#N/A</v>
      </c>
      <c r="BX45" s="27" t="e">
        <f>VLOOKUP($A45,'I-EmEC'!$A:$DD,MATCH(BX$2,'I-EmEC'!$A$1:$DD$1,0),FALSE)</f>
        <v>#N/A</v>
      </c>
      <c r="BY45" s="27" t="e">
        <f>VLOOKUP($A45,'I-EmEC'!$A:$DD,MATCH(BY$2,'I-EmEC'!$A$1:$DD$1,0),FALSE)</f>
        <v>#N/A</v>
      </c>
      <c r="BZ45" s="23">
        <f>VLOOKUP($A45,'I-EmEC'!$A:$DD,MATCH(BZ$2,'I-EmEC'!$A$1:$DD$1,0),FALSE)</f>
        <v>4.3276283618581903</v>
      </c>
      <c r="CA45" s="24">
        <f>VLOOKUP($A45,'I-EmEC'!$A:$DD,MATCH(CA$2,'I-EmEC'!$A$1:$DD$1,0),FALSE)</f>
        <v>4.3072289156626509</v>
      </c>
      <c r="CB45" s="24">
        <f>VLOOKUP($A45,'I-EmEC'!$A:$DD,MATCH(CB$2,'I-EmEC'!$A$1:$DD$1,0),FALSE)</f>
        <v>2.1307506053268765</v>
      </c>
      <c r="CC45" s="24">
        <f>VLOOKUP($A45,'I-EmEC'!$A:$DD,MATCH(CC$2,'I-EmEC'!$A$1:$DD$1,0),FALSE)</f>
        <v>2.1307506053268765</v>
      </c>
      <c r="CD45" s="24">
        <f>VLOOKUP($A45,'I-EmEC'!$A:$DD,MATCH(CD$2,'I-EmEC'!$A$1:$DD$1,0),FALSE)</f>
        <v>3.0978260869565215</v>
      </c>
      <c r="CE45" s="24">
        <f>VLOOKUP($A45,'I-EmEC'!$A:$DD,MATCH(CE$2,'I-EmEC'!$A$1:$DD$1,0),FALSE)</f>
        <v>2.98050139275766</v>
      </c>
      <c r="CF45" s="24">
        <f>VLOOKUP($A45,'I-EmEC'!$A:$DD,MATCH(CF$2,'I-EmEC'!$A$1:$DD$1,0),FALSE)</f>
        <v>2.98050139275766</v>
      </c>
      <c r="CG45" s="24">
        <f>VLOOKUP($A45,'I-EmEC'!$A:$DD,MATCH(CG$2,'I-EmEC'!$A$1:$DD$1,0),FALSE)</f>
        <v>3.1456953642384105</v>
      </c>
      <c r="CH45" s="24">
        <f>VLOOKUP($A45,'I-EmEC'!$A:$DD,MATCH(CH$2,'I-EmEC'!$A$1:$DD$1,0),FALSE)</f>
        <v>3.8636363636363638</v>
      </c>
      <c r="CI45" s="24">
        <f>VLOOKUP($A45,'I-EmEC'!$A:$DD,MATCH(CI$2,'I-EmEC'!$A$1:$DD$1,0),FALSE)</f>
        <v>3.8636363636363638</v>
      </c>
      <c r="CJ45" s="24">
        <f>VLOOKUP($A45,'I-EmEC'!$A:$DD,MATCH(CJ$2,'I-EmEC'!$A$1:$DD$1,0),FALSE)</f>
        <v>3.1210191082802545</v>
      </c>
      <c r="CK45" s="24">
        <f>VLOOKUP($A45,'I-EmEC'!$A:$DD,MATCH(CK$2,'I-EmEC'!$A$1:$DD$1,0),FALSE)</f>
        <v>0</v>
      </c>
      <c r="CL45" s="24">
        <f>VLOOKUP($A45,'I-EmEC'!$A:$DD,MATCH(CL$2,'I-EmEC'!$A$1:$DD$1,0),FALSE)</f>
        <v>1.1056511056511056</v>
      </c>
      <c r="CM45" s="24">
        <f>VLOOKUP($A45,'I-EmEC'!$A:$DD,MATCH(CM$2,'I-EmEC'!$A$1:$DD$1,0),FALSE)</f>
        <v>1.3404255319148934</v>
      </c>
      <c r="CN45" s="24" t="e">
        <f>VLOOKUP($A45,'I-EmEC'!$A:$DD,MATCH(CN$2,'I-EmEC'!$A$1:$DD$1,0),FALSE)</f>
        <v>#N/A</v>
      </c>
      <c r="CO45" s="24" t="e">
        <f>VLOOKUP($A45,'I-EmEC'!$A:$DD,MATCH(CO$2,'I-EmEC'!$A$1:$DD$1,0),FALSE)</f>
        <v>#N/A</v>
      </c>
      <c r="CP45" s="24" t="e">
        <f>VLOOKUP($A45,'I-EmEC'!$A:$DD,MATCH(CP$2,'I-EmEC'!$A$1:$DD$1,0),FALSE)</f>
        <v>#N/A</v>
      </c>
    </row>
    <row r="46" spans="1:94" x14ac:dyDescent="0.2">
      <c r="A46" s="49" t="s">
        <v>112</v>
      </c>
      <c r="B46" s="37" t="str">
        <f>IF(VLOOKUP($A46,'I-Ligands'!$A:$G,3,FALSE)="","",VLOOKUP($A46,'I-Ligands'!$A:$G,3,FALSE))</f>
        <v>Endothelin-1</v>
      </c>
      <c r="C46" s="38" t="str">
        <f>IF(VLOOKUP($A46,'I-Ligands'!$A:$G,4,FALSE)="","",VLOOKUP($A46,'I-Ligands'!$A:$G,4,FALSE))</f>
        <v>CSCSSLMDKECVYFCHLDIIW</v>
      </c>
      <c r="D46" s="36" t="str">
        <f>IF(VLOOKUP($A46,'I-Ligands'!$A:$G,5,FALSE)="","",VLOOKUP($A46,'I-Ligands'!$A:$G,5,FALSE))</f>
        <v>Guide to Pharmacology</v>
      </c>
      <c r="E46" s="36">
        <f>IF(VLOOKUP($A46,'I-Ligands'!$A:$G,6,FALSE)="","",VLOOKUP($A46,'I-Ligands'!$A:$G,6,FALSE))</f>
        <v>989</v>
      </c>
      <c r="F46" s="36" t="str">
        <f>IF(VLOOKUP($A46,'I-Ligands'!$A:$G,7,FALSE)="","",VLOOKUP($A46,'I-Ligands'!$A:$G,7,FALSE))</f>
        <v>Physiological</v>
      </c>
      <c r="G46" s="28">
        <f t="shared" si="0"/>
        <v>9.7856423376774089</v>
      </c>
      <c r="H46" s="32">
        <f t="shared" si="1"/>
        <v>10.39411640962655</v>
      </c>
      <c r="I46" s="32">
        <f t="shared" si="2"/>
        <v>10.481049588121788</v>
      </c>
      <c r="J46" s="32">
        <f t="shared" si="3"/>
        <v>10.379678422461291</v>
      </c>
      <c r="K46" s="32" t="e">
        <f t="shared" si="4"/>
        <v>#N/A</v>
      </c>
      <c r="L46" s="28">
        <f t="shared" si="5"/>
        <v>9.84</v>
      </c>
      <c r="M46" s="32">
        <f t="shared" si="6"/>
        <v>10.43</v>
      </c>
      <c r="N46" s="32">
        <f t="shared" si="7"/>
        <v>10.5</v>
      </c>
      <c r="O46" s="32">
        <f t="shared" si="8"/>
        <v>10.4</v>
      </c>
      <c r="P46" s="32" t="e">
        <f t="shared" si="9"/>
        <v>#N/A</v>
      </c>
      <c r="Q46" s="29">
        <f t="shared" si="10"/>
        <v>88.235294117647058</v>
      </c>
      <c r="R46" s="31">
        <f t="shared" si="11"/>
        <v>100</v>
      </c>
      <c r="S46" s="31">
        <f t="shared" si="12"/>
        <v>96.449704142011825</v>
      </c>
      <c r="T46" s="31">
        <f t="shared" si="13"/>
        <v>95.428571428571431</v>
      </c>
      <c r="U46" s="31" t="e">
        <f t="shared" si="14"/>
        <v>#N/A</v>
      </c>
      <c r="V46" s="28">
        <f t="shared" si="15"/>
        <v>12.565445026178011</v>
      </c>
      <c r="W46" s="32">
        <f t="shared" si="16"/>
        <v>12.548476454293628</v>
      </c>
      <c r="X46" s="32">
        <f t="shared" si="17"/>
        <v>15.573248407643311</v>
      </c>
      <c r="Y46" s="32">
        <f t="shared" si="18"/>
        <v>16.534653465346537</v>
      </c>
      <c r="Z46" s="32" t="e">
        <f t="shared" si="19"/>
        <v>#N/A</v>
      </c>
      <c r="AA46" s="23" cm="1">
        <f t="array" ref="AA46">_xlfn.IFS(AR46=0,0,AR46&gt;0,(LOG(0.01*BI46/10^-AR46)))</f>
        <v>9.7856423376774089</v>
      </c>
      <c r="AB46" s="24" cm="1">
        <f t="array" ref="AB46">_xlfn.IFS(AS46=0,0,AS46&gt;0,(LOG(0.01*BJ46/10^-AS46)))</f>
        <v>9.5966706772235657</v>
      </c>
      <c r="AC46" s="24" cm="1">
        <f t="array" ref="AC46">_xlfn.IFS(AT46=0,0,AT46&gt;0,(LOG(0.01*BK46/10^-AT46)))</f>
        <v>10.39411640962655</v>
      </c>
      <c r="AD46" s="24" cm="1">
        <f t="array" ref="AD46">_xlfn.IFS(AU46=0,0,AU46&gt;0,(LOG(0.01*BL46/10^-AU46)))</f>
        <v>10.39411640962655</v>
      </c>
      <c r="AE46" s="24" cm="1">
        <f t="array" ref="AE46">_xlfn.IFS(AV46=0,0,AV46&gt;0,(LOG(0.01*BM46/10^-AV46)))</f>
        <v>10.318569240798197</v>
      </c>
      <c r="AF46" s="24" cm="1">
        <f t="array" ref="AF46">_xlfn.IFS(AW46=0,0,AW46&gt;0,(LOG(0.01*BN46/10^-AW46)))</f>
        <v>9.8516338602664426</v>
      </c>
      <c r="AG46" s="24" cm="1">
        <f t="array" ref="AG46">_xlfn.IFS(AX46=0,0,AX46&gt;0,(LOG(0.01*BO46/10^-AX46)))</f>
        <v>9.8516338602664426</v>
      </c>
      <c r="AH46" s="24" cm="1">
        <f t="array" ref="AH46">_xlfn.IFS(AY46=0,0,AY46&gt;0,(LOG(0.01*BP46/10^-AY46)))</f>
        <v>10.26</v>
      </c>
      <c r="AI46" s="24" cm="1">
        <f t="array" ref="AI46">_xlfn.IFS(AZ46=0,0,AZ46&gt;0,(LOG(0.01*BQ46/10^-AZ46)))</f>
        <v>10.319471379906267</v>
      </c>
      <c r="AJ46" s="24" cm="1">
        <f t="array" ref="AJ46">_xlfn.IFS(BA46=0,0,BA46&gt;0,(LOG(0.01*BR46/10^-BA46)))</f>
        <v>10.319471379906267</v>
      </c>
      <c r="AK46" s="24" cm="1">
        <f t="array" ref="AK46">_xlfn.IFS(BB46=0,0,BB46&gt;0,(LOG(0.01*BS46/10^-BB46)))</f>
        <v>10.481049588121788</v>
      </c>
      <c r="AL46" s="24" cm="1">
        <f t="array" ref="AL46">_xlfn.IFS(BC46=0,0,BC46&gt;0,(LOG(0.01*BT46/10^-BC46)))</f>
        <v>9.7943008997902847</v>
      </c>
      <c r="AM46" s="24" cm="1">
        <f t="array" ref="AM46">_xlfn.IFS(BD46=0,0,BD46&gt;0,(LOG(0.01*BU46/10^-BD46)))</f>
        <v>10.379678422461291</v>
      </c>
      <c r="AN46" s="24" cm="1">
        <f t="array" ref="AN46">_xlfn.IFS(BE46=0,0,BE46&gt;0,(LOG(0.01*BV46/10^-BE46)))</f>
        <v>9.9161849965747653</v>
      </c>
      <c r="AO46" s="24" t="e" cm="1">
        <f t="array" ref="AO46">_xlfn.IFS(BF46=0,0,BF46&gt;0,(LOG(0.01*BW46/10^-BF46)))</f>
        <v>#N/A</v>
      </c>
      <c r="AP46" s="24" t="e" cm="1">
        <f t="array" ref="AP46">_xlfn.IFS(BG46=0,0,BG46&gt;0,(LOG(0.01*BX46/10^-BG46)))</f>
        <v>#N/A</v>
      </c>
      <c r="AQ46" s="24" t="e" cm="1">
        <f t="array" ref="AQ46">_xlfn.IFS(BH46=0,0,BH46&gt;0,(LOG(0.01*BY46/10^-BH46)))</f>
        <v>#N/A</v>
      </c>
      <c r="AR46" s="23">
        <f>VLOOKUP($A46,'I-EmEC'!$A:$DD,MATCH(AR$2,'I-EmEC'!$A$1:$DD$1,0),FALSE)</f>
        <v>9.84</v>
      </c>
      <c r="AS46" s="24">
        <f>VLOOKUP($A46,'I-EmEC'!$A:$DD,MATCH(AS$2,'I-EmEC'!$A$1:$DD$1,0),FALSE)</f>
        <v>9.66</v>
      </c>
      <c r="AT46" s="24">
        <f>VLOOKUP($A46,'I-EmEC'!$A:$DD,MATCH(AT$2,'I-EmEC'!$A$1:$DD$1,0),FALSE)</f>
        <v>10.43</v>
      </c>
      <c r="AU46" s="24">
        <f>VLOOKUP($A46,'I-EmEC'!$A:$DD,MATCH(AU$2,'I-EmEC'!$A$1:$DD$1,0),FALSE)</f>
        <v>10.43</v>
      </c>
      <c r="AV46" s="24">
        <f>VLOOKUP($A46,'I-EmEC'!$A:$DD,MATCH(AV$2,'I-EmEC'!$A$1:$DD$1,0),FALSE)</f>
        <v>10.35</v>
      </c>
      <c r="AW46" s="24">
        <f>VLOOKUP($A46,'I-EmEC'!$A:$DD,MATCH(AW$2,'I-EmEC'!$A$1:$DD$1,0),FALSE)</f>
        <v>9.8699999999999992</v>
      </c>
      <c r="AX46" s="24">
        <f>VLOOKUP($A46,'I-EmEC'!$A:$DD,MATCH(AX$2,'I-EmEC'!$A$1:$DD$1,0),FALSE)</f>
        <v>9.8699999999999992</v>
      </c>
      <c r="AY46" s="24">
        <f>VLOOKUP($A46,'I-EmEC'!$A:$DD,MATCH(AY$2,'I-EmEC'!$A$1:$DD$1,0),FALSE)</f>
        <v>10.26</v>
      </c>
      <c r="AZ46" s="24">
        <f>VLOOKUP($A46,'I-EmEC'!$A:$DD,MATCH(AZ$2,'I-EmEC'!$A$1:$DD$1,0),FALSE)</f>
        <v>10.39</v>
      </c>
      <c r="BA46" s="24">
        <f>VLOOKUP($A46,'I-EmEC'!$A:$DD,MATCH(BA$2,'I-EmEC'!$A$1:$DD$1,0),FALSE)</f>
        <v>10.39</v>
      </c>
      <c r="BB46" s="24">
        <f>VLOOKUP($A46,'I-EmEC'!$A:$DD,MATCH(BB$2,'I-EmEC'!$A$1:$DD$1,0),FALSE)</f>
        <v>10.5</v>
      </c>
      <c r="BC46" s="24">
        <f>VLOOKUP($A46,'I-EmEC'!$A:$DD,MATCH(BC$2,'I-EmEC'!$A$1:$DD$1,0),FALSE)</f>
        <v>9.81</v>
      </c>
      <c r="BD46" s="24">
        <f>VLOOKUP($A46,'I-EmEC'!$A:$DD,MATCH(BD$2,'I-EmEC'!$A$1:$DD$1,0),FALSE)</f>
        <v>10.4</v>
      </c>
      <c r="BE46" s="24">
        <f>VLOOKUP($A46,'I-EmEC'!$A:$DD,MATCH(BE$2,'I-EmEC'!$A$1:$DD$1,0),FALSE)</f>
        <v>9.94</v>
      </c>
      <c r="BF46" s="24" t="e">
        <f>VLOOKUP($A46,'I-EmEC'!$A:$DD,MATCH(BF$2,'I-EmEC'!$A$1:$DD$1,0),FALSE)</f>
        <v>#N/A</v>
      </c>
      <c r="BG46" s="24" t="e">
        <f>VLOOKUP($A46,'I-EmEC'!$A:$DD,MATCH(BG$2,'I-EmEC'!$A$1:$DD$1,0),FALSE)</f>
        <v>#N/A</v>
      </c>
      <c r="BH46" s="24" t="e">
        <f>VLOOKUP($A46,'I-EmEC'!$A:$DD,MATCH(BH$2,'I-EmEC'!$A$1:$DD$1,0),FALSE)</f>
        <v>#N/A</v>
      </c>
      <c r="BI46" s="26">
        <f>VLOOKUP($A46,'I-EmEC'!$A:$DD,MATCH(BI$2,'I-EmEC'!$A$1:$DD$1,0),FALSE)</f>
        <v>88.235294117647058</v>
      </c>
      <c r="BJ46" s="27">
        <f>VLOOKUP($A46,'I-EmEC'!$A:$DD,MATCH(BJ$2,'I-EmEC'!$A$1:$DD$1,0),FALSE)</f>
        <v>86.431226765799266</v>
      </c>
      <c r="BK46" s="27">
        <f>VLOOKUP($A46,'I-EmEC'!$A:$DD,MATCH(BK$2,'I-EmEC'!$A$1:$DD$1,0),FALSE)</f>
        <v>92.069632495164399</v>
      </c>
      <c r="BL46" s="27">
        <f>VLOOKUP($A46,'I-EmEC'!$A:$DD,MATCH(BL$2,'I-EmEC'!$A$1:$DD$1,0),FALSE)</f>
        <v>92.069632495164399</v>
      </c>
      <c r="BM46" s="27">
        <f>VLOOKUP($A46,'I-EmEC'!$A:$DD,MATCH(BM$2,'I-EmEC'!$A$1:$DD$1,0),FALSE)</f>
        <v>93.01848049281314</v>
      </c>
      <c r="BN46" s="27">
        <f>VLOOKUP($A46,'I-EmEC'!$A:$DD,MATCH(BN$2,'I-EmEC'!$A$1:$DD$1,0),FALSE)</f>
        <v>95.859213250517598</v>
      </c>
      <c r="BO46" s="27">
        <f>VLOOKUP($A46,'I-EmEC'!$A:$DD,MATCH(BO$2,'I-EmEC'!$A$1:$DD$1,0),FALSE)</f>
        <v>95.859213250517598</v>
      </c>
      <c r="BP46" s="27">
        <f>VLOOKUP($A46,'I-EmEC'!$A:$DD,MATCH(BP$2,'I-EmEC'!$A$1:$DD$1,0),FALSE)</f>
        <v>100</v>
      </c>
      <c r="BQ46" s="27">
        <f>VLOOKUP($A46,'I-EmEC'!$A:$DD,MATCH(BQ$2,'I-EmEC'!$A$1:$DD$1,0),FALSE)</f>
        <v>85.010266940451743</v>
      </c>
      <c r="BR46" s="27">
        <f>VLOOKUP($A46,'I-EmEC'!$A:$DD,MATCH(BR$2,'I-EmEC'!$A$1:$DD$1,0),FALSE)</f>
        <v>85.010266940451743</v>
      </c>
      <c r="BS46" s="27">
        <f>VLOOKUP($A46,'I-EmEC'!$A:$DD,MATCH(BS$2,'I-EmEC'!$A$1:$DD$1,0),FALSE)</f>
        <v>95.730337078651687</v>
      </c>
      <c r="BT46" s="27">
        <f>VLOOKUP($A46,'I-EmEC'!$A:$DD,MATCH(BT$2,'I-EmEC'!$A$1:$DD$1,0),FALSE)</f>
        <v>96.449704142011825</v>
      </c>
      <c r="BU46" s="27">
        <f>VLOOKUP($A46,'I-EmEC'!$A:$DD,MATCH(BU$2,'I-EmEC'!$A$1:$DD$1,0),FALSE)</f>
        <v>95.428571428571431</v>
      </c>
      <c r="BV46" s="27">
        <f>VLOOKUP($A46,'I-EmEC'!$A:$DD,MATCH(BV$2,'I-EmEC'!$A$1:$DD$1,0),FALSE)</f>
        <v>94.664031620553359</v>
      </c>
      <c r="BW46" s="27" t="e">
        <f>VLOOKUP($A46,'I-EmEC'!$A:$DD,MATCH(BW$2,'I-EmEC'!$A$1:$DD$1,0),FALSE)</f>
        <v>#N/A</v>
      </c>
      <c r="BX46" s="27" t="e">
        <f>VLOOKUP($A46,'I-EmEC'!$A:$DD,MATCH(BX$2,'I-EmEC'!$A$1:$DD$1,0),FALSE)</f>
        <v>#N/A</v>
      </c>
      <c r="BY46" s="27" t="e">
        <f>VLOOKUP($A46,'I-EmEC'!$A:$DD,MATCH(BY$2,'I-EmEC'!$A$1:$DD$1,0),FALSE)</f>
        <v>#N/A</v>
      </c>
      <c r="BZ46" s="23">
        <f>VLOOKUP($A46,'I-EmEC'!$A:$DD,MATCH(BZ$2,'I-EmEC'!$A$1:$DD$1,0),FALSE)</f>
        <v>12.565445026178011</v>
      </c>
      <c r="CA46" s="24">
        <f>VLOOKUP($A46,'I-EmEC'!$A:$DD,MATCH(CA$2,'I-EmEC'!$A$1:$DD$1,0),FALSE)</f>
        <v>10</v>
      </c>
      <c r="CB46" s="24">
        <f>VLOOKUP($A46,'I-EmEC'!$A:$DD,MATCH(CB$2,'I-EmEC'!$A$1:$DD$1,0),FALSE)</f>
        <v>12.428198433420366</v>
      </c>
      <c r="CC46" s="24">
        <f>VLOOKUP($A46,'I-EmEC'!$A:$DD,MATCH(CC$2,'I-EmEC'!$A$1:$DD$1,0),FALSE)</f>
        <v>12.428198433420366</v>
      </c>
      <c r="CD46" s="24">
        <f>VLOOKUP($A46,'I-EmEC'!$A:$DD,MATCH(CD$2,'I-EmEC'!$A$1:$DD$1,0),FALSE)</f>
        <v>12.548476454293628</v>
      </c>
      <c r="CE46" s="24">
        <f>VLOOKUP($A46,'I-EmEC'!$A:$DD,MATCH(CE$2,'I-EmEC'!$A$1:$DD$1,0),FALSE)</f>
        <v>11.781170483460558</v>
      </c>
      <c r="CF46" s="24">
        <f>VLOOKUP($A46,'I-EmEC'!$A:$DD,MATCH(CF$2,'I-EmEC'!$A$1:$DD$1,0),FALSE)</f>
        <v>11.781170483460558</v>
      </c>
      <c r="CG46" s="24">
        <f>VLOOKUP($A46,'I-EmEC'!$A:$DD,MATCH(CG$2,'I-EmEC'!$A$1:$DD$1,0),FALSE)</f>
        <v>10.714285714285714</v>
      </c>
      <c r="CH46" s="24">
        <f>VLOOKUP($A46,'I-EmEC'!$A:$DD,MATCH(CH$2,'I-EmEC'!$A$1:$DD$1,0),FALSE)</f>
        <v>5.3836150845253572</v>
      </c>
      <c r="CI46" s="24">
        <f>VLOOKUP($A46,'I-EmEC'!$A:$DD,MATCH(CI$2,'I-EmEC'!$A$1:$DD$1,0),FALSE)</f>
        <v>5.3836150845253572</v>
      </c>
      <c r="CJ46" s="24">
        <f>VLOOKUP($A46,'I-EmEC'!$A:$DD,MATCH(CJ$2,'I-EmEC'!$A$1:$DD$1,0),FALSE)</f>
        <v>6.4060150375939848</v>
      </c>
      <c r="CK46" s="24">
        <f>VLOOKUP($A46,'I-EmEC'!$A:$DD,MATCH(CK$2,'I-EmEC'!$A$1:$DD$1,0),FALSE)</f>
        <v>15.573248407643311</v>
      </c>
      <c r="CL46" s="24">
        <f>VLOOKUP($A46,'I-EmEC'!$A:$DD,MATCH(CL$2,'I-EmEC'!$A$1:$DD$1,0),FALSE)</f>
        <v>16.534653465346537</v>
      </c>
      <c r="CM46" s="24">
        <f>VLOOKUP($A46,'I-EmEC'!$A:$DD,MATCH(CM$2,'I-EmEC'!$A$1:$DD$1,0),FALSE)</f>
        <v>11.062355658198614</v>
      </c>
      <c r="CN46" s="24" t="e">
        <f>VLOOKUP($A46,'I-EmEC'!$A:$DD,MATCH(CN$2,'I-EmEC'!$A$1:$DD$1,0),FALSE)</f>
        <v>#N/A</v>
      </c>
      <c r="CO46" s="24" t="e">
        <f>VLOOKUP($A46,'I-EmEC'!$A:$DD,MATCH(CO$2,'I-EmEC'!$A$1:$DD$1,0),FALSE)</f>
        <v>#N/A</v>
      </c>
      <c r="CP46" s="24" t="e">
        <f>VLOOKUP($A46,'I-EmEC'!$A:$DD,MATCH(CP$2,'I-EmEC'!$A$1:$DD$1,0),FALSE)</f>
        <v>#N/A</v>
      </c>
    </row>
    <row r="47" spans="1:94" x14ac:dyDescent="0.2">
      <c r="A47" s="49" t="s">
        <v>113</v>
      </c>
      <c r="B47" s="37" t="str">
        <f>IF(VLOOKUP($A47,'I-Ligands'!$A:$G,3,FALSE)="","",VLOOKUP($A47,'I-Ligands'!$A:$G,3,FALSE))</f>
        <v>Endothelin-1</v>
      </c>
      <c r="C47" s="38" t="str">
        <f>IF(VLOOKUP($A47,'I-Ligands'!$A:$G,4,FALSE)="","",VLOOKUP($A47,'I-Ligands'!$A:$G,4,FALSE))</f>
        <v>CSCSSLMDKECVYFCHLDIIW</v>
      </c>
      <c r="D47" s="36" t="str">
        <f>IF(VLOOKUP($A47,'I-Ligands'!$A:$G,5,FALSE)="","",VLOOKUP($A47,'I-Ligands'!$A:$G,5,FALSE))</f>
        <v>Guide to Pharmacology</v>
      </c>
      <c r="E47" s="36">
        <f>IF(VLOOKUP($A47,'I-Ligands'!$A:$G,6,FALSE)="","",VLOOKUP($A47,'I-Ligands'!$A:$G,6,FALSE))</f>
        <v>989</v>
      </c>
      <c r="F47" s="36" t="str">
        <f>IF(VLOOKUP($A47,'I-Ligands'!$A:$G,7,FALSE)="","",VLOOKUP($A47,'I-Ligands'!$A:$G,7,FALSE))</f>
        <v>Physiological</v>
      </c>
      <c r="G47" s="28">
        <f t="shared" si="0"/>
        <v>9.5602489189753381</v>
      </c>
      <c r="H47" s="32">
        <f t="shared" si="1"/>
        <v>10.492254635402176</v>
      </c>
      <c r="I47" s="32">
        <f t="shared" si="2"/>
        <v>10.079274136502333</v>
      </c>
      <c r="J47" s="32">
        <f t="shared" si="3"/>
        <v>10.420322133564467</v>
      </c>
      <c r="K47" s="32" t="e">
        <f t="shared" si="4"/>
        <v>#N/A</v>
      </c>
      <c r="L47" s="28">
        <f t="shared" si="5"/>
        <v>9.73</v>
      </c>
      <c r="M47" s="32">
        <f t="shared" si="6"/>
        <v>10.6</v>
      </c>
      <c r="N47" s="32">
        <f t="shared" si="7"/>
        <v>10.24</v>
      </c>
      <c r="O47" s="32">
        <f t="shared" si="8"/>
        <v>10.5</v>
      </c>
      <c r="P47" s="32" t="e">
        <f t="shared" si="9"/>
        <v>#N/A</v>
      </c>
      <c r="Q47" s="29">
        <f t="shared" si="10"/>
        <v>67.647058823529406</v>
      </c>
      <c r="R47" s="31">
        <f t="shared" si="11"/>
        <v>89.275362318840578</v>
      </c>
      <c r="S47" s="31">
        <f t="shared" si="12"/>
        <v>83.03747534516765</v>
      </c>
      <c r="T47" s="31">
        <f t="shared" si="13"/>
        <v>83.238095238095241</v>
      </c>
      <c r="U47" s="31" t="e">
        <f t="shared" si="14"/>
        <v>#N/A</v>
      </c>
      <c r="V47" s="28">
        <f t="shared" si="15"/>
        <v>5.333333333333333</v>
      </c>
      <c r="W47" s="32">
        <f t="shared" si="16"/>
        <v>5.1967435549525094</v>
      </c>
      <c r="X47" s="32">
        <f t="shared" si="17"/>
        <v>7.2212692967409948</v>
      </c>
      <c r="Y47" s="32">
        <f t="shared" si="18"/>
        <v>6.9920000000000009</v>
      </c>
      <c r="Z47" s="32" t="e">
        <f t="shared" si="19"/>
        <v>#N/A</v>
      </c>
      <c r="AA47" s="23" cm="1">
        <f t="array" ref="AA47">_xlfn.IFS(AR47=0,0,AR47&gt;0,(LOG(0.01*BI47/10^-AR47)))</f>
        <v>9.5602489189753381</v>
      </c>
      <c r="AB47" s="24" cm="1">
        <f t="array" ref="AB47">_xlfn.IFS(AS47=0,0,AS47&gt;0,(LOG(0.01*BJ47/10^-AS47)))</f>
        <v>9.4924353244015514</v>
      </c>
      <c r="AC47" s="24" cm="1">
        <f t="array" ref="AC47">_xlfn.IFS(AT47=0,0,AT47&gt;0,(LOG(0.01*BK47/10^-AT47)))</f>
        <v>10.473875313498791</v>
      </c>
      <c r="AD47" s="24" cm="1">
        <f t="array" ref="AD47">_xlfn.IFS(AU47=0,0,AU47&gt;0,(LOG(0.01*BL47/10^-AU47)))</f>
        <v>10.473875313498791</v>
      </c>
      <c r="AE47" s="24" cm="1">
        <f t="array" ref="AE47">_xlfn.IFS(AV47=0,0,AV47&gt;0,(LOG(0.01*BM47/10^-AV47)))</f>
        <v>10.492254635402176</v>
      </c>
      <c r="AF47" s="24" cm="1">
        <f t="array" ref="AF47">_xlfn.IFS(AW47=0,0,AW47&gt;0,(LOG(0.01*BN47/10^-AW47)))</f>
        <v>9.9292516432171105</v>
      </c>
      <c r="AG47" s="24" cm="1">
        <f t="array" ref="AG47">_xlfn.IFS(AX47=0,0,AX47&gt;0,(LOG(0.01*BO47/10^-AX47)))</f>
        <v>9.9292516432171105</v>
      </c>
      <c r="AH47" s="24" cm="1">
        <f t="array" ref="AH47">_xlfn.IFS(AY47=0,0,AY47&gt;0,(LOG(0.01*BP47/10^-AY47)))</f>
        <v>10.06073162142717</v>
      </c>
      <c r="AI47" s="24" cm="1">
        <f t="array" ref="AI47">_xlfn.IFS(AZ47=0,0,AZ47&gt;0,(LOG(0.01*BQ47/10^-AZ47)))</f>
        <v>9.6852274881025782</v>
      </c>
      <c r="AJ47" s="24" cm="1">
        <f t="array" ref="AJ47">_xlfn.IFS(BA47=0,0,BA47&gt;0,(LOG(0.01*BR47/10^-BA47)))</f>
        <v>9.6852274881025782</v>
      </c>
      <c r="AK47" s="24" cm="1">
        <f t="array" ref="AK47">_xlfn.IFS(BB47=0,0,BB47&gt;0,(LOG(0.01*BS47/10^-BB47)))</f>
        <v>10.067311177343498</v>
      </c>
      <c r="AL47" s="24" cm="1">
        <f t="array" ref="AL47">_xlfn.IFS(BC47=0,0,BC47&gt;0,(LOG(0.01*BT47/10^-BC47)))</f>
        <v>10.079274136502333</v>
      </c>
      <c r="AM47" s="24" cm="1">
        <f t="array" ref="AM47">_xlfn.IFS(BD47=0,0,BD47&gt;0,(LOG(0.01*BU47/10^-BD47)))</f>
        <v>10.420322133564467</v>
      </c>
      <c r="AN47" s="24" cm="1">
        <f t="array" ref="AN47">_xlfn.IFS(BE47=0,0,BE47&gt;0,(LOG(0.01*BV47/10^-BE47)))</f>
        <v>10.007909474488162</v>
      </c>
      <c r="AO47" s="24" t="e" cm="1">
        <f t="array" ref="AO47">_xlfn.IFS(BF47=0,0,BF47&gt;0,(LOG(0.01*BW47/10^-BF47)))</f>
        <v>#N/A</v>
      </c>
      <c r="AP47" s="24" t="e" cm="1">
        <f t="array" ref="AP47">_xlfn.IFS(BG47=0,0,BG47&gt;0,(LOG(0.01*BX47/10^-BG47)))</f>
        <v>#N/A</v>
      </c>
      <c r="AQ47" s="24" t="e" cm="1">
        <f t="array" ref="AQ47">_xlfn.IFS(BH47=0,0,BH47&gt;0,(LOG(0.01*BY47/10^-BH47)))</f>
        <v>#N/A</v>
      </c>
      <c r="AR47" s="23">
        <f>VLOOKUP($A47,'I-EmEC'!$A:$DD,MATCH(AR$2,'I-EmEC'!$A$1:$DD$1,0),FALSE)</f>
        <v>9.73</v>
      </c>
      <c r="AS47" s="24">
        <f>VLOOKUP($A47,'I-EmEC'!$A:$DD,MATCH(AS$2,'I-EmEC'!$A$1:$DD$1,0),FALSE)</f>
        <v>9.7100000000000009</v>
      </c>
      <c r="AT47" s="24">
        <f>VLOOKUP($A47,'I-EmEC'!$A:$DD,MATCH(AT$2,'I-EmEC'!$A$1:$DD$1,0),FALSE)</f>
        <v>10.56</v>
      </c>
      <c r="AU47" s="24">
        <f>VLOOKUP($A47,'I-EmEC'!$A:$DD,MATCH(AU$2,'I-EmEC'!$A$1:$DD$1,0),FALSE)</f>
        <v>10.56</v>
      </c>
      <c r="AV47" s="24">
        <f>VLOOKUP($A47,'I-EmEC'!$A:$DD,MATCH(AV$2,'I-EmEC'!$A$1:$DD$1,0),FALSE)</f>
        <v>10.6</v>
      </c>
      <c r="AW47" s="24">
        <f>VLOOKUP($A47,'I-EmEC'!$A:$DD,MATCH(AW$2,'I-EmEC'!$A$1:$DD$1,0),FALSE)</f>
        <v>10.029999999999999</v>
      </c>
      <c r="AX47" s="24">
        <f>VLOOKUP($A47,'I-EmEC'!$A:$DD,MATCH(AX$2,'I-EmEC'!$A$1:$DD$1,0),FALSE)</f>
        <v>10.029999999999999</v>
      </c>
      <c r="AY47" s="24">
        <f>VLOOKUP($A47,'I-EmEC'!$A:$DD,MATCH(AY$2,'I-EmEC'!$A$1:$DD$1,0),FALSE)</f>
        <v>10.11</v>
      </c>
      <c r="AZ47" s="24">
        <f>VLOOKUP($A47,'I-EmEC'!$A:$DD,MATCH(AZ$2,'I-EmEC'!$A$1:$DD$1,0),FALSE)</f>
        <v>9.9</v>
      </c>
      <c r="BA47" s="24">
        <f>VLOOKUP($A47,'I-EmEC'!$A:$DD,MATCH(BA$2,'I-EmEC'!$A$1:$DD$1,0),FALSE)</f>
        <v>9.9</v>
      </c>
      <c r="BB47" s="24">
        <f>VLOOKUP($A47,'I-EmEC'!$A:$DD,MATCH(BB$2,'I-EmEC'!$A$1:$DD$1,0),FALSE)</f>
        <v>10.24</v>
      </c>
      <c r="BC47" s="24">
        <f>VLOOKUP($A47,'I-EmEC'!$A:$DD,MATCH(BC$2,'I-EmEC'!$A$1:$DD$1,0),FALSE)</f>
        <v>10.16</v>
      </c>
      <c r="BD47" s="24">
        <f>VLOOKUP($A47,'I-EmEC'!$A:$DD,MATCH(BD$2,'I-EmEC'!$A$1:$DD$1,0),FALSE)</f>
        <v>10.5</v>
      </c>
      <c r="BE47" s="24">
        <f>VLOOKUP($A47,'I-EmEC'!$A:$DD,MATCH(BE$2,'I-EmEC'!$A$1:$DD$1,0),FALSE)</f>
        <v>10.11</v>
      </c>
      <c r="BF47" s="24" t="e">
        <f>VLOOKUP($A47,'I-EmEC'!$A:$DD,MATCH(BF$2,'I-EmEC'!$A$1:$DD$1,0),FALSE)</f>
        <v>#N/A</v>
      </c>
      <c r="BG47" s="24" t="e">
        <f>VLOOKUP($A47,'I-EmEC'!$A:$DD,MATCH(BG$2,'I-EmEC'!$A$1:$DD$1,0),FALSE)</f>
        <v>#N/A</v>
      </c>
      <c r="BH47" s="24" t="e">
        <f>VLOOKUP($A47,'I-EmEC'!$A:$DD,MATCH(BH$2,'I-EmEC'!$A$1:$DD$1,0),FALSE)</f>
        <v>#N/A</v>
      </c>
      <c r="BI47" s="26">
        <f>VLOOKUP($A47,'I-EmEC'!$A:$DD,MATCH(BI$2,'I-EmEC'!$A$1:$DD$1,0),FALSE)</f>
        <v>67.647058823529406</v>
      </c>
      <c r="BJ47" s="27">
        <f>VLOOKUP($A47,'I-EmEC'!$A:$DD,MATCH(BJ$2,'I-EmEC'!$A$1:$DD$1,0),FALSE)</f>
        <v>60.594795539033463</v>
      </c>
      <c r="BK47" s="27">
        <f>VLOOKUP($A47,'I-EmEC'!$A:$DD,MATCH(BK$2,'I-EmEC'!$A$1:$DD$1,0),FALSE)</f>
        <v>82.011605415860728</v>
      </c>
      <c r="BL47" s="27">
        <f>VLOOKUP($A47,'I-EmEC'!$A:$DD,MATCH(BL$2,'I-EmEC'!$A$1:$DD$1,0),FALSE)</f>
        <v>82.011605415860728</v>
      </c>
      <c r="BM47" s="27">
        <f>VLOOKUP($A47,'I-EmEC'!$A:$DD,MATCH(BM$2,'I-EmEC'!$A$1:$DD$1,0),FALSE)</f>
        <v>78.028747433264883</v>
      </c>
      <c r="BN47" s="27">
        <f>VLOOKUP($A47,'I-EmEC'!$A:$DD,MATCH(BN$2,'I-EmEC'!$A$1:$DD$1,0),FALSE)</f>
        <v>79.296066252587991</v>
      </c>
      <c r="BO47" s="27">
        <f>VLOOKUP($A47,'I-EmEC'!$A:$DD,MATCH(BO$2,'I-EmEC'!$A$1:$DD$1,0),FALSE)</f>
        <v>79.296066252587991</v>
      </c>
      <c r="BP47" s="27">
        <f>VLOOKUP($A47,'I-EmEC'!$A:$DD,MATCH(BP$2,'I-EmEC'!$A$1:$DD$1,0),FALSE)</f>
        <v>89.275362318840578</v>
      </c>
      <c r="BQ47" s="27">
        <f>VLOOKUP($A47,'I-EmEC'!$A:$DD,MATCH(BQ$2,'I-EmEC'!$A$1:$DD$1,0),FALSE)</f>
        <v>60.985626283367552</v>
      </c>
      <c r="BR47" s="27">
        <f>VLOOKUP($A47,'I-EmEC'!$A:$DD,MATCH(BR$2,'I-EmEC'!$A$1:$DD$1,0),FALSE)</f>
        <v>60.985626283367552</v>
      </c>
      <c r="BS47" s="27">
        <f>VLOOKUP($A47,'I-EmEC'!$A:$DD,MATCH(BS$2,'I-EmEC'!$A$1:$DD$1,0),FALSE)</f>
        <v>67.19101123595506</v>
      </c>
      <c r="BT47" s="27">
        <f>VLOOKUP($A47,'I-EmEC'!$A:$DD,MATCH(BT$2,'I-EmEC'!$A$1:$DD$1,0),FALSE)</f>
        <v>83.03747534516765</v>
      </c>
      <c r="BU47" s="27">
        <f>VLOOKUP($A47,'I-EmEC'!$A:$DD,MATCH(BU$2,'I-EmEC'!$A$1:$DD$1,0),FALSE)</f>
        <v>83.238095238095241</v>
      </c>
      <c r="BV47" s="27">
        <f>VLOOKUP($A47,'I-EmEC'!$A:$DD,MATCH(BV$2,'I-EmEC'!$A$1:$DD$1,0),FALSE)</f>
        <v>79.051383399209485</v>
      </c>
      <c r="BW47" s="27" t="e">
        <f>VLOOKUP($A47,'I-EmEC'!$A:$DD,MATCH(BW$2,'I-EmEC'!$A$1:$DD$1,0),FALSE)</f>
        <v>#N/A</v>
      </c>
      <c r="BX47" s="27" t="e">
        <f>VLOOKUP($A47,'I-EmEC'!$A:$DD,MATCH(BX$2,'I-EmEC'!$A$1:$DD$1,0),FALSE)</f>
        <v>#N/A</v>
      </c>
      <c r="BY47" s="27" t="e">
        <f>VLOOKUP($A47,'I-EmEC'!$A:$DD,MATCH(BY$2,'I-EmEC'!$A$1:$DD$1,0),FALSE)</f>
        <v>#N/A</v>
      </c>
      <c r="BZ47" s="23">
        <f>VLOOKUP($A47,'I-EmEC'!$A:$DD,MATCH(BZ$2,'I-EmEC'!$A$1:$DD$1,0),FALSE)</f>
        <v>5.333333333333333</v>
      </c>
      <c r="CA47" s="24">
        <f>VLOOKUP($A47,'I-EmEC'!$A:$DD,MATCH(CA$2,'I-EmEC'!$A$1:$DD$1,0),FALSE)</f>
        <v>4.617563739376771</v>
      </c>
      <c r="CB47" s="24">
        <f>VLOOKUP($A47,'I-EmEC'!$A:$DD,MATCH(CB$2,'I-EmEC'!$A$1:$DD$1,0),FALSE)</f>
        <v>4.9706916764361084</v>
      </c>
      <c r="CC47" s="24">
        <f>VLOOKUP($A47,'I-EmEC'!$A:$DD,MATCH(CC$2,'I-EmEC'!$A$1:$DD$1,0),FALSE)</f>
        <v>4.9706916764361084</v>
      </c>
      <c r="CD47" s="24">
        <f>VLOOKUP($A47,'I-EmEC'!$A:$DD,MATCH(CD$2,'I-EmEC'!$A$1:$DD$1,0),FALSE)</f>
        <v>4.0296924708377517</v>
      </c>
      <c r="CE47" s="24">
        <f>VLOOKUP($A47,'I-EmEC'!$A:$DD,MATCH(CE$2,'I-EmEC'!$A$1:$DD$1,0),FALSE)</f>
        <v>5.1967435549525094</v>
      </c>
      <c r="CF47" s="24">
        <f>VLOOKUP($A47,'I-EmEC'!$A:$DD,MATCH(CF$2,'I-EmEC'!$A$1:$DD$1,0),FALSE)</f>
        <v>5.1967435549525094</v>
      </c>
      <c r="CG47" s="24">
        <f>VLOOKUP($A47,'I-EmEC'!$A:$DD,MATCH(CG$2,'I-EmEC'!$A$1:$DD$1,0),FALSE)</f>
        <v>3.7791411042944785</v>
      </c>
      <c r="CH47" s="24">
        <f>VLOOKUP($A47,'I-EmEC'!$A:$DD,MATCH(CH$2,'I-EmEC'!$A$1:$DD$1,0),FALSE)</f>
        <v>6.2394957983193278</v>
      </c>
      <c r="CI47" s="24">
        <f>VLOOKUP($A47,'I-EmEC'!$A:$DD,MATCH(CI$2,'I-EmEC'!$A$1:$DD$1,0),FALSE)</f>
        <v>6.2394957983193278</v>
      </c>
      <c r="CJ47" s="24">
        <f>VLOOKUP($A47,'I-EmEC'!$A:$DD,MATCH(CJ$2,'I-EmEC'!$A$1:$DD$1,0),FALSE)</f>
        <v>3.25</v>
      </c>
      <c r="CK47" s="24">
        <f>VLOOKUP($A47,'I-EmEC'!$A:$DD,MATCH(CK$2,'I-EmEC'!$A$1:$DD$1,0),FALSE)</f>
        <v>7.2212692967409948</v>
      </c>
      <c r="CL47" s="24">
        <f>VLOOKUP($A47,'I-EmEC'!$A:$DD,MATCH(CL$2,'I-EmEC'!$A$1:$DD$1,0),FALSE)</f>
        <v>6.9920000000000009</v>
      </c>
      <c r="CM47" s="24">
        <f>VLOOKUP($A47,'I-EmEC'!$A:$DD,MATCH(CM$2,'I-EmEC'!$A$1:$DD$1,0),FALSE)</f>
        <v>6.4935064935064934</v>
      </c>
      <c r="CN47" s="24" t="e">
        <f>VLOOKUP($A47,'I-EmEC'!$A:$DD,MATCH(CN$2,'I-EmEC'!$A$1:$DD$1,0),FALSE)</f>
        <v>#N/A</v>
      </c>
      <c r="CO47" s="24" t="e">
        <f>VLOOKUP($A47,'I-EmEC'!$A:$DD,MATCH(CO$2,'I-EmEC'!$A$1:$DD$1,0),FALSE)</f>
        <v>#N/A</v>
      </c>
      <c r="CP47" s="24" t="e">
        <f>VLOOKUP($A47,'I-EmEC'!$A:$DD,MATCH(CP$2,'I-EmEC'!$A$1:$DD$1,0),FALSE)</f>
        <v>#N/A</v>
      </c>
    </row>
    <row r="48" spans="1:94" x14ac:dyDescent="0.2">
      <c r="A48" s="49" t="s">
        <v>117</v>
      </c>
      <c r="B48" s="37" t="str">
        <f>IF(VLOOKUP($A48,'I-Ligands'!$A:$G,3,FALSE)="","",VLOOKUP($A48,'I-Ligands'!$A:$G,3,FALSE))</f>
        <v>Palmitic acid</v>
      </c>
      <c r="C48" s="38" t="str">
        <f>IF(VLOOKUP($A48,'I-Ligands'!$A:$G,4,FALSE)="","",VLOOKUP($A48,'I-Ligands'!$A:$G,4,FALSE))</f>
        <v>Palmitic acid</v>
      </c>
      <c r="D48" s="36" t="str">
        <f>IF(VLOOKUP($A48,'I-Ligands'!$A:$G,5,FALSE)="","",VLOOKUP($A48,'I-Ligands'!$A:$G,5,FALSE))</f>
        <v>Guide to Pharmacology</v>
      </c>
      <c r="E48" s="36">
        <f>IF(VLOOKUP($A48,'I-Ligands'!$A:$G,6,FALSE)="","",VLOOKUP($A48,'I-Ligands'!$A:$G,6,FALSE))</f>
        <v>1055</v>
      </c>
      <c r="F48" s="36" t="str">
        <f>IF(VLOOKUP($A48,'I-Ligands'!$A:$G,7,FALSE)="","",VLOOKUP($A48,'I-Ligands'!$A:$G,7,FALSE))</f>
        <v>Physiological</v>
      </c>
      <c r="G48" s="28">
        <f t="shared" si="0"/>
        <v>4.5837866283678101</v>
      </c>
      <c r="H48" s="32">
        <f t="shared" si="1"/>
        <v>4.6155678837911189</v>
      </c>
      <c r="I48" s="32">
        <f t="shared" si="2"/>
        <v>4.9638637239435912</v>
      </c>
      <c r="J48" s="32">
        <f t="shared" si="3"/>
        <v>4.0436444175500004</v>
      </c>
      <c r="K48" s="32" t="e">
        <f t="shared" si="4"/>
        <v>#N/A</v>
      </c>
      <c r="L48" s="28">
        <f t="shared" si="5"/>
        <v>4.88</v>
      </c>
      <c r="M48" s="32">
        <f t="shared" si="6"/>
        <v>5.48</v>
      </c>
      <c r="N48" s="32">
        <f t="shared" si="7"/>
        <v>5.61</v>
      </c>
      <c r="O48" s="32">
        <f t="shared" si="8"/>
        <v>4.66</v>
      </c>
      <c r="P48" s="32" t="e">
        <f t="shared" si="9"/>
        <v>#N/A</v>
      </c>
      <c r="Q48" s="29">
        <f t="shared" si="10"/>
        <v>50.557620817843869</v>
      </c>
      <c r="R48" s="31">
        <f t="shared" si="11"/>
        <v>33.540372670807457</v>
      </c>
      <c r="S48" s="31">
        <f t="shared" si="12"/>
        <v>22.587268993839835</v>
      </c>
      <c r="T48" s="31">
        <f t="shared" si="13"/>
        <v>24.19047619047619</v>
      </c>
      <c r="U48" s="31" t="e">
        <f t="shared" si="14"/>
        <v>#N/A</v>
      </c>
      <c r="V48" s="28">
        <f t="shared" si="15"/>
        <v>11.92982456140351</v>
      </c>
      <c r="W48" s="32">
        <f t="shared" si="16"/>
        <v>8.5046728971962615</v>
      </c>
      <c r="X48" s="32">
        <f t="shared" si="17"/>
        <v>4.5023696682464456</v>
      </c>
      <c r="Y48" s="32">
        <f t="shared" si="18"/>
        <v>8.3006535947712408</v>
      </c>
      <c r="Z48" s="32" t="e">
        <f t="shared" si="19"/>
        <v>#N/A</v>
      </c>
      <c r="AA48" s="23" cm="1">
        <f t="array" ref="AA48">_xlfn.IFS(AR48=0,0,AR48&gt;0,(LOG(0.01*BI48/10^-AR48)))</f>
        <v>4.56253589433061</v>
      </c>
      <c r="AB48" s="24" cm="1">
        <f t="array" ref="AB48">_xlfn.IFS(AS48=0,0,AS48&gt;0,(LOG(0.01*BJ48/10^-AS48)))</f>
        <v>4.5837866283678101</v>
      </c>
      <c r="AC48" s="24" cm="1">
        <f t="array" ref="AC48">_xlfn.IFS(AT48=0,0,AT48&gt;0,(LOG(0.01*BK48/10^-AT48)))</f>
        <v>4.5146974839122587</v>
      </c>
      <c r="AD48" s="24" cm="1">
        <f t="array" ref="AD48">_xlfn.IFS(AU48=0,0,AU48&gt;0,(LOG(0.01*BL48/10^-AU48)))</f>
        <v>4.5146974839122587</v>
      </c>
      <c r="AE48" s="24" cm="1">
        <f t="array" ref="AE48">_xlfn.IFS(AV48=0,0,AV48&gt;0,(LOG(0.01*BM48/10^-AV48)))</f>
        <v>0</v>
      </c>
      <c r="AF48" s="24" cm="1">
        <f t="array" ref="AF48">_xlfn.IFS(AW48=0,0,AW48&gt;0,(LOG(0.01*BN48/10^-AW48)))</f>
        <v>4.6155678837911189</v>
      </c>
      <c r="AG48" s="24" cm="1">
        <f t="array" ref="AG48">_xlfn.IFS(AX48=0,0,AX48&gt;0,(LOG(0.01*BO48/10^-AX48)))</f>
        <v>4.6155678837911189</v>
      </c>
      <c r="AH48" s="24" cm="1">
        <f t="array" ref="AH48">_xlfn.IFS(AY48=0,0,AY48&gt;0,(LOG(0.01*BP48/10^-AY48)))</f>
        <v>4.0812222972478205</v>
      </c>
      <c r="AI48" s="24" cm="1">
        <f t="array" ref="AI48">_xlfn.IFS(AZ48=0,0,AZ48&gt;0,(LOG(0.01*BQ48/10^-AZ48)))</f>
        <v>4.9638637239435912</v>
      </c>
      <c r="AJ48" s="24" cm="1">
        <f t="array" ref="AJ48">_xlfn.IFS(BA48=0,0,BA48&gt;0,(LOG(0.01*BR48/10^-BA48)))</f>
        <v>4.9638637239435912</v>
      </c>
      <c r="AK48" s="24" cm="1">
        <f t="array" ref="AK48">_xlfn.IFS(BB48=0,0,BB48&gt;0,(LOG(0.01*BS48/10^-BB48)))</f>
        <v>0</v>
      </c>
      <c r="AL48" s="24" cm="1">
        <f t="array" ref="AL48">_xlfn.IFS(BC48=0,0,BC48&gt;0,(LOG(0.01*BT48/10^-BC48)))</f>
        <v>3.7627156459555127</v>
      </c>
      <c r="AM48" s="24" cm="1">
        <f t="array" ref="AM48">_xlfn.IFS(BD48=0,0,BD48&gt;0,(LOG(0.01*BU48/10^-BD48)))</f>
        <v>4.0436444175500004</v>
      </c>
      <c r="AN48" s="24" cm="1">
        <f t="array" ref="AN48">_xlfn.IFS(BE48=0,0,BE48&gt;0,(LOG(0.01*BV48/10^-BE48)))</f>
        <v>3.8434765744506429</v>
      </c>
      <c r="AO48" s="24" t="e" cm="1">
        <f t="array" ref="AO48">_xlfn.IFS(BF48=0,0,BF48&gt;0,(LOG(0.01*BW48/10^-BF48)))</f>
        <v>#N/A</v>
      </c>
      <c r="AP48" s="24" t="e" cm="1">
        <f t="array" ref="AP48">_xlfn.IFS(BG48=0,0,BG48&gt;0,(LOG(0.01*BX48/10^-BG48)))</f>
        <v>#N/A</v>
      </c>
      <c r="AQ48" s="24" t="e" cm="1">
        <f t="array" ref="AQ48">_xlfn.IFS(BH48=0,0,BH48&gt;0,(LOG(0.01*BY48/10^-BH48)))</f>
        <v>#N/A</v>
      </c>
      <c r="AR48" s="23">
        <f>VLOOKUP($A48,'I-EmEC'!$A:$DD,MATCH(AR$2,'I-EmEC'!$A$1:$DD$1,0),FALSE)</f>
        <v>4.87</v>
      </c>
      <c r="AS48" s="24">
        <f>VLOOKUP($A48,'I-EmEC'!$A:$DD,MATCH(AS$2,'I-EmEC'!$A$1:$DD$1,0),FALSE)</f>
        <v>4.88</v>
      </c>
      <c r="AT48" s="24">
        <f>VLOOKUP($A48,'I-EmEC'!$A:$DD,MATCH(AT$2,'I-EmEC'!$A$1:$DD$1,0),FALSE)</f>
        <v>5.48</v>
      </c>
      <c r="AU48" s="24">
        <f>VLOOKUP($A48,'I-EmEC'!$A:$DD,MATCH(AU$2,'I-EmEC'!$A$1:$DD$1,0),FALSE)</f>
        <v>5.48</v>
      </c>
      <c r="AV48" s="24">
        <f>VLOOKUP($A48,'I-EmEC'!$A:$DD,MATCH(AV$2,'I-EmEC'!$A$1:$DD$1,0),FALSE)</f>
        <v>0</v>
      </c>
      <c r="AW48" s="24">
        <f>VLOOKUP($A48,'I-EmEC'!$A:$DD,MATCH(AW$2,'I-EmEC'!$A$1:$DD$1,0),FALSE)</f>
        <v>5.09</v>
      </c>
      <c r="AX48" s="24">
        <f>VLOOKUP($A48,'I-EmEC'!$A:$DD,MATCH(AX$2,'I-EmEC'!$A$1:$DD$1,0),FALSE)</f>
        <v>5.09</v>
      </c>
      <c r="AY48" s="24">
        <f>VLOOKUP($A48,'I-EmEC'!$A:$DD,MATCH(AY$2,'I-EmEC'!$A$1:$DD$1,0),FALSE)</f>
        <v>4.66</v>
      </c>
      <c r="AZ48" s="24">
        <f>VLOOKUP($A48,'I-EmEC'!$A:$DD,MATCH(AZ$2,'I-EmEC'!$A$1:$DD$1,0),FALSE)</f>
        <v>5.61</v>
      </c>
      <c r="BA48" s="24">
        <f>VLOOKUP($A48,'I-EmEC'!$A:$DD,MATCH(BA$2,'I-EmEC'!$A$1:$DD$1,0),FALSE)</f>
        <v>5.61</v>
      </c>
      <c r="BB48" s="24">
        <f>VLOOKUP($A48,'I-EmEC'!$A:$DD,MATCH(BB$2,'I-EmEC'!$A$1:$DD$1,0),FALSE)</f>
        <v>0</v>
      </c>
      <c r="BC48" s="24">
        <f>VLOOKUP($A48,'I-EmEC'!$A:$DD,MATCH(BC$2,'I-EmEC'!$A$1:$DD$1,0),FALSE)</f>
        <v>4.49</v>
      </c>
      <c r="BD48" s="24">
        <f>VLOOKUP($A48,'I-EmEC'!$A:$DD,MATCH(BD$2,'I-EmEC'!$A$1:$DD$1,0),FALSE)</f>
        <v>4.66</v>
      </c>
      <c r="BE48" s="24">
        <f>VLOOKUP($A48,'I-EmEC'!$A:$DD,MATCH(BE$2,'I-EmEC'!$A$1:$DD$1,0),FALSE)</f>
        <v>4.6500000000000004</v>
      </c>
      <c r="BF48" s="24" t="e">
        <f>VLOOKUP($A48,'I-EmEC'!$A:$DD,MATCH(BF$2,'I-EmEC'!$A$1:$DD$1,0),FALSE)</f>
        <v>#N/A</v>
      </c>
      <c r="BG48" s="24" t="e">
        <f>VLOOKUP($A48,'I-EmEC'!$A:$DD,MATCH(BG$2,'I-EmEC'!$A$1:$DD$1,0),FALSE)</f>
        <v>#N/A</v>
      </c>
      <c r="BH48" s="24" t="e">
        <f>VLOOKUP($A48,'I-EmEC'!$A:$DD,MATCH(BH$2,'I-EmEC'!$A$1:$DD$1,0),FALSE)</f>
        <v>#N/A</v>
      </c>
      <c r="BI48" s="26">
        <f>VLOOKUP($A48,'I-EmEC'!$A:$DD,MATCH(BI$2,'I-EmEC'!$A$1:$DD$1,0),FALSE)</f>
        <v>49.264705882352942</v>
      </c>
      <c r="BJ48" s="27">
        <f>VLOOKUP($A48,'I-EmEC'!$A:$DD,MATCH(BJ$2,'I-EmEC'!$A$1:$DD$1,0),FALSE)</f>
        <v>50.557620817843869</v>
      </c>
      <c r="BK48" s="27">
        <f>VLOOKUP($A48,'I-EmEC'!$A:$DD,MATCH(BK$2,'I-EmEC'!$A$1:$DD$1,0),FALSE)</f>
        <v>10.831721470019342</v>
      </c>
      <c r="BL48" s="27">
        <f>VLOOKUP($A48,'I-EmEC'!$A:$DD,MATCH(BL$2,'I-EmEC'!$A$1:$DD$1,0),FALSE)</f>
        <v>10.831721470019342</v>
      </c>
      <c r="BM48" s="27">
        <f>VLOOKUP($A48,'I-EmEC'!$A:$DD,MATCH(BM$2,'I-EmEC'!$A$1:$DD$1,0),FALSE)</f>
        <v>0</v>
      </c>
      <c r="BN48" s="27">
        <f>VLOOKUP($A48,'I-EmEC'!$A:$DD,MATCH(BN$2,'I-EmEC'!$A$1:$DD$1,0),FALSE)</f>
        <v>33.540372670807457</v>
      </c>
      <c r="BO48" s="27">
        <f>VLOOKUP($A48,'I-EmEC'!$A:$DD,MATCH(BO$2,'I-EmEC'!$A$1:$DD$1,0),FALSE)</f>
        <v>33.540372670807457</v>
      </c>
      <c r="BP48" s="27">
        <f>VLOOKUP($A48,'I-EmEC'!$A:$DD,MATCH(BP$2,'I-EmEC'!$A$1:$DD$1,0),FALSE)</f>
        <v>26.376811594202898</v>
      </c>
      <c r="BQ48" s="27">
        <f>VLOOKUP($A48,'I-EmEC'!$A:$DD,MATCH(BQ$2,'I-EmEC'!$A$1:$DD$1,0),FALSE)</f>
        <v>22.587268993839835</v>
      </c>
      <c r="BR48" s="27">
        <f>VLOOKUP($A48,'I-EmEC'!$A:$DD,MATCH(BR$2,'I-EmEC'!$A$1:$DD$1,0),FALSE)</f>
        <v>22.587268993839835</v>
      </c>
      <c r="BS48" s="27">
        <f>VLOOKUP($A48,'I-EmEC'!$A:$DD,MATCH(BS$2,'I-EmEC'!$A$1:$DD$1,0),FALSE)</f>
        <v>0</v>
      </c>
      <c r="BT48" s="27">
        <f>VLOOKUP($A48,'I-EmEC'!$A:$DD,MATCH(BT$2,'I-EmEC'!$A$1:$DD$1,0),FALSE)</f>
        <v>18.737672583826431</v>
      </c>
      <c r="BU48" s="27">
        <f>VLOOKUP($A48,'I-EmEC'!$A:$DD,MATCH(BU$2,'I-EmEC'!$A$1:$DD$1,0),FALSE)</f>
        <v>24.19047619047619</v>
      </c>
      <c r="BV48" s="27">
        <f>VLOOKUP($A48,'I-EmEC'!$A:$DD,MATCH(BV$2,'I-EmEC'!$A$1:$DD$1,0),FALSE)</f>
        <v>15.612648221343873</v>
      </c>
      <c r="BW48" s="27" t="e">
        <f>VLOOKUP($A48,'I-EmEC'!$A:$DD,MATCH(BW$2,'I-EmEC'!$A$1:$DD$1,0),FALSE)</f>
        <v>#N/A</v>
      </c>
      <c r="BX48" s="27" t="e">
        <f>VLOOKUP($A48,'I-EmEC'!$A:$DD,MATCH(BX$2,'I-EmEC'!$A$1:$DD$1,0),FALSE)</f>
        <v>#N/A</v>
      </c>
      <c r="BY48" s="27" t="e">
        <f>VLOOKUP($A48,'I-EmEC'!$A:$DD,MATCH(BY$2,'I-EmEC'!$A$1:$DD$1,0),FALSE)</f>
        <v>#N/A</v>
      </c>
      <c r="BZ48" s="23">
        <f>VLOOKUP($A48,'I-EmEC'!$A:$DD,MATCH(BZ$2,'I-EmEC'!$A$1:$DD$1,0),FALSE)</f>
        <v>11.806167400881057</v>
      </c>
      <c r="CA48" s="24">
        <f>VLOOKUP($A48,'I-EmEC'!$A:$DD,MATCH(CA$2,'I-EmEC'!$A$1:$DD$1,0),FALSE)</f>
        <v>11.92982456140351</v>
      </c>
      <c r="CB48" s="24">
        <f>VLOOKUP($A48,'I-EmEC'!$A:$DD,MATCH(CB$2,'I-EmEC'!$A$1:$DD$1,0),FALSE)</f>
        <v>1.2121212121212119</v>
      </c>
      <c r="CC48" s="24">
        <f>VLOOKUP($A48,'I-EmEC'!$A:$DD,MATCH(CC$2,'I-EmEC'!$A$1:$DD$1,0),FALSE)</f>
        <v>1.2121212121212119</v>
      </c>
      <c r="CD48" s="24">
        <f>VLOOKUP($A48,'I-EmEC'!$A:$DD,MATCH(CD$2,'I-EmEC'!$A$1:$DD$1,0),FALSE)</f>
        <v>0</v>
      </c>
      <c r="CE48" s="24">
        <f>VLOOKUP($A48,'I-EmEC'!$A:$DD,MATCH(CE$2,'I-EmEC'!$A$1:$DD$1,0),FALSE)</f>
        <v>6.4031620553359687</v>
      </c>
      <c r="CF48" s="24">
        <f>VLOOKUP($A48,'I-EmEC'!$A:$DD,MATCH(CF$2,'I-EmEC'!$A$1:$DD$1,0),FALSE)</f>
        <v>6.4031620553359687</v>
      </c>
      <c r="CG48" s="24">
        <f>VLOOKUP($A48,'I-EmEC'!$A:$DD,MATCH(CG$2,'I-EmEC'!$A$1:$DD$1,0),FALSE)</f>
        <v>8.5046728971962615</v>
      </c>
      <c r="CH48" s="24">
        <f>VLOOKUP($A48,'I-EmEC'!$A:$DD,MATCH(CH$2,'I-EmEC'!$A$1:$DD$1,0),FALSE)</f>
        <v>1.3381995133819951</v>
      </c>
      <c r="CI48" s="24">
        <f>VLOOKUP($A48,'I-EmEC'!$A:$DD,MATCH(CI$2,'I-EmEC'!$A$1:$DD$1,0),FALSE)</f>
        <v>1.3381995133819951</v>
      </c>
      <c r="CJ48" s="24">
        <f>VLOOKUP($A48,'I-EmEC'!$A:$DD,MATCH(CJ$2,'I-EmEC'!$A$1:$DD$1,0),FALSE)</f>
        <v>0</v>
      </c>
      <c r="CK48" s="24">
        <f>VLOOKUP($A48,'I-EmEC'!$A:$DD,MATCH(CK$2,'I-EmEC'!$A$1:$DD$1,0),FALSE)</f>
        <v>4.5023696682464456</v>
      </c>
      <c r="CL48" s="24">
        <f>VLOOKUP($A48,'I-EmEC'!$A:$DD,MATCH(CL$2,'I-EmEC'!$A$1:$DD$1,0),FALSE)</f>
        <v>8.3006535947712408</v>
      </c>
      <c r="CM48" s="24">
        <f>VLOOKUP($A48,'I-EmEC'!$A:$DD,MATCH(CM$2,'I-EmEC'!$A$1:$DD$1,0),FALSE)</f>
        <v>6.171875</v>
      </c>
      <c r="CN48" s="24" t="e">
        <f>VLOOKUP($A48,'I-EmEC'!$A:$DD,MATCH(CN$2,'I-EmEC'!$A$1:$DD$1,0),FALSE)</f>
        <v>#N/A</v>
      </c>
      <c r="CO48" s="24" t="e">
        <f>VLOOKUP($A48,'I-EmEC'!$A:$DD,MATCH(CO$2,'I-EmEC'!$A$1:$DD$1,0),FALSE)</f>
        <v>#N/A</v>
      </c>
      <c r="CP48" s="24" t="e">
        <f>VLOOKUP($A48,'I-EmEC'!$A:$DD,MATCH(CP$2,'I-EmEC'!$A$1:$DD$1,0),FALSE)</f>
        <v>#N/A</v>
      </c>
    </row>
    <row r="49" spans="1:94" x14ac:dyDescent="0.2">
      <c r="A49" s="49" t="s">
        <v>118</v>
      </c>
      <c r="B49" s="37" t="str">
        <f>IF(VLOOKUP($A49,'I-Ligands'!$A:$G,3,FALSE)="","",VLOOKUP($A49,'I-Ligands'!$A:$G,3,FALSE))</f>
        <v>Propionic acid</v>
      </c>
      <c r="C49" s="38" t="str">
        <f>IF(VLOOKUP($A49,'I-Ligands'!$A:$G,4,FALSE)="","",VLOOKUP($A49,'I-Ligands'!$A:$G,4,FALSE))</f>
        <v>Propionic Acid</v>
      </c>
      <c r="D49" s="36" t="str">
        <f>IF(VLOOKUP($A49,'I-Ligands'!$A:$G,5,FALSE)="","",VLOOKUP($A49,'I-Ligands'!$A:$G,5,FALSE))</f>
        <v>Guide to Pharmacology</v>
      </c>
      <c r="E49" s="36">
        <f>IF(VLOOKUP($A49,'I-Ligands'!$A:$G,6,FALSE)="","",VLOOKUP($A49,'I-Ligands'!$A:$G,6,FALSE))</f>
        <v>1062</v>
      </c>
      <c r="F49" s="36" t="str">
        <f>IF(VLOOKUP($A49,'I-Ligands'!$A:$G,7,FALSE)="","",VLOOKUP($A49,'I-Ligands'!$A:$G,7,FALSE))</f>
        <v>Physiological</v>
      </c>
      <c r="G49" s="28">
        <f t="shared" si="0"/>
        <v>3.6818850445157265</v>
      </c>
      <c r="H49" s="32">
        <f t="shared" si="1"/>
        <v>3.6852719819038682</v>
      </c>
      <c r="I49" s="32">
        <f t="shared" si="2"/>
        <v>4.185561025777309</v>
      </c>
      <c r="J49" s="32">
        <f t="shared" si="3"/>
        <v>4.2120294571440891</v>
      </c>
      <c r="K49" s="32" t="e">
        <f t="shared" si="4"/>
        <v>#N/A</v>
      </c>
      <c r="L49" s="28">
        <f t="shared" si="5"/>
        <v>4.2</v>
      </c>
      <c r="M49" s="32">
        <f t="shared" si="6"/>
        <v>4.22</v>
      </c>
      <c r="N49" s="32">
        <f t="shared" si="7"/>
        <v>4.97</v>
      </c>
      <c r="O49" s="32">
        <f t="shared" si="8"/>
        <v>5.1100000000000003</v>
      </c>
      <c r="P49" s="32" t="e">
        <f t="shared" si="9"/>
        <v>#N/A</v>
      </c>
      <c r="Q49" s="29">
        <f t="shared" si="10"/>
        <v>30.8550185873606</v>
      </c>
      <c r="R49" s="31">
        <f t="shared" si="11"/>
        <v>29.192546583850934</v>
      </c>
      <c r="S49" s="31">
        <f t="shared" si="12"/>
        <v>28.994082840236686</v>
      </c>
      <c r="T49" s="31">
        <f t="shared" si="13"/>
        <v>12.648221343873518</v>
      </c>
      <c r="U49" s="31" t="e">
        <f t="shared" si="14"/>
        <v>#N/A</v>
      </c>
      <c r="V49" s="28">
        <f t="shared" si="15"/>
        <v>7.3008849557522133</v>
      </c>
      <c r="W49" s="32">
        <f t="shared" si="16"/>
        <v>3.884297520661157</v>
      </c>
      <c r="X49" s="32">
        <f t="shared" si="17"/>
        <v>3.647642679900744</v>
      </c>
      <c r="Y49" s="32">
        <f t="shared" si="18"/>
        <v>1.4780600461893765</v>
      </c>
      <c r="Z49" s="32" t="e">
        <f t="shared" si="19"/>
        <v>#N/A</v>
      </c>
      <c r="AA49" s="23" cm="1">
        <f t="array" ref="AA49">_xlfn.IFS(AR49=0,0,AR49&gt;0,(LOG(0.01*BI49/10^-AR49)))</f>
        <v>3.6818850445157265</v>
      </c>
      <c r="AB49" s="24" cm="1">
        <f t="array" ref="AB49">_xlfn.IFS(AS49=0,0,AS49&gt;0,(LOG(0.01*BJ49/10^-AS49)))</f>
        <v>3.6293258123736658</v>
      </c>
      <c r="AC49" s="24" cm="1">
        <f t="array" ref="AC49">_xlfn.IFS(AT49=0,0,AT49&gt;0,(LOG(0.01*BK49/10^-AT49)))</f>
        <v>0</v>
      </c>
      <c r="AD49" s="24" cm="1">
        <f t="array" ref="AD49">_xlfn.IFS(AU49=0,0,AU49&gt;0,(LOG(0.01*BL49/10^-AU49)))</f>
        <v>0</v>
      </c>
      <c r="AE49" s="24" cm="1">
        <f t="array" ref="AE49">_xlfn.IFS(AV49=0,0,AV49&gt;0,(LOG(0.01*BM49/10^-AV49)))</f>
        <v>0</v>
      </c>
      <c r="AF49" s="24" cm="1">
        <f t="array" ref="AF49">_xlfn.IFS(AW49=0,0,AW49&gt;0,(LOG(0.01*BN49/10^-AW49)))</f>
        <v>3.6852719819038682</v>
      </c>
      <c r="AG49" s="24" cm="1">
        <f t="array" ref="AG49">_xlfn.IFS(AX49=0,0,AX49&gt;0,(LOG(0.01*BO49/10^-AX49)))</f>
        <v>3.6852719819038682</v>
      </c>
      <c r="AH49" s="24" cm="1">
        <f t="array" ref="AH49">_xlfn.IFS(AY49=0,0,AY49&gt;0,(LOG(0.01*BP49/10^-AY49)))</f>
        <v>2.8321809049267261</v>
      </c>
      <c r="AI49" s="24" cm="1">
        <f t="array" ref="AI49">_xlfn.IFS(AZ49=0,0,AZ49&gt;0,(LOG(0.01*BQ49/10^-AZ49)))</f>
        <v>4.185561025777309</v>
      </c>
      <c r="AJ49" s="24" cm="1">
        <f t="array" ref="AJ49">_xlfn.IFS(BA49=0,0,BA49&gt;0,(LOG(0.01*BR49/10^-BA49)))</f>
        <v>4.185561025777309</v>
      </c>
      <c r="AK49" s="24" cm="1">
        <f t="array" ref="AK49">_xlfn.IFS(BB49=0,0,BB49&gt;0,(LOG(0.01*BS49/10^-BB49)))</f>
        <v>0</v>
      </c>
      <c r="AL49" s="24" cm="1">
        <f t="array" ref="AL49">_xlfn.IFS(BC49=0,0,BC49&gt;0,(LOG(0.01*BT49/10^-BC49)))</f>
        <v>4.1123093754148412</v>
      </c>
      <c r="AM49" s="24" cm="1">
        <f t="array" ref="AM49">_xlfn.IFS(BD49=0,0,BD49&gt;0,(LOG(0.01*BU49/10^-BD49)))</f>
        <v>3.9402033860882875</v>
      </c>
      <c r="AN49" s="24" cm="1">
        <f t="array" ref="AN49">_xlfn.IFS(BE49=0,0,BE49&gt;0,(LOG(0.01*BV49/10^-BE49)))</f>
        <v>4.2120294571440891</v>
      </c>
      <c r="AO49" s="24" t="e" cm="1">
        <f t="array" ref="AO49">_xlfn.IFS(BF49=0,0,BF49&gt;0,(LOG(0.01*BW49/10^-BF49)))</f>
        <v>#N/A</v>
      </c>
      <c r="AP49" s="24" t="e" cm="1">
        <f t="array" ref="AP49">_xlfn.IFS(BG49=0,0,BG49&gt;0,(LOG(0.01*BX49/10^-BG49)))</f>
        <v>#N/A</v>
      </c>
      <c r="AQ49" s="24" t="e" cm="1">
        <f t="array" ref="AQ49">_xlfn.IFS(BH49=0,0,BH49&gt;0,(LOG(0.01*BY49/10^-BH49)))</f>
        <v>#N/A</v>
      </c>
      <c r="AR49" s="23">
        <f>VLOOKUP($A49,'I-EmEC'!$A:$DD,MATCH(AR$2,'I-EmEC'!$A$1:$DD$1,0),FALSE)</f>
        <v>4.2</v>
      </c>
      <c r="AS49" s="24">
        <f>VLOOKUP($A49,'I-EmEC'!$A:$DD,MATCH(AS$2,'I-EmEC'!$A$1:$DD$1,0),FALSE)</f>
        <v>4.1399999999999997</v>
      </c>
      <c r="AT49" s="24">
        <f>VLOOKUP($A49,'I-EmEC'!$A:$DD,MATCH(AT$2,'I-EmEC'!$A$1:$DD$1,0),FALSE)</f>
        <v>0</v>
      </c>
      <c r="AU49" s="24">
        <f>VLOOKUP($A49,'I-EmEC'!$A:$DD,MATCH(AU$2,'I-EmEC'!$A$1:$DD$1,0),FALSE)</f>
        <v>0</v>
      </c>
      <c r="AV49" s="24">
        <f>VLOOKUP($A49,'I-EmEC'!$A:$DD,MATCH(AV$2,'I-EmEC'!$A$1:$DD$1,0),FALSE)</f>
        <v>0</v>
      </c>
      <c r="AW49" s="24">
        <f>VLOOKUP($A49,'I-EmEC'!$A:$DD,MATCH(AW$2,'I-EmEC'!$A$1:$DD$1,0),FALSE)</f>
        <v>4.22</v>
      </c>
      <c r="AX49" s="24">
        <f>VLOOKUP($A49,'I-EmEC'!$A:$DD,MATCH(AX$2,'I-EmEC'!$A$1:$DD$1,0),FALSE)</f>
        <v>4.22</v>
      </c>
      <c r="AY49" s="24">
        <f>VLOOKUP($A49,'I-EmEC'!$A:$DD,MATCH(AY$2,'I-EmEC'!$A$1:$DD$1,0),FALSE)</f>
        <v>3.37</v>
      </c>
      <c r="AZ49" s="24">
        <f>VLOOKUP($A49,'I-EmEC'!$A:$DD,MATCH(AZ$2,'I-EmEC'!$A$1:$DD$1,0),FALSE)</f>
        <v>4.97</v>
      </c>
      <c r="BA49" s="24">
        <f>VLOOKUP($A49,'I-EmEC'!$A:$DD,MATCH(BA$2,'I-EmEC'!$A$1:$DD$1,0),FALSE)</f>
        <v>4.97</v>
      </c>
      <c r="BB49" s="24">
        <f>VLOOKUP($A49,'I-EmEC'!$A:$DD,MATCH(BB$2,'I-EmEC'!$A$1:$DD$1,0),FALSE)</f>
        <v>0</v>
      </c>
      <c r="BC49" s="24">
        <f>VLOOKUP($A49,'I-EmEC'!$A:$DD,MATCH(BC$2,'I-EmEC'!$A$1:$DD$1,0),FALSE)</f>
        <v>4.6500000000000004</v>
      </c>
      <c r="BD49" s="24">
        <f>VLOOKUP($A49,'I-EmEC'!$A:$DD,MATCH(BD$2,'I-EmEC'!$A$1:$DD$1,0),FALSE)</f>
        <v>4.92</v>
      </c>
      <c r="BE49" s="24">
        <f>VLOOKUP($A49,'I-EmEC'!$A:$DD,MATCH(BE$2,'I-EmEC'!$A$1:$DD$1,0),FALSE)</f>
        <v>5.1100000000000003</v>
      </c>
      <c r="BF49" s="24" t="e">
        <f>VLOOKUP($A49,'I-EmEC'!$A:$DD,MATCH(BF$2,'I-EmEC'!$A$1:$DD$1,0),FALSE)</f>
        <v>#N/A</v>
      </c>
      <c r="BG49" s="24" t="e">
        <f>VLOOKUP($A49,'I-EmEC'!$A:$DD,MATCH(BG$2,'I-EmEC'!$A$1:$DD$1,0),FALSE)</f>
        <v>#N/A</v>
      </c>
      <c r="BH49" s="24" t="e">
        <f>VLOOKUP($A49,'I-EmEC'!$A:$DD,MATCH(BH$2,'I-EmEC'!$A$1:$DD$1,0),FALSE)</f>
        <v>#N/A</v>
      </c>
      <c r="BI49" s="26">
        <f>VLOOKUP($A49,'I-EmEC'!$A:$DD,MATCH(BI$2,'I-EmEC'!$A$1:$DD$1,0),FALSE)</f>
        <v>30.330882352941178</v>
      </c>
      <c r="BJ49" s="27">
        <f>VLOOKUP($A49,'I-EmEC'!$A:$DD,MATCH(BJ$2,'I-EmEC'!$A$1:$DD$1,0),FALSE)</f>
        <v>30.8550185873606</v>
      </c>
      <c r="BK49" s="27">
        <f>VLOOKUP($A49,'I-EmEC'!$A:$DD,MATCH(BK$2,'I-EmEC'!$A$1:$DD$1,0),FALSE)</f>
        <v>0</v>
      </c>
      <c r="BL49" s="27">
        <f>VLOOKUP($A49,'I-EmEC'!$A:$DD,MATCH(BL$2,'I-EmEC'!$A$1:$DD$1,0),FALSE)</f>
        <v>0</v>
      </c>
      <c r="BM49" s="27">
        <f>VLOOKUP($A49,'I-EmEC'!$A:$DD,MATCH(BM$2,'I-EmEC'!$A$1:$DD$1,0),FALSE)</f>
        <v>0</v>
      </c>
      <c r="BN49" s="27">
        <f>VLOOKUP($A49,'I-EmEC'!$A:$DD,MATCH(BN$2,'I-EmEC'!$A$1:$DD$1,0),FALSE)</f>
        <v>29.192546583850934</v>
      </c>
      <c r="BO49" s="27">
        <f>VLOOKUP($A49,'I-EmEC'!$A:$DD,MATCH(BO$2,'I-EmEC'!$A$1:$DD$1,0),FALSE)</f>
        <v>29.192546583850934</v>
      </c>
      <c r="BP49" s="27">
        <f>VLOOKUP($A49,'I-EmEC'!$A:$DD,MATCH(BP$2,'I-EmEC'!$A$1:$DD$1,0),FALSE)</f>
        <v>28.985507246376812</v>
      </c>
      <c r="BQ49" s="27">
        <f>VLOOKUP($A49,'I-EmEC'!$A:$DD,MATCH(BQ$2,'I-EmEC'!$A$1:$DD$1,0),FALSE)</f>
        <v>16.427104722792606</v>
      </c>
      <c r="BR49" s="27">
        <f>VLOOKUP($A49,'I-EmEC'!$A:$DD,MATCH(BR$2,'I-EmEC'!$A$1:$DD$1,0),FALSE)</f>
        <v>16.427104722792606</v>
      </c>
      <c r="BS49" s="27">
        <f>VLOOKUP($A49,'I-EmEC'!$A:$DD,MATCH(BS$2,'I-EmEC'!$A$1:$DD$1,0),FALSE)</f>
        <v>0</v>
      </c>
      <c r="BT49" s="27">
        <f>VLOOKUP($A49,'I-EmEC'!$A:$DD,MATCH(BT$2,'I-EmEC'!$A$1:$DD$1,0),FALSE)</f>
        <v>28.994082840236686</v>
      </c>
      <c r="BU49" s="27">
        <f>VLOOKUP($A49,'I-EmEC'!$A:$DD,MATCH(BU$2,'I-EmEC'!$A$1:$DD$1,0),FALSE)</f>
        <v>10.476190476190476</v>
      </c>
      <c r="BV49" s="27">
        <f>VLOOKUP($A49,'I-EmEC'!$A:$DD,MATCH(BV$2,'I-EmEC'!$A$1:$DD$1,0),FALSE)</f>
        <v>12.648221343873518</v>
      </c>
      <c r="BW49" s="27" t="e">
        <f>VLOOKUP($A49,'I-EmEC'!$A:$DD,MATCH(BW$2,'I-EmEC'!$A$1:$DD$1,0),FALSE)</f>
        <v>#N/A</v>
      </c>
      <c r="BX49" s="27" t="e">
        <f>VLOOKUP($A49,'I-EmEC'!$A:$DD,MATCH(BX$2,'I-EmEC'!$A$1:$DD$1,0),FALSE)</f>
        <v>#N/A</v>
      </c>
      <c r="BY49" s="27" t="e">
        <f>VLOOKUP($A49,'I-EmEC'!$A:$DD,MATCH(BY$2,'I-EmEC'!$A$1:$DD$1,0),FALSE)</f>
        <v>#N/A</v>
      </c>
      <c r="BZ49" s="23">
        <f>VLOOKUP($A49,'I-EmEC'!$A:$DD,MATCH(BZ$2,'I-EmEC'!$A$1:$DD$1,0),FALSE)</f>
        <v>7.3008849557522133</v>
      </c>
      <c r="CA49" s="24">
        <f>VLOOKUP($A49,'I-EmEC'!$A:$DD,MATCH(CA$2,'I-EmEC'!$A$1:$DD$1,0),FALSE)</f>
        <v>6.384615384615385</v>
      </c>
      <c r="CB49" s="24">
        <f>VLOOKUP($A49,'I-EmEC'!$A:$DD,MATCH(CB$2,'I-EmEC'!$A$1:$DD$1,0),FALSE)</f>
        <v>0</v>
      </c>
      <c r="CC49" s="24">
        <f>VLOOKUP($A49,'I-EmEC'!$A:$DD,MATCH(CC$2,'I-EmEC'!$A$1:$DD$1,0),FALSE)</f>
        <v>0</v>
      </c>
      <c r="CD49" s="24">
        <f>VLOOKUP($A49,'I-EmEC'!$A:$DD,MATCH(CD$2,'I-EmEC'!$A$1:$DD$1,0),FALSE)</f>
        <v>0</v>
      </c>
      <c r="CE49" s="24">
        <f>VLOOKUP($A49,'I-EmEC'!$A:$DD,MATCH(CE$2,'I-EmEC'!$A$1:$DD$1,0),FALSE)</f>
        <v>3.884297520661157</v>
      </c>
      <c r="CF49" s="24">
        <f>VLOOKUP($A49,'I-EmEC'!$A:$DD,MATCH(CF$2,'I-EmEC'!$A$1:$DD$1,0),FALSE)</f>
        <v>3.884297520661157</v>
      </c>
      <c r="CG49" s="24">
        <f>VLOOKUP($A49,'I-EmEC'!$A:$DD,MATCH(CG$2,'I-EmEC'!$A$1:$DD$1,0),FALSE)</f>
        <v>2.4509803921568629</v>
      </c>
      <c r="CH49" s="24">
        <f>VLOOKUP($A49,'I-EmEC'!$A:$DD,MATCH(CH$2,'I-EmEC'!$A$1:$DD$1,0),FALSE)</f>
        <v>1.9801980198019802</v>
      </c>
      <c r="CI49" s="24">
        <f>VLOOKUP($A49,'I-EmEC'!$A:$DD,MATCH(CI$2,'I-EmEC'!$A$1:$DD$1,0),FALSE)</f>
        <v>1.9801980198019802</v>
      </c>
      <c r="CJ49" s="24">
        <f>VLOOKUP($A49,'I-EmEC'!$A:$DD,MATCH(CJ$2,'I-EmEC'!$A$1:$DD$1,0),FALSE)</f>
        <v>0</v>
      </c>
      <c r="CK49" s="24">
        <f>VLOOKUP($A49,'I-EmEC'!$A:$DD,MATCH(CK$2,'I-EmEC'!$A$1:$DD$1,0),FALSE)</f>
        <v>3.647642679900744</v>
      </c>
      <c r="CL49" s="24">
        <f>VLOOKUP($A49,'I-EmEC'!$A:$DD,MATCH(CL$2,'I-EmEC'!$A$1:$DD$1,0),FALSE)</f>
        <v>1.2614678899082568</v>
      </c>
      <c r="CM49" s="24">
        <f>VLOOKUP($A49,'I-EmEC'!$A:$DD,MATCH(CM$2,'I-EmEC'!$A$1:$DD$1,0),FALSE)</f>
        <v>1.4780600461893765</v>
      </c>
      <c r="CN49" s="24" t="e">
        <f>VLOOKUP($A49,'I-EmEC'!$A:$DD,MATCH(CN$2,'I-EmEC'!$A$1:$DD$1,0),FALSE)</f>
        <v>#N/A</v>
      </c>
      <c r="CO49" s="24" t="e">
        <f>VLOOKUP($A49,'I-EmEC'!$A:$DD,MATCH(CO$2,'I-EmEC'!$A$1:$DD$1,0),FALSE)</f>
        <v>#N/A</v>
      </c>
      <c r="CP49" s="24" t="e">
        <f>VLOOKUP($A49,'I-EmEC'!$A:$DD,MATCH(CP$2,'I-EmEC'!$A$1:$DD$1,0),FALSE)</f>
        <v>#N/A</v>
      </c>
    </row>
    <row r="50" spans="1:94" x14ac:dyDescent="0.2">
      <c r="A50" s="49" t="s">
        <v>119</v>
      </c>
      <c r="B50" s="37" t="str">
        <f>IF(VLOOKUP($A50,'I-Ligands'!$A:$G,3,FALSE)="","",VLOOKUP($A50,'I-Ligands'!$A:$G,3,FALSE))</f>
        <v>Propionic acid</v>
      </c>
      <c r="C50" s="38" t="str">
        <f>IF(VLOOKUP($A50,'I-Ligands'!$A:$G,4,FALSE)="","",VLOOKUP($A50,'I-Ligands'!$A:$G,4,FALSE))</f>
        <v>Propionic Acid</v>
      </c>
      <c r="D50" s="36" t="str">
        <f>IF(VLOOKUP($A50,'I-Ligands'!$A:$G,5,FALSE)="","",VLOOKUP($A50,'I-Ligands'!$A:$G,5,FALSE))</f>
        <v>Guide to Pharmacology</v>
      </c>
      <c r="E50" s="36">
        <f>IF(VLOOKUP($A50,'I-Ligands'!$A:$G,6,FALSE)="","",VLOOKUP($A50,'I-Ligands'!$A:$G,6,FALSE))</f>
        <v>1062</v>
      </c>
      <c r="F50" s="36" t="str">
        <f>IF(VLOOKUP($A50,'I-Ligands'!$A:$G,7,FALSE)="","",VLOOKUP($A50,'I-Ligands'!$A:$G,7,FALSE))</f>
        <v>Physiological</v>
      </c>
      <c r="G50" s="28">
        <f t="shared" si="0"/>
        <v>0</v>
      </c>
      <c r="H50" s="32">
        <f t="shared" si="1"/>
        <v>4.2096299780818747</v>
      </c>
      <c r="I50" s="32">
        <f t="shared" si="2"/>
        <v>3.2254278163646242</v>
      </c>
      <c r="J50" s="32">
        <f t="shared" si="3"/>
        <v>3.7891492472414536</v>
      </c>
      <c r="K50" s="32" t="e">
        <f t="shared" si="4"/>
        <v>#N/A</v>
      </c>
      <c r="L50" s="28">
        <f t="shared" si="5"/>
        <v>0</v>
      </c>
      <c r="M50" s="32">
        <f t="shared" si="6"/>
        <v>4.5199999999999996</v>
      </c>
      <c r="N50" s="32">
        <f t="shared" si="7"/>
        <v>4.08</v>
      </c>
      <c r="O50" s="32">
        <f t="shared" si="8"/>
        <v>4.08</v>
      </c>
      <c r="P50" s="32" t="e">
        <f t="shared" si="9"/>
        <v>#N/A</v>
      </c>
      <c r="Q50" s="29">
        <f t="shared" si="10"/>
        <v>0</v>
      </c>
      <c r="R50" s="31">
        <f t="shared" si="11"/>
        <v>54.782608695652165</v>
      </c>
      <c r="S50" s="31">
        <f t="shared" si="12"/>
        <v>29.585798816568047</v>
      </c>
      <c r="T50" s="31">
        <f t="shared" si="13"/>
        <v>57.904761904761905</v>
      </c>
      <c r="U50" s="31" t="e">
        <f t="shared" si="14"/>
        <v>#N/A</v>
      </c>
      <c r="V50" s="28">
        <f t="shared" si="15"/>
        <v>0</v>
      </c>
      <c r="W50" s="32">
        <f t="shared" si="16"/>
        <v>10.905172413793105</v>
      </c>
      <c r="X50" s="32">
        <f t="shared" si="17"/>
        <v>7.5376884422110555</v>
      </c>
      <c r="Y50" s="32">
        <f t="shared" si="18"/>
        <v>13.45132743362832</v>
      </c>
      <c r="Z50" s="32" t="e">
        <f t="shared" si="19"/>
        <v>#N/A</v>
      </c>
      <c r="AA50" s="23" cm="1">
        <f t="array" ref="AA50">_xlfn.IFS(AR50=0,0,AR50&gt;0,(LOG(0.01*BI50/10^-AR50)))</f>
        <v>0</v>
      </c>
      <c r="AB50" s="24" cm="1">
        <f t="array" ref="AB50">_xlfn.IFS(AS50=0,0,AS50&gt;0,(LOG(0.01*BJ50/10^-AS50)))</f>
        <v>0</v>
      </c>
      <c r="AC50" s="24" cm="1">
        <f t="array" ref="AC50">_xlfn.IFS(AT50=0,0,AT50&gt;0,(LOG(0.01*BK50/10^-AT50)))</f>
        <v>4.2096299780818747</v>
      </c>
      <c r="AD50" s="24" cm="1">
        <f t="array" ref="AD50">_xlfn.IFS(AU50=0,0,AU50&gt;0,(LOG(0.01*BL50/10^-AU50)))</f>
        <v>4.2096299780818747</v>
      </c>
      <c r="AE50" s="24" cm="1">
        <f t="array" ref="AE50">_xlfn.IFS(AV50=0,0,AV50&gt;0,(LOG(0.01*BM50/10^-AV50)))</f>
        <v>4.0716371231498982</v>
      </c>
      <c r="AF50" s="24" cm="1">
        <f t="array" ref="AF50">_xlfn.IFS(AW50=0,0,AW50&gt;0,(LOG(0.01*BN50/10^-AW50)))</f>
        <v>3.8025930496824438</v>
      </c>
      <c r="AG50" s="24" cm="1">
        <f t="array" ref="AG50">_xlfn.IFS(AX50=0,0,AX50&gt;0,(LOG(0.01*BO50/10^-AX50)))</f>
        <v>3.8025930496824438</v>
      </c>
      <c r="AH50" s="24" cm="1">
        <f t="array" ref="AH50">_xlfn.IFS(AY50=0,0,AY50&gt;0,(LOG(0.01*BP50/10^-AY50)))</f>
        <v>3.6586427090999698</v>
      </c>
      <c r="AI50" s="24" cm="1">
        <f t="array" ref="AI50">_xlfn.IFS(AZ50=0,0,AZ50&gt;0,(LOG(0.01*BQ50/10^-AZ50)))</f>
        <v>3.148345894457858</v>
      </c>
      <c r="AJ50" s="24" cm="1">
        <f t="array" ref="AJ50">_xlfn.IFS(BA50=0,0,BA50&gt;0,(LOG(0.01*BR50/10^-BA50)))</f>
        <v>3.148345894457858</v>
      </c>
      <c r="AK50" s="24" cm="1">
        <f t="array" ref="AK50">_xlfn.IFS(BB50=0,0,BB50&gt;0,(LOG(0.01*BS50/10^-BB50)))</f>
        <v>3.2254278163646242</v>
      </c>
      <c r="AL50" s="24" cm="1">
        <f t="array" ref="AL50">_xlfn.IFS(BC50=0,0,BC50&gt;0,(LOG(0.01*BT50/10^-BC50)))</f>
        <v>2.7710832997223456</v>
      </c>
      <c r="AM50" s="24" cm="1">
        <f t="array" ref="AM50">_xlfn.IFS(BD50=0,0,BD50&gt;0,(LOG(0.01*BU50/10^-BD50)))</f>
        <v>3.6427142802027968</v>
      </c>
      <c r="AN50" s="24" cm="1">
        <f t="array" ref="AN50">_xlfn.IFS(BE50=0,0,BE50&gt;0,(LOG(0.01*BV50/10^-BE50)))</f>
        <v>3.7891492472414536</v>
      </c>
      <c r="AO50" s="24" t="e" cm="1">
        <f t="array" ref="AO50">_xlfn.IFS(BF50=0,0,BF50&gt;0,(LOG(0.01*BW50/10^-BF50)))</f>
        <v>#N/A</v>
      </c>
      <c r="AP50" s="24" t="e" cm="1">
        <f t="array" ref="AP50">_xlfn.IFS(BG50=0,0,BG50&gt;0,(LOG(0.01*BX50/10^-BG50)))</f>
        <v>#N/A</v>
      </c>
      <c r="AQ50" s="24" t="e" cm="1">
        <f t="array" ref="AQ50">_xlfn.IFS(BH50=0,0,BH50&gt;0,(LOG(0.01*BY50/10^-BH50)))</f>
        <v>#N/A</v>
      </c>
      <c r="AR50" s="23">
        <f>VLOOKUP($A50,'I-EmEC'!$A:$DD,MATCH(AR$2,'I-EmEC'!$A$1:$DD$1,0),FALSE)</f>
        <v>0</v>
      </c>
      <c r="AS50" s="24">
        <f>VLOOKUP($A50,'I-EmEC'!$A:$DD,MATCH(AS$2,'I-EmEC'!$A$1:$DD$1,0),FALSE)</f>
        <v>0</v>
      </c>
      <c r="AT50" s="24">
        <f>VLOOKUP($A50,'I-EmEC'!$A:$DD,MATCH(AT$2,'I-EmEC'!$A$1:$DD$1,0),FALSE)</f>
        <v>4.5199999999999996</v>
      </c>
      <c r="AU50" s="24">
        <f>VLOOKUP($A50,'I-EmEC'!$A:$DD,MATCH(AU$2,'I-EmEC'!$A$1:$DD$1,0),FALSE)</f>
        <v>4.5199999999999996</v>
      </c>
      <c r="AV50" s="24">
        <f>VLOOKUP($A50,'I-EmEC'!$A:$DD,MATCH(AV$2,'I-EmEC'!$A$1:$DD$1,0),FALSE)</f>
        <v>4.37</v>
      </c>
      <c r="AW50" s="24">
        <f>VLOOKUP($A50,'I-EmEC'!$A:$DD,MATCH(AW$2,'I-EmEC'!$A$1:$DD$1,0),FALSE)</f>
        <v>4.08</v>
      </c>
      <c r="AX50" s="24">
        <f>VLOOKUP($A50,'I-EmEC'!$A:$DD,MATCH(AX$2,'I-EmEC'!$A$1:$DD$1,0),FALSE)</f>
        <v>4.08</v>
      </c>
      <c r="AY50" s="24">
        <f>VLOOKUP($A50,'I-EmEC'!$A:$DD,MATCH(AY$2,'I-EmEC'!$A$1:$DD$1,0),FALSE)</f>
        <v>3.92</v>
      </c>
      <c r="AZ50" s="24">
        <f>VLOOKUP($A50,'I-EmEC'!$A:$DD,MATCH(AZ$2,'I-EmEC'!$A$1:$DD$1,0),FALSE)</f>
        <v>4.08</v>
      </c>
      <c r="BA50" s="24">
        <f>VLOOKUP($A50,'I-EmEC'!$A:$DD,MATCH(BA$2,'I-EmEC'!$A$1:$DD$1,0),FALSE)</f>
        <v>4.08</v>
      </c>
      <c r="BB50" s="24">
        <f>VLOOKUP($A50,'I-EmEC'!$A:$DD,MATCH(BB$2,'I-EmEC'!$A$1:$DD$1,0),FALSE)</f>
        <v>3.91</v>
      </c>
      <c r="BC50" s="24">
        <f>VLOOKUP($A50,'I-EmEC'!$A:$DD,MATCH(BC$2,'I-EmEC'!$A$1:$DD$1,0),FALSE)</f>
        <v>3.3</v>
      </c>
      <c r="BD50" s="24">
        <f>VLOOKUP($A50,'I-EmEC'!$A:$DD,MATCH(BD$2,'I-EmEC'!$A$1:$DD$1,0),FALSE)</f>
        <v>3.88</v>
      </c>
      <c r="BE50" s="24">
        <f>VLOOKUP($A50,'I-EmEC'!$A:$DD,MATCH(BE$2,'I-EmEC'!$A$1:$DD$1,0),FALSE)</f>
        <v>4.08</v>
      </c>
      <c r="BF50" s="24" t="e">
        <f>VLOOKUP($A50,'I-EmEC'!$A:$DD,MATCH(BF$2,'I-EmEC'!$A$1:$DD$1,0),FALSE)</f>
        <v>#N/A</v>
      </c>
      <c r="BG50" s="24" t="e">
        <f>VLOOKUP($A50,'I-EmEC'!$A:$DD,MATCH(BG$2,'I-EmEC'!$A$1:$DD$1,0),FALSE)</f>
        <v>#N/A</v>
      </c>
      <c r="BH50" s="24" t="e">
        <f>VLOOKUP($A50,'I-EmEC'!$A:$DD,MATCH(BH$2,'I-EmEC'!$A$1:$DD$1,0),FALSE)</f>
        <v>#N/A</v>
      </c>
      <c r="BI50" s="26">
        <f>VLOOKUP($A50,'I-EmEC'!$A:$DD,MATCH(BI$2,'I-EmEC'!$A$1:$DD$1,0),FALSE)</f>
        <v>0</v>
      </c>
      <c r="BJ50" s="27">
        <f>VLOOKUP($A50,'I-EmEC'!$A:$DD,MATCH(BJ$2,'I-EmEC'!$A$1:$DD$1,0),FALSE)</f>
        <v>0</v>
      </c>
      <c r="BK50" s="27">
        <f>VLOOKUP($A50,'I-EmEC'!$A:$DD,MATCH(BK$2,'I-EmEC'!$A$1:$DD$1,0),FALSE)</f>
        <v>48.936170212765951</v>
      </c>
      <c r="BL50" s="27">
        <f>VLOOKUP($A50,'I-EmEC'!$A:$DD,MATCH(BL$2,'I-EmEC'!$A$1:$DD$1,0),FALSE)</f>
        <v>48.936170212765951</v>
      </c>
      <c r="BM50" s="27">
        <f>VLOOKUP($A50,'I-EmEC'!$A:$DD,MATCH(BM$2,'I-EmEC'!$A$1:$DD$1,0),FALSE)</f>
        <v>50.308008213552355</v>
      </c>
      <c r="BN50" s="27">
        <f>VLOOKUP($A50,'I-EmEC'!$A:$DD,MATCH(BN$2,'I-EmEC'!$A$1:$DD$1,0),FALSE)</f>
        <v>52.795031055900623</v>
      </c>
      <c r="BO50" s="27">
        <f>VLOOKUP($A50,'I-EmEC'!$A:$DD,MATCH(BO$2,'I-EmEC'!$A$1:$DD$1,0),FALSE)</f>
        <v>52.795031055900623</v>
      </c>
      <c r="BP50" s="27">
        <f>VLOOKUP($A50,'I-EmEC'!$A:$DD,MATCH(BP$2,'I-EmEC'!$A$1:$DD$1,0),FALSE)</f>
        <v>54.782608695652165</v>
      </c>
      <c r="BQ50" s="27">
        <f>VLOOKUP($A50,'I-EmEC'!$A:$DD,MATCH(BQ$2,'I-EmEC'!$A$1:$DD$1,0),FALSE)</f>
        <v>11.704312114989733</v>
      </c>
      <c r="BR50" s="27">
        <f>VLOOKUP($A50,'I-EmEC'!$A:$DD,MATCH(BR$2,'I-EmEC'!$A$1:$DD$1,0),FALSE)</f>
        <v>11.704312114989733</v>
      </c>
      <c r="BS50" s="27">
        <f>VLOOKUP($A50,'I-EmEC'!$A:$DD,MATCH(BS$2,'I-EmEC'!$A$1:$DD$1,0),FALSE)</f>
        <v>20.674157303370784</v>
      </c>
      <c r="BT50" s="27">
        <f>VLOOKUP($A50,'I-EmEC'!$A:$DD,MATCH(BT$2,'I-EmEC'!$A$1:$DD$1,0),FALSE)</f>
        <v>29.585798816568047</v>
      </c>
      <c r="BU50" s="27">
        <f>VLOOKUP($A50,'I-EmEC'!$A:$DD,MATCH(BU$2,'I-EmEC'!$A$1:$DD$1,0),FALSE)</f>
        <v>57.904761904761905</v>
      </c>
      <c r="BV50" s="27">
        <f>VLOOKUP($A50,'I-EmEC'!$A:$DD,MATCH(BV$2,'I-EmEC'!$A$1:$DD$1,0),FALSE)</f>
        <v>51.185770750988141</v>
      </c>
      <c r="BW50" s="27" t="e">
        <f>VLOOKUP($A50,'I-EmEC'!$A:$DD,MATCH(BW$2,'I-EmEC'!$A$1:$DD$1,0),FALSE)</f>
        <v>#N/A</v>
      </c>
      <c r="BX50" s="27" t="e">
        <f>VLOOKUP($A50,'I-EmEC'!$A:$DD,MATCH(BX$2,'I-EmEC'!$A$1:$DD$1,0),FALSE)</f>
        <v>#N/A</v>
      </c>
      <c r="BY50" s="27" t="e">
        <f>VLOOKUP($A50,'I-EmEC'!$A:$DD,MATCH(BY$2,'I-EmEC'!$A$1:$DD$1,0),FALSE)</f>
        <v>#N/A</v>
      </c>
      <c r="BZ50" s="23">
        <f>VLOOKUP($A50,'I-EmEC'!$A:$DD,MATCH(BZ$2,'I-EmEC'!$A$1:$DD$1,0),FALSE)</f>
        <v>0</v>
      </c>
      <c r="CA50" s="24">
        <f>VLOOKUP($A50,'I-EmEC'!$A:$DD,MATCH(CA$2,'I-EmEC'!$A$1:$DD$1,0),FALSE)</f>
        <v>0</v>
      </c>
      <c r="CB50" s="24">
        <f>VLOOKUP($A50,'I-EmEC'!$A:$DD,MATCH(CB$2,'I-EmEC'!$A$1:$DD$1,0),FALSE)</f>
        <v>10.905172413793105</v>
      </c>
      <c r="CC50" s="24">
        <f>VLOOKUP($A50,'I-EmEC'!$A:$DD,MATCH(CC$2,'I-EmEC'!$A$1:$DD$1,0),FALSE)</f>
        <v>10.905172413793105</v>
      </c>
      <c r="CD50" s="24">
        <f>VLOOKUP($A50,'I-EmEC'!$A:$DD,MATCH(CD$2,'I-EmEC'!$A$1:$DD$1,0),FALSE)</f>
        <v>8.0858085808580871</v>
      </c>
      <c r="CE50" s="24">
        <f>VLOOKUP($A50,'I-EmEC'!$A:$DD,MATCH(CE$2,'I-EmEC'!$A$1:$DD$1,0),FALSE)</f>
        <v>5.0999999999999996</v>
      </c>
      <c r="CF50" s="24">
        <f>VLOOKUP($A50,'I-EmEC'!$A:$DD,MATCH(CF$2,'I-EmEC'!$A$1:$DD$1,0),FALSE)</f>
        <v>5.0999999999999996</v>
      </c>
      <c r="CG50" s="24">
        <f>VLOOKUP($A50,'I-EmEC'!$A:$DD,MATCH(CG$2,'I-EmEC'!$A$1:$DD$1,0),FALSE)</f>
        <v>3.0681818181818179</v>
      </c>
      <c r="CH50" s="24">
        <f>VLOOKUP($A50,'I-EmEC'!$A:$DD,MATCH(CH$2,'I-EmEC'!$A$1:$DD$1,0),FALSE)</f>
        <v>0.94527363184079605</v>
      </c>
      <c r="CI50" s="24">
        <f>VLOOKUP($A50,'I-EmEC'!$A:$DD,MATCH(CI$2,'I-EmEC'!$A$1:$DD$1,0),FALSE)</f>
        <v>0.94527363184079605</v>
      </c>
      <c r="CJ50" s="24">
        <f>VLOOKUP($A50,'I-EmEC'!$A:$DD,MATCH(CJ$2,'I-EmEC'!$A$1:$DD$1,0),FALSE)</f>
        <v>2.0175438596491229</v>
      </c>
      <c r="CK50" s="24">
        <f>VLOOKUP($A50,'I-EmEC'!$A:$DD,MATCH(CK$2,'I-EmEC'!$A$1:$DD$1,0),FALSE)</f>
        <v>7.5376884422110555</v>
      </c>
      <c r="CL50" s="24">
        <f>VLOOKUP($A50,'I-EmEC'!$A:$DD,MATCH(CL$2,'I-EmEC'!$A$1:$DD$1,0),FALSE)</f>
        <v>13.45132743362832</v>
      </c>
      <c r="CM50" s="24">
        <f>VLOOKUP($A50,'I-EmEC'!$A:$DD,MATCH(CM$2,'I-EmEC'!$A$1:$DD$1,0),FALSE)</f>
        <v>6.196172248803828</v>
      </c>
      <c r="CN50" s="24" t="e">
        <f>VLOOKUP($A50,'I-EmEC'!$A:$DD,MATCH(CN$2,'I-EmEC'!$A$1:$DD$1,0),FALSE)</f>
        <v>#N/A</v>
      </c>
      <c r="CO50" s="24" t="e">
        <f>VLOOKUP($A50,'I-EmEC'!$A:$DD,MATCH(CO$2,'I-EmEC'!$A$1:$DD$1,0),FALSE)</f>
        <v>#N/A</v>
      </c>
      <c r="CP50" s="24" t="e">
        <f>VLOOKUP($A50,'I-EmEC'!$A:$DD,MATCH(CP$2,'I-EmEC'!$A$1:$DD$1,0),FALSE)</f>
        <v>#N/A</v>
      </c>
    </row>
    <row r="51" spans="1:94" x14ac:dyDescent="0.2">
      <c r="A51" s="49" t="s">
        <v>120</v>
      </c>
      <c r="B51" s="37" t="str">
        <f>IF(VLOOKUP($A51,'I-Ligands'!$A:$G,3,FALSE)="","",VLOOKUP($A51,'I-Ligands'!$A:$G,3,FALSE))</f>
        <v>TUG 891</v>
      </c>
      <c r="C51" s="38" t="str">
        <f>IF(VLOOKUP($A51,'I-Ligands'!$A:$G,4,FALSE)="","",VLOOKUP($A51,'I-Ligands'!$A:$G,4,FALSE))</f>
        <v>TUG 891</v>
      </c>
      <c r="D51" s="36" t="str">
        <f>IF(VLOOKUP($A51,'I-Ligands'!$A:$G,5,FALSE)="","",VLOOKUP($A51,'I-Ligands'!$A:$G,5,FALSE))</f>
        <v>Guide to Pharmacology</v>
      </c>
      <c r="E51" s="36">
        <f>IF(VLOOKUP($A51,'I-Ligands'!$A:$G,6,FALSE)="","",VLOOKUP($A51,'I-Ligands'!$A:$G,6,FALSE))</f>
        <v>6490</v>
      </c>
      <c r="F51" s="36" t="str">
        <f>IF(VLOOKUP($A51,'I-Ligands'!$A:$G,7,FALSE)="","",VLOOKUP($A51,'I-Ligands'!$A:$G,7,FALSE))</f>
        <v>Surrogate</v>
      </c>
      <c r="G51" s="28">
        <f t="shared" si="0"/>
        <v>7.0724644352645827</v>
      </c>
      <c r="H51" s="32">
        <f t="shared" si="1"/>
        <v>7.5683530448508307</v>
      </c>
      <c r="I51" s="32">
        <f t="shared" si="2"/>
        <v>7.235063744506018</v>
      </c>
      <c r="J51" s="32">
        <f t="shared" si="3"/>
        <v>6.8936560625744754</v>
      </c>
      <c r="K51" s="32" t="e">
        <f t="shared" si="4"/>
        <v>#N/A</v>
      </c>
      <c r="L51" s="28">
        <f t="shared" si="5"/>
        <v>7.49</v>
      </c>
      <c r="M51" s="32">
        <f t="shared" si="6"/>
        <v>8.19</v>
      </c>
      <c r="N51" s="32">
        <f t="shared" si="7"/>
        <v>7.85</v>
      </c>
      <c r="O51" s="32">
        <f t="shared" si="8"/>
        <v>7.23</v>
      </c>
      <c r="P51" s="32" t="e">
        <f t="shared" si="9"/>
        <v>#N/A</v>
      </c>
      <c r="Q51" s="29">
        <f t="shared" si="10"/>
        <v>41.449814126394052</v>
      </c>
      <c r="R51" s="31">
        <f t="shared" si="11"/>
        <v>45.134575569358184</v>
      </c>
      <c r="S51" s="31">
        <f t="shared" si="12"/>
        <v>42.299794661190965</v>
      </c>
      <c r="T51" s="31">
        <f t="shared" si="13"/>
        <v>46.095238095238095</v>
      </c>
      <c r="U51" s="31" t="e">
        <f t="shared" si="14"/>
        <v>#N/A</v>
      </c>
      <c r="V51" s="28">
        <f t="shared" si="15"/>
        <v>4.6458333333333339</v>
      </c>
      <c r="W51" s="32">
        <f t="shared" si="16"/>
        <v>3.4009360374414976</v>
      </c>
      <c r="X51" s="32">
        <f t="shared" si="17"/>
        <v>3.8767395626242545</v>
      </c>
      <c r="Y51" s="32">
        <f t="shared" si="18"/>
        <v>5.9753086419753085</v>
      </c>
      <c r="Z51" s="32" t="e">
        <f t="shared" si="19"/>
        <v>#N/A</v>
      </c>
      <c r="AA51" s="23" cm="1">
        <f t="array" ref="AA51">_xlfn.IFS(AR51=0,0,AR51&gt;0,(LOG(0.01*BI51/10^-AR51)))</f>
        <v>7.0724644352645827</v>
      </c>
      <c r="AB51" s="24" cm="1">
        <f t="array" ref="AB51">_xlfn.IFS(AS51=0,0,AS51&gt;0,(LOG(0.01*BJ51/10^-AS51)))</f>
        <v>6.897522587381772</v>
      </c>
      <c r="AC51" s="24" cm="1">
        <f t="array" ref="AC51">_xlfn.IFS(AT51=0,0,AT51&gt;0,(LOG(0.01*BK51/10^-AT51)))</f>
        <v>7.5683530448508307</v>
      </c>
      <c r="AD51" s="24" cm="1">
        <f t="array" ref="AD51">_xlfn.IFS(AU51=0,0,AU51&gt;0,(LOG(0.01*BL51/10^-AU51)))</f>
        <v>7.5683530448508307</v>
      </c>
      <c r="AE51" s="24" cm="1">
        <f t="array" ref="AE51">_xlfn.IFS(AV51=0,0,AV51&gt;0,(LOG(0.01*BM51/10^-AV51)))</f>
        <v>7.511071210547283</v>
      </c>
      <c r="AF51" s="24" cm="1">
        <f t="array" ref="AF51">_xlfn.IFS(AW51=0,0,AW51&gt;0,(LOG(0.01*BN51/10^-AW51)))</f>
        <v>7.2445093628530932</v>
      </c>
      <c r="AG51" s="24" cm="1">
        <f t="array" ref="AG51">_xlfn.IFS(AX51=0,0,AX51&gt;0,(LOG(0.01*BO51/10^-AX51)))</f>
        <v>7.2445093628530932</v>
      </c>
      <c r="AH51" s="24" cm="1">
        <f t="array" ref="AH51">_xlfn.IFS(AY51=0,0,AY51&gt;0,(LOG(0.01*BP51/10^-AY51)))</f>
        <v>7.3615646826119372</v>
      </c>
      <c r="AI51" s="24" cm="1">
        <f t="array" ref="AI51">_xlfn.IFS(AZ51=0,0,AZ51&gt;0,(LOG(0.01*BQ51/10^-AZ51)))</f>
        <v>7.0563382591545194</v>
      </c>
      <c r="AJ51" s="24" cm="1">
        <f t="array" ref="AJ51">_xlfn.IFS(BA51=0,0,BA51&gt;0,(LOG(0.01*BR51/10^-BA51)))</f>
        <v>7.0563382591545194</v>
      </c>
      <c r="AK51" s="24" cm="1">
        <f t="array" ref="AK51">_xlfn.IFS(BB51=0,0,BB51&gt;0,(LOG(0.01*BS51/10^-BB51)))</f>
        <v>7.235063744506018</v>
      </c>
      <c r="AL51" s="24" cm="1">
        <f t="array" ref="AL51">_xlfn.IFS(BC51=0,0,BC51&gt;0,(LOG(0.01*BT51/10^-BC51)))</f>
        <v>6.0750266520291829</v>
      </c>
      <c r="AM51" s="24" cm="1">
        <f t="array" ref="AM51">_xlfn.IFS(BD51=0,0,BD51&gt;0,(LOG(0.01*BU51/10^-BD51)))</f>
        <v>6.8936560625744754</v>
      </c>
      <c r="AN51" s="24" cm="1">
        <f t="array" ref="AN51">_xlfn.IFS(BE51=0,0,BE51&gt;0,(LOG(0.01*BV51/10^-BE51)))</f>
        <v>6.7975773191777931</v>
      </c>
      <c r="AO51" s="24" t="e" cm="1">
        <f t="array" ref="AO51">_xlfn.IFS(BF51=0,0,BF51&gt;0,(LOG(0.01*BW51/10^-BF51)))</f>
        <v>#N/A</v>
      </c>
      <c r="AP51" s="24" t="e" cm="1">
        <f t="array" ref="AP51">_xlfn.IFS(BG51=0,0,BG51&gt;0,(LOG(0.01*BX51/10^-BG51)))</f>
        <v>#N/A</v>
      </c>
      <c r="AQ51" s="24" t="e" cm="1">
        <f t="array" ref="AQ51">_xlfn.IFS(BH51=0,0,BH51&gt;0,(LOG(0.01*BY51/10^-BH51)))</f>
        <v>#N/A</v>
      </c>
      <c r="AR51" s="23">
        <f>VLOOKUP($A51,'I-EmEC'!$A:$DD,MATCH(AR$2,'I-EmEC'!$A$1:$DD$1,0),FALSE)</f>
        <v>7.49</v>
      </c>
      <c r="AS51" s="24">
        <f>VLOOKUP($A51,'I-EmEC'!$A:$DD,MATCH(AS$2,'I-EmEC'!$A$1:$DD$1,0),FALSE)</f>
        <v>7.28</v>
      </c>
      <c r="AT51" s="24">
        <f>VLOOKUP($A51,'I-EmEC'!$A:$DD,MATCH(AT$2,'I-EmEC'!$A$1:$DD$1,0),FALSE)</f>
        <v>8.1</v>
      </c>
      <c r="AU51" s="24">
        <f>VLOOKUP($A51,'I-EmEC'!$A:$DD,MATCH(AU$2,'I-EmEC'!$A$1:$DD$1,0),FALSE)</f>
        <v>8.1</v>
      </c>
      <c r="AV51" s="24">
        <f>VLOOKUP($A51,'I-EmEC'!$A:$DD,MATCH(AV$2,'I-EmEC'!$A$1:$DD$1,0),FALSE)</f>
        <v>8.19</v>
      </c>
      <c r="AW51" s="24">
        <f>VLOOKUP($A51,'I-EmEC'!$A:$DD,MATCH(AW$2,'I-EmEC'!$A$1:$DD$1,0),FALSE)</f>
        <v>7.59</v>
      </c>
      <c r="AX51" s="24">
        <f>VLOOKUP($A51,'I-EmEC'!$A:$DD,MATCH(AX$2,'I-EmEC'!$A$1:$DD$1,0),FALSE)</f>
        <v>7.59</v>
      </c>
      <c r="AY51" s="24">
        <f>VLOOKUP($A51,'I-EmEC'!$A:$DD,MATCH(AY$2,'I-EmEC'!$A$1:$DD$1,0),FALSE)</f>
        <v>7.87</v>
      </c>
      <c r="AZ51" s="24">
        <f>VLOOKUP($A51,'I-EmEC'!$A:$DD,MATCH(AZ$2,'I-EmEC'!$A$1:$DD$1,0),FALSE)</f>
        <v>7.43</v>
      </c>
      <c r="BA51" s="24">
        <f>VLOOKUP($A51,'I-EmEC'!$A:$DD,MATCH(BA$2,'I-EmEC'!$A$1:$DD$1,0),FALSE)</f>
        <v>7.43</v>
      </c>
      <c r="BB51" s="24">
        <f>VLOOKUP($A51,'I-EmEC'!$A:$DD,MATCH(BB$2,'I-EmEC'!$A$1:$DD$1,0),FALSE)</f>
        <v>7.85</v>
      </c>
      <c r="BC51" s="24">
        <f>VLOOKUP($A51,'I-EmEC'!$A:$DD,MATCH(BC$2,'I-EmEC'!$A$1:$DD$1,0),FALSE)</f>
        <v>6.49</v>
      </c>
      <c r="BD51" s="24">
        <f>VLOOKUP($A51,'I-EmEC'!$A:$DD,MATCH(BD$2,'I-EmEC'!$A$1:$DD$1,0),FALSE)</f>
        <v>7.23</v>
      </c>
      <c r="BE51" s="24">
        <f>VLOOKUP($A51,'I-EmEC'!$A:$DD,MATCH(BE$2,'I-EmEC'!$A$1:$DD$1,0),FALSE)</f>
        <v>7.14</v>
      </c>
      <c r="BF51" s="24" t="e">
        <f>VLOOKUP($A51,'I-EmEC'!$A:$DD,MATCH(BF$2,'I-EmEC'!$A$1:$DD$1,0),FALSE)</f>
        <v>#N/A</v>
      </c>
      <c r="BG51" s="24" t="e">
        <f>VLOOKUP($A51,'I-EmEC'!$A:$DD,MATCH(BG$2,'I-EmEC'!$A$1:$DD$1,0),FALSE)</f>
        <v>#N/A</v>
      </c>
      <c r="BH51" s="24" t="e">
        <f>VLOOKUP($A51,'I-EmEC'!$A:$DD,MATCH(BH$2,'I-EmEC'!$A$1:$DD$1,0),FALSE)</f>
        <v>#N/A</v>
      </c>
      <c r="BI51" s="26">
        <f>VLOOKUP($A51,'I-EmEC'!$A:$DD,MATCH(BI$2,'I-EmEC'!$A$1:$DD$1,0),FALSE)</f>
        <v>38.235294117647058</v>
      </c>
      <c r="BJ51" s="27">
        <f>VLOOKUP($A51,'I-EmEC'!$A:$DD,MATCH(BJ$2,'I-EmEC'!$A$1:$DD$1,0),FALSE)</f>
        <v>41.449814126394052</v>
      </c>
      <c r="BK51" s="27">
        <f>VLOOKUP($A51,'I-EmEC'!$A:$DD,MATCH(BK$2,'I-EmEC'!$A$1:$DD$1,0),FALSE)</f>
        <v>29.400386847195357</v>
      </c>
      <c r="BL51" s="27">
        <f>VLOOKUP($A51,'I-EmEC'!$A:$DD,MATCH(BL$2,'I-EmEC'!$A$1:$DD$1,0),FALSE)</f>
        <v>29.400386847195357</v>
      </c>
      <c r="BM51" s="27">
        <f>VLOOKUP($A51,'I-EmEC'!$A:$DD,MATCH(BM$2,'I-EmEC'!$A$1:$DD$1,0),FALSE)</f>
        <v>20.94455852156057</v>
      </c>
      <c r="BN51" s="27">
        <f>VLOOKUP($A51,'I-EmEC'!$A:$DD,MATCH(BN$2,'I-EmEC'!$A$1:$DD$1,0),FALSE)</f>
        <v>45.134575569358184</v>
      </c>
      <c r="BO51" s="27">
        <f>VLOOKUP($A51,'I-EmEC'!$A:$DD,MATCH(BO$2,'I-EmEC'!$A$1:$DD$1,0),FALSE)</f>
        <v>45.134575569358184</v>
      </c>
      <c r="BP51" s="27">
        <f>VLOOKUP($A51,'I-EmEC'!$A:$DD,MATCH(BP$2,'I-EmEC'!$A$1:$DD$1,0),FALSE)</f>
        <v>31.014492753623188</v>
      </c>
      <c r="BQ51" s="27">
        <f>VLOOKUP($A51,'I-EmEC'!$A:$DD,MATCH(BQ$2,'I-EmEC'!$A$1:$DD$1,0),FALSE)</f>
        <v>42.299794661190965</v>
      </c>
      <c r="BR51" s="27">
        <f>VLOOKUP($A51,'I-EmEC'!$A:$DD,MATCH(BR$2,'I-EmEC'!$A$1:$DD$1,0),FALSE)</f>
        <v>42.299794661190965</v>
      </c>
      <c r="BS51" s="27">
        <f>VLOOKUP($A51,'I-EmEC'!$A:$DD,MATCH(BS$2,'I-EmEC'!$A$1:$DD$1,0),FALSE)</f>
        <v>24.269662921348313</v>
      </c>
      <c r="BT51" s="27">
        <f>VLOOKUP($A51,'I-EmEC'!$A:$DD,MATCH(BT$2,'I-EmEC'!$A$1:$DD$1,0),FALSE)</f>
        <v>38.46153846153846</v>
      </c>
      <c r="BU51" s="27">
        <f>VLOOKUP($A51,'I-EmEC'!$A:$DD,MATCH(BU$2,'I-EmEC'!$A$1:$DD$1,0),FALSE)</f>
        <v>46.095238095238095</v>
      </c>
      <c r="BV51" s="27">
        <f>VLOOKUP($A51,'I-EmEC'!$A:$DD,MATCH(BV$2,'I-EmEC'!$A$1:$DD$1,0),FALSE)</f>
        <v>45.454545454545453</v>
      </c>
      <c r="BW51" s="27" t="e">
        <f>VLOOKUP($A51,'I-EmEC'!$A:$DD,MATCH(BW$2,'I-EmEC'!$A$1:$DD$1,0),FALSE)</f>
        <v>#N/A</v>
      </c>
      <c r="BX51" s="27" t="e">
        <f>VLOOKUP($A51,'I-EmEC'!$A:$DD,MATCH(BX$2,'I-EmEC'!$A$1:$DD$1,0),FALSE)</f>
        <v>#N/A</v>
      </c>
      <c r="BY51" s="27" t="e">
        <f>VLOOKUP($A51,'I-EmEC'!$A:$DD,MATCH(BY$2,'I-EmEC'!$A$1:$DD$1,0),FALSE)</f>
        <v>#N/A</v>
      </c>
      <c r="BZ51" s="23">
        <f>VLOOKUP($A51,'I-EmEC'!$A:$DD,MATCH(BZ$2,'I-EmEC'!$A$1:$DD$1,0),FALSE)</f>
        <v>3.4266886326194399</v>
      </c>
      <c r="CA51" s="24">
        <f>VLOOKUP($A51,'I-EmEC'!$A:$DD,MATCH(CA$2,'I-EmEC'!$A$1:$DD$1,0),FALSE)</f>
        <v>4.6458333333333339</v>
      </c>
      <c r="CB51" s="24">
        <f>VLOOKUP($A51,'I-EmEC'!$A:$DD,MATCH(CB$2,'I-EmEC'!$A$1:$DD$1,0),FALSE)</f>
        <v>3.3115468409586057</v>
      </c>
      <c r="CC51" s="24">
        <f>VLOOKUP($A51,'I-EmEC'!$A:$DD,MATCH(CC$2,'I-EmEC'!$A$1:$DD$1,0),FALSE)</f>
        <v>3.3115468409586057</v>
      </c>
      <c r="CD51" s="24">
        <f>VLOOKUP($A51,'I-EmEC'!$A:$DD,MATCH(CD$2,'I-EmEC'!$A$1:$DD$1,0),FALSE)</f>
        <v>2.1841541755888652</v>
      </c>
      <c r="CE51" s="24">
        <f>VLOOKUP($A51,'I-EmEC'!$A:$DD,MATCH(CE$2,'I-EmEC'!$A$1:$DD$1,0),FALSE)</f>
        <v>3.4009360374414976</v>
      </c>
      <c r="CF51" s="24">
        <f>VLOOKUP($A51,'I-EmEC'!$A:$DD,MATCH(CF$2,'I-EmEC'!$A$1:$DD$1,0),FALSE)</f>
        <v>3.4009360374414976</v>
      </c>
      <c r="CG51" s="24">
        <f>VLOOKUP($A51,'I-EmEC'!$A:$DD,MATCH(CG$2,'I-EmEC'!$A$1:$DD$1,0),FALSE)</f>
        <v>1.8197278911564625</v>
      </c>
      <c r="CH51" s="24">
        <f>VLOOKUP($A51,'I-EmEC'!$A:$DD,MATCH(CH$2,'I-EmEC'!$A$1:$DD$1,0),FALSE)</f>
        <v>3.1354642313546424</v>
      </c>
      <c r="CI51" s="24">
        <f>VLOOKUP($A51,'I-EmEC'!$A:$DD,MATCH(CI$2,'I-EmEC'!$A$1:$DD$1,0),FALSE)</f>
        <v>3.1354642313546424</v>
      </c>
      <c r="CJ51" s="24">
        <f>VLOOKUP($A51,'I-EmEC'!$A:$DD,MATCH(CJ$2,'I-EmEC'!$A$1:$DD$1,0),FALSE)</f>
        <v>3.3644859813084116</v>
      </c>
      <c r="CK51" s="24">
        <f>VLOOKUP($A51,'I-EmEC'!$A:$DD,MATCH(CK$2,'I-EmEC'!$A$1:$DD$1,0),FALSE)</f>
        <v>3.8767395626242545</v>
      </c>
      <c r="CL51" s="24">
        <f>VLOOKUP($A51,'I-EmEC'!$A:$DD,MATCH(CL$2,'I-EmEC'!$A$1:$DD$1,0),FALSE)</f>
        <v>5.9753086419753085</v>
      </c>
      <c r="CM51" s="24">
        <f>VLOOKUP($A51,'I-EmEC'!$A:$DD,MATCH(CM$2,'I-EmEC'!$A$1:$DD$1,0),FALSE)</f>
        <v>5.1111111111111107</v>
      </c>
      <c r="CN51" s="24" t="e">
        <f>VLOOKUP($A51,'I-EmEC'!$A:$DD,MATCH(CN$2,'I-EmEC'!$A$1:$DD$1,0),FALSE)</f>
        <v>#N/A</v>
      </c>
      <c r="CO51" s="24" t="e">
        <f>VLOOKUP($A51,'I-EmEC'!$A:$DD,MATCH(CO$2,'I-EmEC'!$A$1:$DD$1,0),FALSE)</f>
        <v>#N/A</v>
      </c>
      <c r="CP51" s="24" t="e">
        <f>VLOOKUP($A51,'I-EmEC'!$A:$DD,MATCH(CP$2,'I-EmEC'!$A$1:$DD$1,0),FALSE)</f>
        <v>#N/A</v>
      </c>
    </row>
    <row r="52" spans="1:94" x14ac:dyDescent="0.2">
      <c r="A52" s="49" t="s">
        <v>114</v>
      </c>
      <c r="B52" s="37" t="str">
        <f>IF(VLOOKUP($A52,'I-Ligands'!$A:$G,3,FALSE)="","",VLOOKUP($A52,'I-Ligands'!$A:$G,3,FALSE))</f>
        <v>fMLP</v>
      </c>
      <c r="C52" s="38" t="str">
        <f>IF(VLOOKUP($A52,'I-Ligands'!$A:$G,4,FALSE)="","",VLOOKUP($A52,'I-Ligands'!$A:$G,4,FALSE))</f>
        <v>For-MLP</v>
      </c>
      <c r="D52" s="36" t="str">
        <f>IF(VLOOKUP($A52,'I-Ligands'!$A:$G,5,FALSE)="","",VLOOKUP($A52,'I-Ligands'!$A:$G,5,FALSE))</f>
        <v>Guide to Pharmacology</v>
      </c>
      <c r="E52" s="36">
        <f>IF(VLOOKUP($A52,'I-Ligands'!$A:$G,6,FALSE)="","",VLOOKUP($A52,'I-Ligands'!$A:$G,6,FALSE))</f>
        <v>1022</v>
      </c>
      <c r="F52" s="36" t="str">
        <f>IF(VLOOKUP($A52,'I-Ligands'!$A:$G,7,FALSE)="","",VLOOKUP($A52,'I-Ligands'!$A:$G,7,FALSE))</f>
        <v>Physiological</v>
      </c>
      <c r="G52" s="28">
        <f t="shared" si="0"/>
        <v>0</v>
      </c>
      <c r="H52" s="32">
        <f t="shared" si="1"/>
        <v>7.2311281257397884</v>
      </c>
      <c r="I52" s="32">
        <f t="shared" si="2"/>
        <v>6.5007180813951431</v>
      </c>
      <c r="J52" s="32">
        <f t="shared" si="3"/>
        <v>0</v>
      </c>
      <c r="K52" s="32" t="e">
        <f t="shared" si="4"/>
        <v>#N/A</v>
      </c>
      <c r="L52" s="28">
        <f t="shared" si="5"/>
        <v>0</v>
      </c>
      <c r="M52" s="32">
        <f t="shared" si="6"/>
        <v>7.72</v>
      </c>
      <c r="N52" s="32">
        <f t="shared" si="7"/>
        <v>7.23</v>
      </c>
      <c r="O52" s="32">
        <f t="shared" si="8"/>
        <v>0</v>
      </c>
      <c r="P52" s="32" t="e">
        <f t="shared" si="9"/>
        <v>#N/A</v>
      </c>
      <c r="Q52" s="29">
        <f t="shared" si="10"/>
        <v>0</v>
      </c>
      <c r="R52" s="31">
        <f t="shared" si="11"/>
        <v>32.4435318275154</v>
      </c>
      <c r="S52" s="31">
        <f t="shared" si="12"/>
        <v>18.651685393258429</v>
      </c>
      <c r="T52" s="31">
        <f t="shared" si="13"/>
        <v>0</v>
      </c>
      <c r="U52" s="31" t="e">
        <f t="shared" si="14"/>
        <v>#N/A</v>
      </c>
      <c r="V52" s="28">
        <f t="shared" si="15"/>
        <v>0</v>
      </c>
      <c r="W52" s="32">
        <f t="shared" si="16"/>
        <v>2.2191011235955056</v>
      </c>
      <c r="X52" s="32">
        <f t="shared" si="17"/>
        <v>1.4510489510489513</v>
      </c>
      <c r="Y52" s="32">
        <f t="shared" si="18"/>
        <v>0</v>
      </c>
      <c r="Z52" s="32" t="e">
        <f t="shared" si="19"/>
        <v>#N/A</v>
      </c>
      <c r="AA52" s="23" cm="1">
        <f t="array" ref="AA52">_xlfn.IFS(AR52=0,0,AR52&gt;0,(LOG(0.01*BI52/10^-AR52)))</f>
        <v>0</v>
      </c>
      <c r="AB52" s="24" cm="1">
        <f t="array" ref="AB52">_xlfn.IFS(AS52=0,0,AS52&gt;0,(LOG(0.01*BJ52/10^-AS52)))</f>
        <v>0</v>
      </c>
      <c r="AC52" s="24" cm="1">
        <f t="array" ref="AC52">_xlfn.IFS(AT52=0,0,AT52&gt;0,(LOG(0.01*BK52/10^-AT52)))</f>
        <v>6.2938419533373269</v>
      </c>
      <c r="AD52" s="24" cm="1">
        <f t="array" ref="AD52">_xlfn.IFS(AU52=0,0,AU52&gt;0,(LOG(0.01*BL52/10^-AU52)))</f>
        <v>6.2938419533373269</v>
      </c>
      <c r="AE52" s="24" cm="1">
        <f t="array" ref="AE52">_xlfn.IFS(AV52=0,0,AV52&gt;0,(LOG(0.01*BM52/10^-AV52)))</f>
        <v>7.2311281257397884</v>
      </c>
      <c r="AF52" s="24" cm="1">
        <f t="array" ref="AF52">_xlfn.IFS(AW52=0,0,AW52&gt;0,(LOG(0.01*BN52/10^-AW52)))</f>
        <v>0</v>
      </c>
      <c r="AG52" s="24" cm="1">
        <f t="array" ref="AG52">_xlfn.IFS(AX52=0,0,AX52&gt;0,(LOG(0.01*BO52/10^-AX52)))</f>
        <v>0</v>
      </c>
      <c r="AH52" s="24" cm="1">
        <f t="array" ref="AH52">_xlfn.IFS(AY52=0,0,AY52&gt;0,(LOG(0.01*BP52/10^-AY52)))</f>
        <v>0</v>
      </c>
      <c r="AI52" s="24" cm="1">
        <f t="array" ref="AI52">_xlfn.IFS(AZ52=0,0,AZ52&gt;0,(LOG(0.01*BQ52/10^-AZ52)))</f>
        <v>0</v>
      </c>
      <c r="AJ52" s="24" cm="1">
        <f t="array" ref="AJ52">_xlfn.IFS(BA52=0,0,BA52&gt;0,(LOG(0.01*BR52/10^-BA52)))</f>
        <v>0</v>
      </c>
      <c r="AK52" s="24" cm="1">
        <f t="array" ref="AK52">_xlfn.IFS(BB52=0,0,BB52&gt;0,(LOG(0.01*BS52/10^-BB52)))</f>
        <v>6.5007180813951431</v>
      </c>
      <c r="AL52" s="24" cm="1">
        <f t="array" ref="AL52">_xlfn.IFS(BC52=0,0,BC52&gt;0,(LOG(0.01*BT52/10^-BC52)))</f>
        <v>0</v>
      </c>
      <c r="AM52" s="24" cm="1">
        <f t="array" ref="AM52">_xlfn.IFS(BD52=0,0,BD52&gt;0,(LOG(0.01*BU52/10^-BD52)))</f>
        <v>0</v>
      </c>
      <c r="AN52" s="24" cm="1">
        <f t="array" ref="AN52">_xlfn.IFS(BE52=0,0,BE52&gt;0,(LOG(0.01*BV52/10^-BE52)))</f>
        <v>0</v>
      </c>
      <c r="AO52" s="24" t="e" cm="1">
        <f t="array" ref="AO52">_xlfn.IFS(BF52=0,0,BF52&gt;0,(LOG(0.01*BW52/10^-BF52)))</f>
        <v>#N/A</v>
      </c>
      <c r="AP52" s="24" t="e" cm="1">
        <f t="array" ref="AP52">_xlfn.IFS(BG52=0,0,BG52&gt;0,(LOG(0.01*BX52/10^-BG52)))</f>
        <v>#N/A</v>
      </c>
      <c r="AQ52" s="24" t="e" cm="1">
        <f t="array" ref="AQ52">_xlfn.IFS(BH52=0,0,BH52&gt;0,(LOG(0.01*BY52/10^-BH52)))</f>
        <v>#N/A</v>
      </c>
      <c r="AR52" s="23">
        <f>VLOOKUP($A52,'I-EmEC'!$A:$DD,MATCH(AR$2,'I-EmEC'!$A$1:$DD$1,0),FALSE)</f>
        <v>0</v>
      </c>
      <c r="AS52" s="24">
        <f>VLOOKUP($A52,'I-EmEC'!$A:$DD,MATCH(AS$2,'I-EmEC'!$A$1:$DD$1,0),FALSE)</f>
        <v>0</v>
      </c>
      <c r="AT52" s="24">
        <f>VLOOKUP($A52,'I-EmEC'!$A:$DD,MATCH(AT$2,'I-EmEC'!$A$1:$DD$1,0),FALSE)</f>
        <v>7.15</v>
      </c>
      <c r="AU52" s="24">
        <f>VLOOKUP($A52,'I-EmEC'!$A:$DD,MATCH(AU$2,'I-EmEC'!$A$1:$DD$1,0),FALSE)</f>
        <v>7.15</v>
      </c>
      <c r="AV52" s="24">
        <f>VLOOKUP($A52,'I-EmEC'!$A:$DD,MATCH(AV$2,'I-EmEC'!$A$1:$DD$1,0),FALSE)</f>
        <v>7.72</v>
      </c>
      <c r="AW52" s="24">
        <f>VLOOKUP($A52,'I-EmEC'!$A:$DD,MATCH(AW$2,'I-EmEC'!$A$1:$DD$1,0),FALSE)</f>
        <v>0</v>
      </c>
      <c r="AX52" s="24">
        <f>VLOOKUP($A52,'I-EmEC'!$A:$DD,MATCH(AX$2,'I-EmEC'!$A$1:$DD$1,0),FALSE)</f>
        <v>0</v>
      </c>
      <c r="AY52" s="24">
        <f>VLOOKUP($A52,'I-EmEC'!$A:$DD,MATCH(AY$2,'I-EmEC'!$A$1:$DD$1,0),FALSE)</f>
        <v>0</v>
      </c>
      <c r="AZ52" s="24">
        <f>VLOOKUP($A52,'I-EmEC'!$A:$DD,MATCH(AZ$2,'I-EmEC'!$A$1:$DD$1,0),FALSE)</f>
        <v>0</v>
      </c>
      <c r="BA52" s="24">
        <f>VLOOKUP($A52,'I-EmEC'!$A:$DD,MATCH(BA$2,'I-EmEC'!$A$1:$DD$1,0),FALSE)</f>
        <v>0</v>
      </c>
      <c r="BB52" s="24">
        <f>VLOOKUP($A52,'I-EmEC'!$A:$DD,MATCH(BB$2,'I-EmEC'!$A$1:$DD$1,0),FALSE)</f>
        <v>7.23</v>
      </c>
      <c r="BC52" s="24">
        <f>VLOOKUP($A52,'I-EmEC'!$A:$DD,MATCH(BC$2,'I-EmEC'!$A$1:$DD$1,0),FALSE)</f>
        <v>0</v>
      </c>
      <c r="BD52" s="24">
        <f>VLOOKUP($A52,'I-EmEC'!$A:$DD,MATCH(BD$2,'I-EmEC'!$A$1:$DD$1,0),FALSE)</f>
        <v>0</v>
      </c>
      <c r="BE52" s="24">
        <f>VLOOKUP($A52,'I-EmEC'!$A:$DD,MATCH(BE$2,'I-EmEC'!$A$1:$DD$1,0),FALSE)</f>
        <v>0</v>
      </c>
      <c r="BF52" s="24" t="e">
        <f>VLOOKUP($A52,'I-EmEC'!$A:$DD,MATCH(BF$2,'I-EmEC'!$A$1:$DD$1,0),FALSE)</f>
        <v>#N/A</v>
      </c>
      <c r="BG52" s="24" t="e">
        <f>VLOOKUP($A52,'I-EmEC'!$A:$DD,MATCH(BG$2,'I-EmEC'!$A$1:$DD$1,0),FALSE)</f>
        <v>#N/A</v>
      </c>
      <c r="BH52" s="24" t="e">
        <f>VLOOKUP($A52,'I-EmEC'!$A:$DD,MATCH(BH$2,'I-EmEC'!$A$1:$DD$1,0),FALSE)</f>
        <v>#N/A</v>
      </c>
      <c r="BI52" s="26">
        <f>VLOOKUP($A52,'I-EmEC'!$A:$DD,MATCH(BI$2,'I-EmEC'!$A$1:$DD$1,0),FALSE)</f>
        <v>0</v>
      </c>
      <c r="BJ52" s="27">
        <f>VLOOKUP($A52,'I-EmEC'!$A:$DD,MATCH(BJ$2,'I-EmEC'!$A$1:$DD$1,0),FALSE)</f>
        <v>0</v>
      </c>
      <c r="BK52" s="27">
        <f>VLOOKUP($A52,'I-EmEC'!$A:$DD,MATCH(BK$2,'I-EmEC'!$A$1:$DD$1,0),FALSE)</f>
        <v>13.926499032882012</v>
      </c>
      <c r="BL52" s="27">
        <f>VLOOKUP($A52,'I-EmEC'!$A:$DD,MATCH(BL$2,'I-EmEC'!$A$1:$DD$1,0),FALSE)</f>
        <v>13.926499032882012</v>
      </c>
      <c r="BM52" s="27">
        <f>VLOOKUP($A52,'I-EmEC'!$A:$DD,MATCH(BM$2,'I-EmEC'!$A$1:$DD$1,0),FALSE)</f>
        <v>32.4435318275154</v>
      </c>
      <c r="BN52" s="27">
        <f>VLOOKUP($A52,'I-EmEC'!$A:$DD,MATCH(BN$2,'I-EmEC'!$A$1:$DD$1,0),FALSE)</f>
        <v>0</v>
      </c>
      <c r="BO52" s="27">
        <f>VLOOKUP($A52,'I-EmEC'!$A:$DD,MATCH(BO$2,'I-EmEC'!$A$1:$DD$1,0),FALSE)</f>
        <v>0</v>
      </c>
      <c r="BP52" s="27">
        <f>VLOOKUP($A52,'I-EmEC'!$A:$DD,MATCH(BP$2,'I-EmEC'!$A$1:$DD$1,0),FALSE)</f>
        <v>0</v>
      </c>
      <c r="BQ52" s="27">
        <f>VLOOKUP($A52,'I-EmEC'!$A:$DD,MATCH(BQ$2,'I-EmEC'!$A$1:$DD$1,0),FALSE)</f>
        <v>0</v>
      </c>
      <c r="BR52" s="27">
        <f>VLOOKUP($A52,'I-EmEC'!$A:$DD,MATCH(BR$2,'I-EmEC'!$A$1:$DD$1,0),FALSE)</f>
        <v>0</v>
      </c>
      <c r="BS52" s="27">
        <f>VLOOKUP($A52,'I-EmEC'!$A:$DD,MATCH(BS$2,'I-EmEC'!$A$1:$DD$1,0),FALSE)</f>
        <v>18.651685393258429</v>
      </c>
      <c r="BT52" s="27">
        <f>VLOOKUP($A52,'I-EmEC'!$A:$DD,MATCH(BT$2,'I-EmEC'!$A$1:$DD$1,0),FALSE)</f>
        <v>0</v>
      </c>
      <c r="BU52" s="27">
        <f>VLOOKUP($A52,'I-EmEC'!$A:$DD,MATCH(BU$2,'I-EmEC'!$A$1:$DD$1,0),FALSE)</f>
        <v>0</v>
      </c>
      <c r="BV52" s="27">
        <f>VLOOKUP($A52,'I-EmEC'!$A:$DD,MATCH(BV$2,'I-EmEC'!$A$1:$DD$1,0),FALSE)</f>
        <v>0</v>
      </c>
      <c r="BW52" s="27" t="e">
        <f>VLOOKUP($A52,'I-EmEC'!$A:$DD,MATCH(BW$2,'I-EmEC'!$A$1:$DD$1,0),FALSE)</f>
        <v>#N/A</v>
      </c>
      <c r="BX52" s="27" t="e">
        <f>VLOOKUP($A52,'I-EmEC'!$A:$DD,MATCH(BX$2,'I-EmEC'!$A$1:$DD$1,0),FALSE)</f>
        <v>#N/A</v>
      </c>
      <c r="BY52" s="27" t="e">
        <f>VLOOKUP($A52,'I-EmEC'!$A:$DD,MATCH(BY$2,'I-EmEC'!$A$1:$DD$1,0),FALSE)</f>
        <v>#N/A</v>
      </c>
      <c r="BZ52" s="23">
        <f>VLOOKUP($A52,'I-EmEC'!$A:$DD,MATCH(BZ$2,'I-EmEC'!$A$1:$DD$1,0),FALSE)</f>
        <v>0</v>
      </c>
      <c r="CA52" s="24">
        <f>VLOOKUP($A52,'I-EmEC'!$A:$DD,MATCH(CA$2,'I-EmEC'!$A$1:$DD$1,0),FALSE)</f>
        <v>0</v>
      </c>
      <c r="CB52" s="24">
        <f>VLOOKUP($A52,'I-EmEC'!$A:$DD,MATCH(CB$2,'I-EmEC'!$A$1:$DD$1,0),FALSE)</f>
        <v>1.358490566037736</v>
      </c>
      <c r="CC52" s="24">
        <f>VLOOKUP($A52,'I-EmEC'!$A:$DD,MATCH(CC$2,'I-EmEC'!$A$1:$DD$1,0),FALSE)</f>
        <v>1.358490566037736</v>
      </c>
      <c r="CD52" s="24">
        <f>VLOOKUP($A52,'I-EmEC'!$A:$DD,MATCH(CD$2,'I-EmEC'!$A$1:$DD$1,0),FALSE)</f>
        <v>2.2191011235955056</v>
      </c>
      <c r="CE52" s="24">
        <f>VLOOKUP($A52,'I-EmEC'!$A:$DD,MATCH(CE$2,'I-EmEC'!$A$1:$DD$1,0),FALSE)</f>
        <v>0</v>
      </c>
      <c r="CF52" s="24">
        <f>VLOOKUP($A52,'I-EmEC'!$A:$DD,MATCH(CF$2,'I-EmEC'!$A$1:$DD$1,0),FALSE)</f>
        <v>0</v>
      </c>
      <c r="CG52" s="24">
        <f>VLOOKUP($A52,'I-EmEC'!$A:$DD,MATCH(CG$2,'I-EmEC'!$A$1:$DD$1,0),FALSE)</f>
        <v>0</v>
      </c>
      <c r="CH52" s="24">
        <f>VLOOKUP($A52,'I-EmEC'!$A:$DD,MATCH(CH$2,'I-EmEC'!$A$1:$DD$1,0),FALSE)</f>
        <v>0</v>
      </c>
      <c r="CI52" s="24">
        <f>VLOOKUP($A52,'I-EmEC'!$A:$DD,MATCH(CI$2,'I-EmEC'!$A$1:$DD$1,0),FALSE)</f>
        <v>0</v>
      </c>
      <c r="CJ52" s="24">
        <f>VLOOKUP($A52,'I-EmEC'!$A:$DD,MATCH(CJ$2,'I-EmEC'!$A$1:$DD$1,0),FALSE)</f>
        <v>1.4510489510489513</v>
      </c>
      <c r="CK52" s="24">
        <f>VLOOKUP($A52,'I-EmEC'!$A:$DD,MATCH(CK$2,'I-EmEC'!$A$1:$DD$1,0),FALSE)</f>
        <v>0</v>
      </c>
      <c r="CL52" s="24">
        <f>VLOOKUP($A52,'I-EmEC'!$A:$DD,MATCH(CL$2,'I-EmEC'!$A$1:$DD$1,0),FALSE)</f>
        <v>0</v>
      </c>
      <c r="CM52" s="24">
        <f>VLOOKUP($A52,'I-EmEC'!$A:$DD,MATCH(CM$2,'I-EmEC'!$A$1:$DD$1,0),FALSE)</f>
        <v>0</v>
      </c>
      <c r="CN52" s="24" t="e">
        <f>VLOOKUP($A52,'I-EmEC'!$A:$DD,MATCH(CN$2,'I-EmEC'!$A$1:$DD$1,0),FALSE)</f>
        <v>#N/A</v>
      </c>
      <c r="CO52" s="24" t="e">
        <f>VLOOKUP($A52,'I-EmEC'!$A:$DD,MATCH(CO$2,'I-EmEC'!$A$1:$DD$1,0),FALSE)</f>
        <v>#N/A</v>
      </c>
      <c r="CP52" s="24" t="e">
        <f>VLOOKUP($A52,'I-EmEC'!$A:$DD,MATCH(CP$2,'I-EmEC'!$A$1:$DD$1,0),FALSE)</f>
        <v>#N/A</v>
      </c>
    </row>
    <row r="53" spans="1:94" x14ac:dyDescent="0.2">
      <c r="A53" s="49" t="s">
        <v>115</v>
      </c>
      <c r="B53" s="37" t="str">
        <f>IF(VLOOKUP($A53,'I-Ligands'!$A:$G,3,FALSE)="","",VLOOKUP($A53,'I-Ligands'!$A:$G,3,FALSE))</f>
        <v>WKYMVM</v>
      </c>
      <c r="C53" s="38" t="str">
        <f>IF(VLOOKUP($A53,'I-Ligands'!$A:$G,4,FALSE)="","",VLOOKUP($A53,'I-Ligands'!$A:$G,4,FALSE))</f>
        <v>WKYMVM-NH2</v>
      </c>
      <c r="D53" s="36" t="str">
        <f>IF(VLOOKUP($A53,'I-Ligands'!$A:$G,5,FALSE)="","",VLOOKUP($A53,'I-Ligands'!$A:$G,5,FALSE))</f>
        <v>Guide to Pharmacology</v>
      </c>
      <c r="E53" s="36">
        <f>IF(VLOOKUP($A53,'I-Ligands'!$A:$G,6,FALSE)="","",VLOOKUP($A53,'I-Ligands'!$A:$G,6,FALSE))</f>
        <v>1048</v>
      </c>
      <c r="F53" s="36" t="str">
        <f>IF(VLOOKUP($A53,'I-Ligands'!$A:$G,7,FALSE)="","",VLOOKUP($A53,'I-Ligands'!$A:$G,7,FALSE))</f>
        <v>Surrogate</v>
      </c>
      <c r="G53" s="28">
        <f t="shared" si="0"/>
        <v>5.2355202251008981</v>
      </c>
      <c r="H53" s="32">
        <f t="shared" si="1"/>
        <v>7.1571371030374555</v>
      </c>
      <c r="I53" s="32">
        <f t="shared" si="2"/>
        <v>7.3769471054848941</v>
      </c>
      <c r="J53" s="32">
        <f t="shared" si="3"/>
        <v>5.7809475231744578</v>
      </c>
      <c r="K53" s="32" t="e">
        <f t="shared" si="4"/>
        <v>#N/A</v>
      </c>
      <c r="L53" s="28">
        <f t="shared" si="5"/>
        <v>6.41</v>
      </c>
      <c r="M53" s="32">
        <f t="shared" si="6"/>
        <v>7.28</v>
      </c>
      <c r="N53" s="32">
        <f t="shared" si="7"/>
        <v>7.48</v>
      </c>
      <c r="O53" s="32">
        <f t="shared" si="8"/>
        <v>6.64</v>
      </c>
      <c r="P53" s="32" t="e">
        <f t="shared" si="9"/>
        <v>#N/A</v>
      </c>
      <c r="Q53" s="29">
        <f t="shared" si="10"/>
        <v>6.6914498141263943</v>
      </c>
      <c r="R53" s="31">
        <f t="shared" si="11"/>
        <v>75.359342915811098</v>
      </c>
      <c r="S53" s="31">
        <f t="shared" si="12"/>
        <v>78.876404494382029</v>
      </c>
      <c r="T53" s="31">
        <f t="shared" si="13"/>
        <v>13.83399209486166</v>
      </c>
      <c r="U53" s="31" t="e">
        <f t="shared" si="14"/>
        <v>#N/A</v>
      </c>
      <c r="V53" s="28">
        <f t="shared" si="15"/>
        <v>1.1650485436893205</v>
      </c>
      <c r="W53" s="32">
        <f t="shared" si="16"/>
        <v>9.6680497925311197</v>
      </c>
      <c r="X53" s="32">
        <f t="shared" si="17"/>
        <v>6.7241379310344831</v>
      </c>
      <c r="Y53" s="32">
        <f t="shared" si="18"/>
        <v>8.2608695652173925</v>
      </c>
      <c r="Z53" s="32" t="e">
        <f t="shared" si="19"/>
        <v>#N/A</v>
      </c>
      <c r="AA53" s="23" cm="1">
        <f t="array" ref="AA53">_xlfn.IFS(AR53=0,0,AR53&gt;0,(LOG(0.01*BI53/10^-AR53)))</f>
        <v>4.8829150401797081</v>
      </c>
      <c r="AB53" s="24" cm="1">
        <f t="array" ref="AB53">_xlfn.IFS(AS53=0,0,AS53&gt;0,(LOG(0.01*BJ53/10^-AS53)))</f>
        <v>5.2355202251008981</v>
      </c>
      <c r="AC53" s="24" cm="1">
        <f t="array" ref="AC53">_xlfn.IFS(AT53=0,0,AT53&gt;0,(LOG(0.01*BK53/10^-AT53)))</f>
        <v>6.3238653779320773</v>
      </c>
      <c r="AD53" s="24" cm="1">
        <f t="array" ref="AD53">_xlfn.IFS(AU53=0,0,AU53&gt;0,(LOG(0.01*BL53/10^-AU53)))</f>
        <v>6.3238653779320773</v>
      </c>
      <c r="AE53" s="24" cm="1">
        <f t="array" ref="AE53">_xlfn.IFS(AV53=0,0,AV53&gt;0,(LOG(0.01*BM53/10^-AV53)))</f>
        <v>7.1571371030374555</v>
      </c>
      <c r="AF53" s="24" cm="1">
        <f t="array" ref="AF53">_xlfn.IFS(AW53=0,0,AW53&gt;0,(LOG(0.01*BN53/10^-AW53)))</f>
        <v>6.0799200896176426</v>
      </c>
      <c r="AG53" s="24" cm="1">
        <f t="array" ref="AG53">_xlfn.IFS(AX53=0,0,AX53&gt;0,(LOG(0.01*BO53/10^-AX53)))</f>
        <v>6.0799200896176426</v>
      </c>
      <c r="AH53" s="24" cm="1">
        <f t="array" ref="AH53">_xlfn.IFS(AY53=0,0,AY53&gt;0,(LOG(0.01*BP53/10^-AY53)))</f>
        <v>6.136663577076896</v>
      </c>
      <c r="AI53" s="24" cm="1">
        <f t="array" ref="AI53">_xlfn.IFS(AZ53=0,0,AZ53&gt;0,(LOG(0.01*BQ53/10^-AZ53)))</f>
        <v>5.9558947942723162</v>
      </c>
      <c r="AJ53" s="24" cm="1">
        <f t="array" ref="AJ53">_xlfn.IFS(BA53=0,0,BA53&gt;0,(LOG(0.01*BR53/10^-BA53)))</f>
        <v>5.9558947942723162</v>
      </c>
      <c r="AK53" s="24" cm="1">
        <f t="array" ref="AK53">_xlfn.IFS(BB53=0,0,BB53&gt;0,(LOG(0.01*BS53/10^-BB53)))</f>
        <v>7.3769471054848941</v>
      </c>
      <c r="AL53" s="24" cm="1">
        <f t="array" ref="AL53">_xlfn.IFS(BC53=0,0,BC53&gt;0,(LOG(0.01*BT53/10^-BC53)))</f>
        <v>5.088204554442008</v>
      </c>
      <c r="AM53" s="24" cm="1">
        <f t="array" ref="AM53">_xlfn.IFS(BD53=0,0,BD53&gt;0,(LOG(0.01*BU53/10^-BD53)))</f>
        <v>5.635715552266535</v>
      </c>
      <c r="AN53" s="24" cm="1">
        <f t="array" ref="AN53">_xlfn.IFS(BE53=0,0,BE53&gt;0,(LOG(0.01*BV53/10^-BE53)))</f>
        <v>5.7809475231744578</v>
      </c>
      <c r="AO53" s="24" t="e" cm="1">
        <f t="array" ref="AO53">_xlfn.IFS(BF53=0,0,BF53&gt;0,(LOG(0.01*BW53/10^-BF53)))</f>
        <v>#N/A</v>
      </c>
      <c r="AP53" s="24" t="e" cm="1">
        <f t="array" ref="AP53">_xlfn.IFS(BG53=0,0,BG53&gt;0,(LOG(0.01*BX53/10^-BG53)))</f>
        <v>#N/A</v>
      </c>
      <c r="AQ53" s="24" t="e" cm="1">
        <f t="array" ref="AQ53">_xlfn.IFS(BH53=0,0,BH53&gt;0,(LOG(0.01*BY53/10^-BH53)))</f>
        <v>#N/A</v>
      </c>
      <c r="AR53" s="23">
        <f>VLOOKUP($A53,'I-EmEC'!$A:$DD,MATCH(AR$2,'I-EmEC'!$A$1:$DD$1,0),FALSE)</f>
        <v>6.1</v>
      </c>
      <c r="AS53" s="24">
        <f>VLOOKUP($A53,'I-EmEC'!$A:$DD,MATCH(AS$2,'I-EmEC'!$A$1:$DD$1,0),FALSE)</f>
        <v>6.41</v>
      </c>
      <c r="AT53" s="24">
        <f>VLOOKUP($A53,'I-EmEC'!$A:$DD,MATCH(AT$2,'I-EmEC'!$A$1:$DD$1,0),FALSE)</f>
        <v>6.67</v>
      </c>
      <c r="AU53" s="24">
        <f>VLOOKUP($A53,'I-EmEC'!$A:$DD,MATCH(AU$2,'I-EmEC'!$A$1:$DD$1,0),FALSE)</f>
        <v>6.67</v>
      </c>
      <c r="AV53" s="24">
        <f>VLOOKUP($A53,'I-EmEC'!$A:$DD,MATCH(AV$2,'I-EmEC'!$A$1:$DD$1,0),FALSE)</f>
        <v>7.28</v>
      </c>
      <c r="AW53" s="24">
        <f>VLOOKUP($A53,'I-EmEC'!$A:$DD,MATCH(AW$2,'I-EmEC'!$A$1:$DD$1,0),FALSE)</f>
        <v>6.45</v>
      </c>
      <c r="AX53" s="24">
        <f>VLOOKUP($A53,'I-EmEC'!$A:$DD,MATCH(AX$2,'I-EmEC'!$A$1:$DD$1,0),FALSE)</f>
        <v>6.45</v>
      </c>
      <c r="AY53" s="24">
        <f>VLOOKUP($A53,'I-EmEC'!$A:$DD,MATCH(AY$2,'I-EmEC'!$A$1:$DD$1,0),FALSE)</f>
        <v>6.73</v>
      </c>
      <c r="AZ53" s="24">
        <f>VLOOKUP($A53,'I-EmEC'!$A:$DD,MATCH(AZ$2,'I-EmEC'!$A$1:$DD$1,0),FALSE)</f>
        <v>6.61</v>
      </c>
      <c r="BA53" s="24">
        <f>VLOOKUP($A53,'I-EmEC'!$A:$DD,MATCH(BA$2,'I-EmEC'!$A$1:$DD$1,0),FALSE)</f>
        <v>6.61</v>
      </c>
      <c r="BB53" s="24">
        <f>VLOOKUP($A53,'I-EmEC'!$A:$DD,MATCH(BB$2,'I-EmEC'!$A$1:$DD$1,0),FALSE)</f>
        <v>7.48</v>
      </c>
      <c r="BC53" s="24">
        <f>VLOOKUP($A53,'I-EmEC'!$A:$DD,MATCH(BC$2,'I-EmEC'!$A$1:$DD$1,0),FALSE)</f>
        <v>6.14</v>
      </c>
      <c r="BD53" s="24">
        <f>VLOOKUP($A53,'I-EmEC'!$A:$DD,MATCH(BD$2,'I-EmEC'!$A$1:$DD$1,0),FALSE)</f>
        <v>6.6</v>
      </c>
      <c r="BE53" s="24">
        <f>VLOOKUP($A53,'I-EmEC'!$A:$DD,MATCH(BE$2,'I-EmEC'!$A$1:$DD$1,0),FALSE)</f>
        <v>6.64</v>
      </c>
      <c r="BF53" s="24" t="e">
        <f>VLOOKUP($A53,'I-EmEC'!$A:$DD,MATCH(BF$2,'I-EmEC'!$A$1:$DD$1,0),FALSE)</f>
        <v>#N/A</v>
      </c>
      <c r="BG53" s="24" t="e">
        <f>VLOOKUP($A53,'I-EmEC'!$A:$DD,MATCH(BG$2,'I-EmEC'!$A$1:$DD$1,0),FALSE)</f>
        <v>#N/A</v>
      </c>
      <c r="BH53" s="24" t="e">
        <f>VLOOKUP($A53,'I-EmEC'!$A:$DD,MATCH(BH$2,'I-EmEC'!$A$1:$DD$1,0),FALSE)</f>
        <v>#N/A</v>
      </c>
      <c r="BI53" s="26">
        <f>VLOOKUP($A53,'I-EmEC'!$A:$DD,MATCH(BI$2,'I-EmEC'!$A$1:$DD$1,0),FALSE)</f>
        <v>6.0661764705882355</v>
      </c>
      <c r="BJ53" s="27">
        <f>VLOOKUP($A53,'I-EmEC'!$A:$DD,MATCH(BJ$2,'I-EmEC'!$A$1:$DD$1,0),FALSE)</f>
        <v>6.6914498141263943</v>
      </c>
      <c r="BK53" s="27">
        <f>VLOOKUP($A53,'I-EmEC'!$A:$DD,MATCH(BK$2,'I-EmEC'!$A$1:$DD$1,0),FALSE)</f>
        <v>45.067698259187615</v>
      </c>
      <c r="BL53" s="27">
        <f>VLOOKUP($A53,'I-EmEC'!$A:$DD,MATCH(BL$2,'I-EmEC'!$A$1:$DD$1,0),FALSE)</f>
        <v>45.067698259187615</v>
      </c>
      <c r="BM53" s="27">
        <f>VLOOKUP($A53,'I-EmEC'!$A:$DD,MATCH(BM$2,'I-EmEC'!$A$1:$DD$1,0),FALSE)</f>
        <v>75.359342915811098</v>
      </c>
      <c r="BN53" s="27">
        <f>VLOOKUP($A53,'I-EmEC'!$A:$DD,MATCH(BN$2,'I-EmEC'!$A$1:$DD$1,0),FALSE)</f>
        <v>42.65010351966874</v>
      </c>
      <c r="BO53" s="27">
        <f>VLOOKUP($A53,'I-EmEC'!$A:$DD,MATCH(BO$2,'I-EmEC'!$A$1:$DD$1,0),FALSE)</f>
        <v>42.65010351966874</v>
      </c>
      <c r="BP53" s="27">
        <f>VLOOKUP($A53,'I-EmEC'!$A:$DD,MATCH(BP$2,'I-EmEC'!$A$1:$DD$1,0),FALSE)</f>
        <v>25.507246376811597</v>
      </c>
      <c r="BQ53" s="27">
        <f>VLOOKUP($A53,'I-EmEC'!$A:$DD,MATCH(BQ$2,'I-EmEC'!$A$1:$DD$1,0),FALSE)</f>
        <v>22.17659137577002</v>
      </c>
      <c r="BR53" s="27">
        <f>VLOOKUP($A53,'I-EmEC'!$A:$DD,MATCH(BR$2,'I-EmEC'!$A$1:$DD$1,0),FALSE)</f>
        <v>22.17659137577002</v>
      </c>
      <c r="BS53" s="27">
        <f>VLOOKUP($A53,'I-EmEC'!$A:$DD,MATCH(BS$2,'I-EmEC'!$A$1:$DD$1,0),FALSE)</f>
        <v>78.876404494382029</v>
      </c>
      <c r="BT53" s="27">
        <f>VLOOKUP($A53,'I-EmEC'!$A:$DD,MATCH(BT$2,'I-EmEC'!$A$1:$DD$1,0),FALSE)</f>
        <v>8.8757396449704142</v>
      </c>
      <c r="BU53" s="27">
        <f>VLOOKUP($A53,'I-EmEC'!$A:$DD,MATCH(BU$2,'I-EmEC'!$A$1:$DD$1,0),FALSE)</f>
        <v>10.857142857142858</v>
      </c>
      <c r="BV53" s="27">
        <f>VLOOKUP($A53,'I-EmEC'!$A:$DD,MATCH(BV$2,'I-EmEC'!$A$1:$DD$1,0),FALSE)</f>
        <v>13.83399209486166</v>
      </c>
      <c r="BW53" s="27" t="e">
        <f>VLOOKUP($A53,'I-EmEC'!$A:$DD,MATCH(BW$2,'I-EmEC'!$A$1:$DD$1,0),FALSE)</f>
        <v>#N/A</v>
      </c>
      <c r="BX53" s="27" t="e">
        <f>VLOOKUP($A53,'I-EmEC'!$A:$DD,MATCH(BX$2,'I-EmEC'!$A$1:$DD$1,0),FALSE)</f>
        <v>#N/A</v>
      </c>
      <c r="BY53" s="27" t="e">
        <f>VLOOKUP($A53,'I-EmEC'!$A:$DD,MATCH(BY$2,'I-EmEC'!$A$1:$DD$1,0),FALSE)</f>
        <v>#N/A</v>
      </c>
      <c r="BZ53" s="23">
        <f>VLOOKUP($A53,'I-EmEC'!$A:$DD,MATCH(BZ$2,'I-EmEC'!$A$1:$DD$1,0),FALSE)</f>
        <v>1.1036789297658862</v>
      </c>
      <c r="CA53" s="24">
        <f>VLOOKUP($A53,'I-EmEC'!$A:$DD,MATCH(CA$2,'I-EmEC'!$A$1:$DD$1,0),FALSE)</f>
        <v>1.1650485436893205</v>
      </c>
      <c r="CB53" s="24">
        <f>VLOOKUP($A53,'I-EmEC'!$A:$DD,MATCH(CB$2,'I-EmEC'!$A$1:$DD$1,0),FALSE)</f>
        <v>9.6680497925311197</v>
      </c>
      <c r="CC53" s="24">
        <f>VLOOKUP($A53,'I-EmEC'!$A:$DD,MATCH(CC$2,'I-EmEC'!$A$1:$DD$1,0),FALSE)</f>
        <v>9.6680497925311197</v>
      </c>
      <c r="CD53" s="24">
        <f>VLOOKUP($A53,'I-EmEC'!$A:$DD,MATCH(CD$2,'I-EmEC'!$A$1:$DD$1,0),FALSE)</f>
        <v>7.6141078838174279</v>
      </c>
      <c r="CE53" s="24">
        <f>VLOOKUP($A53,'I-EmEC'!$A:$DD,MATCH(CE$2,'I-EmEC'!$A$1:$DD$1,0),FALSE)</f>
        <v>8.5477178423236513</v>
      </c>
      <c r="CF53" s="24">
        <f>VLOOKUP($A53,'I-EmEC'!$A:$DD,MATCH(CF$2,'I-EmEC'!$A$1:$DD$1,0),FALSE)</f>
        <v>8.5477178423236513</v>
      </c>
      <c r="CG53" s="24">
        <f>VLOOKUP($A53,'I-EmEC'!$A:$DD,MATCH(CG$2,'I-EmEC'!$A$1:$DD$1,0),FALSE)</f>
        <v>2.100238663484487</v>
      </c>
      <c r="CH53" s="24">
        <f>VLOOKUP($A53,'I-EmEC'!$A:$DD,MATCH(CH$2,'I-EmEC'!$A$1:$DD$1,0),FALSE)</f>
        <v>1.6539050535987749</v>
      </c>
      <c r="CI53" s="24">
        <f>VLOOKUP($A53,'I-EmEC'!$A:$DD,MATCH(CI$2,'I-EmEC'!$A$1:$DD$1,0),FALSE)</f>
        <v>1.6539050535987749</v>
      </c>
      <c r="CJ53" s="24">
        <f>VLOOKUP($A53,'I-EmEC'!$A:$DD,MATCH(CJ$2,'I-EmEC'!$A$1:$DD$1,0),FALSE)</f>
        <v>6.7241379310344831</v>
      </c>
      <c r="CK53" s="24">
        <f>VLOOKUP($A53,'I-EmEC'!$A:$DD,MATCH(CK$2,'I-EmEC'!$A$1:$DD$1,0),FALSE)</f>
        <v>2.4193548387096775</v>
      </c>
      <c r="CL53" s="24">
        <f>VLOOKUP($A53,'I-EmEC'!$A:$DD,MATCH(CL$2,'I-EmEC'!$A$1:$DD$1,0),FALSE)</f>
        <v>8.2608695652173925</v>
      </c>
      <c r="CM53" s="24">
        <f>VLOOKUP($A53,'I-EmEC'!$A:$DD,MATCH(CM$2,'I-EmEC'!$A$1:$DD$1,0),FALSE)</f>
        <v>4.6052631578947372</v>
      </c>
      <c r="CN53" s="24" t="e">
        <f>VLOOKUP($A53,'I-EmEC'!$A:$DD,MATCH(CN$2,'I-EmEC'!$A$1:$DD$1,0),FALSE)</f>
        <v>#N/A</v>
      </c>
      <c r="CO53" s="24" t="e">
        <f>VLOOKUP($A53,'I-EmEC'!$A:$DD,MATCH(CO$2,'I-EmEC'!$A$1:$DD$1,0),FALSE)</f>
        <v>#N/A</v>
      </c>
      <c r="CP53" s="24" t="e">
        <f>VLOOKUP($A53,'I-EmEC'!$A:$DD,MATCH(CP$2,'I-EmEC'!$A$1:$DD$1,0),FALSE)</f>
        <v>#N/A</v>
      </c>
    </row>
    <row r="54" spans="1:94" x14ac:dyDescent="0.2">
      <c r="A54" s="49" t="s">
        <v>121</v>
      </c>
      <c r="B54" s="37" t="str">
        <f>IF(VLOOKUP($A54,'I-Ligands'!$A:$G,3,FALSE)="","",VLOOKUP($A54,'I-Ligands'!$A:$G,3,FALSE))</f>
        <v>Galanin</v>
      </c>
      <c r="C54" s="38" t="str">
        <f>IF(VLOOKUP($A54,'I-Ligands'!$A:$G,4,FALSE)="","",VLOOKUP($A54,'I-Ligands'!$A:$G,4,FALSE))</f>
        <v>GWTLNSAGYLLGPHAVGNHRSFSDKNGLTS</v>
      </c>
      <c r="D54" s="36" t="str">
        <f>IF(VLOOKUP($A54,'I-Ligands'!$A:$G,5,FALSE)="","",VLOOKUP($A54,'I-Ligands'!$A:$G,5,FALSE))</f>
        <v>Guide to Pharmacology</v>
      </c>
      <c r="E54" s="36">
        <f>IF(VLOOKUP($A54,'I-Ligands'!$A:$G,6,FALSE)="","",VLOOKUP($A54,'I-Ligands'!$A:$G,6,FALSE))</f>
        <v>3592</v>
      </c>
      <c r="F54" s="36" t="str">
        <f>IF(VLOOKUP($A54,'I-Ligands'!$A:$G,7,FALSE)="","",VLOOKUP($A54,'I-Ligands'!$A:$G,7,FALSE))</f>
        <v>Physiological</v>
      </c>
      <c r="G54" s="28">
        <f t="shared" si="0"/>
        <v>6.1711728345680656</v>
      </c>
      <c r="H54" s="32">
        <f t="shared" si="1"/>
        <v>8.3351392548975607</v>
      </c>
      <c r="I54" s="32">
        <f t="shared" si="2"/>
        <v>6.8994417189492951</v>
      </c>
      <c r="J54" s="32">
        <f t="shared" si="3"/>
        <v>6.6604304068932931</v>
      </c>
      <c r="K54" s="32" t="e">
        <f t="shared" si="4"/>
        <v>#N/A</v>
      </c>
      <c r="L54" s="28">
        <f t="shared" si="5"/>
        <v>7.04</v>
      </c>
      <c r="M54" s="32">
        <f t="shared" si="6"/>
        <v>8.4700000000000006</v>
      </c>
      <c r="N54" s="32">
        <f t="shared" si="7"/>
        <v>7.27</v>
      </c>
      <c r="O54" s="32">
        <f t="shared" si="8"/>
        <v>7.27</v>
      </c>
      <c r="P54" s="32" t="e">
        <f t="shared" si="9"/>
        <v>#N/A</v>
      </c>
      <c r="Q54" s="29">
        <f t="shared" si="10"/>
        <v>17.830882352941174</v>
      </c>
      <c r="R54" s="31">
        <f t="shared" si="11"/>
        <v>80.851063829787236</v>
      </c>
      <c r="S54" s="31">
        <f t="shared" si="12"/>
        <v>43.595505617977523</v>
      </c>
      <c r="T54" s="31">
        <f t="shared" si="13"/>
        <v>24.571428571428573</v>
      </c>
      <c r="U54" s="31" t="e">
        <f t="shared" si="14"/>
        <v>#N/A</v>
      </c>
      <c r="V54" s="28">
        <f t="shared" si="15"/>
        <v>10.46875</v>
      </c>
      <c r="W54" s="32">
        <f t="shared" si="16"/>
        <v>56.486486486486484</v>
      </c>
      <c r="X54" s="32">
        <f t="shared" si="17"/>
        <v>13.466666666666667</v>
      </c>
      <c r="Y54" s="32">
        <f t="shared" si="18"/>
        <v>25.8</v>
      </c>
      <c r="Z54" s="32" t="e">
        <f t="shared" si="19"/>
        <v>#N/A</v>
      </c>
      <c r="AA54" s="23" cm="1">
        <f t="array" ref="AA54">_xlfn.IFS(AR54=0,0,AR54&gt;0,(LOG(0.01*BI54/10^-AR54)))</f>
        <v>6.1711728345680656</v>
      </c>
      <c r="AB54" s="24" cm="1">
        <f t="array" ref="AB54">_xlfn.IFS(AS54=0,0,AS54&gt;0,(LOG(0.01*BJ54/10^-AS54)))</f>
        <v>6.1352925270344372</v>
      </c>
      <c r="AC54" s="24" cm="1">
        <f t="array" ref="AC54">_xlfn.IFS(AT54=0,0,AT54&gt;0,(LOG(0.01*BK54/10^-AT54)))</f>
        <v>7.9476857386810931</v>
      </c>
      <c r="AD54" s="24" cm="1">
        <f t="array" ref="AD54">_xlfn.IFS(AU54=0,0,AU54&gt;0,(LOG(0.01*BL54/10^-AU54)))</f>
        <v>7.9476857386810931</v>
      </c>
      <c r="AE54" s="24" cm="1">
        <f t="array" ref="AE54">_xlfn.IFS(AV54=0,0,AV54&gt;0,(LOG(0.01*BM54/10^-AV54)))</f>
        <v>8.3351392548975607</v>
      </c>
      <c r="AF54" s="24" cm="1">
        <f t="array" ref="AF54">_xlfn.IFS(AW54=0,0,AW54&gt;0,(LOG(0.01*BN54/10^-AW54)))</f>
        <v>7.5139928779205256</v>
      </c>
      <c r="AG54" s="24" cm="1">
        <f t="array" ref="AG54">_xlfn.IFS(AX54=0,0,AX54&gt;0,(LOG(0.01*BO54/10^-AX54)))</f>
        <v>7.5139928779205256</v>
      </c>
      <c r="AH54" s="24" cm="1">
        <f t="array" ref="AH54">_xlfn.IFS(AY54=0,0,AY54&gt;0,(LOG(0.01*BP54/10^-AY54)))</f>
        <v>6.9859846258826828</v>
      </c>
      <c r="AI54" s="24" cm="1">
        <f t="array" ref="AI54">_xlfn.IFS(AZ54=0,0,AZ54&gt;0,(LOG(0.01*BQ54/10^-AZ54)))</f>
        <v>6.8878224082319903</v>
      </c>
      <c r="AJ54" s="24" cm="1">
        <f t="array" ref="AJ54">_xlfn.IFS(BA54=0,0,BA54&gt;0,(LOG(0.01*BR54/10^-BA54)))</f>
        <v>6.8878224082319903</v>
      </c>
      <c r="AK54" s="24" cm="1">
        <f t="array" ref="AK54">_xlfn.IFS(BB54=0,0,BB54&gt;0,(LOG(0.01*BS54/10^-BB54)))</f>
        <v>6.8994417189492951</v>
      </c>
      <c r="AL54" s="24" cm="1">
        <f t="array" ref="AL54">_xlfn.IFS(BC54=0,0,BC54&gt;0,(LOG(0.01*BT54/10^-BC54)))</f>
        <v>6.1993134144493069</v>
      </c>
      <c r="AM54" s="24" cm="1">
        <f t="array" ref="AM54">_xlfn.IFS(BD54=0,0,BD54&gt;0,(LOG(0.01*BU54/10^-BD54)))</f>
        <v>6.6604304068932931</v>
      </c>
      <c r="AN54" s="24" cm="1">
        <f t="array" ref="AN54">_xlfn.IFS(BE54=0,0,BE54&gt;0,(LOG(0.01*BV54/10^-BE54)))</f>
        <v>6.4311553484249728</v>
      </c>
      <c r="AO54" s="24" t="e" cm="1">
        <f t="array" ref="AO54">_xlfn.IFS(BF54=0,0,BF54&gt;0,(LOG(0.01*BW54/10^-BF54)))</f>
        <v>#N/A</v>
      </c>
      <c r="AP54" s="24" t="e" cm="1">
        <f t="array" ref="AP54">_xlfn.IFS(BG54=0,0,BG54&gt;0,(LOG(0.01*BX54/10^-BG54)))</f>
        <v>#N/A</v>
      </c>
      <c r="AQ54" s="24" t="e" cm="1">
        <f t="array" ref="AQ54">_xlfn.IFS(BH54=0,0,BH54&gt;0,(LOG(0.01*BY54/10^-BH54)))</f>
        <v>#N/A</v>
      </c>
      <c r="AR54" s="23">
        <f>VLOOKUP($A54,'I-EmEC'!$A:$DD,MATCH(AR$2,'I-EmEC'!$A$1:$DD$1,0),FALSE)</f>
        <v>6.92</v>
      </c>
      <c r="AS54" s="24">
        <f>VLOOKUP($A54,'I-EmEC'!$A:$DD,MATCH(AS$2,'I-EmEC'!$A$1:$DD$1,0),FALSE)</f>
        <v>7.04</v>
      </c>
      <c r="AT54" s="24">
        <f>VLOOKUP($A54,'I-EmEC'!$A:$DD,MATCH(AT$2,'I-EmEC'!$A$1:$DD$1,0),FALSE)</f>
        <v>8.0399999999999991</v>
      </c>
      <c r="AU54" s="24">
        <f>VLOOKUP($A54,'I-EmEC'!$A:$DD,MATCH(AU$2,'I-EmEC'!$A$1:$DD$1,0),FALSE)</f>
        <v>8.0399999999999991</v>
      </c>
      <c r="AV54" s="24">
        <f>VLOOKUP($A54,'I-EmEC'!$A:$DD,MATCH(AV$2,'I-EmEC'!$A$1:$DD$1,0),FALSE)</f>
        <v>8.4700000000000006</v>
      </c>
      <c r="AW54" s="24">
        <f>VLOOKUP($A54,'I-EmEC'!$A:$DD,MATCH(AW$2,'I-EmEC'!$A$1:$DD$1,0),FALSE)</f>
        <v>7.8</v>
      </c>
      <c r="AX54" s="24">
        <f>VLOOKUP($A54,'I-EmEC'!$A:$DD,MATCH(AX$2,'I-EmEC'!$A$1:$DD$1,0),FALSE)</f>
        <v>7.8</v>
      </c>
      <c r="AY54" s="24">
        <f>VLOOKUP($A54,'I-EmEC'!$A:$DD,MATCH(AY$2,'I-EmEC'!$A$1:$DD$1,0),FALSE)</f>
        <v>7.42</v>
      </c>
      <c r="AZ54" s="24">
        <f>VLOOKUP($A54,'I-EmEC'!$A:$DD,MATCH(AZ$2,'I-EmEC'!$A$1:$DD$1,0),FALSE)</f>
        <v>7.27</v>
      </c>
      <c r="BA54" s="24">
        <f>VLOOKUP($A54,'I-EmEC'!$A:$DD,MATCH(BA$2,'I-EmEC'!$A$1:$DD$1,0),FALSE)</f>
        <v>7.27</v>
      </c>
      <c r="BB54" s="24">
        <f>VLOOKUP($A54,'I-EmEC'!$A:$DD,MATCH(BB$2,'I-EmEC'!$A$1:$DD$1,0),FALSE)</f>
        <v>7.26</v>
      </c>
      <c r="BC54" s="24">
        <f>VLOOKUP($A54,'I-EmEC'!$A:$DD,MATCH(BC$2,'I-EmEC'!$A$1:$DD$1,0),FALSE)</f>
        <v>6.9</v>
      </c>
      <c r="BD54" s="24">
        <f>VLOOKUP($A54,'I-EmEC'!$A:$DD,MATCH(BD$2,'I-EmEC'!$A$1:$DD$1,0),FALSE)</f>
        <v>7.27</v>
      </c>
      <c r="BE54" s="24">
        <f>VLOOKUP($A54,'I-EmEC'!$A:$DD,MATCH(BE$2,'I-EmEC'!$A$1:$DD$1,0),FALSE)</f>
        <v>7.11</v>
      </c>
      <c r="BF54" s="24" t="e">
        <f>VLOOKUP($A54,'I-EmEC'!$A:$DD,MATCH(BF$2,'I-EmEC'!$A$1:$DD$1,0),FALSE)</f>
        <v>#N/A</v>
      </c>
      <c r="BG54" s="24" t="e">
        <f>VLOOKUP($A54,'I-EmEC'!$A:$DD,MATCH(BG$2,'I-EmEC'!$A$1:$DD$1,0),FALSE)</f>
        <v>#N/A</v>
      </c>
      <c r="BH54" s="24" t="e">
        <f>VLOOKUP($A54,'I-EmEC'!$A:$DD,MATCH(BH$2,'I-EmEC'!$A$1:$DD$1,0),FALSE)</f>
        <v>#N/A</v>
      </c>
      <c r="BI54" s="26">
        <f>VLOOKUP($A54,'I-EmEC'!$A:$DD,MATCH(BI$2,'I-EmEC'!$A$1:$DD$1,0),FALSE)</f>
        <v>17.830882352941174</v>
      </c>
      <c r="BJ54" s="27">
        <f>VLOOKUP($A54,'I-EmEC'!$A:$DD,MATCH(BJ$2,'I-EmEC'!$A$1:$DD$1,0),FALSE)</f>
        <v>12.453531598513012</v>
      </c>
      <c r="BK54" s="27">
        <f>VLOOKUP($A54,'I-EmEC'!$A:$DD,MATCH(BK$2,'I-EmEC'!$A$1:$DD$1,0),FALSE)</f>
        <v>80.851063829787236</v>
      </c>
      <c r="BL54" s="27">
        <f>VLOOKUP($A54,'I-EmEC'!$A:$DD,MATCH(BL$2,'I-EmEC'!$A$1:$DD$1,0),FALSE)</f>
        <v>80.851063829787236</v>
      </c>
      <c r="BM54" s="27">
        <f>VLOOKUP($A54,'I-EmEC'!$A:$DD,MATCH(BM$2,'I-EmEC'!$A$1:$DD$1,0),FALSE)</f>
        <v>73.305954825462024</v>
      </c>
      <c r="BN54" s="27">
        <f>VLOOKUP($A54,'I-EmEC'!$A:$DD,MATCH(BN$2,'I-EmEC'!$A$1:$DD$1,0),FALSE)</f>
        <v>51.759834368530022</v>
      </c>
      <c r="BO54" s="27">
        <f>VLOOKUP($A54,'I-EmEC'!$A:$DD,MATCH(BO$2,'I-EmEC'!$A$1:$DD$1,0),FALSE)</f>
        <v>51.759834368530022</v>
      </c>
      <c r="BP54" s="27">
        <f>VLOOKUP($A54,'I-EmEC'!$A:$DD,MATCH(BP$2,'I-EmEC'!$A$1:$DD$1,0),FALSE)</f>
        <v>36.811594202898547</v>
      </c>
      <c r="BQ54" s="27">
        <f>VLOOKUP($A54,'I-EmEC'!$A:$DD,MATCH(BQ$2,'I-EmEC'!$A$1:$DD$1,0),FALSE)</f>
        <v>41.478439425051334</v>
      </c>
      <c r="BR54" s="27">
        <f>VLOOKUP($A54,'I-EmEC'!$A:$DD,MATCH(BR$2,'I-EmEC'!$A$1:$DD$1,0),FALSE)</f>
        <v>41.478439425051334</v>
      </c>
      <c r="BS54" s="27">
        <f>VLOOKUP($A54,'I-EmEC'!$A:$DD,MATCH(BS$2,'I-EmEC'!$A$1:$DD$1,0),FALSE)</f>
        <v>43.595505617977523</v>
      </c>
      <c r="BT54" s="27">
        <f>VLOOKUP($A54,'I-EmEC'!$A:$DD,MATCH(BT$2,'I-EmEC'!$A$1:$DD$1,0),FALSE)</f>
        <v>19.92110453648915</v>
      </c>
      <c r="BU54" s="27">
        <f>VLOOKUP($A54,'I-EmEC'!$A:$DD,MATCH(BU$2,'I-EmEC'!$A$1:$DD$1,0),FALSE)</f>
        <v>24.571428571428573</v>
      </c>
      <c r="BV54" s="27">
        <f>VLOOKUP($A54,'I-EmEC'!$A:$DD,MATCH(BV$2,'I-EmEC'!$A$1:$DD$1,0),FALSE)</f>
        <v>20.948616600790512</v>
      </c>
      <c r="BW54" s="27" t="e">
        <f>VLOOKUP($A54,'I-EmEC'!$A:$DD,MATCH(BW$2,'I-EmEC'!$A$1:$DD$1,0),FALSE)</f>
        <v>#N/A</v>
      </c>
      <c r="BX54" s="27" t="e">
        <f>VLOOKUP($A54,'I-EmEC'!$A:$DD,MATCH(BX$2,'I-EmEC'!$A$1:$DD$1,0),FALSE)</f>
        <v>#N/A</v>
      </c>
      <c r="BY54" s="27" t="e">
        <f>VLOOKUP($A54,'I-EmEC'!$A:$DD,MATCH(BY$2,'I-EmEC'!$A$1:$DD$1,0),FALSE)</f>
        <v>#N/A</v>
      </c>
      <c r="BZ54" s="23">
        <f>VLOOKUP($A54,'I-EmEC'!$A:$DD,MATCH(BZ$2,'I-EmEC'!$A$1:$DD$1,0),FALSE)</f>
        <v>10.430107526881718</v>
      </c>
      <c r="CA54" s="24">
        <f>VLOOKUP($A54,'I-EmEC'!$A:$DD,MATCH(CA$2,'I-EmEC'!$A$1:$DD$1,0),FALSE)</f>
        <v>10.46875</v>
      </c>
      <c r="CB54" s="24">
        <f>VLOOKUP($A54,'I-EmEC'!$A:$DD,MATCH(CB$2,'I-EmEC'!$A$1:$DD$1,0),FALSE)</f>
        <v>56.486486486486484</v>
      </c>
      <c r="CC54" s="24">
        <f>VLOOKUP($A54,'I-EmEC'!$A:$DD,MATCH(CC$2,'I-EmEC'!$A$1:$DD$1,0),FALSE)</f>
        <v>56.486486486486484</v>
      </c>
      <c r="CD54" s="24">
        <f>VLOOKUP($A54,'I-EmEC'!$A:$DD,MATCH(CD$2,'I-EmEC'!$A$1:$DD$1,0),FALSE)</f>
        <v>41.03448275862069</v>
      </c>
      <c r="CE54" s="24">
        <f>VLOOKUP($A54,'I-EmEC'!$A:$DD,MATCH(CE$2,'I-EmEC'!$A$1:$DD$1,0),FALSE)</f>
        <v>12.562814070351759</v>
      </c>
      <c r="CF54" s="24">
        <f>VLOOKUP($A54,'I-EmEC'!$A:$DD,MATCH(CF$2,'I-EmEC'!$A$1:$DD$1,0),FALSE)</f>
        <v>12.562814070351759</v>
      </c>
      <c r="CG54" s="24">
        <f>VLOOKUP($A54,'I-EmEC'!$A:$DD,MATCH(CG$2,'I-EmEC'!$A$1:$DD$1,0),FALSE)</f>
        <v>8.4105960264900652</v>
      </c>
      <c r="CH54" s="24">
        <f>VLOOKUP($A54,'I-EmEC'!$A:$DD,MATCH(CH$2,'I-EmEC'!$A$1:$DD$1,0),FALSE)</f>
        <v>13.466666666666667</v>
      </c>
      <c r="CI54" s="24">
        <f>VLOOKUP($A54,'I-EmEC'!$A:$DD,MATCH(CI$2,'I-EmEC'!$A$1:$DD$1,0),FALSE)</f>
        <v>13.466666666666667</v>
      </c>
      <c r="CJ54" s="24">
        <f>VLOOKUP($A54,'I-EmEC'!$A:$DD,MATCH(CJ$2,'I-EmEC'!$A$1:$DD$1,0),FALSE)</f>
        <v>6.6666666666666661</v>
      </c>
      <c r="CK54" s="24">
        <f>VLOOKUP($A54,'I-EmEC'!$A:$DD,MATCH(CK$2,'I-EmEC'!$A$1:$DD$1,0),FALSE)</f>
        <v>4.5089285714285712</v>
      </c>
      <c r="CL54" s="24">
        <f>VLOOKUP($A54,'I-EmEC'!$A:$DD,MATCH(CL$2,'I-EmEC'!$A$1:$DD$1,0),FALSE)</f>
        <v>25.8</v>
      </c>
      <c r="CM54" s="24">
        <f>VLOOKUP($A54,'I-EmEC'!$A:$DD,MATCH(CM$2,'I-EmEC'!$A$1:$DD$1,0),FALSE)</f>
        <v>5.2475247524752477</v>
      </c>
      <c r="CN54" s="24" t="e">
        <f>VLOOKUP($A54,'I-EmEC'!$A:$DD,MATCH(CN$2,'I-EmEC'!$A$1:$DD$1,0),FALSE)</f>
        <v>#N/A</v>
      </c>
      <c r="CO54" s="24" t="e">
        <f>VLOOKUP($A54,'I-EmEC'!$A:$DD,MATCH(CO$2,'I-EmEC'!$A$1:$DD$1,0),FALSE)</f>
        <v>#N/A</v>
      </c>
      <c r="CP54" s="24" t="e">
        <f>VLOOKUP($A54,'I-EmEC'!$A:$DD,MATCH(CP$2,'I-EmEC'!$A$1:$DD$1,0),FALSE)</f>
        <v>#N/A</v>
      </c>
    </row>
    <row r="55" spans="1:94" x14ac:dyDescent="0.2">
      <c r="A55" s="49" t="s">
        <v>123</v>
      </c>
      <c r="B55" s="37" t="str">
        <f>IF(VLOOKUP($A55,'I-Ligands'!$A:$G,3,FALSE)="","",VLOOKUP($A55,'I-Ligands'!$A:$G,3,FALSE))</f>
        <v>Galanin</v>
      </c>
      <c r="C55" s="38" t="str">
        <f>IF(VLOOKUP($A55,'I-Ligands'!$A:$G,4,FALSE)="","",VLOOKUP($A55,'I-Ligands'!$A:$G,4,FALSE))</f>
        <v>GWTLNSAGYLLGPHAVGNHRSFSDKNGLTS</v>
      </c>
      <c r="D55" s="36" t="str">
        <f>IF(VLOOKUP($A55,'I-Ligands'!$A:$G,5,FALSE)="","",VLOOKUP($A55,'I-Ligands'!$A:$G,5,FALSE))</f>
        <v>Guide to Pharmacology</v>
      </c>
      <c r="E55" s="36">
        <f>IF(VLOOKUP($A55,'I-Ligands'!$A:$G,6,FALSE)="","",VLOOKUP($A55,'I-Ligands'!$A:$G,6,FALSE))</f>
        <v>3592</v>
      </c>
      <c r="F55" s="36" t="str">
        <f>IF(VLOOKUP($A55,'I-Ligands'!$A:$G,7,FALSE)="","",VLOOKUP($A55,'I-Ligands'!$A:$G,7,FALSE))</f>
        <v>Physiological</v>
      </c>
      <c r="G55" s="28">
        <f t="shared" si="0"/>
        <v>0</v>
      </c>
      <c r="H55" s="32">
        <f t="shared" si="1"/>
        <v>8.2269227196115828</v>
      </c>
      <c r="I55" s="32">
        <f t="shared" si="2"/>
        <v>8.452144760266405</v>
      </c>
      <c r="J55" s="32">
        <f t="shared" si="3"/>
        <v>8.087591259414431</v>
      </c>
      <c r="K55" s="32" t="e">
        <f t="shared" si="4"/>
        <v>#N/A</v>
      </c>
      <c r="L55" s="28">
        <f t="shared" si="5"/>
        <v>0</v>
      </c>
      <c r="M55" s="32">
        <f t="shared" si="6"/>
        <v>8.52</v>
      </c>
      <c r="N55" s="32">
        <f t="shared" si="7"/>
        <v>8.74</v>
      </c>
      <c r="O55" s="32">
        <f t="shared" si="8"/>
        <v>8.3699999999999992</v>
      </c>
      <c r="P55" s="32" t="e">
        <f t="shared" si="9"/>
        <v>#N/A</v>
      </c>
      <c r="Q55" s="29">
        <f t="shared" si="10"/>
        <v>0</v>
      </c>
      <c r="R55" s="31">
        <f t="shared" si="11"/>
        <v>50.92402464065708</v>
      </c>
      <c r="S55" s="31">
        <f t="shared" si="12"/>
        <v>51.91011235955056</v>
      </c>
      <c r="T55" s="31">
        <f t="shared" si="13"/>
        <v>52.19047619047619</v>
      </c>
      <c r="U55" s="31" t="e">
        <f t="shared" si="14"/>
        <v>#N/A</v>
      </c>
      <c r="V55" s="28">
        <f t="shared" si="15"/>
        <v>0</v>
      </c>
      <c r="W55" s="32">
        <f t="shared" si="16"/>
        <v>7.9487179487179489</v>
      </c>
      <c r="X55" s="32">
        <f t="shared" si="17"/>
        <v>5.593220338983051</v>
      </c>
      <c r="Y55" s="32">
        <f t="shared" si="18"/>
        <v>9.2255892255892249</v>
      </c>
      <c r="Z55" s="32" t="e">
        <f t="shared" si="19"/>
        <v>#N/A</v>
      </c>
      <c r="AA55" s="23" cm="1">
        <f t="array" ref="AA55">_xlfn.IFS(AR55=0,0,AR55&gt;0,(LOG(0.01*BI55/10^-AR55)))</f>
        <v>0</v>
      </c>
      <c r="AB55" s="24" cm="1">
        <f t="array" ref="AB55">_xlfn.IFS(AS55=0,0,AS55&gt;0,(LOG(0.01*BJ55/10^-AS55)))</f>
        <v>0</v>
      </c>
      <c r="AC55" s="24" cm="1">
        <f t="array" ref="AC55">_xlfn.IFS(AT55=0,0,AT55&gt;0,(LOG(0.01*BK55/10^-AT55)))</f>
        <v>7.562969190754588</v>
      </c>
      <c r="AD55" s="24" cm="1">
        <f t="array" ref="AD55">_xlfn.IFS(AU55=0,0,AU55&gt;0,(LOG(0.01*BL55/10^-AU55)))</f>
        <v>7.562969190754588</v>
      </c>
      <c r="AE55" s="24" cm="1">
        <f t="array" ref="AE55">_xlfn.IFS(AV55=0,0,AV55&gt;0,(LOG(0.01*BM55/10^-AV55)))</f>
        <v>8.2269227196115828</v>
      </c>
      <c r="AF55" s="24" cm="1">
        <f t="array" ref="AF55">_xlfn.IFS(AW55=0,0,AW55&gt;0,(LOG(0.01*BN55/10^-AW55)))</f>
        <v>7.400744300066088</v>
      </c>
      <c r="AG55" s="24" cm="1">
        <f t="array" ref="AG55">_xlfn.IFS(AX55=0,0,AX55&gt;0,(LOG(0.01*BO55/10^-AX55)))</f>
        <v>7.400744300066088</v>
      </c>
      <c r="AH55" s="24" cm="1">
        <f t="array" ref="AH55">_xlfn.IFS(AY55=0,0,AY55&gt;0,(LOG(0.01*BP55/10^-AY55)))</f>
        <v>6.5115214543803086</v>
      </c>
      <c r="AI55" s="24" cm="1">
        <f t="array" ref="AI55">_xlfn.IFS(AZ55=0,0,AZ55&gt;0,(LOG(0.01*BQ55/10^-AZ55)))</f>
        <v>8.452144760266405</v>
      </c>
      <c r="AJ55" s="24" cm="1">
        <f t="array" ref="AJ55">_xlfn.IFS(BA55=0,0,BA55&gt;0,(LOG(0.01*BR55/10^-BA55)))</f>
        <v>8.452144760266405</v>
      </c>
      <c r="AK55" s="24" cm="1">
        <f t="array" ref="AK55">_xlfn.IFS(BB55=0,0,BB55&gt;0,(LOG(0.01*BS55/10^-BB55)))</f>
        <v>8.1452519689112126</v>
      </c>
      <c r="AL55" s="24" cm="1">
        <f t="array" ref="AL55">_xlfn.IFS(BC55=0,0,BC55&gt;0,(LOG(0.01*BT55/10^-BC55)))</f>
        <v>7.5694582668282582</v>
      </c>
      <c r="AM55" s="24" cm="1">
        <f t="array" ref="AM55">_xlfn.IFS(BD55=0,0,BD55&gt;0,(LOG(0.01*BU55/10^-BD55)))</f>
        <v>8.087591259414431</v>
      </c>
      <c r="AN55" s="24" cm="1">
        <f t="array" ref="AN55">_xlfn.IFS(BE55=0,0,BE55&gt;0,(LOG(0.01*BV55/10^-BE55)))</f>
        <v>7.6276910896967003</v>
      </c>
      <c r="AO55" s="24" t="e" cm="1">
        <f t="array" ref="AO55">_xlfn.IFS(BF55=0,0,BF55&gt;0,(LOG(0.01*BW55/10^-BF55)))</f>
        <v>#N/A</v>
      </c>
      <c r="AP55" s="24" t="e" cm="1">
        <f t="array" ref="AP55">_xlfn.IFS(BG55=0,0,BG55&gt;0,(LOG(0.01*BX55/10^-BG55)))</f>
        <v>#N/A</v>
      </c>
      <c r="AQ55" s="24" t="e" cm="1">
        <f t="array" ref="AQ55">_xlfn.IFS(BH55=0,0,BH55&gt;0,(LOG(0.01*BY55/10^-BH55)))</f>
        <v>#N/A</v>
      </c>
      <c r="AR55" s="23">
        <f>VLOOKUP($A55,'I-EmEC'!$A:$DD,MATCH(AR$2,'I-EmEC'!$A$1:$DD$1,0),FALSE)</f>
        <v>0</v>
      </c>
      <c r="AS55" s="24">
        <f>VLOOKUP($A55,'I-EmEC'!$A:$DD,MATCH(AS$2,'I-EmEC'!$A$1:$DD$1,0),FALSE)</f>
        <v>0</v>
      </c>
      <c r="AT55" s="24">
        <f>VLOOKUP($A55,'I-EmEC'!$A:$DD,MATCH(AT$2,'I-EmEC'!$A$1:$DD$1,0),FALSE)</f>
        <v>7.94</v>
      </c>
      <c r="AU55" s="24">
        <f>VLOOKUP($A55,'I-EmEC'!$A:$DD,MATCH(AU$2,'I-EmEC'!$A$1:$DD$1,0),FALSE)</f>
        <v>7.94</v>
      </c>
      <c r="AV55" s="24">
        <f>VLOOKUP($A55,'I-EmEC'!$A:$DD,MATCH(AV$2,'I-EmEC'!$A$1:$DD$1,0),FALSE)</f>
        <v>8.52</v>
      </c>
      <c r="AW55" s="24">
        <f>VLOOKUP($A55,'I-EmEC'!$A:$DD,MATCH(AW$2,'I-EmEC'!$A$1:$DD$1,0),FALSE)</f>
        <v>7.9</v>
      </c>
      <c r="AX55" s="24">
        <f>VLOOKUP($A55,'I-EmEC'!$A:$DD,MATCH(AX$2,'I-EmEC'!$A$1:$DD$1,0),FALSE)</f>
        <v>7.9</v>
      </c>
      <c r="AY55" s="24">
        <f>VLOOKUP($A55,'I-EmEC'!$A:$DD,MATCH(AY$2,'I-EmEC'!$A$1:$DD$1,0),FALSE)</f>
        <v>7.25</v>
      </c>
      <c r="AZ55" s="24">
        <f>VLOOKUP($A55,'I-EmEC'!$A:$DD,MATCH(AZ$2,'I-EmEC'!$A$1:$DD$1,0),FALSE)</f>
        <v>8.74</v>
      </c>
      <c r="BA55" s="24">
        <f>VLOOKUP($A55,'I-EmEC'!$A:$DD,MATCH(BA$2,'I-EmEC'!$A$1:$DD$1,0),FALSE)</f>
        <v>8.74</v>
      </c>
      <c r="BB55" s="24">
        <f>VLOOKUP($A55,'I-EmEC'!$A:$DD,MATCH(BB$2,'I-EmEC'!$A$1:$DD$1,0),FALSE)</f>
        <v>8.43</v>
      </c>
      <c r="BC55" s="24">
        <f>VLOOKUP($A55,'I-EmEC'!$A:$DD,MATCH(BC$2,'I-EmEC'!$A$1:$DD$1,0),FALSE)</f>
        <v>7.98</v>
      </c>
      <c r="BD55" s="24">
        <f>VLOOKUP($A55,'I-EmEC'!$A:$DD,MATCH(BD$2,'I-EmEC'!$A$1:$DD$1,0),FALSE)</f>
        <v>8.3699999999999992</v>
      </c>
      <c r="BE55" s="24">
        <f>VLOOKUP($A55,'I-EmEC'!$A:$DD,MATCH(BE$2,'I-EmEC'!$A$1:$DD$1,0),FALSE)</f>
        <v>8.06</v>
      </c>
      <c r="BF55" s="24" t="e">
        <f>VLOOKUP($A55,'I-EmEC'!$A:$DD,MATCH(BF$2,'I-EmEC'!$A$1:$DD$1,0),FALSE)</f>
        <v>#N/A</v>
      </c>
      <c r="BG55" s="24" t="e">
        <f>VLOOKUP($A55,'I-EmEC'!$A:$DD,MATCH(BG$2,'I-EmEC'!$A$1:$DD$1,0),FALSE)</f>
        <v>#N/A</v>
      </c>
      <c r="BH55" s="24" t="e">
        <f>VLOOKUP($A55,'I-EmEC'!$A:$DD,MATCH(BH$2,'I-EmEC'!$A$1:$DD$1,0),FALSE)</f>
        <v>#N/A</v>
      </c>
      <c r="BI55" s="26">
        <f>VLOOKUP($A55,'I-EmEC'!$A:$DD,MATCH(BI$2,'I-EmEC'!$A$1:$DD$1,0),FALSE)</f>
        <v>0</v>
      </c>
      <c r="BJ55" s="27">
        <f>VLOOKUP($A55,'I-EmEC'!$A:$DD,MATCH(BJ$2,'I-EmEC'!$A$1:$DD$1,0),FALSE)</f>
        <v>0</v>
      </c>
      <c r="BK55" s="27">
        <f>VLOOKUP($A55,'I-EmEC'!$A:$DD,MATCH(BK$2,'I-EmEC'!$A$1:$DD$1,0),FALSE)</f>
        <v>41.972920696324948</v>
      </c>
      <c r="BL55" s="27">
        <f>VLOOKUP($A55,'I-EmEC'!$A:$DD,MATCH(BL$2,'I-EmEC'!$A$1:$DD$1,0),FALSE)</f>
        <v>41.972920696324948</v>
      </c>
      <c r="BM55" s="27">
        <f>VLOOKUP($A55,'I-EmEC'!$A:$DD,MATCH(BM$2,'I-EmEC'!$A$1:$DD$1,0),FALSE)</f>
        <v>50.92402464065708</v>
      </c>
      <c r="BN55" s="27">
        <f>VLOOKUP($A55,'I-EmEC'!$A:$DD,MATCH(BN$2,'I-EmEC'!$A$1:$DD$1,0),FALSE)</f>
        <v>31.677018633540374</v>
      </c>
      <c r="BO55" s="27">
        <f>VLOOKUP($A55,'I-EmEC'!$A:$DD,MATCH(BO$2,'I-EmEC'!$A$1:$DD$1,0),FALSE)</f>
        <v>31.677018633540374</v>
      </c>
      <c r="BP55" s="27">
        <f>VLOOKUP($A55,'I-EmEC'!$A:$DD,MATCH(BP$2,'I-EmEC'!$A$1:$DD$1,0),FALSE)</f>
        <v>18.260869565217391</v>
      </c>
      <c r="BQ55" s="27">
        <f>VLOOKUP($A55,'I-EmEC'!$A:$DD,MATCH(BQ$2,'I-EmEC'!$A$1:$DD$1,0),FALSE)</f>
        <v>51.540041067761805</v>
      </c>
      <c r="BR55" s="27">
        <f>VLOOKUP($A55,'I-EmEC'!$A:$DD,MATCH(BR$2,'I-EmEC'!$A$1:$DD$1,0),FALSE)</f>
        <v>51.540041067761805</v>
      </c>
      <c r="BS55" s="27">
        <f>VLOOKUP($A55,'I-EmEC'!$A:$DD,MATCH(BS$2,'I-EmEC'!$A$1:$DD$1,0),FALSE)</f>
        <v>51.91011235955056</v>
      </c>
      <c r="BT55" s="27">
        <f>VLOOKUP($A55,'I-EmEC'!$A:$DD,MATCH(BT$2,'I-EmEC'!$A$1:$DD$1,0),FALSE)</f>
        <v>38.856015779092701</v>
      </c>
      <c r="BU55" s="27">
        <f>VLOOKUP($A55,'I-EmEC'!$A:$DD,MATCH(BU$2,'I-EmEC'!$A$1:$DD$1,0),FALSE)</f>
        <v>52.19047619047619</v>
      </c>
      <c r="BV55" s="27">
        <f>VLOOKUP($A55,'I-EmEC'!$A:$DD,MATCH(BV$2,'I-EmEC'!$A$1:$DD$1,0),FALSE)</f>
        <v>36.956521739130437</v>
      </c>
      <c r="BW55" s="27" t="e">
        <f>VLOOKUP($A55,'I-EmEC'!$A:$DD,MATCH(BW$2,'I-EmEC'!$A$1:$DD$1,0),FALSE)</f>
        <v>#N/A</v>
      </c>
      <c r="BX55" s="27" t="e">
        <f>VLOOKUP($A55,'I-EmEC'!$A:$DD,MATCH(BX$2,'I-EmEC'!$A$1:$DD$1,0),FALSE)</f>
        <v>#N/A</v>
      </c>
      <c r="BY55" s="27" t="e">
        <f>VLOOKUP($A55,'I-EmEC'!$A:$DD,MATCH(BY$2,'I-EmEC'!$A$1:$DD$1,0),FALSE)</f>
        <v>#N/A</v>
      </c>
      <c r="BZ55" s="23">
        <f>VLOOKUP($A55,'I-EmEC'!$A:$DD,MATCH(BZ$2,'I-EmEC'!$A$1:$DD$1,0),FALSE)</f>
        <v>0</v>
      </c>
      <c r="CA55" s="24">
        <f>VLOOKUP($A55,'I-EmEC'!$A:$DD,MATCH(CA$2,'I-EmEC'!$A$1:$DD$1,0),FALSE)</f>
        <v>0</v>
      </c>
      <c r="CB55" s="24">
        <f>VLOOKUP($A55,'I-EmEC'!$A:$DD,MATCH(CB$2,'I-EmEC'!$A$1:$DD$1,0),FALSE)</f>
        <v>4.9318181818181817</v>
      </c>
      <c r="CC55" s="24">
        <f>VLOOKUP($A55,'I-EmEC'!$A:$DD,MATCH(CC$2,'I-EmEC'!$A$1:$DD$1,0),FALSE)</f>
        <v>4.9318181818181817</v>
      </c>
      <c r="CD55" s="24">
        <f>VLOOKUP($A55,'I-EmEC'!$A:$DD,MATCH(CD$2,'I-EmEC'!$A$1:$DD$1,0),FALSE)</f>
        <v>7.9487179487179489</v>
      </c>
      <c r="CE55" s="24">
        <f>VLOOKUP($A55,'I-EmEC'!$A:$DD,MATCH(CE$2,'I-EmEC'!$A$1:$DD$1,0),FALSE)</f>
        <v>3.493150684931507</v>
      </c>
      <c r="CF55" s="24">
        <f>VLOOKUP($A55,'I-EmEC'!$A:$DD,MATCH(CF$2,'I-EmEC'!$A$1:$DD$1,0),FALSE)</f>
        <v>3.493150684931507</v>
      </c>
      <c r="CG55" s="24">
        <f>VLOOKUP($A55,'I-EmEC'!$A:$DD,MATCH(CG$2,'I-EmEC'!$A$1:$DD$1,0),FALSE)</f>
        <v>1.0918544194107453</v>
      </c>
      <c r="CH55" s="24">
        <f>VLOOKUP($A55,'I-EmEC'!$A:$DD,MATCH(CH$2,'I-EmEC'!$A$1:$DD$1,0),FALSE)</f>
        <v>5.1646090534979425</v>
      </c>
      <c r="CI55" s="24">
        <f>VLOOKUP($A55,'I-EmEC'!$A:$DD,MATCH(CI$2,'I-EmEC'!$A$1:$DD$1,0),FALSE)</f>
        <v>5.1646090534979425</v>
      </c>
      <c r="CJ55" s="24">
        <f>VLOOKUP($A55,'I-EmEC'!$A:$DD,MATCH(CJ$2,'I-EmEC'!$A$1:$DD$1,0),FALSE)</f>
        <v>5.593220338983051</v>
      </c>
      <c r="CK55" s="24">
        <f>VLOOKUP($A55,'I-EmEC'!$A:$DD,MATCH(CK$2,'I-EmEC'!$A$1:$DD$1,0),FALSE)</f>
        <v>4.6028037383177569</v>
      </c>
      <c r="CL55" s="24">
        <f>VLOOKUP($A55,'I-EmEC'!$A:$DD,MATCH(CL$2,'I-EmEC'!$A$1:$DD$1,0),FALSE)</f>
        <v>9.2255892255892249</v>
      </c>
      <c r="CM55" s="24">
        <f>VLOOKUP($A55,'I-EmEC'!$A:$DD,MATCH(CM$2,'I-EmEC'!$A$1:$DD$1,0),FALSE)</f>
        <v>4.4208037825059092</v>
      </c>
      <c r="CN55" s="24" t="e">
        <f>VLOOKUP($A55,'I-EmEC'!$A:$DD,MATCH(CN$2,'I-EmEC'!$A$1:$DD$1,0),FALSE)</f>
        <v>#N/A</v>
      </c>
      <c r="CO55" s="24" t="e">
        <f>VLOOKUP($A55,'I-EmEC'!$A:$DD,MATCH(CO$2,'I-EmEC'!$A$1:$DD$1,0),FALSE)</f>
        <v>#N/A</v>
      </c>
      <c r="CP55" s="24" t="e">
        <f>VLOOKUP($A55,'I-EmEC'!$A:$DD,MATCH(CP$2,'I-EmEC'!$A$1:$DD$1,0),FALSE)</f>
        <v>#N/A</v>
      </c>
    </row>
    <row r="56" spans="1:94" x14ac:dyDescent="0.2">
      <c r="A56" s="49" t="s">
        <v>124</v>
      </c>
      <c r="B56" s="37" t="str">
        <f>IF(VLOOKUP($A56,'I-Ligands'!$A:$G,3,FALSE)="","",VLOOKUP($A56,'I-Ligands'!$A:$G,3,FALSE))</f>
        <v>Galanin (rat)</v>
      </c>
      <c r="C56" s="38" t="str">
        <f>IF(VLOOKUP($A56,'I-Ligands'!$A:$G,4,FALSE)="","",VLOOKUP($A56,'I-Ligands'!$A:$G,4,FALSE))</f>
        <v>GWTLNSAGYLLGPHAIDNHRSFSDKHGLT-NH2</v>
      </c>
      <c r="D56" s="36" t="str">
        <f>IF(VLOOKUP($A56,'I-Ligands'!$A:$G,5,FALSE)="","",VLOOKUP($A56,'I-Ligands'!$A:$G,5,FALSE))</f>
        <v>Guide to Pharmacology</v>
      </c>
      <c r="E56" s="36">
        <f>IF(VLOOKUP($A56,'I-Ligands'!$A:$G,6,FALSE)="","",VLOOKUP($A56,'I-Ligands'!$A:$G,6,FALSE))</f>
        <v>3593</v>
      </c>
      <c r="F56" s="36" t="str">
        <f>IF(VLOOKUP($A56,'I-Ligands'!$A:$G,7,FALSE)="","",VLOOKUP($A56,'I-Ligands'!$A:$G,7,FALSE))</f>
        <v>Physiological</v>
      </c>
      <c r="G56" s="28">
        <f t="shared" si="0"/>
        <v>0</v>
      </c>
      <c r="H56" s="32">
        <f t="shared" si="1"/>
        <v>5.8197883735335427</v>
      </c>
      <c r="I56" s="32">
        <f t="shared" si="2"/>
        <v>5.2728812263946567</v>
      </c>
      <c r="J56" s="32">
        <f t="shared" si="3"/>
        <v>0</v>
      </c>
      <c r="K56" s="32" t="e">
        <f t="shared" si="4"/>
        <v>#N/A</v>
      </c>
      <c r="L56" s="28">
        <f t="shared" si="5"/>
        <v>0</v>
      </c>
      <c r="M56" s="32">
        <f t="shared" si="6"/>
        <v>6.43</v>
      </c>
      <c r="N56" s="32">
        <f t="shared" si="7"/>
        <v>6.24</v>
      </c>
      <c r="O56" s="32">
        <f t="shared" si="8"/>
        <v>0</v>
      </c>
      <c r="P56" s="32" t="e">
        <f t="shared" si="9"/>
        <v>#N/A</v>
      </c>
      <c r="Q56" s="29">
        <f t="shared" si="10"/>
        <v>0</v>
      </c>
      <c r="R56" s="31">
        <f t="shared" si="11"/>
        <v>30.184804928131417</v>
      </c>
      <c r="S56" s="31">
        <f t="shared" si="12"/>
        <v>10.786516853932584</v>
      </c>
      <c r="T56" s="31">
        <f t="shared" si="13"/>
        <v>0</v>
      </c>
      <c r="U56" s="31" t="e">
        <f t="shared" si="14"/>
        <v>#N/A</v>
      </c>
      <c r="V56" s="28">
        <f t="shared" si="15"/>
        <v>0</v>
      </c>
      <c r="W56" s="32">
        <f t="shared" si="16"/>
        <v>2.7428571428571429</v>
      </c>
      <c r="X56" s="32">
        <f t="shared" si="17"/>
        <v>0.73959938366718025</v>
      </c>
      <c r="Y56" s="32">
        <f t="shared" si="18"/>
        <v>0</v>
      </c>
      <c r="Z56" s="32" t="e">
        <f t="shared" si="19"/>
        <v>#N/A</v>
      </c>
      <c r="AA56" s="23" cm="1">
        <f t="array" ref="AA56">_xlfn.IFS(AR56=0,0,AR56&gt;0,(LOG(0.01*BI56/10^-AR56)))</f>
        <v>0</v>
      </c>
      <c r="AB56" s="24" cm="1">
        <f t="array" ref="AB56">_xlfn.IFS(AS56=0,0,AS56&gt;0,(LOG(0.01*BJ56/10^-AS56)))</f>
        <v>0</v>
      </c>
      <c r="AC56" s="24" cm="1">
        <f t="array" ref="AC56">_xlfn.IFS(AT56=0,0,AT56&gt;0,(LOG(0.01*BK56/10^-AT56)))</f>
        <v>5.4815707202977579</v>
      </c>
      <c r="AD56" s="24" cm="1">
        <f t="array" ref="AD56">_xlfn.IFS(AU56=0,0,AU56&gt;0,(LOG(0.01*BL56/10^-AU56)))</f>
        <v>5.4815707202977579</v>
      </c>
      <c r="AE56" s="24" cm="1">
        <f t="array" ref="AE56">_xlfn.IFS(AV56=0,0,AV56&gt;0,(LOG(0.01*BM56/10^-AV56)))</f>
        <v>5.8197883735335427</v>
      </c>
      <c r="AF56" s="24" cm="1">
        <f t="array" ref="AF56">_xlfn.IFS(AW56=0,0,AW56&gt;0,(LOG(0.01*BN56/10^-AW56)))</f>
        <v>5.7191807228481872</v>
      </c>
      <c r="AG56" s="24" cm="1">
        <f t="array" ref="AG56">_xlfn.IFS(AX56=0,0,AX56&gt;0,(LOG(0.01*BO56/10^-AX56)))</f>
        <v>5.7191807228481872</v>
      </c>
      <c r="AH56" s="24" cm="1">
        <f t="array" ref="AH56">_xlfn.IFS(AY56=0,0,AY56&gt;0,(LOG(0.01*BP56/10^-AY56)))</f>
        <v>5.7844521379662952</v>
      </c>
      <c r="AI56" s="24" cm="1">
        <f t="array" ref="AI56">_xlfn.IFS(AZ56=0,0,AZ56&gt;0,(LOG(0.01*BQ56/10^-AZ56)))</f>
        <v>0</v>
      </c>
      <c r="AJ56" s="24" cm="1">
        <f t="array" ref="AJ56">_xlfn.IFS(BA56=0,0,BA56&gt;0,(LOG(0.01*BR56/10^-BA56)))</f>
        <v>0</v>
      </c>
      <c r="AK56" s="24" cm="1">
        <f t="array" ref="AK56">_xlfn.IFS(BB56=0,0,BB56&gt;0,(LOG(0.01*BS56/10^-BB56)))</f>
        <v>5.2728812263946567</v>
      </c>
      <c r="AL56" s="24" cm="1">
        <f t="array" ref="AL56">_xlfn.IFS(BC56=0,0,BC56&gt;0,(LOG(0.01*BT56/10^-BC56)))</f>
        <v>0</v>
      </c>
      <c r="AM56" s="24" cm="1">
        <f t="array" ref="AM56">_xlfn.IFS(BD56=0,0,BD56&gt;0,(LOG(0.01*BU56/10^-BD56)))</f>
        <v>0</v>
      </c>
      <c r="AN56" s="24" cm="1">
        <f t="array" ref="AN56">_xlfn.IFS(BE56=0,0,BE56&gt;0,(LOG(0.01*BV56/10^-BE56)))</f>
        <v>0</v>
      </c>
      <c r="AO56" s="24" t="e" cm="1">
        <f t="array" ref="AO56">_xlfn.IFS(BF56=0,0,BF56&gt;0,(LOG(0.01*BW56/10^-BF56)))</f>
        <v>#N/A</v>
      </c>
      <c r="AP56" s="24" t="e" cm="1">
        <f t="array" ref="AP56">_xlfn.IFS(BG56=0,0,BG56&gt;0,(LOG(0.01*BX56/10^-BG56)))</f>
        <v>#N/A</v>
      </c>
      <c r="AQ56" s="24" t="e" cm="1">
        <f t="array" ref="AQ56">_xlfn.IFS(BH56=0,0,BH56&gt;0,(LOG(0.01*BY56/10^-BH56)))</f>
        <v>#N/A</v>
      </c>
      <c r="AR56" s="23">
        <f>VLOOKUP($A56,'I-EmEC'!$A:$DD,MATCH(AR$2,'I-EmEC'!$A$1:$DD$1,0),FALSE)</f>
        <v>0</v>
      </c>
      <c r="AS56" s="24">
        <f>VLOOKUP($A56,'I-EmEC'!$A:$DD,MATCH(AS$2,'I-EmEC'!$A$1:$DD$1,0),FALSE)</f>
        <v>0</v>
      </c>
      <c r="AT56" s="24">
        <f>VLOOKUP($A56,'I-EmEC'!$A:$DD,MATCH(AT$2,'I-EmEC'!$A$1:$DD$1,0),FALSE)</f>
        <v>6.32</v>
      </c>
      <c r="AU56" s="24">
        <f>VLOOKUP($A56,'I-EmEC'!$A:$DD,MATCH(AU$2,'I-EmEC'!$A$1:$DD$1,0),FALSE)</f>
        <v>6.32</v>
      </c>
      <c r="AV56" s="24">
        <f>VLOOKUP($A56,'I-EmEC'!$A:$DD,MATCH(AV$2,'I-EmEC'!$A$1:$DD$1,0),FALSE)</f>
        <v>6.34</v>
      </c>
      <c r="AW56" s="24">
        <f>VLOOKUP($A56,'I-EmEC'!$A:$DD,MATCH(AW$2,'I-EmEC'!$A$1:$DD$1,0),FALSE)</f>
        <v>6.43</v>
      </c>
      <c r="AX56" s="24">
        <f>VLOOKUP($A56,'I-EmEC'!$A:$DD,MATCH(AX$2,'I-EmEC'!$A$1:$DD$1,0),FALSE)</f>
        <v>6.43</v>
      </c>
      <c r="AY56" s="24">
        <f>VLOOKUP($A56,'I-EmEC'!$A:$DD,MATCH(AY$2,'I-EmEC'!$A$1:$DD$1,0),FALSE)</f>
        <v>6.34</v>
      </c>
      <c r="AZ56" s="24">
        <f>VLOOKUP($A56,'I-EmEC'!$A:$DD,MATCH(AZ$2,'I-EmEC'!$A$1:$DD$1,0),FALSE)</f>
        <v>0</v>
      </c>
      <c r="BA56" s="24">
        <f>VLOOKUP($A56,'I-EmEC'!$A:$DD,MATCH(BA$2,'I-EmEC'!$A$1:$DD$1,0),FALSE)</f>
        <v>0</v>
      </c>
      <c r="BB56" s="24">
        <f>VLOOKUP($A56,'I-EmEC'!$A:$DD,MATCH(BB$2,'I-EmEC'!$A$1:$DD$1,0),FALSE)</f>
        <v>6.24</v>
      </c>
      <c r="BC56" s="24">
        <f>VLOOKUP($A56,'I-EmEC'!$A:$DD,MATCH(BC$2,'I-EmEC'!$A$1:$DD$1,0),FALSE)</f>
        <v>0</v>
      </c>
      <c r="BD56" s="24">
        <f>VLOOKUP($A56,'I-EmEC'!$A:$DD,MATCH(BD$2,'I-EmEC'!$A$1:$DD$1,0),FALSE)</f>
        <v>0</v>
      </c>
      <c r="BE56" s="24">
        <f>VLOOKUP($A56,'I-EmEC'!$A:$DD,MATCH(BE$2,'I-EmEC'!$A$1:$DD$1,0),FALSE)</f>
        <v>0</v>
      </c>
      <c r="BF56" s="24" t="e">
        <f>VLOOKUP($A56,'I-EmEC'!$A:$DD,MATCH(BF$2,'I-EmEC'!$A$1:$DD$1,0),FALSE)</f>
        <v>#N/A</v>
      </c>
      <c r="BG56" s="24" t="e">
        <f>VLOOKUP($A56,'I-EmEC'!$A:$DD,MATCH(BG$2,'I-EmEC'!$A$1:$DD$1,0),FALSE)</f>
        <v>#N/A</v>
      </c>
      <c r="BH56" s="24" t="e">
        <f>VLOOKUP($A56,'I-EmEC'!$A:$DD,MATCH(BH$2,'I-EmEC'!$A$1:$DD$1,0),FALSE)</f>
        <v>#N/A</v>
      </c>
      <c r="BI56" s="26">
        <f>VLOOKUP($A56,'I-EmEC'!$A:$DD,MATCH(BI$2,'I-EmEC'!$A$1:$DD$1,0),FALSE)</f>
        <v>0</v>
      </c>
      <c r="BJ56" s="27">
        <f>VLOOKUP($A56,'I-EmEC'!$A:$DD,MATCH(BJ$2,'I-EmEC'!$A$1:$DD$1,0),FALSE)</f>
        <v>0</v>
      </c>
      <c r="BK56" s="27">
        <f>VLOOKUP($A56,'I-EmEC'!$A:$DD,MATCH(BK$2,'I-EmEC'!$A$1:$DD$1,0),FALSE)</f>
        <v>14.506769825918761</v>
      </c>
      <c r="BL56" s="27">
        <f>VLOOKUP($A56,'I-EmEC'!$A:$DD,MATCH(BL$2,'I-EmEC'!$A$1:$DD$1,0),FALSE)</f>
        <v>14.506769825918761</v>
      </c>
      <c r="BM56" s="27">
        <f>VLOOKUP($A56,'I-EmEC'!$A:$DD,MATCH(BM$2,'I-EmEC'!$A$1:$DD$1,0),FALSE)</f>
        <v>30.184804928131417</v>
      </c>
      <c r="BN56" s="27">
        <f>VLOOKUP($A56,'I-EmEC'!$A:$DD,MATCH(BN$2,'I-EmEC'!$A$1:$DD$1,0),FALSE)</f>
        <v>19.46169772256729</v>
      </c>
      <c r="BO56" s="27">
        <f>VLOOKUP($A56,'I-EmEC'!$A:$DD,MATCH(BO$2,'I-EmEC'!$A$1:$DD$1,0),FALSE)</f>
        <v>19.46169772256729</v>
      </c>
      <c r="BP56" s="27">
        <f>VLOOKUP($A56,'I-EmEC'!$A:$DD,MATCH(BP$2,'I-EmEC'!$A$1:$DD$1,0),FALSE)</f>
        <v>27.826086956521738</v>
      </c>
      <c r="BQ56" s="27">
        <f>VLOOKUP($A56,'I-EmEC'!$A:$DD,MATCH(BQ$2,'I-EmEC'!$A$1:$DD$1,0),FALSE)</f>
        <v>0</v>
      </c>
      <c r="BR56" s="27">
        <f>VLOOKUP($A56,'I-EmEC'!$A:$DD,MATCH(BR$2,'I-EmEC'!$A$1:$DD$1,0),FALSE)</f>
        <v>0</v>
      </c>
      <c r="BS56" s="27">
        <f>VLOOKUP($A56,'I-EmEC'!$A:$DD,MATCH(BS$2,'I-EmEC'!$A$1:$DD$1,0),FALSE)</f>
        <v>10.786516853932584</v>
      </c>
      <c r="BT56" s="27">
        <f>VLOOKUP($A56,'I-EmEC'!$A:$DD,MATCH(BT$2,'I-EmEC'!$A$1:$DD$1,0),FALSE)</f>
        <v>0</v>
      </c>
      <c r="BU56" s="27">
        <f>VLOOKUP($A56,'I-EmEC'!$A:$DD,MATCH(BU$2,'I-EmEC'!$A$1:$DD$1,0),FALSE)</f>
        <v>0</v>
      </c>
      <c r="BV56" s="27">
        <f>VLOOKUP($A56,'I-EmEC'!$A:$DD,MATCH(BV$2,'I-EmEC'!$A$1:$DD$1,0),FALSE)</f>
        <v>0</v>
      </c>
      <c r="BW56" s="27" t="e">
        <f>VLOOKUP($A56,'I-EmEC'!$A:$DD,MATCH(BW$2,'I-EmEC'!$A$1:$DD$1,0),FALSE)</f>
        <v>#N/A</v>
      </c>
      <c r="BX56" s="27" t="e">
        <f>VLOOKUP($A56,'I-EmEC'!$A:$DD,MATCH(BX$2,'I-EmEC'!$A$1:$DD$1,0),FALSE)</f>
        <v>#N/A</v>
      </c>
      <c r="BY56" s="27" t="e">
        <f>VLOOKUP($A56,'I-EmEC'!$A:$DD,MATCH(BY$2,'I-EmEC'!$A$1:$DD$1,0),FALSE)</f>
        <v>#N/A</v>
      </c>
      <c r="BZ56" s="23">
        <f>VLOOKUP($A56,'I-EmEC'!$A:$DD,MATCH(BZ$2,'I-EmEC'!$A$1:$DD$1,0),FALSE)</f>
        <v>0</v>
      </c>
      <c r="CA56" s="24">
        <f>VLOOKUP($A56,'I-EmEC'!$A:$DD,MATCH(CA$2,'I-EmEC'!$A$1:$DD$1,0),FALSE)</f>
        <v>0</v>
      </c>
      <c r="CB56" s="24">
        <f>VLOOKUP($A56,'I-EmEC'!$A:$DD,MATCH(CB$2,'I-EmEC'!$A$1:$DD$1,0),FALSE)</f>
        <v>2.4350649350649349</v>
      </c>
      <c r="CC56" s="24">
        <f>VLOOKUP($A56,'I-EmEC'!$A:$DD,MATCH(CC$2,'I-EmEC'!$A$1:$DD$1,0),FALSE)</f>
        <v>2.4350649350649349</v>
      </c>
      <c r="CD56" s="24">
        <f>VLOOKUP($A56,'I-EmEC'!$A:$DD,MATCH(CD$2,'I-EmEC'!$A$1:$DD$1,0),FALSE)</f>
        <v>2.0733427362482368</v>
      </c>
      <c r="CE56" s="24">
        <f>VLOOKUP($A56,'I-EmEC'!$A:$DD,MATCH(CE$2,'I-EmEC'!$A$1:$DD$1,0),FALSE)</f>
        <v>2.3039215686274512</v>
      </c>
      <c r="CF56" s="24">
        <f>VLOOKUP($A56,'I-EmEC'!$A:$DD,MATCH(CF$2,'I-EmEC'!$A$1:$DD$1,0),FALSE)</f>
        <v>2.3039215686274512</v>
      </c>
      <c r="CG56" s="24">
        <f>VLOOKUP($A56,'I-EmEC'!$A:$DD,MATCH(CG$2,'I-EmEC'!$A$1:$DD$1,0),FALSE)</f>
        <v>2.7428571428571429</v>
      </c>
      <c r="CH56" s="24">
        <f>VLOOKUP($A56,'I-EmEC'!$A:$DD,MATCH(CH$2,'I-EmEC'!$A$1:$DD$1,0),FALSE)</f>
        <v>0</v>
      </c>
      <c r="CI56" s="24">
        <f>VLOOKUP($A56,'I-EmEC'!$A:$DD,MATCH(CI$2,'I-EmEC'!$A$1:$DD$1,0),FALSE)</f>
        <v>0</v>
      </c>
      <c r="CJ56" s="24">
        <f>VLOOKUP($A56,'I-EmEC'!$A:$DD,MATCH(CJ$2,'I-EmEC'!$A$1:$DD$1,0),FALSE)</f>
        <v>0.73959938366718025</v>
      </c>
      <c r="CK56" s="24">
        <f>VLOOKUP($A56,'I-EmEC'!$A:$DD,MATCH(CK$2,'I-EmEC'!$A$1:$DD$1,0),FALSE)</f>
        <v>0</v>
      </c>
      <c r="CL56" s="24">
        <f>VLOOKUP($A56,'I-EmEC'!$A:$DD,MATCH(CL$2,'I-EmEC'!$A$1:$DD$1,0),FALSE)</f>
        <v>0</v>
      </c>
      <c r="CM56" s="24">
        <f>VLOOKUP($A56,'I-EmEC'!$A:$DD,MATCH(CM$2,'I-EmEC'!$A$1:$DD$1,0),FALSE)</f>
        <v>0</v>
      </c>
      <c r="CN56" s="24" t="e">
        <f>VLOOKUP($A56,'I-EmEC'!$A:$DD,MATCH(CN$2,'I-EmEC'!$A$1:$DD$1,0),FALSE)</f>
        <v>#N/A</v>
      </c>
      <c r="CO56" s="24" t="e">
        <f>VLOOKUP($A56,'I-EmEC'!$A:$DD,MATCH(CO$2,'I-EmEC'!$A$1:$DD$1,0),FALSE)</f>
        <v>#N/A</v>
      </c>
      <c r="CP56" s="24" t="e">
        <f>VLOOKUP($A56,'I-EmEC'!$A:$DD,MATCH(CP$2,'I-EmEC'!$A$1:$DD$1,0),FALSE)</f>
        <v>#N/A</v>
      </c>
    </row>
    <row r="57" spans="1:94" x14ac:dyDescent="0.2">
      <c r="A57" s="49" t="s">
        <v>81</v>
      </c>
      <c r="B57" s="37" t="str">
        <f>IF(VLOOKUP($A57,'I-Ligands'!$A:$G,3,FALSE)="","",VLOOKUP($A57,'I-Ligands'!$A:$G,3,FALSE))</f>
        <v>CCK-Octapeptide</v>
      </c>
      <c r="C57" s="38" t="str">
        <f>IF(VLOOKUP($A57,'I-Ligands'!$A:$G,4,FALSE)="","",VLOOKUP($A57,'I-Ligands'!$A:$G,4,FALSE))</f>
        <v>DY(SO3H)MGWMDF-NH2</v>
      </c>
      <c r="D57" s="36" t="str">
        <f>IF(VLOOKUP($A57,'I-Ligands'!$A:$G,5,FALSE)="","",VLOOKUP($A57,'I-Ligands'!$A:$G,5,FALSE))</f>
        <v>Guide to Pharmacology</v>
      </c>
      <c r="E57" s="36">
        <f>IF(VLOOKUP($A57,'I-Ligands'!$A:$G,6,FALSE)="","",VLOOKUP($A57,'I-Ligands'!$A:$G,6,FALSE))</f>
        <v>864</v>
      </c>
      <c r="F57" s="36" t="str">
        <f>IF(VLOOKUP($A57,'I-Ligands'!$A:$G,7,FALSE)="","",VLOOKUP($A57,'I-Ligands'!$A:$G,7,FALSE))</f>
        <v>Physiological</v>
      </c>
      <c r="G57" s="28">
        <f t="shared" si="0"/>
        <v>9.838793650677248</v>
      </c>
      <c r="H57" s="32">
        <f t="shared" si="1"/>
        <v>10.219497404944427</v>
      </c>
      <c r="I57" s="32">
        <f t="shared" si="2"/>
        <v>10.42879802036129</v>
      </c>
      <c r="J57" s="32">
        <f t="shared" si="3"/>
        <v>9.6109053036205427</v>
      </c>
      <c r="K57" s="32" t="e">
        <f t="shared" si="4"/>
        <v>#N/A</v>
      </c>
      <c r="L57" s="28">
        <f t="shared" si="5"/>
        <v>9.98</v>
      </c>
      <c r="M57" s="32">
        <f t="shared" si="6"/>
        <v>10.34</v>
      </c>
      <c r="N57" s="32">
        <f t="shared" si="7"/>
        <v>10.63</v>
      </c>
      <c r="O57" s="32">
        <f t="shared" si="8"/>
        <v>9.74</v>
      </c>
      <c r="P57" s="32" t="e">
        <f t="shared" si="9"/>
        <v>#N/A</v>
      </c>
      <c r="Q57" s="29">
        <f t="shared" si="10"/>
        <v>73.048327137546465</v>
      </c>
      <c r="R57" s="31">
        <f t="shared" si="11"/>
        <v>78.529980657640223</v>
      </c>
      <c r="S57" s="31">
        <f t="shared" si="12"/>
        <v>71.047227926078023</v>
      </c>
      <c r="T57" s="31">
        <f t="shared" si="13"/>
        <v>74.285714285714292</v>
      </c>
      <c r="U57" s="31" t="e">
        <f t="shared" si="14"/>
        <v>#N/A</v>
      </c>
      <c r="V57" s="28">
        <f t="shared" si="15"/>
        <v>13.277027027027026</v>
      </c>
      <c r="W57" s="32">
        <f t="shared" si="16"/>
        <v>12.929936305732484</v>
      </c>
      <c r="X57" s="32">
        <f t="shared" si="17"/>
        <v>10.945945945945946</v>
      </c>
      <c r="Y57" s="32">
        <f t="shared" si="18"/>
        <v>42.391304347826086</v>
      </c>
      <c r="Z57" s="32" t="e">
        <f t="shared" si="19"/>
        <v>#N/A</v>
      </c>
      <c r="AA57" s="23" cm="1">
        <f t="array" ref="AA57">_xlfn.IFS(AR57=0,0,AR57&gt;0,(LOG(0.01*BI57/10^-AR57)))</f>
        <v>9.838793650677248</v>
      </c>
      <c r="AB57" s="24" cm="1">
        <f t="array" ref="AB57">_xlfn.IFS(AS57=0,0,AS57&gt;0,(LOG(0.01*BJ57/10^-AS57)))</f>
        <v>9.8036102747090386</v>
      </c>
      <c r="AC57" s="24" cm="1">
        <f t="array" ref="AC57">_xlfn.IFS(AT57=0,0,AT57&gt;0,(LOG(0.01*BK57/10^-AT57)))</f>
        <v>9.9850354904832521</v>
      </c>
      <c r="AD57" s="24" cm="1">
        <f t="array" ref="AD57">_xlfn.IFS(AU57=0,0,AU57&gt;0,(LOG(0.01*BL57/10^-AU57)))</f>
        <v>9.9850354904832521</v>
      </c>
      <c r="AE57" s="24" cm="1">
        <f t="array" ref="AE57">_xlfn.IFS(AV57=0,0,AV57&gt;0,(LOG(0.01*BM57/10^-AV57)))</f>
        <v>10.219497404944427</v>
      </c>
      <c r="AF57" s="24" cm="1">
        <f t="array" ref="AF57">_xlfn.IFS(AW57=0,0,AW57&gt;0,(LOG(0.01*BN57/10^-AW57)))</f>
        <v>9.3984799892329214</v>
      </c>
      <c r="AG57" s="24" cm="1">
        <f t="array" ref="AG57">_xlfn.IFS(AX57=0,0,AX57&gt;0,(LOG(0.01*BO57/10^-AX57)))</f>
        <v>9.3984799892329214</v>
      </c>
      <c r="AH57" s="24" cm="1">
        <f t="array" ref="AH57">_xlfn.IFS(AY57=0,0,AY57&gt;0,(LOG(0.01*BP57/10^-AY57)))</f>
        <v>9.1822522929118033</v>
      </c>
      <c r="AI57" s="24" cm="1">
        <f t="array" ref="AI57">_xlfn.IFS(AZ57=0,0,AZ57&gt;0,(LOG(0.01*BQ57/10^-AZ57)))</f>
        <v>10.331547137578143</v>
      </c>
      <c r="AJ57" s="24" cm="1">
        <f t="array" ref="AJ57">_xlfn.IFS(BA57=0,0,BA57&gt;0,(LOG(0.01*BR57/10^-BA57)))</f>
        <v>10.331547137578143</v>
      </c>
      <c r="AK57" s="24" cm="1">
        <f t="array" ref="AK57">_xlfn.IFS(BB57=0,0,BB57&gt;0,(LOG(0.01*BS57/10^-BB57)))</f>
        <v>10.42879802036129</v>
      </c>
      <c r="AL57" s="24" cm="1">
        <f t="array" ref="AL57">_xlfn.IFS(BC57=0,0,BC57&gt;0,(LOG(0.01*BT57/10^-BC57)))</f>
        <v>9.445537050873277</v>
      </c>
      <c r="AM57" s="24" cm="1">
        <f t="array" ref="AM57">_xlfn.IFS(BD57=0,0,BD57&gt;0,(LOG(0.01*BU57/10^-BD57)))</f>
        <v>9.6109053036205427</v>
      </c>
      <c r="AN57" s="24" cm="1">
        <f t="array" ref="AN57">_xlfn.IFS(BE57=0,0,BE57&gt;0,(LOG(0.01*BV57/10^-BE57)))</f>
        <v>9.5236241885480233</v>
      </c>
      <c r="AO57" s="24" t="e" cm="1">
        <f t="array" ref="AO57">_xlfn.IFS(BF57=0,0,BF57&gt;0,(LOG(0.01*BW57/10^-BF57)))</f>
        <v>#N/A</v>
      </c>
      <c r="AP57" s="24" t="e" cm="1">
        <f t="array" ref="AP57">_xlfn.IFS(BG57=0,0,BG57&gt;0,(LOG(0.01*BX57/10^-BG57)))</f>
        <v>#N/A</v>
      </c>
      <c r="AQ57" s="24" t="e" cm="1">
        <f t="array" ref="AQ57">_xlfn.IFS(BH57=0,0,BH57&gt;0,(LOG(0.01*BY57/10^-BH57)))</f>
        <v>#N/A</v>
      </c>
      <c r="AR57" s="23">
        <f>VLOOKUP($A57,'I-EmEC'!$A:$DD,MATCH(AR$2,'I-EmEC'!$A$1:$DD$1,0),FALSE)</f>
        <v>9.98</v>
      </c>
      <c r="AS57" s="24">
        <f>VLOOKUP($A57,'I-EmEC'!$A:$DD,MATCH(AS$2,'I-EmEC'!$A$1:$DD$1,0),FALSE)</f>
        <v>9.94</v>
      </c>
      <c r="AT57" s="24">
        <f>VLOOKUP($A57,'I-EmEC'!$A:$DD,MATCH(AT$2,'I-EmEC'!$A$1:$DD$1,0),FALSE)</f>
        <v>10.09</v>
      </c>
      <c r="AU57" s="24">
        <f>VLOOKUP($A57,'I-EmEC'!$A:$DD,MATCH(AU$2,'I-EmEC'!$A$1:$DD$1,0),FALSE)</f>
        <v>10.09</v>
      </c>
      <c r="AV57" s="24">
        <f>VLOOKUP($A57,'I-EmEC'!$A:$DD,MATCH(AV$2,'I-EmEC'!$A$1:$DD$1,0),FALSE)</f>
        <v>10.34</v>
      </c>
      <c r="AW57" s="24">
        <f>VLOOKUP($A57,'I-EmEC'!$A:$DD,MATCH(AW$2,'I-EmEC'!$A$1:$DD$1,0),FALSE)</f>
        <v>9.58</v>
      </c>
      <c r="AX57" s="24">
        <f>VLOOKUP($A57,'I-EmEC'!$A:$DD,MATCH(AX$2,'I-EmEC'!$A$1:$DD$1,0),FALSE)</f>
        <v>9.58</v>
      </c>
      <c r="AY57" s="24">
        <f>VLOOKUP($A57,'I-EmEC'!$A:$DD,MATCH(AY$2,'I-EmEC'!$A$1:$DD$1,0),FALSE)</f>
        <v>9.4600000000000009</v>
      </c>
      <c r="AZ57" s="24">
        <f>VLOOKUP($A57,'I-EmEC'!$A:$DD,MATCH(AZ$2,'I-EmEC'!$A$1:$DD$1,0),FALSE)</f>
        <v>10.48</v>
      </c>
      <c r="BA57" s="24">
        <f>VLOOKUP($A57,'I-EmEC'!$A:$DD,MATCH(BA$2,'I-EmEC'!$A$1:$DD$1,0),FALSE)</f>
        <v>10.48</v>
      </c>
      <c r="BB57" s="24">
        <f>VLOOKUP($A57,'I-EmEC'!$A:$DD,MATCH(BB$2,'I-EmEC'!$A$1:$DD$1,0),FALSE)</f>
        <v>10.63</v>
      </c>
      <c r="BC57" s="24">
        <f>VLOOKUP($A57,'I-EmEC'!$A:$DD,MATCH(BC$2,'I-EmEC'!$A$1:$DD$1,0),FALSE)</f>
        <v>9.64</v>
      </c>
      <c r="BD57" s="24">
        <f>VLOOKUP($A57,'I-EmEC'!$A:$DD,MATCH(BD$2,'I-EmEC'!$A$1:$DD$1,0),FALSE)</f>
        <v>9.74</v>
      </c>
      <c r="BE57" s="24">
        <f>VLOOKUP($A57,'I-EmEC'!$A:$DD,MATCH(BE$2,'I-EmEC'!$A$1:$DD$1,0),FALSE)</f>
        <v>9.68</v>
      </c>
      <c r="BF57" s="24" t="e">
        <f>VLOOKUP($A57,'I-EmEC'!$A:$DD,MATCH(BF$2,'I-EmEC'!$A$1:$DD$1,0),FALSE)</f>
        <v>#N/A</v>
      </c>
      <c r="BG57" s="24" t="e">
        <f>VLOOKUP($A57,'I-EmEC'!$A:$DD,MATCH(BG$2,'I-EmEC'!$A$1:$DD$1,0),FALSE)</f>
        <v>#N/A</v>
      </c>
      <c r="BH57" s="24" t="e">
        <f>VLOOKUP($A57,'I-EmEC'!$A:$DD,MATCH(BH$2,'I-EmEC'!$A$1:$DD$1,0),FALSE)</f>
        <v>#N/A</v>
      </c>
      <c r="BI57" s="26">
        <f>VLOOKUP($A57,'I-EmEC'!$A:$DD,MATCH(BI$2,'I-EmEC'!$A$1:$DD$1,0),FALSE)</f>
        <v>72.242647058823522</v>
      </c>
      <c r="BJ57" s="27">
        <f>VLOOKUP($A57,'I-EmEC'!$A:$DD,MATCH(BJ$2,'I-EmEC'!$A$1:$DD$1,0),FALSE)</f>
        <v>73.048327137546465</v>
      </c>
      <c r="BK57" s="27">
        <f>VLOOKUP($A57,'I-EmEC'!$A:$DD,MATCH(BK$2,'I-EmEC'!$A$1:$DD$1,0),FALSE)</f>
        <v>78.529980657640223</v>
      </c>
      <c r="BL57" s="27">
        <f>VLOOKUP($A57,'I-EmEC'!$A:$DD,MATCH(BL$2,'I-EmEC'!$A$1:$DD$1,0),FALSE)</f>
        <v>78.529980657640223</v>
      </c>
      <c r="BM57" s="27">
        <f>VLOOKUP($A57,'I-EmEC'!$A:$DD,MATCH(BM$2,'I-EmEC'!$A$1:$DD$1,0),FALSE)</f>
        <v>75.770020533880896</v>
      </c>
      <c r="BN57" s="27">
        <f>VLOOKUP($A57,'I-EmEC'!$A:$DD,MATCH(BN$2,'I-EmEC'!$A$1:$DD$1,0),FALSE)</f>
        <v>65.838509316770185</v>
      </c>
      <c r="BO57" s="27">
        <f>VLOOKUP($A57,'I-EmEC'!$A:$DD,MATCH(BO$2,'I-EmEC'!$A$1:$DD$1,0),FALSE)</f>
        <v>65.838509316770185</v>
      </c>
      <c r="BP57" s="27">
        <f>VLOOKUP($A57,'I-EmEC'!$A:$DD,MATCH(BP$2,'I-EmEC'!$A$1:$DD$1,0),FALSE)</f>
        <v>52.753623188405797</v>
      </c>
      <c r="BQ57" s="27">
        <f>VLOOKUP($A57,'I-EmEC'!$A:$DD,MATCH(BQ$2,'I-EmEC'!$A$1:$DD$1,0),FALSE)</f>
        <v>71.047227926078023</v>
      </c>
      <c r="BR57" s="27">
        <f>VLOOKUP($A57,'I-EmEC'!$A:$DD,MATCH(BR$2,'I-EmEC'!$A$1:$DD$1,0),FALSE)</f>
        <v>71.047227926078023</v>
      </c>
      <c r="BS57" s="27">
        <f>VLOOKUP($A57,'I-EmEC'!$A:$DD,MATCH(BS$2,'I-EmEC'!$A$1:$DD$1,0),FALSE)</f>
        <v>62.921348314606739</v>
      </c>
      <c r="BT57" s="27">
        <f>VLOOKUP($A57,'I-EmEC'!$A:$DD,MATCH(BT$2,'I-EmEC'!$A$1:$DD$1,0),FALSE)</f>
        <v>63.905325443786978</v>
      </c>
      <c r="BU57" s="27">
        <f>VLOOKUP($A57,'I-EmEC'!$A:$DD,MATCH(BU$2,'I-EmEC'!$A$1:$DD$1,0),FALSE)</f>
        <v>74.285714285714292</v>
      </c>
      <c r="BV57" s="27">
        <f>VLOOKUP($A57,'I-EmEC'!$A:$DD,MATCH(BV$2,'I-EmEC'!$A$1:$DD$1,0),FALSE)</f>
        <v>69.76284584980236</v>
      </c>
      <c r="BW57" s="27" t="e">
        <f>VLOOKUP($A57,'I-EmEC'!$A:$DD,MATCH(BW$2,'I-EmEC'!$A$1:$DD$1,0),FALSE)</f>
        <v>#N/A</v>
      </c>
      <c r="BX57" s="27" t="e">
        <f>VLOOKUP($A57,'I-EmEC'!$A:$DD,MATCH(BX$2,'I-EmEC'!$A$1:$DD$1,0),FALSE)</f>
        <v>#N/A</v>
      </c>
      <c r="BY57" s="27" t="e">
        <f>VLOOKUP($A57,'I-EmEC'!$A:$DD,MATCH(BY$2,'I-EmEC'!$A$1:$DD$1,0),FALSE)</f>
        <v>#N/A</v>
      </c>
      <c r="BZ57" s="23">
        <f>VLOOKUP($A57,'I-EmEC'!$A:$DD,MATCH(BZ$2,'I-EmEC'!$A$1:$DD$1,0),FALSE)</f>
        <v>11.945288753799391</v>
      </c>
      <c r="CA57" s="24">
        <f>VLOOKUP($A57,'I-EmEC'!$A:$DD,MATCH(CA$2,'I-EmEC'!$A$1:$DD$1,0),FALSE)</f>
        <v>13.277027027027026</v>
      </c>
      <c r="CB57" s="24">
        <f>VLOOKUP($A57,'I-EmEC'!$A:$DD,MATCH(CB$2,'I-EmEC'!$A$1:$DD$1,0),FALSE)</f>
        <v>12.929936305732484</v>
      </c>
      <c r="CC57" s="24">
        <f>VLOOKUP($A57,'I-EmEC'!$A:$DD,MATCH(CC$2,'I-EmEC'!$A$1:$DD$1,0),FALSE)</f>
        <v>12.929936305732484</v>
      </c>
      <c r="CD57" s="24">
        <f>VLOOKUP($A57,'I-EmEC'!$A:$DD,MATCH(CD$2,'I-EmEC'!$A$1:$DD$1,0),FALSE)</f>
        <v>11.388888888888888</v>
      </c>
      <c r="CE57" s="24">
        <f>VLOOKUP($A57,'I-EmEC'!$A:$DD,MATCH(CE$2,'I-EmEC'!$A$1:$DD$1,0),FALSE)</f>
        <v>10.890410958904111</v>
      </c>
      <c r="CF57" s="24">
        <f>VLOOKUP($A57,'I-EmEC'!$A:$DD,MATCH(CF$2,'I-EmEC'!$A$1:$DD$1,0),FALSE)</f>
        <v>10.890410958904111</v>
      </c>
      <c r="CG57" s="24">
        <f>VLOOKUP($A57,'I-EmEC'!$A:$DD,MATCH(CG$2,'I-EmEC'!$A$1:$DD$1,0),FALSE)</f>
        <v>8.2727272727272716</v>
      </c>
      <c r="CH57" s="24">
        <f>VLOOKUP($A57,'I-EmEC'!$A:$DD,MATCH(CH$2,'I-EmEC'!$A$1:$DD$1,0),FALSE)</f>
        <v>6.4432029795158288</v>
      </c>
      <c r="CI57" s="24">
        <f>VLOOKUP($A57,'I-EmEC'!$A:$DD,MATCH(CI$2,'I-EmEC'!$A$1:$DD$1,0),FALSE)</f>
        <v>6.4432029795158288</v>
      </c>
      <c r="CJ57" s="24">
        <f>VLOOKUP($A57,'I-EmEC'!$A:$DD,MATCH(CJ$2,'I-EmEC'!$A$1:$DD$1,0),FALSE)</f>
        <v>4.1481481481481479</v>
      </c>
      <c r="CK57" s="24">
        <f>VLOOKUP($A57,'I-EmEC'!$A:$DD,MATCH(CK$2,'I-EmEC'!$A$1:$DD$1,0),FALSE)</f>
        <v>10.945945945945946</v>
      </c>
      <c r="CL57" s="24">
        <f>VLOOKUP($A57,'I-EmEC'!$A:$DD,MATCH(CL$2,'I-EmEC'!$A$1:$DD$1,0),FALSE)</f>
        <v>42.391304347826086</v>
      </c>
      <c r="CM57" s="24">
        <f>VLOOKUP($A57,'I-EmEC'!$A:$DD,MATCH(CM$2,'I-EmEC'!$A$1:$DD$1,0),FALSE)</f>
        <v>15.688888888888888</v>
      </c>
      <c r="CN57" s="24" t="e">
        <f>VLOOKUP($A57,'I-EmEC'!$A:$DD,MATCH(CN$2,'I-EmEC'!$A$1:$DD$1,0),FALSE)</f>
        <v>#N/A</v>
      </c>
      <c r="CO57" s="24" t="e">
        <f>VLOOKUP($A57,'I-EmEC'!$A:$DD,MATCH(CO$2,'I-EmEC'!$A$1:$DD$1,0),FALSE)</f>
        <v>#N/A</v>
      </c>
      <c r="CP57" s="24" t="e">
        <f>VLOOKUP($A57,'I-EmEC'!$A:$DD,MATCH(CP$2,'I-EmEC'!$A$1:$DD$1,0),FALSE)</f>
        <v>#N/A</v>
      </c>
    </row>
    <row r="58" spans="1:94" x14ac:dyDescent="0.2">
      <c r="A58" s="49" t="s">
        <v>125</v>
      </c>
      <c r="B58" s="37" t="str">
        <f>IF(VLOOKUP($A58,'I-Ligands'!$A:$G,3,FALSE)="","",VLOOKUP($A58,'I-Ligands'!$A:$G,3,FALSE))</f>
        <v>MK-0677</v>
      </c>
      <c r="C58" s="38" t="str">
        <f>IF(VLOOKUP($A58,'I-Ligands'!$A:$G,4,FALSE)="","",VLOOKUP($A58,'I-Ligands'!$A:$G,4,FALSE))</f>
        <v>MK 0677</v>
      </c>
      <c r="D58" s="36" t="str">
        <f>IF(VLOOKUP($A58,'I-Ligands'!$A:$G,5,FALSE)="","",VLOOKUP($A58,'I-Ligands'!$A:$G,5,FALSE))</f>
        <v>Guide to Pharmacology</v>
      </c>
      <c r="E58" s="36">
        <f>IF(VLOOKUP($A58,'I-Ligands'!$A:$G,6,FALSE)="","",VLOOKUP($A58,'I-Ligands'!$A:$G,6,FALSE))</f>
        <v>5867</v>
      </c>
      <c r="F58" s="36" t="str">
        <f>IF(VLOOKUP($A58,'I-Ligands'!$A:$G,7,FALSE)="","",VLOOKUP($A58,'I-Ligands'!$A:$G,7,FALSE))</f>
        <v>Surrogate</v>
      </c>
      <c r="G58" s="28">
        <f t="shared" si="0"/>
        <v>9.4946123420134274</v>
      </c>
      <c r="H58" s="32">
        <f t="shared" si="1"/>
        <v>9.7063008875826515</v>
      </c>
      <c r="I58" s="32">
        <f t="shared" si="2"/>
        <v>9.9591360269322831</v>
      </c>
      <c r="J58" s="32">
        <f t="shared" si="3"/>
        <v>9.7218577391689127</v>
      </c>
      <c r="K58" s="32" t="e">
        <f t="shared" si="4"/>
        <v>#N/A</v>
      </c>
      <c r="L58" s="28">
        <f t="shared" si="5"/>
        <v>9.85</v>
      </c>
      <c r="M58" s="32">
        <f t="shared" si="6"/>
        <v>10.24</v>
      </c>
      <c r="N58" s="32">
        <f t="shared" si="7"/>
        <v>10.44</v>
      </c>
      <c r="O58" s="32">
        <f t="shared" si="8"/>
        <v>10.08</v>
      </c>
      <c r="P58" s="32" t="e">
        <f t="shared" si="9"/>
        <v>#N/A</v>
      </c>
      <c r="Q58" s="29">
        <f t="shared" si="10"/>
        <v>44.117647058823529</v>
      </c>
      <c r="R58" s="31">
        <f t="shared" si="11"/>
        <v>53.623188405797102</v>
      </c>
      <c r="S58" s="31">
        <f t="shared" si="12"/>
        <v>58.382642998027613</v>
      </c>
      <c r="T58" s="31">
        <f t="shared" si="13"/>
        <v>45.904761904761905</v>
      </c>
      <c r="U58" s="31" t="e">
        <f t="shared" si="14"/>
        <v>#N/A</v>
      </c>
      <c r="V58" s="28">
        <f t="shared" si="15"/>
        <v>9.9173553719008272</v>
      </c>
      <c r="W58" s="32">
        <f t="shared" si="16"/>
        <v>7.0219435736677109</v>
      </c>
      <c r="X58" s="32">
        <f t="shared" si="17"/>
        <v>12.595744680851064</v>
      </c>
      <c r="Y58" s="32">
        <f t="shared" si="18"/>
        <v>11.642512077294688</v>
      </c>
      <c r="Z58" s="32" t="e">
        <f t="shared" si="19"/>
        <v>#N/A</v>
      </c>
      <c r="AA58" s="23" cm="1">
        <f t="array" ref="AA58">_xlfn.IFS(AR58=0,0,AR58&gt;0,(LOG(0.01*BI58/10^-AR58)))</f>
        <v>9.4946123420134274</v>
      </c>
      <c r="AB58" s="24" cm="1">
        <f t="array" ref="AB58">_xlfn.IFS(AS58=0,0,AS58&gt;0,(LOG(0.01*BJ58/10^-AS58)))</f>
        <v>9.3492891123186865</v>
      </c>
      <c r="AC58" s="24" cm="1">
        <f t="array" ref="AC58">_xlfn.IFS(AT58=0,0,AT58&gt;0,(LOG(0.01*BK58/10^-AT58)))</f>
        <v>9.2087806899456268</v>
      </c>
      <c r="AD58" s="24" cm="1">
        <f t="array" ref="AD58">_xlfn.IFS(AU58=0,0,AU58&gt;0,(LOG(0.01*BL58/10^-AU58)))</f>
        <v>9.2087806899456268</v>
      </c>
      <c r="AE58" s="24" cm="1">
        <f t="array" ref="AE58">_xlfn.IFS(AV58=0,0,AV58&gt;0,(LOG(0.01*BM58/10^-AV58)))</f>
        <v>9.5818548164705764</v>
      </c>
      <c r="AF58" s="24" cm="1">
        <f t="array" ref="AF58">_xlfn.IFS(AW58=0,0,AW58&gt;0,(LOG(0.01*BN58/10^-AW58)))</f>
        <v>9.7063008875826515</v>
      </c>
      <c r="AG58" s="24" cm="1">
        <f t="array" ref="AG58">_xlfn.IFS(AX58=0,0,AX58&gt;0,(LOG(0.01*BO58/10^-AX58)))</f>
        <v>9.7063008875826515</v>
      </c>
      <c r="AH58" s="24" cm="1">
        <f t="array" ref="AH58">_xlfn.IFS(AY58=0,0,AY58&gt;0,(LOG(0.01*BP58/10^-AY58)))</f>
        <v>9.5993526333297403</v>
      </c>
      <c r="AI58" s="24" cm="1">
        <f t="array" ref="AI58">_xlfn.IFS(AZ58=0,0,AZ58&gt;0,(LOG(0.01*BQ58/10^-AZ58)))</f>
        <v>9.4848647986083332</v>
      </c>
      <c r="AJ58" s="24" cm="1">
        <f t="array" ref="AJ58">_xlfn.IFS(BA58=0,0,BA58&gt;0,(LOG(0.01*BR58/10^-BA58)))</f>
        <v>9.4848647986083332</v>
      </c>
      <c r="AK58" s="24" cm="1">
        <f t="array" ref="AK58">_xlfn.IFS(BB58=0,0,BB58&gt;0,(LOG(0.01*BS58/10^-BB58)))</f>
        <v>9.9591360269322831</v>
      </c>
      <c r="AL58" s="24" cm="1">
        <f t="array" ref="AL58">_xlfn.IFS(BC58=0,0,BC58&gt;0,(LOG(0.01*BT58/10^-BC58)))</f>
        <v>9.7862837517256018</v>
      </c>
      <c r="AM58" s="24" cm="1">
        <f t="array" ref="AM58">_xlfn.IFS(BD58=0,0,BD58&gt;0,(LOG(0.01*BU58/10^-BD58)))</f>
        <v>9.7218577391689127</v>
      </c>
      <c r="AN58" s="24" cm="1">
        <f t="array" ref="AN58">_xlfn.IFS(BE58=0,0,BE58&gt;0,(LOG(0.01*BV58/10^-BE58)))</f>
        <v>9.7001319384578952</v>
      </c>
      <c r="AO58" s="24" t="e" cm="1">
        <f t="array" ref="AO58">_xlfn.IFS(BF58=0,0,BF58&gt;0,(LOG(0.01*BW58/10^-BF58)))</f>
        <v>#N/A</v>
      </c>
      <c r="AP58" s="24" t="e" cm="1">
        <f t="array" ref="AP58">_xlfn.IFS(BG58=0,0,BG58&gt;0,(LOG(0.01*BX58/10^-BG58)))</f>
        <v>#N/A</v>
      </c>
      <c r="AQ58" s="24" t="e" cm="1">
        <f t="array" ref="AQ58">_xlfn.IFS(BH58=0,0,BH58&gt;0,(LOG(0.01*BY58/10^-BH58)))</f>
        <v>#N/A</v>
      </c>
      <c r="AR58" s="23">
        <f>VLOOKUP($A58,'I-EmEC'!$A:$DD,MATCH(AR$2,'I-EmEC'!$A$1:$DD$1,0),FALSE)</f>
        <v>9.85</v>
      </c>
      <c r="AS58" s="24">
        <f>VLOOKUP($A58,'I-EmEC'!$A:$DD,MATCH(AS$2,'I-EmEC'!$A$1:$DD$1,0),FALSE)</f>
        <v>9.82</v>
      </c>
      <c r="AT58" s="24">
        <f>VLOOKUP($A58,'I-EmEC'!$A:$DD,MATCH(AT$2,'I-EmEC'!$A$1:$DD$1,0),FALSE)</f>
        <v>9.94</v>
      </c>
      <c r="AU58" s="24">
        <f>VLOOKUP($A58,'I-EmEC'!$A:$DD,MATCH(AU$2,'I-EmEC'!$A$1:$DD$1,0),FALSE)</f>
        <v>9.94</v>
      </c>
      <c r="AV58" s="24">
        <f>VLOOKUP($A58,'I-EmEC'!$A:$DD,MATCH(AV$2,'I-EmEC'!$A$1:$DD$1,0),FALSE)</f>
        <v>10.24</v>
      </c>
      <c r="AW58" s="24">
        <f>VLOOKUP($A58,'I-EmEC'!$A:$DD,MATCH(AW$2,'I-EmEC'!$A$1:$DD$1,0),FALSE)</f>
        <v>10.039999999999999</v>
      </c>
      <c r="AX58" s="24">
        <f>VLOOKUP($A58,'I-EmEC'!$A:$DD,MATCH(AX$2,'I-EmEC'!$A$1:$DD$1,0),FALSE)</f>
        <v>10.039999999999999</v>
      </c>
      <c r="AY58" s="24">
        <f>VLOOKUP($A58,'I-EmEC'!$A:$DD,MATCH(AY$2,'I-EmEC'!$A$1:$DD$1,0),FALSE)</f>
        <v>9.8699999999999992</v>
      </c>
      <c r="AZ58" s="24">
        <f>VLOOKUP($A58,'I-EmEC'!$A:$DD,MATCH(AZ$2,'I-EmEC'!$A$1:$DD$1,0),FALSE)</f>
        <v>10.44</v>
      </c>
      <c r="BA58" s="24">
        <f>VLOOKUP($A58,'I-EmEC'!$A:$DD,MATCH(BA$2,'I-EmEC'!$A$1:$DD$1,0),FALSE)</f>
        <v>10.44</v>
      </c>
      <c r="BB58" s="24">
        <f>VLOOKUP($A58,'I-EmEC'!$A:$DD,MATCH(BB$2,'I-EmEC'!$A$1:$DD$1,0),FALSE)</f>
        <v>10.3</v>
      </c>
      <c r="BC58" s="24">
        <f>VLOOKUP($A58,'I-EmEC'!$A:$DD,MATCH(BC$2,'I-EmEC'!$A$1:$DD$1,0),FALSE)</f>
        <v>10.02</v>
      </c>
      <c r="BD58" s="24">
        <f>VLOOKUP($A58,'I-EmEC'!$A:$DD,MATCH(BD$2,'I-EmEC'!$A$1:$DD$1,0),FALSE)</f>
        <v>10.06</v>
      </c>
      <c r="BE58" s="24">
        <f>VLOOKUP($A58,'I-EmEC'!$A:$DD,MATCH(BE$2,'I-EmEC'!$A$1:$DD$1,0),FALSE)</f>
        <v>10.08</v>
      </c>
      <c r="BF58" s="24" t="e">
        <f>VLOOKUP($A58,'I-EmEC'!$A:$DD,MATCH(BF$2,'I-EmEC'!$A$1:$DD$1,0),FALSE)</f>
        <v>#N/A</v>
      </c>
      <c r="BG58" s="24" t="e">
        <f>VLOOKUP($A58,'I-EmEC'!$A:$DD,MATCH(BG$2,'I-EmEC'!$A$1:$DD$1,0),FALSE)</f>
        <v>#N/A</v>
      </c>
      <c r="BH58" s="24" t="e">
        <f>VLOOKUP($A58,'I-EmEC'!$A:$DD,MATCH(BH$2,'I-EmEC'!$A$1:$DD$1,0),FALSE)</f>
        <v>#N/A</v>
      </c>
      <c r="BI58" s="26">
        <f>VLOOKUP($A58,'I-EmEC'!$A:$DD,MATCH(BI$2,'I-EmEC'!$A$1:$DD$1,0),FALSE)</f>
        <v>44.117647058823529</v>
      </c>
      <c r="BJ58" s="27">
        <f>VLOOKUP($A58,'I-EmEC'!$A:$DD,MATCH(BJ$2,'I-EmEC'!$A$1:$DD$1,0),FALSE)</f>
        <v>33.828996282527882</v>
      </c>
      <c r="BK58" s="27">
        <f>VLOOKUP($A58,'I-EmEC'!$A:$DD,MATCH(BK$2,'I-EmEC'!$A$1:$DD$1,0),FALSE)</f>
        <v>18.568665377176014</v>
      </c>
      <c r="BL58" s="27">
        <f>VLOOKUP($A58,'I-EmEC'!$A:$DD,MATCH(BL$2,'I-EmEC'!$A$1:$DD$1,0),FALSE)</f>
        <v>18.568665377176014</v>
      </c>
      <c r="BM58" s="27">
        <f>VLOOKUP($A58,'I-EmEC'!$A:$DD,MATCH(BM$2,'I-EmEC'!$A$1:$DD$1,0),FALSE)</f>
        <v>21.97125256673511</v>
      </c>
      <c r="BN58" s="27">
        <f>VLOOKUP($A58,'I-EmEC'!$A:$DD,MATCH(BN$2,'I-EmEC'!$A$1:$DD$1,0),FALSE)</f>
        <v>46.376811594202898</v>
      </c>
      <c r="BO58" s="27">
        <f>VLOOKUP($A58,'I-EmEC'!$A:$DD,MATCH(BO$2,'I-EmEC'!$A$1:$DD$1,0),FALSE)</f>
        <v>46.376811594202898</v>
      </c>
      <c r="BP58" s="27">
        <f>VLOOKUP($A58,'I-EmEC'!$A:$DD,MATCH(BP$2,'I-EmEC'!$A$1:$DD$1,0),FALSE)</f>
        <v>53.623188405797102</v>
      </c>
      <c r="BQ58" s="27">
        <f>VLOOKUP($A58,'I-EmEC'!$A:$DD,MATCH(BQ$2,'I-EmEC'!$A$1:$DD$1,0),FALSE)</f>
        <v>11.08829568788501</v>
      </c>
      <c r="BR58" s="27">
        <f>VLOOKUP($A58,'I-EmEC'!$A:$DD,MATCH(BR$2,'I-EmEC'!$A$1:$DD$1,0),FALSE)</f>
        <v>11.08829568788501</v>
      </c>
      <c r="BS58" s="27">
        <f>VLOOKUP($A58,'I-EmEC'!$A:$DD,MATCH(BS$2,'I-EmEC'!$A$1:$DD$1,0),FALSE)</f>
        <v>45.617977528089888</v>
      </c>
      <c r="BT58" s="27">
        <f>VLOOKUP($A58,'I-EmEC'!$A:$DD,MATCH(BT$2,'I-EmEC'!$A$1:$DD$1,0),FALSE)</f>
        <v>58.382642998027613</v>
      </c>
      <c r="BU58" s="27">
        <f>VLOOKUP($A58,'I-EmEC'!$A:$DD,MATCH(BU$2,'I-EmEC'!$A$1:$DD$1,0),FALSE)</f>
        <v>45.904761904761905</v>
      </c>
      <c r="BV58" s="27">
        <f>VLOOKUP($A58,'I-EmEC'!$A:$DD,MATCH(BV$2,'I-EmEC'!$A$1:$DD$1,0),FALSE)</f>
        <v>41.699604743083</v>
      </c>
      <c r="BW58" s="27" t="e">
        <f>VLOOKUP($A58,'I-EmEC'!$A:$DD,MATCH(BW$2,'I-EmEC'!$A$1:$DD$1,0),FALSE)</f>
        <v>#N/A</v>
      </c>
      <c r="BX58" s="27" t="e">
        <f>VLOOKUP($A58,'I-EmEC'!$A:$DD,MATCH(BX$2,'I-EmEC'!$A$1:$DD$1,0),FALSE)</f>
        <v>#N/A</v>
      </c>
      <c r="BY58" s="27" t="e">
        <f>VLOOKUP($A58,'I-EmEC'!$A:$DD,MATCH(BY$2,'I-EmEC'!$A$1:$DD$1,0),FALSE)</f>
        <v>#N/A</v>
      </c>
      <c r="BZ58" s="23">
        <f>VLOOKUP($A58,'I-EmEC'!$A:$DD,MATCH(BZ$2,'I-EmEC'!$A$1:$DD$1,0),FALSE)</f>
        <v>9.9173553719008272</v>
      </c>
      <c r="CA58" s="24">
        <f>VLOOKUP($A58,'I-EmEC'!$A:$DD,MATCH(CA$2,'I-EmEC'!$A$1:$DD$1,0),FALSE)</f>
        <v>5.0137741046831952</v>
      </c>
      <c r="CB58" s="24">
        <f>VLOOKUP($A58,'I-EmEC'!$A:$DD,MATCH(CB$2,'I-EmEC'!$A$1:$DD$1,0),FALSE)</f>
        <v>3.1683168316831685</v>
      </c>
      <c r="CC58" s="24">
        <f>VLOOKUP($A58,'I-EmEC'!$A:$DD,MATCH(CC$2,'I-EmEC'!$A$1:$DD$1,0),FALSE)</f>
        <v>3.1683168316831685</v>
      </c>
      <c r="CD58" s="24">
        <f>VLOOKUP($A58,'I-EmEC'!$A:$DD,MATCH(CD$2,'I-EmEC'!$A$1:$DD$1,0),FALSE)</f>
        <v>3.1750741839762608</v>
      </c>
      <c r="CE58" s="24">
        <f>VLOOKUP($A58,'I-EmEC'!$A:$DD,MATCH(CE$2,'I-EmEC'!$A$1:$DD$1,0),FALSE)</f>
        <v>7.0219435736677109</v>
      </c>
      <c r="CF58" s="24">
        <f>VLOOKUP($A58,'I-EmEC'!$A:$DD,MATCH(CF$2,'I-EmEC'!$A$1:$DD$1,0),FALSE)</f>
        <v>7.0219435736677109</v>
      </c>
      <c r="CG58" s="24">
        <f>VLOOKUP($A58,'I-EmEC'!$A:$DD,MATCH(CG$2,'I-EmEC'!$A$1:$DD$1,0),FALSE)</f>
        <v>4.4471153846153841</v>
      </c>
      <c r="CH58" s="24">
        <f>VLOOKUP($A58,'I-EmEC'!$A:$DD,MATCH(CH$2,'I-EmEC'!$A$1:$DD$1,0),FALSE)</f>
        <v>2.6341463414634152</v>
      </c>
      <c r="CI58" s="24">
        <f>VLOOKUP($A58,'I-EmEC'!$A:$DD,MATCH(CI$2,'I-EmEC'!$A$1:$DD$1,0),FALSE)</f>
        <v>2.6341463414634152</v>
      </c>
      <c r="CJ58" s="24">
        <f>VLOOKUP($A58,'I-EmEC'!$A:$DD,MATCH(CJ$2,'I-EmEC'!$A$1:$DD$1,0),FALSE)</f>
        <v>4.2557651991614263</v>
      </c>
      <c r="CK58" s="24">
        <f>VLOOKUP($A58,'I-EmEC'!$A:$DD,MATCH(CK$2,'I-EmEC'!$A$1:$DD$1,0),FALSE)</f>
        <v>12.595744680851064</v>
      </c>
      <c r="CL58" s="24">
        <f>VLOOKUP($A58,'I-EmEC'!$A:$DD,MATCH(CL$2,'I-EmEC'!$A$1:$DD$1,0),FALSE)</f>
        <v>11.642512077294688</v>
      </c>
      <c r="CM58" s="24">
        <f>VLOOKUP($A58,'I-EmEC'!$A:$DD,MATCH(CM$2,'I-EmEC'!$A$1:$DD$1,0),FALSE)</f>
        <v>6.9636963696369643</v>
      </c>
      <c r="CN58" s="24" t="e">
        <f>VLOOKUP($A58,'I-EmEC'!$A:$DD,MATCH(CN$2,'I-EmEC'!$A$1:$DD$1,0),FALSE)</f>
        <v>#N/A</v>
      </c>
      <c r="CO58" s="24" t="e">
        <f>VLOOKUP($A58,'I-EmEC'!$A:$DD,MATCH(CO$2,'I-EmEC'!$A$1:$DD$1,0),FALSE)</f>
        <v>#N/A</v>
      </c>
      <c r="CP58" s="24" t="e">
        <f>VLOOKUP($A58,'I-EmEC'!$A:$DD,MATCH(CP$2,'I-EmEC'!$A$1:$DD$1,0),FALSE)</f>
        <v>#N/A</v>
      </c>
    </row>
    <row r="59" spans="1:94" x14ac:dyDescent="0.2">
      <c r="A59" s="49" t="s">
        <v>127</v>
      </c>
      <c r="B59" s="37" t="str">
        <f>IF(VLOOKUP($A59,'I-Ligands'!$A:$G,3,FALSE)="","",VLOOKUP($A59,'I-Ligands'!$A:$G,3,FALSE))</f>
        <v>Gastric Inhibitory Peptide</v>
      </c>
      <c r="C59" s="38" t="str">
        <f>IF(VLOOKUP($A59,'I-Ligands'!$A:$G,4,FALSE)="","",VLOOKUP($A59,'I-Ligands'!$A:$G,4,FALSE))</f>
        <v>YAEGTFISDYSIAMDKIHQQDFVNWLLAQKGKKNDWKHNITQ</v>
      </c>
      <c r="D59" s="36" t="str">
        <f>IF(VLOOKUP($A59,'I-Ligands'!$A:$G,5,FALSE)="","",VLOOKUP($A59,'I-Ligands'!$A:$G,5,FALSE))</f>
        <v>Guide to Pharmacology</v>
      </c>
      <c r="E59" s="36">
        <f>IF(VLOOKUP($A59,'I-Ligands'!$A:$G,6,FALSE)="","",VLOOKUP($A59,'I-Ligands'!$A:$G,6,FALSE))</f>
        <v>3542</v>
      </c>
      <c r="F59" s="36" t="str">
        <f>IF(VLOOKUP($A59,'I-Ligands'!$A:$G,7,FALSE)="","",VLOOKUP($A59,'I-Ligands'!$A:$G,7,FALSE))</f>
        <v>Physiological</v>
      </c>
      <c r="G59" s="28">
        <f t="shared" si="0"/>
        <v>8.2427116540914227</v>
      </c>
      <c r="H59" s="32">
        <f t="shared" si="1"/>
        <v>0</v>
      </c>
      <c r="I59" s="32">
        <f t="shared" si="2"/>
        <v>0</v>
      </c>
      <c r="J59" s="32">
        <f t="shared" si="3"/>
        <v>0</v>
      </c>
      <c r="K59" s="32" t="e">
        <f t="shared" si="4"/>
        <v>#N/A</v>
      </c>
      <c r="L59" s="28">
        <f t="shared" si="5"/>
        <v>8.48</v>
      </c>
      <c r="M59" s="32">
        <f t="shared" si="6"/>
        <v>0</v>
      </c>
      <c r="N59" s="32">
        <f t="shared" si="7"/>
        <v>0</v>
      </c>
      <c r="O59" s="32">
        <f t="shared" si="8"/>
        <v>0</v>
      </c>
      <c r="P59" s="32" t="e">
        <f t="shared" si="9"/>
        <v>#N/A</v>
      </c>
      <c r="Q59" s="29">
        <f t="shared" si="10"/>
        <v>57.904411764705884</v>
      </c>
      <c r="R59" s="31">
        <f t="shared" si="11"/>
        <v>0</v>
      </c>
      <c r="S59" s="31">
        <f t="shared" si="12"/>
        <v>0</v>
      </c>
      <c r="T59" s="31">
        <f t="shared" si="13"/>
        <v>0</v>
      </c>
      <c r="U59" s="31" t="e">
        <f t="shared" si="14"/>
        <v>#N/A</v>
      </c>
      <c r="V59" s="28">
        <f t="shared" si="15"/>
        <v>6.1971830985915499</v>
      </c>
      <c r="W59" s="32">
        <f t="shared" si="16"/>
        <v>0</v>
      </c>
      <c r="X59" s="32">
        <f t="shared" si="17"/>
        <v>0</v>
      </c>
      <c r="Y59" s="32">
        <f t="shared" si="18"/>
        <v>0</v>
      </c>
      <c r="Z59" s="32" t="e">
        <f t="shared" si="19"/>
        <v>#N/A</v>
      </c>
      <c r="AA59" s="23" cm="1">
        <f t="array" ref="AA59">_xlfn.IFS(AR59=0,0,AR59&gt;0,(LOG(0.01*BI59/10^-AR59)))</f>
        <v>8.2427116540914227</v>
      </c>
      <c r="AB59" s="24" cm="1">
        <f t="array" ref="AB59">_xlfn.IFS(AS59=0,0,AS59&gt;0,(LOG(0.01*BJ59/10^-AS59)))</f>
        <v>8.1377684408340567</v>
      </c>
      <c r="AC59" s="24" cm="1">
        <f t="array" ref="AC59">_xlfn.IFS(AT59=0,0,AT59&gt;0,(LOG(0.01*BK59/10^-AT59)))</f>
        <v>0</v>
      </c>
      <c r="AD59" s="24" cm="1">
        <f t="array" ref="AD59">_xlfn.IFS(AU59=0,0,AU59&gt;0,(LOG(0.01*BL59/10^-AU59)))</f>
        <v>0</v>
      </c>
      <c r="AE59" s="24" cm="1">
        <f t="array" ref="AE59">_xlfn.IFS(AV59=0,0,AV59&gt;0,(LOG(0.01*BM59/10^-AV59)))</f>
        <v>0</v>
      </c>
      <c r="AF59" s="24" cm="1">
        <f t="array" ref="AF59">_xlfn.IFS(AW59=0,0,AW59&gt;0,(LOG(0.01*BN59/10^-AW59)))</f>
        <v>0</v>
      </c>
      <c r="AG59" s="24" cm="1">
        <f t="array" ref="AG59">_xlfn.IFS(AX59=0,0,AX59&gt;0,(LOG(0.01*BO59/10^-AX59)))</f>
        <v>0</v>
      </c>
      <c r="AH59" s="24" cm="1">
        <f t="array" ref="AH59">_xlfn.IFS(AY59=0,0,AY59&gt;0,(LOG(0.01*BP59/10^-AY59)))</f>
        <v>0</v>
      </c>
      <c r="AI59" s="24" cm="1">
        <f t="array" ref="AI59">_xlfn.IFS(AZ59=0,0,AZ59&gt;0,(LOG(0.01*BQ59/10^-AZ59)))</f>
        <v>0</v>
      </c>
      <c r="AJ59" s="24" cm="1">
        <f t="array" ref="AJ59">_xlfn.IFS(BA59=0,0,BA59&gt;0,(LOG(0.01*BR59/10^-BA59)))</f>
        <v>0</v>
      </c>
      <c r="AK59" s="24" cm="1">
        <f t="array" ref="AK59">_xlfn.IFS(BB59=0,0,BB59&gt;0,(LOG(0.01*BS59/10^-BB59)))</f>
        <v>0</v>
      </c>
      <c r="AL59" s="24" cm="1">
        <f t="array" ref="AL59">_xlfn.IFS(BC59=0,0,BC59&gt;0,(LOG(0.01*BT59/10^-BC59)))</f>
        <v>0</v>
      </c>
      <c r="AM59" s="24" cm="1">
        <f t="array" ref="AM59">_xlfn.IFS(BD59=0,0,BD59&gt;0,(LOG(0.01*BU59/10^-BD59)))</f>
        <v>0</v>
      </c>
      <c r="AN59" s="24" cm="1">
        <f t="array" ref="AN59">_xlfn.IFS(BE59=0,0,BE59&gt;0,(LOG(0.01*BV59/10^-BE59)))</f>
        <v>0</v>
      </c>
      <c r="AO59" s="24" t="e" cm="1">
        <f t="array" ref="AO59">_xlfn.IFS(BF59=0,0,BF59&gt;0,(LOG(0.01*BW59/10^-BF59)))</f>
        <v>#N/A</v>
      </c>
      <c r="AP59" s="24" t="e" cm="1">
        <f t="array" ref="AP59">_xlfn.IFS(BG59=0,0,BG59&gt;0,(LOG(0.01*BX59/10^-BG59)))</f>
        <v>#N/A</v>
      </c>
      <c r="AQ59" s="24" t="e" cm="1">
        <f t="array" ref="AQ59">_xlfn.IFS(BH59=0,0,BH59&gt;0,(LOG(0.01*BY59/10^-BH59)))</f>
        <v>#N/A</v>
      </c>
      <c r="AR59" s="23">
        <f>VLOOKUP($A59,'I-EmEC'!$A:$DD,MATCH(AR$2,'I-EmEC'!$A$1:$DD$1,0),FALSE)</f>
        <v>8.48</v>
      </c>
      <c r="AS59" s="24">
        <f>VLOOKUP($A59,'I-EmEC'!$A:$DD,MATCH(AS$2,'I-EmEC'!$A$1:$DD$1,0),FALSE)</f>
        <v>8.3800000000000008</v>
      </c>
      <c r="AT59" s="24">
        <f>VLOOKUP($A59,'I-EmEC'!$A:$DD,MATCH(AT$2,'I-EmEC'!$A$1:$DD$1,0),FALSE)</f>
        <v>0</v>
      </c>
      <c r="AU59" s="24">
        <f>VLOOKUP($A59,'I-EmEC'!$A:$DD,MATCH(AU$2,'I-EmEC'!$A$1:$DD$1,0),FALSE)</f>
        <v>0</v>
      </c>
      <c r="AV59" s="24">
        <f>VLOOKUP($A59,'I-EmEC'!$A:$DD,MATCH(AV$2,'I-EmEC'!$A$1:$DD$1,0),FALSE)</f>
        <v>0</v>
      </c>
      <c r="AW59" s="24">
        <f>VLOOKUP($A59,'I-EmEC'!$A:$DD,MATCH(AW$2,'I-EmEC'!$A$1:$DD$1,0),FALSE)</f>
        <v>0</v>
      </c>
      <c r="AX59" s="24">
        <f>VLOOKUP($A59,'I-EmEC'!$A:$DD,MATCH(AX$2,'I-EmEC'!$A$1:$DD$1,0),FALSE)</f>
        <v>0</v>
      </c>
      <c r="AY59" s="24">
        <f>VLOOKUP($A59,'I-EmEC'!$A:$DD,MATCH(AY$2,'I-EmEC'!$A$1:$DD$1,0),FALSE)</f>
        <v>0</v>
      </c>
      <c r="AZ59" s="24">
        <f>VLOOKUP($A59,'I-EmEC'!$A:$DD,MATCH(AZ$2,'I-EmEC'!$A$1:$DD$1,0),FALSE)</f>
        <v>0</v>
      </c>
      <c r="BA59" s="24">
        <f>VLOOKUP($A59,'I-EmEC'!$A:$DD,MATCH(BA$2,'I-EmEC'!$A$1:$DD$1,0),FALSE)</f>
        <v>0</v>
      </c>
      <c r="BB59" s="24">
        <f>VLOOKUP($A59,'I-EmEC'!$A:$DD,MATCH(BB$2,'I-EmEC'!$A$1:$DD$1,0),FALSE)</f>
        <v>0</v>
      </c>
      <c r="BC59" s="24">
        <f>VLOOKUP($A59,'I-EmEC'!$A:$DD,MATCH(BC$2,'I-EmEC'!$A$1:$DD$1,0),FALSE)</f>
        <v>0</v>
      </c>
      <c r="BD59" s="24">
        <f>VLOOKUP($A59,'I-EmEC'!$A:$DD,MATCH(BD$2,'I-EmEC'!$A$1:$DD$1,0),FALSE)</f>
        <v>0</v>
      </c>
      <c r="BE59" s="24">
        <f>VLOOKUP($A59,'I-EmEC'!$A:$DD,MATCH(BE$2,'I-EmEC'!$A$1:$DD$1,0),FALSE)</f>
        <v>0</v>
      </c>
      <c r="BF59" s="24" t="e">
        <f>VLOOKUP($A59,'I-EmEC'!$A:$DD,MATCH(BF$2,'I-EmEC'!$A$1:$DD$1,0),FALSE)</f>
        <v>#N/A</v>
      </c>
      <c r="BG59" s="24" t="e">
        <f>VLOOKUP($A59,'I-EmEC'!$A:$DD,MATCH(BG$2,'I-EmEC'!$A$1:$DD$1,0),FALSE)</f>
        <v>#N/A</v>
      </c>
      <c r="BH59" s="24" t="e">
        <f>VLOOKUP($A59,'I-EmEC'!$A:$DD,MATCH(BH$2,'I-EmEC'!$A$1:$DD$1,0),FALSE)</f>
        <v>#N/A</v>
      </c>
      <c r="BI59" s="26">
        <f>VLOOKUP($A59,'I-EmEC'!$A:$DD,MATCH(BI$2,'I-EmEC'!$A$1:$DD$1,0),FALSE)</f>
        <v>57.904411764705884</v>
      </c>
      <c r="BJ59" s="27">
        <f>VLOOKUP($A59,'I-EmEC'!$A:$DD,MATCH(BJ$2,'I-EmEC'!$A$1:$DD$1,0),FALSE)</f>
        <v>57.249070631970262</v>
      </c>
      <c r="BK59" s="27">
        <f>VLOOKUP($A59,'I-EmEC'!$A:$DD,MATCH(BK$2,'I-EmEC'!$A$1:$DD$1,0),FALSE)</f>
        <v>0</v>
      </c>
      <c r="BL59" s="27">
        <f>VLOOKUP($A59,'I-EmEC'!$A:$DD,MATCH(BL$2,'I-EmEC'!$A$1:$DD$1,0),FALSE)</f>
        <v>0</v>
      </c>
      <c r="BM59" s="27">
        <f>VLOOKUP($A59,'I-EmEC'!$A:$DD,MATCH(BM$2,'I-EmEC'!$A$1:$DD$1,0),FALSE)</f>
        <v>0</v>
      </c>
      <c r="BN59" s="27">
        <f>VLOOKUP($A59,'I-EmEC'!$A:$DD,MATCH(BN$2,'I-EmEC'!$A$1:$DD$1,0),FALSE)</f>
        <v>0</v>
      </c>
      <c r="BO59" s="27">
        <f>VLOOKUP($A59,'I-EmEC'!$A:$DD,MATCH(BO$2,'I-EmEC'!$A$1:$DD$1,0),FALSE)</f>
        <v>0</v>
      </c>
      <c r="BP59" s="27">
        <f>VLOOKUP($A59,'I-EmEC'!$A:$DD,MATCH(BP$2,'I-EmEC'!$A$1:$DD$1,0),FALSE)</f>
        <v>0</v>
      </c>
      <c r="BQ59" s="27">
        <f>VLOOKUP($A59,'I-EmEC'!$A:$DD,MATCH(BQ$2,'I-EmEC'!$A$1:$DD$1,0),FALSE)</f>
        <v>0</v>
      </c>
      <c r="BR59" s="27">
        <f>VLOOKUP($A59,'I-EmEC'!$A:$DD,MATCH(BR$2,'I-EmEC'!$A$1:$DD$1,0),FALSE)</f>
        <v>0</v>
      </c>
      <c r="BS59" s="27">
        <f>VLOOKUP($A59,'I-EmEC'!$A:$DD,MATCH(BS$2,'I-EmEC'!$A$1:$DD$1,0),FALSE)</f>
        <v>0</v>
      </c>
      <c r="BT59" s="27">
        <f>VLOOKUP($A59,'I-EmEC'!$A:$DD,MATCH(BT$2,'I-EmEC'!$A$1:$DD$1,0),FALSE)</f>
        <v>0</v>
      </c>
      <c r="BU59" s="27">
        <f>VLOOKUP($A59,'I-EmEC'!$A:$DD,MATCH(BU$2,'I-EmEC'!$A$1:$DD$1,0),FALSE)</f>
        <v>0</v>
      </c>
      <c r="BV59" s="27">
        <f>VLOOKUP($A59,'I-EmEC'!$A:$DD,MATCH(BV$2,'I-EmEC'!$A$1:$DD$1,0),FALSE)</f>
        <v>0</v>
      </c>
      <c r="BW59" s="27" t="e">
        <f>VLOOKUP($A59,'I-EmEC'!$A:$DD,MATCH(BW$2,'I-EmEC'!$A$1:$DD$1,0),FALSE)</f>
        <v>#N/A</v>
      </c>
      <c r="BX59" s="27" t="e">
        <f>VLOOKUP($A59,'I-EmEC'!$A:$DD,MATCH(BX$2,'I-EmEC'!$A$1:$DD$1,0),FALSE)</f>
        <v>#N/A</v>
      </c>
      <c r="BY59" s="27" t="e">
        <f>VLOOKUP($A59,'I-EmEC'!$A:$DD,MATCH(BY$2,'I-EmEC'!$A$1:$DD$1,0),FALSE)</f>
        <v>#N/A</v>
      </c>
      <c r="BZ59" s="23">
        <f>VLOOKUP($A59,'I-EmEC'!$A:$DD,MATCH(BZ$2,'I-EmEC'!$A$1:$DD$1,0),FALSE)</f>
        <v>4.6528803545051698</v>
      </c>
      <c r="CA59" s="24">
        <f>VLOOKUP($A59,'I-EmEC'!$A:$DD,MATCH(CA$2,'I-EmEC'!$A$1:$DD$1,0),FALSE)</f>
        <v>6.1971830985915499</v>
      </c>
      <c r="CB59" s="24">
        <f>VLOOKUP($A59,'I-EmEC'!$A:$DD,MATCH(CB$2,'I-EmEC'!$A$1:$DD$1,0),FALSE)</f>
        <v>0</v>
      </c>
      <c r="CC59" s="24">
        <f>VLOOKUP($A59,'I-EmEC'!$A:$DD,MATCH(CC$2,'I-EmEC'!$A$1:$DD$1,0),FALSE)</f>
        <v>0</v>
      </c>
      <c r="CD59" s="24">
        <f>VLOOKUP($A59,'I-EmEC'!$A:$DD,MATCH(CD$2,'I-EmEC'!$A$1:$DD$1,0),FALSE)</f>
        <v>0</v>
      </c>
      <c r="CE59" s="24">
        <f>VLOOKUP($A59,'I-EmEC'!$A:$DD,MATCH(CE$2,'I-EmEC'!$A$1:$DD$1,0),FALSE)</f>
        <v>0</v>
      </c>
      <c r="CF59" s="24">
        <f>VLOOKUP($A59,'I-EmEC'!$A:$DD,MATCH(CF$2,'I-EmEC'!$A$1:$DD$1,0),FALSE)</f>
        <v>0</v>
      </c>
      <c r="CG59" s="24">
        <f>VLOOKUP($A59,'I-EmEC'!$A:$DD,MATCH(CG$2,'I-EmEC'!$A$1:$DD$1,0),FALSE)</f>
        <v>0</v>
      </c>
      <c r="CH59" s="24">
        <f>VLOOKUP($A59,'I-EmEC'!$A:$DD,MATCH(CH$2,'I-EmEC'!$A$1:$DD$1,0),FALSE)</f>
        <v>0</v>
      </c>
      <c r="CI59" s="24">
        <f>VLOOKUP($A59,'I-EmEC'!$A:$DD,MATCH(CI$2,'I-EmEC'!$A$1:$DD$1,0),FALSE)</f>
        <v>0</v>
      </c>
      <c r="CJ59" s="24">
        <f>VLOOKUP($A59,'I-EmEC'!$A:$DD,MATCH(CJ$2,'I-EmEC'!$A$1:$DD$1,0),FALSE)</f>
        <v>0</v>
      </c>
      <c r="CK59" s="24">
        <f>VLOOKUP($A59,'I-EmEC'!$A:$DD,MATCH(CK$2,'I-EmEC'!$A$1:$DD$1,0),FALSE)</f>
        <v>0</v>
      </c>
      <c r="CL59" s="24">
        <f>VLOOKUP($A59,'I-EmEC'!$A:$DD,MATCH(CL$2,'I-EmEC'!$A$1:$DD$1,0),FALSE)</f>
        <v>0</v>
      </c>
      <c r="CM59" s="24">
        <f>VLOOKUP($A59,'I-EmEC'!$A:$DD,MATCH(CM$2,'I-EmEC'!$A$1:$DD$1,0),FALSE)</f>
        <v>0</v>
      </c>
      <c r="CN59" s="24" t="e">
        <f>VLOOKUP($A59,'I-EmEC'!$A:$DD,MATCH(CN$2,'I-EmEC'!$A$1:$DD$1,0),FALSE)</f>
        <v>#N/A</v>
      </c>
      <c r="CO59" s="24" t="e">
        <f>VLOOKUP($A59,'I-EmEC'!$A:$DD,MATCH(CO$2,'I-EmEC'!$A$1:$DD$1,0),FALSE)</f>
        <v>#N/A</v>
      </c>
      <c r="CP59" s="24" t="e">
        <f>VLOOKUP($A59,'I-EmEC'!$A:$DD,MATCH(CP$2,'I-EmEC'!$A$1:$DD$1,0),FALSE)</f>
        <v>#N/A</v>
      </c>
    </row>
    <row r="60" spans="1:94" x14ac:dyDescent="0.2">
      <c r="A60" s="49" t="s">
        <v>131</v>
      </c>
      <c r="B60" s="37" t="str">
        <f>IF(VLOOKUP($A60,'I-Ligands'!$A:$G,3,FALSE)="","",VLOOKUP($A60,'I-Ligands'!$A:$G,3,FALSE))</f>
        <v>Leuprolide</v>
      </c>
      <c r="C60" s="38" t="str">
        <f>IF(VLOOKUP($A60,'I-Ligands'!$A:$G,4,FALSE)="","",VLOOKUP($A60,'I-Ligands'!$A:$G,4,FALSE))</f>
        <v>Pyr-His-Trp-Ser-Tyr-D-Leu-Leu-Arg-Pro-NHEt, acetate salt</v>
      </c>
      <c r="D60" s="36" t="str">
        <f>IF(VLOOKUP($A60,'I-Ligands'!$A:$G,5,FALSE)="","",VLOOKUP($A60,'I-Ligands'!$A:$G,5,FALSE))</f>
        <v>Guide to Pharmacology</v>
      </c>
      <c r="E60" s="36">
        <f>IF(VLOOKUP($A60,'I-Ligands'!$A:$G,6,FALSE)="","",VLOOKUP($A60,'I-Ligands'!$A:$G,6,FALSE))</f>
        <v>1175</v>
      </c>
      <c r="F60" s="36" t="str">
        <f>IF(VLOOKUP($A60,'I-Ligands'!$A:$G,7,FALSE)="","",VLOOKUP($A60,'I-Ligands'!$A:$G,7,FALSE))</f>
        <v>Surrogate</v>
      </c>
      <c r="G60" s="28">
        <f t="shared" si="0"/>
        <v>9.2772746839105746</v>
      </c>
      <c r="H60" s="32">
        <f t="shared" si="1"/>
        <v>8.9373047554053056</v>
      </c>
      <c r="I60" s="32">
        <f t="shared" si="2"/>
        <v>9.4327201471047282</v>
      </c>
      <c r="J60" s="32">
        <f t="shared" si="3"/>
        <v>0</v>
      </c>
      <c r="K60" s="32" t="e">
        <f t="shared" si="4"/>
        <v>#N/A</v>
      </c>
      <c r="L60" s="28">
        <f t="shared" si="5"/>
        <v>9.5299999999999994</v>
      </c>
      <c r="M60" s="32">
        <f t="shared" si="6"/>
        <v>9.2200000000000006</v>
      </c>
      <c r="N60" s="32">
        <f t="shared" si="7"/>
        <v>9.67</v>
      </c>
      <c r="O60" s="32">
        <f t="shared" si="8"/>
        <v>0</v>
      </c>
      <c r="P60" s="32" t="e">
        <f t="shared" si="9"/>
        <v>#N/A</v>
      </c>
      <c r="Q60" s="29">
        <f t="shared" si="10"/>
        <v>55.882352941176471</v>
      </c>
      <c r="R60" s="31">
        <f t="shared" si="11"/>
        <v>52.156057494866523</v>
      </c>
      <c r="S60" s="31">
        <f t="shared" si="12"/>
        <v>59.101123595505619</v>
      </c>
      <c r="T60" s="31">
        <f t="shared" si="13"/>
        <v>0</v>
      </c>
      <c r="U60" s="31" t="e">
        <f t="shared" si="14"/>
        <v>#N/A</v>
      </c>
      <c r="V60" s="28">
        <f t="shared" si="15"/>
        <v>11.620553359683795</v>
      </c>
      <c r="W60" s="32">
        <f t="shared" si="16"/>
        <v>6.2407862407862398</v>
      </c>
      <c r="X60" s="32">
        <f t="shared" si="17"/>
        <v>4.201277955271566</v>
      </c>
      <c r="Y60" s="32">
        <f t="shared" si="18"/>
        <v>0</v>
      </c>
      <c r="Z60" s="32" t="e">
        <f t="shared" si="19"/>
        <v>#N/A</v>
      </c>
      <c r="AA60" s="23" cm="1">
        <f t="array" ref="AA60">_xlfn.IFS(AR60=0,0,AR60&gt;0,(LOG(0.01*BI60/10^-AR60)))</f>
        <v>9.2772746839105746</v>
      </c>
      <c r="AB60" s="24" cm="1">
        <f t="array" ref="AB60">_xlfn.IFS(AS60=0,0,AS60&gt;0,(LOG(0.01*BJ60/10^-AS60)))</f>
        <v>9.1975650547457697</v>
      </c>
      <c r="AC60" s="24" cm="1">
        <f t="array" ref="AC60">_xlfn.IFS(AT60=0,0,AT60&gt;0,(LOG(0.01*BK60/10^-AT60)))</f>
        <v>8.4606673061697393</v>
      </c>
      <c r="AD60" s="24" cm="1">
        <f t="array" ref="AD60">_xlfn.IFS(AU60=0,0,AU60&gt;0,(LOG(0.01*BL60/10^-AU60)))</f>
        <v>8.4606673061697393</v>
      </c>
      <c r="AE60" s="24" cm="1">
        <f t="array" ref="AE60">_xlfn.IFS(AV60=0,0,AV60&gt;0,(LOG(0.01*BM60/10^-AV60)))</f>
        <v>8.9373047554053056</v>
      </c>
      <c r="AF60" s="24" cm="1">
        <f t="array" ref="AF60">_xlfn.IFS(AW60=0,0,AW60&gt;0,(LOG(0.01*BN60/10^-AW60)))</f>
        <v>8.0513587345132613</v>
      </c>
      <c r="AG60" s="24" cm="1">
        <f t="array" ref="AG60">_xlfn.IFS(AX60=0,0,AX60&gt;0,(LOG(0.01*BO60/10^-AX60)))</f>
        <v>8.0513587345132613</v>
      </c>
      <c r="AH60" s="24" cm="1">
        <f t="array" ref="AH60">_xlfn.IFS(AY60=0,0,AY60&gt;0,(LOG(0.01*BP60/10^-AY60)))</f>
        <v>8.4925514500442887</v>
      </c>
      <c r="AI60" s="24" cm="1">
        <f t="array" ref="AI60">_xlfn.IFS(AZ60=0,0,AZ60&gt;0,(LOG(0.01*BQ60/10^-AZ60)))</f>
        <v>9.4327201471047282</v>
      </c>
      <c r="AJ60" s="24" cm="1">
        <f t="array" ref="AJ60">_xlfn.IFS(BA60=0,0,BA60&gt;0,(LOG(0.01*BR60/10^-BA60)))</f>
        <v>9.4327201471047282</v>
      </c>
      <c r="AK60" s="24" cm="1">
        <f t="array" ref="AK60">_xlfn.IFS(BB60=0,0,BB60&gt;0,(LOG(0.01*BS60/10^-BB60)))</f>
        <v>9.2615957375088271</v>
      </c>
      <c r="AL60" s="24" cm="1">
        <f t="array" ref="AL60">_xlfn.IFS(BC60=0,0,BC60&gt;0,(LOG(0.01*BT60/10^-BC60)))</f>
        <v>0</v>
      </c>
      <c r="AM60" s="24" cm="1">
        <f t="array" ref="AM60">_xlfn.IFS(BD60=0,0,BD60&gt;0,(LOG(0.01*BU60/10^-BD60)))</f>
        <v>0</v>
      </c>
      <c r="AN60" s="24" cm="1">
        <f t="array" ref="AN60">_xlfn.IFS(BE60=0,0,BE60&gt;0,(LOG(0.01*BV60/10^-BE60)))</f>
        <v>0</v>
      </c>
      <c r="AO60" s="24" t="e" cm="1">
        <f t="array" ref="AO60">_xlfn.IFS(BF60=0,0,BF60&gt;0,(LOG(0.01*BW60/10^-BF60)))</f>
        <v>#N/A</v>
      </c>
      <c r="AP60" s="24" t="e" cm="1">
        <f t="array" ref="AP60">_xlfn.IFS(BG60=0,0,BG60&gt;0,(LOG(0.01*BX60/10^-BG60)))</f>
        <v>#N/A</v>
      </c>
      <c r="AQ60" s="24" t="e" cm="1">
        <f t="array" ref="AQ60">_xlfn.IFS(BH60=0,0,BH60&gt;0,(LOG(0.01*BY60/10^-BH60)))</f>
        <v>#N/A</v>
      </c>
      <c r="AR60" s="23">
        <f>VLOOKUP($A60,'I-EmEC'!$A:$DD,MATCH(AR$2,'I-EmEC'!$A$1:$DD$1,0),FALSE)</f>
        <v>9.5299999999999994</v>
      </c>
      <c r="AS60" s="24">
        <f>VLOOKUP($A60,'I-EmEC'!$A:$DD,MATCH(AS$2,'I-EmEC'!$A$1:$DD$1,0),FALSE)</f>
        <v>9.4600000000000009</v>
      </c>
      <c r="AT60" s="24">
        <f>VLOOKUP($A60,'I-EmEC'!$A:$DD,MATCH(AT$2,'I-EmEC'!$A$1:$DD$1,0),FALSE)</f>
        <v>8.9</v>
      </c>
      <c r="AU60" s="24">
        <f>VLOOKUP($A60,'I-EmEC'!$A:$DD,MATCH(AU$2,'I-EmEC'!$A$1:$DD$1,0),FALSE)</f>
        <v>8.9</v>
      </c>
      <c r="AV60" s="24">
        <f>VLOOKUP($A60,'I-EmEC'!$A:$DD,MATCH(AV$2,'I-EmEC'!$A$1:$DD$1,0),FALSE)</f>
        <v>9.2200000000000006</v>
      </c>
      <c r="AW60" s="24">
        <f>VLOOKUP($A60,'I-EmEC'!$A:$DD,MATCH(AW$2,'I-EmEC'!$A$1:$DD$1,0),FALSE)</f>
        <v>8.7100000000000009</v>
      </c>
      <c r="AX60" s="24">
        <f>VLOOKUP($A60,'I-EmEC'!$A:$DD,MATCH(AX$2,'I-EmEC'!$A$1:$DD$1,0),FALSE)</f>
        <v>8.7100000000000009</v>
      </c>
      <c r="AY60" s="24">
        <f>VLOOKUP($A60,'I-EmEC'!$A:$DD,MATCH(AY$2,'I-EmEC'!$A$1:$DD$1,0),FALSE)</f>
        <v>8.93</v>
      </c>
      <c r="AZ60" s="24">
        <f>VLOOKUP($A60,'I-EmEC'!$A:$DD,MATCH(AZ$2,'I-EmEC'!$A$1:$DD$1,0),FALSE)</f>
        <v>9.67</v>
      </c>
      <c r="BA60" s="24">
        <f>VLOOKUP($A60,'I-EmEC'!$A:$DD,MATCH(BA$2,'I-EmEC'!$A$1:$DD$1,0),FALSE)</f>
        <v>9.67</v>
      </c>
      <c r="BB60" s="24">
        <f>VLOOKUP($A60,'I-EmEC'!$A:$DD,MATCH(BB$2,'I-EmEC'!$A$1:$DD$1,0),FALSE)</f>
        <v>9.49</v>
      </c>
      <c r="BC60" s="24">
        <f>VLOOKUP($A60,'I-EmEC'!$A:$DD,MATCH(BC$2,'I-EmEC'!$A$1:$DD$1,0),FALSE)</f>
        <v>0</v>
      </c>
      <c r="BD60" s="24">
        <f>VLOOKUP($A60,'I-EmEC'!$A:$DD,MATCH(BD$2,'I-EmEC'!$A$1:$DD$1,0),FALSE)</f>
        <v>0</v>
      </c>
      <c r="BE60" s="24">
        <f>VLOOKUP($A60,'I-EmEC'!$A:$DD,MATCH(BE$2,'I-EmEC'!$A$1:$DD$1,0),FALSE)</f>
        <v>0</v>
      </c>
      <c r="BF60" s="24" t="e">
        <f>VLOOKUP($A60,'I-EmEC'!$A:$DD,MATCH(BF$2,'I-EmEC'!$A$1:$DD$1,0),FALSE)</f>
        <v>#N/A</v>
      </c>
      <c r="BG60" s="24" t="e">
        <f>VLOOKUP($A60,'I-EmEC'!$A:$DD,MATCH(BG$2,'I-EmEC'!$A$1:$DD$1,0),FALSE)</f>
        <v>#N/A</v>
      </c>
      <c r="BH60" s="24" t="e">
        <f>VLOOKUP($A60,'I-EmEC'!$A:$DD,MATCH(BH$2,'I-EmEC'!$A$1:$DD$1,0),FALSE)</f>
        <v>#N/A</v>
      </c>
      <c r="BI60" s="26">
        <f>VLOOKUP($A60,'I-EmEC'!$A:$DD,MATCH(BI$2,'I-EmEC'!$A$1:$DD$1,0),FALSE)</f>
        <v>55.882352941176471</v>
      </c>
      <c r="BJ60" s="27">
        <f>VLOOKUP($A60,'I-EmEC'!$A:$DD,MATCH(BJ$2,'I-EmEC'!$A$1:$DD$1,0),FALSE)</f>
        <v>54.646840148698885</v>
      </c>
      <c r="BK60" s="27">
        <f>VLOOKUP($A60,'I-EmEC'!$A:$DD,MATCH(BK$2,'I-EmEC'!$A$1:$DD$1,0),FALSE)</f>
        <v>36.36363636363636</v>
      </c>
      <c r="BL60" s="27">
        <f>VLOOKUP($A60,'I-EmEC'!$A:$DD,MATCH(BL$2,'I-EmEC'!$A$1:$DD$1,0),FALSE)</f>
        <v>36.36363636363636</v>
      </c>
      <c r="BM60" s="27">
        <f>VLOOKUP($A60,'I-EmEC'!$A:$DD,MATCH(BM$2,'I-EmEC'!$A$1:$DD$1,0),FALSE)</f>
        <v>52.156057494866523</v>
      </c>
      <c r="BN60" s="27">
        <f>VLOOKUP($A60,'I-EmEC'!$A:$DD,MATCH(BN$2,'I-EmEC'!$A$1:$DD$1,0),FALSE)</f>
        <v>21.946169772256731</v>
      </c>
      <c r="BO60" s="27">
        <f>VLOOKUP($A60,'I-EmEC'!$A:$DD,MATCH(BO$2,'I-EmEC'!$A$1:$DD$1,0),FALSE)</f>
        <v>21.946169772256731</v>
      </c>
      <c r="BP60" s="27">
        <f>VLOOKUP($A60,'I-EmEC'!$A:$DD,MATCH(BP$2,'I-EmEC'!$A$1:$DD$1,0),FALSE)</f>
        <v>36.521739130434781</v>
      </c>
      <c r="BQ60" s="27">
        <f>VLOOKUP($A60,'I-EmEC'!$A:$DD,MATCH(BQ$2,'I-EmEC'!$A$1:$DD$1,0),FALSE)</f>
        <v>57.905544147843941</v>
      </c>
      <c r="BR60" s="27">
        <f>VLOOKUP($A60,'I-EmEC'!$A:$DD,MATCH(BR$2,'I-EmEC'!$A$1:$DD$1,0),FALSE)</f>
        <v>57.905544147843941</v>
      </c>
      <c r="BS60" s="27">
        <f>VLOOKUP($A60,'I-EmEC'!$A:$DD,MATCH(BS$2,'I-EmEC'!$A$1:$DD$1,0),FALSE)</f>
        <v>59.101123595505619</v>
      </c>
      <c r="BT60" s="27">
        <f>VLOOKUP($A60,'I-EmEC'!$A:$DD,MATCH(BT$2,'I-EmEC'!$A$1:$DD$1,0),FALSE)</f>
        <v>0</v>
      </c>
      <c r="BU60" s="27">
        <f>VLOOKUP($A60,'I-EmEC'!$A:$DD,MATCH(BU$2,'I-EmEC'!$A$1:$DD$1,0),FALSE)</f>
        <v>0</v>
      </c>
      <c r="BV60" s="27">
        <f>VLOOKUP($A60,'I-EmEC'!$A:$DD,MATCH(BV$2,'I-EmEC'!$A$1:$DD$1,0),FALSE)</f>
        <v>0</v>
      </c>
      <c r="BW60" s="27" t="e">
        <f>VLOOKUP($A60,'I-EmEC'!$A:$DD,MATCH(BW$2,'I-EmEC'!$A$1:$DD$1,0),FALSE)</f>
        <v>#N/A</v>
      </c>
      <c r="BX60" s="27" t="e">
        <f>VLOOKUP($A60,'I-EmEC'!$A:$DD,MATCH(BX$2,'I-EmEC'!$A$1:$DD$1,0),FALSE)</f>
        <v>#N/A</v>
      </c>
      <c r="BY60" s="27" t="e">
        <f>VLOOKUP($A60,'I-EmEC'!$A:$DD,MATCH(BY$2,'I-EmEC'!$A$1:$DD$1,0),FALSE)</f>
        <v>#N/A</v>
      </c>
      <c r="BZ60" s="23">
        <f>VLOOKUP($A60,'I-EmEC'!$A:$DD,MATCH(BZ$2,'I-EmEC'!$A$1:$DD$1,0),FALSE)</f>
        <v>7.0046082949308754</v>
      </c>
      <c r="CA60" s="24">
        <f>VLOOKUP($A60,'I-EmEC'!$A:$DD,MATCH(CA$2,'I-EmEC'!$A$1:$DD$1,0),FALSE)</f>
        <v>11.620553359683795</v>
      </c>
      <c r="CB60" s="24">
        <f>VLOOKUP($A60,'I-EmEC'!$A:$DD,MATCH(CB$2,'I-EmEC'!$A$1:$DD$1,0),FALSE)</f>
        <v>4.4028103044496492</v>
      </c>
      <c r="CC60" s="24">
        <f>VLOOKUP($A60,'I-EmEC'!$A:$DD,MATCH(CC$2,'I-EmEC'!$A$1:$DD$1,0),FALSE)</f>
        <v>4.4028103044496492</v>
      </c>
      <c r="CD60" s="24">
        <f>VLOOKUP($A60,'I-EmEC'!$A:$DD,MATCH(CD$2,'I-EmEC'!$A$1:$DD$1,0),FALSE)</f>
        <v>6.2407862407862398</v>
      </c>
      <c r="CE60" s="24">
        <f>VLOOKUP($A60,'I-EmEC'!$A:$DD,MATCH(CE$2,'I-EmEC'!$A$1:$DD$1,0),FALSE)</f>
        <v>2.0075757575757573</v>
      </c>
      <c r="CF60" s="24">
        <f>VLOOKUP($A60,'I-EmEC'!$A:$DD,MATCH(CF$2,'I-EmEC'!$A$1:$DD$1,0),FALSE)</f>
        <v>2.0075757575757573</v>
      </c>
      <c r="CG60" s="24">
        <f>VLOOKUP($A60,'I-EmEC'!$A:$DD,MATCH(CG$2,'I-EmEC'!$A$1:$DD$1,0),FALSE)</f>
        <v>2.0421393841166937</v>
      </c>
      <c r="CH60" s="24">
        <f>VLOOKUP($A60,'I-EmEC'!$A:$DD,MATCH(CH$2,'I-EmEC'!$A$1:$DD$1,0),FALSE)</f>
        <v>3.6387096774193548</v>
      </c>
      <c r="CI60" s="24">
        <f>VLOOKUP($A60,'I-EmEC'!$A:$DD,MATCH(CI$2,'I-EmEC'!$A$1:$DD$1,0),FALSE)</f>
        <v>3.6387096774193548</v>
      </c>
      <c r="CJ60" s="24">
        <f>VLOOKUP($A60,'I-EmEC'!$A:$DD,MATCH(CJ$2,'I-EmEC'!$A$1:$DD$1,0),FALSE)</f>
        <v>4.201277955271566</v>
      </c>
      <c r="CK60" s="24">
        <f>VLOOKUP($A60,'I-EmEC'!$A:$DD,MATCH(CK$2,'I-EmEC'!$A$1:$DD$1,0),FALSE)</f>
        <v>0</v>
      </c>
      <c r="CL60" s="24">
        <f>VLOOKUP($A60,'I-EmEC'!$A:$DD,MATCH(CL$2,'I-EmEC'!$A$1:$DD$1,0),FALSE)</f>
        <v>0</v>
      </c>
      <c r="CM60" s="24">
        <f>VLOOKUP($A60,'I-EmEC'!$A:$DD,MATCH(CM$2,'I-EmEC'!$A$1:$DD$1,0),FALSE)</f>
        <v>0</v>
      </c>
      <c r="CN60" s="24" t="e">
        <f>VLOOKUP($A60,'I-EmEC'!$A:$DD,MATCH(CN$2,'I-EmEC'!$A$1:$DD$1,0),FALSE)</f>
        <v>#N/A</v>
      </c>
      <c r="CO60" s="24" t="e">
        <f>VLOOKUP($A60,'I-EmEC'!$A:$DD,MATCH(CO$2,'I-EmEC'!$A$1:$DD$1,0),FALSE)</f>
        <v>#N/A</v>
      </c>
      <c r="CP60" s="24" t="e">
        <f>VLOOKUP($A60,'I-EmEC'!$A:$DD,MATCH(CP$2,'I-EmEC'!$A$1:$DD$1,0),FALSE)</f>
        <v>#N/A</v>
      </c>
    </row>
    <row r="61" spans="1:94" x14ac:dyDescent="0.2">
      <c r="A61" s="49" t="s">
        <v>132</v>
      </c>
      <c r="B61" s="37" t="str">
        <f>IF(VLOOKUP($A61,'I-Ligands'!$A:$G,3,FALSE)="","",VLOOKUP($A61,'I-Ligands'!$A:$G,3,FALSE))</f>
        <v>GSK1292263</v>
      </c>
      <c r="C61" s="38" t="str">
        <f>IF(VLOOKUP($A61,'I-Ligands'!$A:$G,4,FALSE)="","",VLOOKUP($A61,'I-Ligands'!$A:$G,4,FALSE))</f>
        <v>GSK1292263</v>
      </c>
      <c r="D61" s="36" t="str">
        <f>IF(VLOOKUP($A61,'I-Ligands'!$A:$G,5,FALSE)="","",VLOOKUP($A61,'I-Ligands'!$A:$G,5,FALSE))</f>
        <v>CAS registry number</v>
      </c>
      <c r="E61" s="36" t="str">
        <f>IF(VLOOKUP($A61,'I-Ligands'!$A:$G,6,FALSE)="","",VLOOKUP($A61,'I-Ligands'!$A:$G,6,FALSE))</f>
        <v>1032823-75-8</v>
      </c>
      <c r="F61" s="36" t="str">
        <f>IF(VLOOKUP($A61,'I-Ligands'!$A:$G,7,FALSE)="","",VLOOKUP($A61,'I-Ligands'!$A:$G,7,FALSE))</f>
        <v>Surrogate</v>
      </c>
      <c r="G61" s="28">
        <f t="shared" si="0"/>
        <v>7.7910662905633528</v>
      </c>
      <c r="H61" s="32">
        <f t="shared" si="1"/>
        <v>7.9327548361325766</v>
      </c>
      <c r="I61" s="32">
        <f t="shared" si="2"/>
        <v>7.8019017044140258</v>
      </c>
      <c r="J61" s="32">
        <f t="shared" si="3"/>
        <v>6.431179318170968</v>
      </c>
      <c r="K61" s="32" t="e">
        <f t="shared" si="4"/>
        <v>#N/A</v>
      </c>
      <c r="L61" s="28">
        <f t="shared" si="5"/>
        <v>8.23</v>
      </c>
      <c r="M61" s="32">
        <f t="shared" si="6"/>
        <v>8.35</v>
      </c>
      <c r="N61" s="32">
        <f t="shared" si="7"/>
        <v>8.2799999999999994</v>
      </c>
      <c r="O61" s="32">
        <f t="shared" si="8"/>
        <v>7.35</v>
      </c>
      <c r="P61" s="32" t="e">
        <f t="shared" si="9"/>
        <v>#N/A</v>
      </c>
      <c r="Q61" s="29">
        <f t="shared" si="10"/>
        <v>36.397058823529413</v>
      </c>
      <c r="R61" s="31">
        <f t="shared" si="11"/>
        <v>38.260869565217391</v>
      </c>
      <c r="S61" s="31">
        <f t="shared" si="12"/>
        <v>33.264887063655031</v>
      </c>
      <c r="T61" s="31">
        <f t="shared" si="13"/>
        <v>13.142857142857142</v>
      </c>
      <c r="U61" s="31" t="e">
        <f t="shared" si="14"/>
        <v>#N/A</v>
      </c>
      <c r="V61" s="28">
        <f t="shared" si="15"/>
        <v>6.7708333333333339</v>
      </c>
      <c r="W61" s="32">
        <f t="shared" si="16"/>
        <v>4.9438202247191008</v>
      </c>
      <c r="X61" s="32">
        <f t="shared" si="17"/>
        <v>4.1926345609065159</v>
      </c>
      <c r="Y61" s="32">
        <f t="shared" si="18"/>
        <v>2.0783132530120483</v>
      </c>
      <c r="Z61" s="32" t="e">
        <f t="shared" si="19"/>
        <v>#N/A</v>
      </c>
      <c r="AA61" s="23" cm="1">
        <f t="array" ref="AA61">_xlfn.IFS(AR61=0,0,AR61&gt;0,(LOG(0.01*BI61/10^-AR61)))</f>
        <v>7.7910662905633528</v>
      </c>
      <c r="AB61" s="24" cm="1">
        <f t="array" ref="AB61">_xlfn.IFS(AS61=0,0,AS61&gt;0,(LOG(0.01*BJ61/10^-AS61)))</f>
        <v>7.609252335696131</v>
      </c>
      <c r="AC61" s="24" cm="1">
        <f t="array" ref="AC61">_xlfn.IFS(AT61=0,0,AT61&gt;0,(LOG(0.01*BK61/10^-AT61)))</f>
        <v>6.8109921290562268</v>
      </c>
      <c r="AD61" s="24" cm="1">
        <f t="array" ref="AD61">_xlfn.IFS(AU61=0,0,AU61&gt;0,(LOG(0.01*BL61/10^-AU61)))</f>
        <v>6.8109921290562268</v>
      </c>
      <c r="AE61" s="24" cm="1">
        <f t="array" ref="AE61">_xlfn.IFS(AV61=0,0,AV61&gt;0,(LOG(0.01*BM61/10^-AV61)))</f>
        <v>7.0898975367259895</v>
      </c>
      <c r="AF61" s="24" cm="1">
        <f t="array" ref="AF61">_xlfn.IFS(AW61=0,0,AW61&gt;0,(LOG(0.01*BN61/10^-AW61)))</f>
        <v>7.335271981903869</v>
      </c>
      <c r="AG61" s="24" cm="1">
        <f t="array" ref="AG61">_xlfn.IFS(AX61=0,0,AX61&gt;0,(LOG(0.01*BO61/10^-AX61)))</f>
        <v>7.335271981903869</v>
      </c>
      <c r="AH61" s="24" cm="1">
        <f t="array" ref="AH61">_xlfn.IFS(AY61=0,0,AY61&gt;0,(LOG(0.01*BP61/10^-AY61)))</f>
        <v>7.9327548361325766</v>
      </c>
      <c r="AI61" s="24" cm="1">
        <f t="array" ref="AI61">_xlfn.IFS(AZ61=0,0,AZ61&gt;0,(LOG(0.01*BQ61/10^-AZ61)))</f>
        <v>7.6319860533279966</v>
      </c>
      <c r="AJ61" s="24" cm="1">
        <f t="array" ref="AJ61">_xlfn.IFS(BA61=0,0,BA61&gt;0,(LOG(0.01*BR61/10^-BA61)))</f>
        <v>7.6319860533279966</v>
      </c>
      <c r="AK61" s="24" cm="1">
        <f t="array" ref="AK61">_xlfn.IFS(BB61=0,0,BB61&gt;0,(LOG(0.01*BS61/10^-BB61)))</f>
        <v>7.8019017044140258</v>
      </c>
      <c r="AL61" s="24" cm="1">
        <f t="array" ref="AL61">_xlfn.IFS(BC61=0,0,BC61&gt;0,(LOG(0.01*BT61/10^-BC61)))</f>
        <v>5.7200533040583643</v>
      </c>
      <c r="AM61" s="24" cm="1">
        <f t="array" ref="AM61">_xlfn.IFS(BD61=0,0,BD61&gt;0,(LOG(0.01*BU61/10^-BD61)))</f>
        <v>5.8486897873313</v>
      </c>
      <c r="AN61" s="24" cm="1">
        <f t="array" ref="AN61">_xlfn.IFS(BE61=0,0,BE61&gt;0,(LOG(0.01*BV61/10^-BE61)))</f>
        <v>6.431179318170968</v>
      </c>
      <c r="AO61" s="24" t="e" cm="1">
        <f t="array" ref="AO61">_xlfn.IFS(BF61=0,0,BF61&gt;0,(LOG(0.01*BW61/10^-BF61)))</f>
        <v>#N/A</v>
      </c>
      <c r="AP61" s="24" t="e" cm="1">
        <f t="array" ref="AP61">_xlfn.IFS(BG61=0,0,BG61&gt;0,(LOG(0.01*BX61/10^-BG61)))</f>
        <v>#N/A</v>
      </c>
      <c r="AQ61" s="24" t="e" cm="1">
        <f t="array" ref="AQ61">_xlfn.IFS(BH61=0,0,BH61&gt;0,(LOG(0.01*BY61/10^-BH61)))</f>
        <v>#N/A</v>
      </c>
      <c r="AR61" s="23">
        <f>VLOOKUP($A61,'I-EmEC'!$A:$DD,MATCH(AR$2,'I-EmEC'!$A$1:$DD$1,0),FALSE)</f>
        <v>8.23</v>
      </c>
      <c r="AS61" s="24">
        <f>VLOOKUP($A61,'I-EmEC'!$A:$DD,MATCH(AS$2,'I-EmEC'!$A$1:$DD$1,0),FALSE)</f>
        <v>8.0500000000000007</v>
      </c>
      <c r="AT61" s="24">
        <f>VLOOKUP($A61,'I-EmEC'!$A:$DD,MATCH(AT$2,'I-EmEC'!$A$1:$DD$1,0),FALSE)</f>
        <v>7.58</v>
      </c>
      <c r="AU61" s="24">
        <f>VLOOKUP($A61,'I-EmEC'!$A:$DD,MATCH(AU$2,'I-EmEC'!$A$1:$DD$1,0),FALSE)</f>
        <v>7.58</v>
      </c>
      <c r="AV61" s="24">
        <f>VLOOKUP($A61,'I-EmEC'!$A:$DD,MATCH(AV$2,'I-EmEC'!$A$1:$DD$1,0),FALSE)</f>
        <v>7.74</v>
      </c>
      <c r="AW61" s="24">
        <f>VLOOKUP($A61,'I-EmEC'!$A:$DD,MATCH(AW$2,'I-EmEC'!$A$1:$DD$1,0),FALSE)</f>
        <v>7.87</v>
      </c>
      <c r="AX61" s="24">
        <f>VLOOKUP($A61,'I-EmEC'!$A:$DD,MATCH(AX$2,'I-EmEC'!$A$1:$DD$1,0),FALSE)</f>
        <v>7.87</v>
      </c>
      <c r="AY61" s="24">
        <f>VLOOKUP($A61,'I-EmEC'!$A:$DD,MATCH(AY$2,'I-EmEC'!$A$1:$DD$1,0),FALSE)</f>
        <v>8.35</v>
      </c>
      <c r="AZ61" s="24">
        <f>VLOOKUP($A61,'I-EmEC'!$A:$DD,MATCH(AZ$2,'I-EmEC'!$A$1:$DD$1,0),FALSE)</f>
        <v>8.11</v>
      </c>
      <c r="BA61" s="24">
        <f>VLOOKUP($A61,'I-EmEC'!$A:$DD,MATCH(BA$2,'I-EmEC'!$A$1:$DD$1,0),FALSE)</f>
        <v>8.11</v>
      </c>
      <c r="BB61" s="24">
        <f>VLOOKUP($A61,'I-EmEC'!$A:$DD,MATCH(BB$2,'I-EmEC'!$A$1:$DD$1,0),FALSE)</f>
        <v>8.2799999999999994</v>
      </c>
      <c r="BC61" s="24">
        <f>VLOOKUP($A61,'I-EmEC'!$A:$DD,MATCH(BC$2,'I-EmEC'!$A$1:$DD$1,0),FALSE)</f>
        <v>6.55</v>
      </c>
      <c r="BD61" s="24">
        <f>VLOOKUP($A61,'I-EmEC'!$A:$DD,MATCH(BD$2,'I-EmEC'!$A$1:$DD$1,0),FALSE)</f>
        <v>6.73</v>
      </c>
      <c r="BE61" s="24">
        <f>VLOOKUP($A61,'I-EmEC'!$A:$DD,MATCH(BE$2,'I-EmEC'!$A$1:$DD$1,0),FALSE)</f>
        <v>7.35</v>
      </c>
      <c r="BF61" s="24" t="e">
        <f>VLOOKUP($A61,'I-EmEC'!$A:$DD,MATCH(BF$2,'I-EmEC'!$A$1:$DD$1,0),FALSE)</f>
        <v>#N/A</v>
      </c>
      <c r="BG61" s="24" t="e">
        <f>VLOOKUP($A61,'I-EmEC'!$A:$DD,MATCH(BG$2,'I-EmEC'!$A$1:$DD$1,0),FALSE)</f>
        <v>#N/A</v>
      </c>
      <c r="BH61" s="24" t="e">
        <f>VLOOKUP($A61,'I-EmEC'!$A:$DD,MATCH(BH$2,'I-EmEC'!$A$1:$DD$1,0),FALSE)</f>
        <v>#N/A</v>
      </c>
      <c r="BI61" s="26">
        <f>VLOOKUP($A61,'I-EmEC'!$A:$DD,MATCH(BI$2,'I-EmEC'!$A$1:$DD$1,0),FALSE)</f>
        <v>36.397058823529413</v>
      </c>
      <c r="BJ61" s="27">
        <f>VLOOKUP($A61,'I-EmEC'!$A:$DD,MATCH(BJ$2,'I-EmEC'!$A$1:$DD$1,0),FALSE)</f>
        <v>36.245353159851305</v>
      </c>
      <c r="BK61" s="27">
        <f>VLOOKUP($A61,'I-EmEC'!$A:$DD,MATCH(BK$2,'I-EmEC'!$A$1:$DD$1,0),FALSE)</f>
        <v>17.021276595744681</v>
      </c>
      <c r="BL61" s="27">
        <f>VLOOKUP($A61,'I-EmEC'!$A:$DD,MATCH(BL$2,'I-EmEC'!$A$1:$DD$1,0),FALSE)</f>
        <v>17.021276595744681</v>
      </c>
      <c r="BM61" s="27">
        <f>VLOOKUP($A61,'I-EmEC'!$A:$DD,MATCH(BM$2,'I-EmEC'!$A$1:$DD$1,0),FALSE)</f>
        <v>22.381930184804926</v>
      </c>
      <c r="BN61" s="27">
        <f>VLOOKUP($A61,'I-EmEC'!$A:$DD,MATCH(BN$2,'I-EmEC'!$A$1:$DD$1,0),FALSE)</f>
        <v>29.192546583850934</v>
      </c>
      <c r="BO61" s="27">
        <f>VLOOKUP($A61,'I-EmEC'!$A:$DD,MATCH(BO$2,'I-EmEC'!$A$1:$DD$1,0),FALSE)</f>
        <v>29.192546583850934</v>
      </c>
      <c r="BP61" s="27">
        <f>VLOOKUP($A61,'I-EmEC'!$A:$DD,MATCH(BP$2,'I-EmEC'!$A$1:$DD$1,0),FALSE)</f>
        <v>38.260869565217391</v>
      </c>
      <c r="BQ61" s="27">
        <f>VLOOKUP($A61,'I-EmEC'!$A:$DD,MATCH(BQ$2,'I-EmEC'!$A$1:$DD$1,0),FALSE)</f>
        <v>33.264887063655031</v>
      </c>
      <c r="BR61" s="27">
        <f>VLOOKUP($A61,'I-EmEC'!$A:$DD,MATCH(BR$2,'I-EmEC'!$A$1:$DD$1,0),FALSE)</f>
        <v>33.264887063655031</v>
      </c>
      <c r="BS61" s="27">
        <f>VLOOKUP($A61,'I-EmEC'!$A:$DD,MATCH(BS$2,'I-EmEC'!$A$1:$DD$1,0),FALSE)</f>
        <v>33.258426966292134</v>
      </c>
      <c r="BT61" s="27">
        <f>VLOOKUP($A61,'I-EmEC'!$A:$DD,MATCH(BT$2,'I-EmEC'!$A$1:$DD$1,0),FALSE)</f>
        <v>14.792899408284024</v>
      </c>
      <c r="BU61" s="27">
        <f>VLOOKUP($A61,'I-EmEC'!$A:$DD,MATCH(BU$2,'I-EmEC'!$A$1:$DD$1,0),FALSE)</f>
        <v>13.142857142857142</v>
      </c>
      <c r="BV61" s="27">
        <f>VLOOKUP($A61,'I-EmEC'!$A:$DD,MATCH(BV$2,'I-EmEC'!$A$1:$DD$1,0),FALSE)</f>
        <v>12.055335968379445</v>
      </c>
      <c r="BW61" s="27" t="e">
        <f>VLOOKUP($A61,'I-EmEC'!$A:$DD,MATCH(BW$2,'I-EmEC'!$A$1:$DD$1,0),FALSE)</f>
        <v>#N/A</v>
      </c>
      <c r="BX61" s="27" t="e">
        <f>VLOOKUP($A61,'I-EmEC'!$A:$DD,MATCH(BX$2,'I-EmEC'!$A$1:$DD$1,0),FALSE)</f>
        <v>#N/A</v>
      </c>
      <c r="BY61" s="27" t="e">
        <f>VLOOKUP($A61,'I-EmEC'!$A:$DD,MATCH(BY$2,'I-EmEC'!$A$1:$DD$1,0),FALSE)</f>
        <v>#N/A</v>
      </c>
      <c r="BZ61" s="23">
        <f>VLOOKUP($A61,'I-EmEC'!$A:$DD,MATCH(BZ$2,'I-EmEC'!$A$1:$DD$1,0),FALSE)</f>
        <v>5.0381679389312977</v>
      </c>
      <c r="CA61" s="24">
        <f>VLOOKUP($A61,'I-EmEC'!$A:$DD,MATCH(CA$2,'I-EmEC'!$A$1:$DD$1,0),FALSE)</f>
        <v>6.7708333333333339</v>
      </c>
      <c r="CB61" s="24">
        <f>VLOOKUP($A61,'I-EmEC'!$A:$DD,MATCH(CB$2,'I-EmEC'!$A$1:$DD$1,0),FALSE)</f>
        <v>2.4719101123595508</v>
      </c>
      <c r="CC61" s="24">
        <f>VLOOKUP($A61,'I-EmEC'!$A:$DD,MATCH(CC$2,'I-EmEC'!$A$1:$DD$1,0),FALSE)</f>
        <v>2.4719101123595508</v>
      </c>
      <c r="CD61" s="24">
        <f>VLOOKUP($A61,'I-EmEC'!$A:$DD,MATCH(CD$2,'I-EmEC'!$A$1:$DD$1,0),FALSE)</f>
        <v>3.0362116991643457</v>
      </c>
      <c r="CE61" s="24">
        <f>VLOOKUP($A61,'I-EmEC'!$A:$DD,MATCH(CE$2,'I-EmEC'!$A$1:$DD$1,0),FALSE)</f>
        <v>4.0517241379310347</v>
      </c>
      <c r="CF61" s="24">
        <f>VLOOKUP($A61,'I-EmEC'!$A:$DD,MATCH(CF$2,'I-EmEC'!$A$1:$DD$1,0),FALSE)</f>
        <v>4.0517241379310347</v>
      </c>
      <c r="CG61" s="24">
        <f>VLOOKUP($A61,'I-EmEC'!$A:$DD,MATCH(CG$2,'I-EmEC'!$A$1:$DD$1,0),FALSE)</f>
        <v>4.9438202247191008</v>
      </c>
      <c r="CH61" s="24">
        <f>VLOOKUP($A61,'I-EmEC'!$A:$DD,MATCH(CH$2,'I-EmEC'!$A$1:$DD$1,0),FALSE)</f>
        <v>3.6486486486486482</v>
      </c>
      <c r="CI61" s="24">
        <f>VLOOKUP($A61,'I-EmEC'!$A:$DD,MATCH(CI$2,'I-EmEC'!$A$1:$DD$1,0),FALSE)</f>
        <v>3.6486486486486482</v>
      </c>
      <c r="CJ61" s="24">
        <f>VLOOKUP($A61,'I-EmEC'!$A:$DD,MATCH(CJ$2,'I-EmEC'!$A$1:$DD$1,0),FALSE)</f>
        <v>4.1926345609065159</v>
      </c>
      <c r="CK61" s="24">
        <f>VLOOKUP($A61,'I-EmEC'!$A:$DD,MATCH(CK$2,'I-EmEC'!$A$1:$DD$1,0),FALSE)</f>
        <v>3.303964757709251</v>
      </c>
      <c r="CL61" s="24">
        <f>VLOOKUP($A61,'I-EmEC'!$A:$DD,MATCH(CL$2,'I-EmEC'!$A$1:$DD$1,0),FALSE)</f>
        <v>2.0783132530120483</v>
      </c>
      <c r="CM61" s="24">
        <f>VLOOKUP($A61,'I-EmEC'!$A:$DD,MATCH(CM$2,'I-EmEC'!$A$1:$DD$1,0),FALSE)</f>
        <v>1.3800904977375565</v>
      </c>
      <c r="CN61" s="24" t="e">
        <f>VLOOKUP($A61,'I-EmEC'!$A:$DD,MATCH(CN$2,'I-EmEC'!$A$1:$DD$1,0),FALSE)</f>
        <v>#N/A</v>
      </c>
      <c r="CO61" s="24" t="e">
        <f>VLOOKUP($A61,'I-EmEC'!$A:$DD,MATCH(CO$2,'I-EmEC'!$A$1:$DD$1,0),FALSE)</f>
        <v>#N/A</v>
      </c>
      <c r="CP61" s="24" t="e">
        <f>VLOOKUP($A61,'I-EmEC'!$A:$DD,MATCH(CP$2,'I-EmEC'!$A$1:$DD$1,0),FALSE)</f>
        <v>#N/A</v>
      </c>
    </row>
    <row r="62" spans="1:94" x14ac:dyDescent="0.2">
      <c r="A62" s="49" t="s">
        <v>82</v>
      </c>
      <c r="B62" s="37" t="str">
        <f>IF(VLOOKUP($A62,'I-Ligands'!$A:$G,3,FALSE)="","",VLOOKUP($A62,'I-Ligands'!$A:$G,3,FALSE))</f>
        <v>9-HODE</v>
      </c>
      <c r="C62" s="38" t="str">
        <f>IF(VLOOKUP($A62,'I-Ligands'!$A:$G,4,FALSE)="","",VLOOKUP($A62,'I-Ligands'!$A:$G,4,FALSE))</f>
        <v>(±)9-HODE</v>
      </c>
      <c r="D62" s="36" t="str">
        <f>IF(VLOOKUP($A62,'I-Ligands'!$A:$G,5,FALSE)="","",VLOOKUP($A62,'I-Ligands'!$A:$G,5,FALSE))</f>
        <v>Guide to Pharmacology</v>
      </c>
      <c r="E62" s="36">
        <f>IF(VLOOKUP($A62,'I-Ligands'!$A:$G,6,FALSE)="","",VLOOKUP($A62,'I-Ligands'!$A:$G,6,FALSE))</f>
        <v>5567</v>
      </c>
      <c r="F62" s="36" t="str">
        <f>IF(VLOOKUP($A62,'I-Ligands'!$A:$G,7,FALSE)="","",VLOOKUP($A62,'I-Ligands'!$A:$G,7,FALSE))</f>
        <v>Surrogate</v>
      </c>
      <c r="G62" s="28">
        <f t="shared" si="0"/>
        <v>5.1540748217828583</v>
      </c>
      <c r="H62" s="32">
        <f t="shared" si="1"/>
        <v>0</v>
      </c>
      <c r="I62" s="32">
        <f t="shared" si="2"/>
        <v>5.2004443051471725</v>
      </c>
      <c r="J62" s="32">
        <f t="shared" si="3"/>
        <v>0</v>
      </c>
      <c r="K62" s="32" t="e">
        <f t="shared" si="4"/>
        <v>#N/A</v>
      </c>
      <c r="L62" s="28">
        <f t="shared" si="5"/>
        <v>5.49</v>
      </c>
      <c r="M62" s="32">
        <f t="shared" si="6"/>
        <v>0</v>
      </c>
      <c r="N62" s="32">
        <f t="shared" si="7"/>
        <v>5.71</v>
      </c>
      <c r="O62" s="32">
        <f t="shared" si="8"/>
        <v>0</v>
      </c>
      <c r="P62" s="32" t="e">
        <f t="shared" si="9"/>
        <v>#N/A</v>
      </c>
      <c r="Q62" s="29">
        <f t="shared" si="10"/>
        <v>65.985130111524171</v>
      </c>
      <c r="R62" s="31">
        <f t="shared" si="11"/>
        <v>0</v>
      </c>
      <c r="S62" s="31">
        <f t="shared" si="12"/>
        <v>36.344969199178642</v>
      </c>
      <c r="T62" s="31">
        <f t="shared" si="13"/>
        <v>0</v>
      </c>
      <c r="U62" s="31" t="e">
        <f t="shared" si="14"/>
        <v>#N/A</v>
      </c>
      <c r="V62" s="28">
        <f t="shared" si="15"/>
        <v>7.5211864406779663</v>
      </c>
      <c r="W62" s="32">
        <f t="shared" si="16"/>
        <v>0</v>
      </c>
      <c r="X62" s="32">
        <f t="shared" si="17"/>
        <v>2.0159453302961277</v>
      </c>
      <c r="Y62" s="32">
        <f t="shared" si="18"/>
        <v>0</v>
      </c>
      <c r="Z62" s="32" t="e">
        <f t="shared" si="19"/>
        <v>#N/A</v>
      </c>
      <c r="AA62" s="23" cm="1">
        <f t="array" ref="AA62">_xlfn.IFS(AR62=0,0,AR62&gt;0,(LOG(0.01*BI62/10^-AR62)))</f>
        <v>5.1540748217828583</v>
      </c>
      <c r="AB62" s="24" cm="1">
        <f t="array" ref="AB62">_xlfn.IFS(AS62=0,0,AS62&gt;0,(LOG(0.01*BJ62/10^-AS62)))</f>
        <v>4.9494460773887052</v>
      </c>
      <c r="AC62" s="24" cm="1">
        <f t="array" ref="AC62">_xlfn.IFS(AT62=0,0,AT62&gt;0,(LOG(0.01*BK62/10^-AT62)))</f>
        <v>0</v>
      </c>
      <c r="AD62" s="24" cm="1">
        <f t="array" ref="AD62">_xlfn.IFS(AU62=0,0,AU62&gt;0,(LOG(0.01*BL62/10^-AU62)))</f>
        <v>0</v>
      </c>
      <c r="AE62" s="24" cm="1">
        <f t="array" ref="AE62">_xlfn.IFS(AV62=0,0,AV62&gt;0,(LOG(0.01*BM62/10^-AV62)))</f>
        <v>0</v>
      </c>
      <c r="AF62" s="24" cm="1">
        <f t="array" ref="AF62">_xlfn.IFS(AW62=0,0,AW62&gt;0,(LOG(0.01*BN62/10^-AW62)))</f>
        <v>0</v>
      </c>
      <c r="AG62" s="24" cm="1">
        <f t="array" ref="AG62">_xlfn.IFS(AX62=0,0,AX62&gt;0,(LOG(0.01*BO62/10^-AX62)))</f>
        <v>0</v>
      </c>
      <c r="AH62" s="24" cm="1">
        <f t="array" ref="AH62">_xlfn.IFS(AY62=0,0,AY62&gt;0,(LOG(0.01*BP62/10^-AY62)))</f>
        <v>0</v>
      </c>
      <c r="AI62" s="24" cm="1">
        <f t="array" ref="AI62">_xlfn.IFS(AZ62=0,0,AZ62&gt;0,(LOG(0.01*BQ62/10^-AZ62)))</f>
        <v>5.2004443051471725</v>
      </c>
      <c r="AJ62" s="24" cm="1">
        <f t="array" ref="AJ62">_xlfn.IFS(BA62=0,0,BA62&gt;0,(LOG(0.01*BR62/10^-BA62)))</f>
        <v>5.2004443051471725</v>
      </c>
      <c r="AK62" s="24" cm="1">
        <f t="array" ref="AK62">_xlfn.IFS(BB62=0,0,BB62&gt;0,(LOG(0.01*BS62/10^-BB62)))</f>
        <v>5.1108580116892499</v>
      </c>
      <c r="AL62" s="24" cm="1">
        <f t="array" ref="AL62">_xlfn.IFS(BC62=0,0,BC62&gt;0,(LOG(0.01*BT62/10^-BC62)))</f>
        <v>0</v>
      </c>
      <c r="AM62" s="24" cm="1">
        <f t="array" ref="AM62">_xlfn.IFS(BD62=0,0,BD62&gt;0,(LOG(0.01*BU62/10^-BD62)))</f>
        <v>0</v>
      </c>
      <c r="AN62" s="24" cm="1">
        <f t="array" ref="AN62">_xlfn.IFS(BE62=0,0,BE62&gt;0,(LOG(0.01*BV62/10^-BE62)))</f>
        <v>0</v>
      </c>
      <c r="AO62" s="24" t="e" cm="1">
        <f t="array" ref="AO62">_xlfn.IFS(BF62=0,0,BF62&gt;0,(LOG(0.01*BW62/10^-BF62)))</f>
        <v>#N/A</v>
      </c>
      <c r="AP62" s="24" t="e" cm="1">
        <f t="array" ref="AP62">_xlfn.IFS(BG62=0,0,BG62&gt;0,(LOG(0.01*BX62/10^-BG62)))</f>
        <v>#N/A</v>
      </c>
      <c r="AQ62" s="24" t="e" cm="1">
        <f t="array" ref="AQ62">_xlfn.IFS(BH62=0,0,BH62&gt;0,(LOG(0.01*BY62/10^-BH62)))</f>
        <v>#N/A</v>
      </c>
      <c r="AR62" s="23">
        <f>VLOOKUP($A62,'I-EmEC'!$A:$DD,MATCH(AR$2,'I-EmEC'!$A$1:$DD$1,0),FALSE)</f>
        <v>5.49</v>
      </c>
      <c r="AS62" s="24">
        <f>VLOOKUP($A62,'I-EmEC'!$A:$DD,MATCH(AS$2,'I-EmEC'!$A$1:$DD$1,0),FALSE)</f>
        <v>5.13</v>
      </c>
      <c r="AT62" s="24">
        <f>VLOOKUP($A62,'I-EmEC'!$A:$DD,MATCH(AT$2,'I-EmEC'!$A$1:$DD$1,0),FALSE)</f>
        <v>0</v>
      </c>
      <c r="AU62" s="24">
        <f>VLOOKUP($A62,'I-EmEC'!$A:$DD,MATCH(AU$2,'I-EmEC'!$A$1:$DD$1,0),FALSE)</f>
        <v>0</v>
      </c>
      <c r="AV62" s="24">
        <f>VLOOKUP($A62,'I-EmEC'!$A:$DD,MATCH(AV$2,'I-EmEC'!$A$1:$DD$1,0),FALSE)</f>
        <v>0</v>
      </c>
      <c r="AW62" s="24">
        <f>VLOOKUP($A62,'I-EmEC'!$A:$DD,MATCH(AW$2,'I-EmEC'!$A$1:$DD$1,0),FALSE)</f>
        <v>0</v>
      </c>
      <c r="AX62" s="24">
        <f>VLOOKUP($A62,'I-EmEC'!$A:$DD,MATCH(AX$2,'I-EmEC'!$A$1:$DD$1,0),FALSE)</f>
        <v>0</v>
      </c>
      <c r="AY62" s="24">
        <f>VLOOKUP($A62,'I-EmEC'!$A:$DD,MATCH(AY$2,'I-EmEC'!$A$1:$DD$1,0),FALSE)</f>
        <v>0</v>
      </c>
      <c r="AZ62" s="24">
        <f>VLOOKUP($A62,'I-EmEC'!$A:$DD,MATCH(AZ$2,'I-EmEC'!$A$1:$DD$1,0),FALSE)</f>
        <v>5.64</v>
      </c>
      <c r="BA62" s="24">
        <f>VLOOKUP($A62,'I-EmEC'!$A:$DD,MATCH(BA$2,'I-EmEC'!$A$1:$DD$1,0),FALSE)</f>
        <v>5.64</v>
      </c>
      <c r="BB62" s="24">
        <f>VLOOKUP($A62,'I-EmEC'!$A:$DD,MATCH(BB$2,'I-EmEC'!$A$1:$DD$1,0),FALSE)</f>
        <v>5.71</v>
      </c>
      <c r="BC62" s="24">
        <f>VLOOKUP($A62,'I-EmEC'!$A:$DD,MATCH(BC$2,'I-EmEC'!$A$1:$DD$1,0),FALSE)</f>
        <v>0</v>
      </c>
      <c r="BD62" s="24">
        <f>VLOOKUP($A62,'I-EmEC'!$A:$DD,MATCH(BD$2,'I-EmEC'!$A$1:$DD$1,0),FALSE)</f>
        <v>0</v>
      </c>
      <c r="BE62" s="24">
        <f>VLOOKUP($A62,'I-EmEC'!$A:$DD,MATCH(BE$2,'I-EmEC'!$A$1:$DD$1,0),FALSE)</f>
        <v>0</v>
      </c>
      <c r="BF62" s="24" t="e">
        <f>VLOOKUP($A62,'I-EmEC'!$A:$DD,MATCH(BF$2,'I-EmEC'!$A$1:$DD$1,0),FALSE)</f>
        <v>#N/A</v>
      </c>
      <c r="BG62" s="24" t="e">
        <f>VLOOKUP($A62,'I-EmEC'!$A:$DD,MATCH(BG$2,'I-EmEC'!$A$1:$DD$1,0),FALSE)</f>
        <v>#N/A</v>
      </c>
      <c r="BH62" s="24" t="e">
        <f>VLOOKUP($A62,'I-EmEC'!$A:$DD,MATCH(BH$2,'I-EmEC'!$A$1:$DD$1,0),FALSE)</f>
        <v>#N/A</v>
      </c>
      <c r="BI62" s="26">
        <f>VLOOKUP($A62,'I-EmEC'!$A:$DD,MATCH(BI$2,'I-EmEC'!$A$1:$DD$1,0),FALSE)</f>
        <v>46.139705882352942</v>
      </c>
      <c r="BJ62" s="27">
        <f>VLOOKUP($A62,'I-EmEC'!$A:$DD,MATCH(BJ$2,'I-EmEC'!$A$1:$DD$1,0),FALSE)</f>
        <v>65.985130111524171</v>
      </c>
      <c r="BK62" s="27">
        <f>VLOOKUP($A62,'I-EmEC'!$A:$DD,MATCH(BK$2,'I-EmEC'!$A$1:$DD$1,0),FALSE)</f>
        <v>0</v>
      </c>
      <c r="BL62" s="27">
        <f>VLOOKUP($A62,'I-EmEC'!$A:$DD,MATCH(BL$2,'I-EmEC'!$A$1:$DD$1,0),FALSE)</f>
        <v>0</v>
      </c>
      <c r="BM62" s="27">
        <f>VLOOKUP($A62,'I-EmEC'!$A:$DD,MATCH(BM$2,'I-EmEC'!$A$1:$DD$1,0),FALSE)</f>
        <v>0</v>
      </c>
      <c r="BN62" s="27">
        <f>VLOOKUP($A62,'I-EmEC'!$A:$DD,MATCH(BN$2,'I-EmEC'!$A$1:$DD$1,0),FALSE)</f>
        <v>0</v>
      </c>
      <c r="BO62" s="27">
        <f>VLOOKUP($A62,'I-EmEC'!$A:$DD,MATCH(BO$2,'I-EmEC'!$A$1:$DD$1,0),FALSE)</f>
        <v>0</v>
      </c>
      <c r="BP62" s="27">
        <f>VLOOKUP($A62,'I-EmEC'!$A:$DD,MATCH(BP$2,'I-EmEC'!$A$1:$DD$1,0),FALSE)</f>
        <v>0</v>
      </c>
      <c r="BQ62" s="27">
        <f>VLOOKUP($A62,'I-EmEC'!$A:$DD,MATCH(BQ$2,'I-EmEC'!$A$1:$DD$1,0),FALSE)</f>
        <v>36.344969199178642</v>
      </c>
      <c r="BR62" s="27">
        <f>VLOOKUP($A62,'I-EmEC'!$A:$DD,MATCH(BR$2,'I-EmEC'!$A$1:$DD$1,0),FALSE)</f>
        <v>36.344969199178642</v>
      </c>
      <c r="BS62" s="27">
        <f>VLOOKUP($A62,'I-EmEC'!$A:$DD,MATCH(BS$2,'I-EmEC'!$A$1:$DD$1,0),FALSE)</f>
        <v>25.168539325842698</v>
      </c>
      <c r="BT62" s="27">
        <f>VLOOKUP($A62,'I-EmEC'!$A:$DD,MATCH(BT$2,'I-EmEC'!$A$1:$DD$1,0),FALSE)</f>
        <v>0</v>
      </c>
      <c r="BU62" s="27">
        <f>VLOOKUP($A62,'I-EmEC'!$A:$DD,MATCH(BU$2,'I-EmEC'!$A$1:$DD$1,0),FALSE)</f>
        <v>0</v>
      </c>
      <c r="BV62" s="27">
        <f>VLOOKUP($A62,'I-EmEC'!$A:$DD,MATCH(BV$2,'I-EmEC'!$A$1:$DD$1,0),FALSE)</f>
        <v>0</v>
      </c>
      <c r="BW62" s="27" t="e">
        <f>VLOOKUP($A62,'I-EmEC'!$A:$DD,MATCH(BW$2,'I-EmEC'!$A$1:$DD$1,0),FALSE)</f>
        <v>#N/A</v>
      </c>
      <c r="BX62" s="27" t="e">
        <f>VLOOKUP($A62,'I-EmEC'!$A:$DD,MATCH(BX$2,'I-EmEC'!$A$1:$DD$1,0),FALSE)</f>
        <v>#N/A</v>
      </c>
      <c r="BY62" s="27" t="e">
        <f>VLOOKUP($A62,'I-EmEC'!$A:$DD,MATCH(BY$2,'I-EmEC'!$A$1:$DD$1,0),FALSE)</f>
        <v>#N/A</v>
      </c>
      <c r="BZ62" s="23">
        <f>VLOOKUP($A62,'I-EmEC'!$A:$DD,MATCH(BZ$2,'I-EmEC'!$A$1:$DD$1,0),FALSE)</f>
        <v>4.8269230769230766</v>
      </c>
      <c r="CA62" s="24">
        <f>VLOOKUP($A62,'I-EmEC'!$A:$DD,MATCH(CA$2,'I-EmEC'!$A$1:$DD$1,0),FALSE)</f>
        <v>7.5211864406779663</v>
      </c>
      <c r="CB62" s="24">
        <f>VLOOKUP($A62,'I-EmEC'!$A:$DD,MATCH(CB$2,'I-EmEC'!$A$1:$DD$1,0),FALSE)</f>
        <v>0</v>
      </c>
      <c r="CC62" s="24">
        <f>VLOOKUP($A62,'I-EmEC'!$A:$DD,MATCH(CC$2,'I-EmEC'!$A$1:$DD$1,0),FALSE)</f>
        <v>0</v>
      </c>
      <c r="CD62" s="24">
        <f>VLOOKUP($A62,'I-EmEC'!$A:$DD,MATCH(CD$2,'I-EmEC'!$A$1:$DD$1,0),FALSE)</f>
        <v>0</v>
      </c>
      <c r="CE62" s="24">
        <f>VLOOKUP($A62,'I-EmEC'!$A:$DD,MATCH(CE$2,'I-EmEC'!$A$1:$DD$1,0),FALSE)</f>
        <v>0</v>
      </c>
      <c r="CF62" s="24">
        <f>VLOOKUP($A62,'I-EmEC'!$A:$DD,MATCH(CF$2,'I-EmEC'!$A$1:$DD$1,0),FALSE)</f>
        <v>0</v>
      </c>
      <c r="CG62" s="24">
        <f>VLOOKUP($A62,'I-EmEC'!$A:$DD,MATCH(CG$2,'I-EmEC'!$A$1:$DD$1,0),FALSE)</f>
        <v>0</v>
      </c>
      <c r="CH62" s="24">
        <f>VLOOKUP($A62,'I-EmEC'!$A:$DD,MATCH(CH$2,'I-EmEC'!$A$1:$DD$1,0),FALSE)</f>
        <v>2.0159453302961277</v>
      </c>
      <c r="CI62" s="24">
        <f>VLOOKUP($A62,'I-EmEC'!$A:$DD,MATCH(CI$2,'I-EmEC'!$A$1:$DD$1,0),FALSE)</f>
        <v>2.0159453302961277</v>
      </c>
      <c r="CJ62" s="24">
        <f>VLOOKUP($A62,'I-EmEC'!$A:$DD,MATCH(CJ$2,'I-EmEC'!$A$1:$DD$1,0),FALSE)</f>
        <v>1.0676835081029552</v>
      </c>
      <c r="CK62" s="24">
        <f>VLOOKUP($A62,'I-EmEC'!$A:$DD,MATCH(CK$2,'I-EmEC'!$A$1:$DD$1,0),FALSE)</f>
        <v>0</v>
      </c>
      <c r="CL62" s="24">
        <f>VLOOKUP($A62,'I-EmEC'!$A:$DD,MATCH(CL$2,'I-EmEC'!$A$1:$DD$1,0),FALSE)</f>
        <v>0</v>
      </c>
      <c r="CM62" s="24">
        <f>VLOOKUP($A62,'I-EmEC'!$A:$DD,MATCH(CM$2,'I-EmEC'!$A$1:$DD$1,0),FALSE)</f>
        <v>0</v>
      </c>
      <c r="CN62" s="24" t="e">
        <f>VLOOKUP($A62,'I-EmEC'!$A:$DD,MATCH(CN$2,'I-EmEC'!$A$1:$DD$1,0),FALSE)</f>
        <v>#N/A</v>
      </c>
      <c r="CO62" s="24" t="e">
        <f>VLOOKUP($A62,'I-EmEC'!$A:$DD,MATCH(CO$2,'I-EmEC'!$A$1:$DD$1,0),FALSE)</f>
        <v>#N/A</v>
      </c>
      <c r="CP62" s="24" t="e">
        <f>VLOOKUP($A62,'I-EmEC'!$A:$DD,MATCH(CP$2,'I-EmEC'!$A$1:$DD$1,0),FALSE)</f>
        <v>#N/A</v>
      </c>
    </row>
    <row r="63" spans="1:94" x14ac:dyDescent="0.2">
      <c r="A63" s="49" t="s">
        <v>84</v>
      </c>
      <c r="B63" s="37" t="str">
        <f>IF(VLOOKUP($A63,'I-Ligands'!$A:$G,3,FALSE)="","",VLOOKUP($A63,'I-Ligands'!$A:$G,3,FALSE))</f>
        <v>Lysophosphatidylserine</v>
      </c>
      <c r="C63" s="38" t="str">
        <f>IF(VLOOKUP($A63,'I-Ligands'!$A:$G,4,FALSE)="","",VLOOKUP($A63,'I-Ligands'!$A:$G,4,FALSE))</f>
        <v>1-oleoyl-2-hydroxy-sn-glycero-3-phospho-L-serine, sodium salt</v>
      </c>
      <c r="D63" s="36" t="str">
        <f>IF(VLOOKUP($A63,'I-Ligands'!$A:$G,5,FALSE)="","",VLOOKUP($A63,'I-Ligands'!$A:$G,5,FALSE))</f>
        <v>Guide to Pharmacology</v>
      </c>
      <c r="E63" s="36">
        <f>IF(VLOOKUP($A63,'I-Ligands'!$A:$G,6,FALSE)="","",VLOOKUP($A63,'I-Ligands'!$A:$G,6,FALSE))</f>
        <v>4064</v>
      </c>
      <c r="F63" s="36" t="str">
        <f>IF(VLOOKUP($A63,'I-Ligands'!$A:$G,7,FALSE)="","",VLOOKUP($A63,'I-Ligands'!$A:$G,7,FALSE))</f>
        <v>Physiological</v>
      </c>
      <c r="G63" s="28">
        <f t="shared" si="0"/>
        <v>7.2618275982424443</v>
      </c>
      <c r="H63" s="32">
        <f t="shared" si="1"/>
        <v>0</v>
      </c>
      <c r="I63" s="32">
        <f t="shared" si="2"/>
        <v>0</v>
      </c>
      <c r="J63" s="32">
        <f t="shared" si="3"/>
        <v>6.6919775188384394</v>
      </c>
      <c r="K63" s="32" t="e">
        <f t="shared" si="4"/>
        <v>#N/A</v>
      </c>
      <c r="L63" s="28">
        <f t="shared" si="5"/>
        <v>7.96</v>
      </c>
      <c r="M63" s="32">
        <f t="shared" si="6"/>
        <v>0</v>
      </c>
      <c r="N63" s="32">
        <f t="shared" si="7"/>
        <v>0</v>
      </c>
      <c r="O63" s="32">
        <f t="shared" si="8"/>
        <v>7.25</v>
      </c>
      <c r="P63" s="32" t="e">
        <f t="shared" si="9"/>
        <v>#N/A</v>
      </c>
      <c r="Q63" s="29">
        <f t="shared" si="10"/>
        <v>20.036764705882355</v>
      </c>
      <c r="R63" s="31">
        <f t="shared" si="11"/>
        <v>0</v>
      </c>
      <c r="S63" s="31">
        <f t="shared" si="12"/>
        <v>0</v>
      </c>
      <c r="T63" s="31">
        <f t="shared" si="13"/>
        <v>27.66798418972332</v>
      </c>
      <c r="U63" s="31" t="e">
        <f t="shared" si="14"/>
        <v>#N/A</v>
      </c>
      <c r="V63" s="28">
        <f t="shared" si="15"/>
        <v>3.6092715231788079</v>
      </c>
      <c r="W63" s="32">
        <f t="shared" si="16"/>
        <v>0</v>
      </c>
      <c r="X63" s="32">
        <f t="shared" si="17"/>
        <v>0</v>
      </c>
      <c r="Y63" s="32">
        <f t="shared" si="18"/>
        <v>3.2558139534883721</v>
      </c>
      <c r="Z63" s="32" t="e">
        <f t="shared" si="19"/>
        <v>#N/A</v>
      </c>
      <c r="AA63" s="23" cm="1">
        <f t="array" ref="AA63">_xlfn.IFS(AR63=0,0,AR63&gt;0,(LOG(0.01*BI63/10^-AR63)))</f>
        <v>7.2618275982424443</v>
      </c>
      <c r="AB63" s="24" cm="1">
        <f t="array" ref="AB63">_xlfn.IFS(AS63=0,0,AS63&gt;0,(LOG(0.01*BJ63/10^-AS63)))</f>
        <v>6.8669413296224597</v>
      </c>
      <c r="AC63" s="24" cm="1">
        <f t="array" ref="AC63">_xlfn.IFS(AT63=0,0,AT63&gt;0,(LOG(0.01*BK63/10^-AT63)))</f>
        <v>0</v>
      </c>
      <c r="AD63" s="24" cm="1">
        <f t="array" ref="AD63">_xlfn.IFS(AU63=0,0,AU63&gt;0,(LOG(0.01*BL63/10^-AU63)))</f>
        <v>0</v>
      </c>
      <c r="AE63" s="24" cm="1">
        <f t="array" ref="AE63">_xlfn.IFS(AV63=0,0,AV63&gt;0,(LOG(0.01*BM63/10^-AV63)))</f>
        <v>0</v>
      </c>
      <c r="AF63" s="24" cm="1">
        <f t="array" ref="AF63">_xlfn.IFS(AW63=0,0,AW63&gt;0,(LOG(0.01*BN63/10^-AW63)))</f>
        <v>0</v>
      </c>
      <c r="AG63" s="24" cm="1">
        <f t="array" ref="AG63">_xlfn.IFS(AX63=0,0,AX63&gt;0,(LOG(0.01*BO63/10^-AX63)))</f>
        <v>0</v>
      </c>
      <c r="AH63" s="24" cm="1">
        <f t="array" ref="AH63">_xlfn.IFS(AY63=0,0,AY63&gt;0,(LOG(0.01*BP63/10^-AY63)))</f>
        <v>0</v>
      </c>
      <c r="AI63" s="24" cm="1">
        <f t="array" ref="AI63">_xlfn.IFS(AZ63=0,0,AZ63&gt;0,(LOG(0.01*BQ63/10^-AZ63)))</f>
        <v>0</v>
      </c>
      <c r="AJ63" s="24" cm="1">
        <f t="array" ref="AJ63">_xlfn.IFS(BA63=0,0,BA63&gt;0,(LOG(0.01*BR63/10^-BA63)))</f>
        <v>0</v>
      </c>
      <c r="AK63" s="24" cm="1">
        <f t="array" ref="AK63">_xlfn.IFS(BB63=0,0,BB63&gt;0,(LOG(0.01*BS63/10^-BB63)))</f>
        <v>0</v>
      </c>
      <c r="AL63" s="24" cm="1">
        <f t="array" ref="AL63">_xlfn.IFS(BC63=0,0,BC63&gt;0,(LOG(0.01*BT63/10^-BC63)))</f>
        <v>0</v>
      </c>
      <c r="AM63" s="24" cm="1">
        <f t="array" ref="AM63">_xlfn.IFS(BD63=0,0,BD63&gt;0,(LOG(0.01*BU63/10^-BD63)))</f>
        <v>0</v>
      </c>
      <c r="AN63" s="24" cm="1">
        <f t="array" ref="AN63">_xlfn.IFS(BE63=0,0,BE63&gt;0,(LOG(0.01*BV63/10^-BE63)))</f>
        <v>6.6919775188384394</v>
      </c>
      <c r="AO63" s="24" t="e" cm="1">
        <f t="array" ref="AO63">_xlfn.IFS(BF63=0,0,BF63&gt;0,(LOG(0.01*BW63/10^-BF63)))</f>
        <v>#N/A</v>
      </c>
      <c r="AP63" s="24" t="e" cm="1">
        <f t="array" ref="AP63">_xlfn.IFS(BG63=0,0,BG63&gt;0,(LOG(0.01*BX63/10^-BG63)))</f>
        <v>#N/A</v>
      </c>
      <c r="AQ63" s="24" t="e" cm="1">
        <f t="array" ref="AQ63">_xlfn.IFS(BH63=0,0,BH63&gt;0,(LOG(0.01*BY63/10^-BH63)))</f>
        <v>#N/A</v>
      </c>
      <c r="AR63" s="23">
        <f>VLOOKUP($A63,'I-EmEC'!$A:$DD,MATCH(AR$2,'I-EmEC'!$A$1:$DD$1,0),FALSE)</f>
        <v>7.96</v>
      </c>
      <c r="AS63" s="24">
        <f>VLOOKUP($A63,'I-EmEC'!$A:$DD,MATCH(AS$2,'I-EmEC'!$A$1:$DD$1,0),FALSE)</f>
        <v>7.62</v>
      </c>
      <c r="AT63" s="24">
        <f>VLOOKUP($A63,'I-EmEC'!$A:$DD,MATCH(AT$2,'I-EmEC'!$A$1:$DD$1,0),FALSE)</f>
        <v>0</v>
      </c>
      <c r="AU63" s="24">
        <f>VLOOKUP($A63,'I-EmEC'!$A:$DD,MATCH(AU$2,'I-EmEC'!$A$1:$DD$1,0),FALSE)</f>
        <v>0</v>
      </c>
      <c r="AV63" s="24">
        <f>VLOOKUP($A63,'I-EmEC'!$A:$DD,MATCH(AV$2,'I-EmEC'!$A$1:$DD$1,0),FALSE)</f>
        <v>0</v>
      </c>
      <c r="AW63" s="24">
        <f>VLOOKUP($A63,'I-EmEC'!$A:$DD,MATCH(AW$2,'I-EmEC'!$A$1:$DD$1,0),FALSE)</f>
        <v>0</v>
      </c>
      <c r="AX63" s="24">
        <f>VLOOKUP($A63,'I-EmEC'!$A:$DD,MATCH(AX$2,'I-EmEC'!$A$1:$DD$1,0),FALSE)</f>
        <v>0</v>
      </c>
      <c r="AY63" s="24">
        <f>VLOOKUP($A63,'I-EmEC'!$A:$DD,MATCH(AY$2,'I-EmEC'!$A$1:$DD$1,0),FALSE)</f>
        <v>0</v>
      </c>
      <c r="AZ63" s="24">
        <f>VLOOKUP($A63,'I-EmEC'!$A:$DD,MATCH(AZ$2,'I-EmEC'!$A$1:$DD$1,0),FALSE)</f>
        <v>0</v>
      </c>
      <c r="BA63" s="24">
        <f>VLOOKUP($A63,'I-EmEC'!$A:$DD,MATCH(BA$2,'I-EmEC'!$A$1:$DD$1,0),FALSE)</f>
        <v>0</v>
      </c>
      <c r="BB63" s="24">
        <f>VLOOKUP($A63,'I-EmEC'!$A:$DD,MATCH(BB$2,'I-EmEC'!$A$1:$DD$1,0),FALSE)</f>
        <v>0</v>
      </c>
      <c r="BC63" s="24">
        <f>VLOOKUP($A63,'I-EmEC'!$A:$DD,MATCH(BC$2,'I-EmEC'!$A$1:$DD$1,0),FALSE)</f>
        <v>0</v>
      </c>
      <c r="BD63" s="24">
        <f>VLOOKUP($A63,'I-EmEC'!$A:$DD,MATCH(BD$2,'I-EmEC'!$A$1:$DD$1,0),FALSE)</f>
        <v>0</v>
      </c>
      <c r="BE63" s="24">
        <f>VLOOKUP($A63,'I-EmEC'!$A:$DD,MATCH(BE$2,'I-EmEC'!$A$1:$DD$1,0),FALSE)</f>
        <v>7.25</v>
      </c>
      <c r="BF63" s="24" t="e">
        <f>VLOOKUP($A63,'I-EmEC'!$A:$DD,MATCH(BF$2,'I-EmEC'!$A$1:$DD$1,0),FALSE)</f>
        <v>#N/A</v>
      </c>
      <c r="BG63" s="24" t="e">
        <f>VLOOKUP($A63,'I-EmEC'!$A:$DD,MATCH(BG$2,'I-EmEC'!$A$1:$DD$1,0),FALSE)</f>
        <v>#N/A</v>
      </c>
      <c r="BH63" s="24" t="e">
        <f>VLOOKUP($A63,'I-EmEC'!$A:$DD,MATCH(BH$2,'I-EmEC'!$A$1:$DD$1,0),FALSE)</f>
        <v>#N/A</v>
      </c>
      <c r="BI63" s="26">
        <f>VLOOKUP($A63,'I-EmEC'!$A:$DD,MATCH(BI$2,'I-EmEC'!$A$1:$DD$1,0),FALSE)</f>
        <v>20.036764705882355</v>
      </c>
      <c r="BJ63" s="27">
        <f>VLOOKUP($A63,'I-EmEC'!$A:$DD,MATCH(BJ$2,'I-EmEC'!$A$1:$DD$1,0),FALSE)</f>
        <v>17.657992565055764</v>
      </c>
      <c r="BK63" s="27">
        <f>VLOOKUP($A63,'I-EmEC'!$A:$DD,MATCH(BK$2,'I-EmEC'!$A$1:$DD$1,0),FALSE)</f>
        <v>0</v>
      </c>
      <c r="BL63" s="27">
        <f>VLOOKUP($A63,'I-EmEC'!$A:$DD,MATCH(BL$2,'I-EmEC'!$A$1:$DD$1,0),FALSE)</f>
        <v>0</v>
      </c>
      <c r="BM63" s="27">
        <f>VLOOKUP($A63,'I-EmEC'!$A:$DD,MATCH(BM$2,'I-EmEC'!$A$1:$DD$1,0),FALSE)</f>
        <v>0</v>
      </c>
      <c r="BN63" s="27">
        <f>VLOOKUP($A63,'I-EmEC'!$A:$DD,MATCH(BN$2,'I-EmEC'!$A$1:$DD$1,0),FALSE)</f>
        <v>0</v>
      </c>
      <c r="BO63" s="27">
        <f>VLOOKUP($A63,'I-EmEC'!$A:$DD,MATCH(BO$2,'I-EmEC'!$A$1:$DD$1,0),FALSE)</f>
        <v>0</v>
      </c>
      <c r="BP63" s="27">
        <f>VLOOKUP($A63,'I-EmEC'!$A:$DD,MATCH(BP$2,'I-EmEC'!$A$1:$DD$1,0),FALSE)</f>
        <v>0</v>
      </c>
      <c r="BQ63" s="27">
        <f>VLOOKUP($A63,'I-EmEC'!$A:$DD,MATCH(BQ$2,'I-EmEC'!$A$1:$DD$1,0),FALSE)</f>
        <v>0</v>
      </c>
      <c r="BR63" s="27">
        <f>VLOOKUP($A63,'I-EmEC'!$A:$DD,MATCH(BR$2,'I-EmEC'!$A$1:$DD$1,0),FALSE)</f>
        <v>0</v>
      </c>
      <c r="BS63" s="27">
        <f>VLOOKUP($A63,'I-EmEC'!$A:$DD,MATCH(BS$2,'I-EmEC'!$A$1:$DD$1,0),FALSE)</f>
        <v>0</v>
      </c>
      <c r="BT63" s="27">
        <f>VLOOKUP($A63,'I-EmEC'!$A:$DD,MATCH(BT$2,'I-EmEC'!$A$1:$DD$1,0),FALSE)</f>
        <v>0</v>
      </c>
      <c r="BU63" s="27">
        <f>VLOOKUP($A63,'I-EmEC'!$A:$DD,MATCH(BU$2,'I-EmEC'!$A$1:$DD$1,0),FALSE)</f>
        <v>0</v>
      </c>
      <c r="BV63" s="27">
        <f>VLOOKUP($A63,'I-EmEC'!$A:$DD,MATCH(BV$2,'I-EmEC'!$A$1:$DD$1,0),FALSE)</f>
        <v>27.66798418972332</v>
      </c>
      <c r="BW63" s="27" t="e">
        <f>VLOOKUP($A63,'I-EmEC'!$A:$DD,MATCH(BW$2,'I-EmEC'!$A$1:$DD$1,0),FALSE)</f>
        <v>#N/A</v>
      </c>
      <c r="BX63" s="27" t="e">
        <f>VLOOKUP($A63,'I-EmEC'!$A:$DD,MATCH(BX$2,'I-EmEC'!$A$1:$DD$1,0),FALSE)</f>
        <v>#N/A</v>
      </c>
      <c r="BY63" s="27" t="e">
        <f>VLOOKUP($A63,'I-EmEC'!$A:$DD,MATCH(BY$2,'I-EmEC'!$A$1:$DD$1,0),FALSE)</f>
        <v>#N/A</v>
      </c>
      <c r="BZ63" s="23">
        <f>VLOOKUP($A63,'I-EmEC'!$A:$DD,MATCH(BZ$2,'I-EmEC'!$A$1:$DD$1,0),FALSE)</f>
        <v>3.6092715231788079</v>
      </c>
      <c r="CA63" s="24">
        <f>VLOOKUP($A63,'I-EmEC'!$A:$DD,MATCH(CA$2,'I-EmEC'!$A$1:$DD$1,0),FALSE)</f>
        <v>3.4798534798534799</v>
      </c>
      <c r="CB63" s="24">
        <f>VLOOKUP($A63,'I-EmEC'!$A:$DD,MATCH(CB$2,'I-EmEC'!$A$1:$DD$1,0),FALSE)</f>
        <v>0</v>
      </c>
      <c r="CC63" s="24">
        <f>VLOOKUP($A63,'I-EmEC'!$A:$DD,MATCH(CC$2,'I-EmEC'!$A$1:$DD$1,0),FALSE)</f>
        <v>0</v>
      </c>
      <c r="CD63" s="24">
        <f>VLOOKUP($A63,'I-EmEC'!$A:$DD,MATCH(CD$2,'I-EmEC'!$A$1:$DD$1,0),FALSE)</f>
        <v>0</v>
      </c>
      <c r="CE63" s="24">
        <f>VLOOKUP($A63,'I-EmEC'!$A:$DD,MATCH(CE$2,'I-EmEC'!$A$1:$DD$1,0),FALSE)</f>
        <v>0</v>
      </c>
      <c r="CF63" s="24">
        <f>VLOOKUP($A63,'I-EmEC'!$A:$DD,MATCH(CF$2,'I-EmEC'!$A$1:$DD$1,0),FALSE)</f>
        <v>0</v>
      </c>
      <c r="CG63" s="24">
        <f>VLOOKUP($A63,'I-EmEC'!$A:$DD,MATCH(CG$2,'I-EmEC'!$A$1:$DD$1,0),FALSE)</f>
        <v>0</v>
      </c>
      <c r="CH63" s="24">
        <f>VLOOKUP($A63,'I-EmEC'!$A:$DD,MATCH(CH$2,'I-EmEC'!$A$1:$DD$1,0),FALSE)</f>
        <v>0</v>
      </c>
      <c r="CI63" s="24">
        <f>VLOOKUP($A63,'I-EmEC'!$A:$DD,MATCH(CI$2,'I-EmEC'!$A$1:$DD$1,0),FALSE)</f>
        <v>0</v>
      </c>
      <c r="CJ63" s="24">
        <f>VLOOKUP($A63,'I-EmEC'!$A:$DD,MATCH(CJ$2,'I-EmEC'!$A$1:$DD$1,0),FALSE)</f>
        <v>0</v>
      </c>
      <c r="CK63" s="24">
        <f>VLOOKUP($A63,'I-EmEC'!$A:$DD,MATCH(CK$2,'I-EmEC'!$A$1:$DD$1,0),FALSE)</f>
        <v>0</v>
      </c>
      <c r="CL63" s="24">
        <f>VLOOKUP($A63,'I-EmEC'!$A:$DD,MATCH(CL$2,'I-EmEC'!$A$1:$DD$1,0),FALSE)</f>
        <v>0</v>
      </c>
      <c r="CM63" s="24">
        <f>VLOOKUP($A63,'I-EmEC'!$A:$DD,MATCH(CM$2,'I-EmEC'!$A$1:$DD$1,0),FALSE)</f>
        <v>3.2558139534883721</v>
      </c>
      <c r="CN63" s="24" t="e">
        <f>VLOOKUP($A63,'I-EmEC'!$A:$DD,MATCH(CN$2,'I-EmEC'!$A$1:$DD$1,0),FALSE)</f>
        <v>#N/A</v>
      </c>
      <c r="CO63" s="24" t="e">
        <f>VLOOKUP($A63,'I-EmEC'!$A:$DD,MATCH(CO$2,'I-EmEC'!$A$1:$DD$1,0),FALSE)</f>
        <v>#N/A</v>
      </c>
      <c r="CP63" s="24" t="e">
        <f>VLOOKUP($A63,'I-EmEC'!$A:$DD,MATCH(CP$2,'I-EmEC'!$A$1:$DD$1,0),FALSE)</f>
        <v>#N/A</v>
      </c>
    </row>
    <row r="64" spans="1:94" x14ac:dyDescent="0.2">
      <c r="A64" s="49" t="s">
        <v>86</v>
      </c>
      <c r="B64" s="37" t="str">
        <f>IF(VLOOKUP($A64,'I-Ligands'!$A:$G,3,FALSE)="","",VLOOKUP($A64,'I-Ligands'!$A:$G,3,FALSE))</f>
        <v>7α,25-dihydroxycholesterol</v>
      </c>
      <c r="C64" s="38" t="str">
        <f>IF(VLOOKUP($A64,'I-Ligands'!$A:$G,4,FALSE)="","",VLOOKUP($A64,'I-Ligands'!$A:$G,4,FALSE))</f>
        <v>7α,25-dihydroxycholesterol</v>
      </c>
      <c r="D64" s="36" t="str">
        <f>IF(VLOOKUP($A64,'I-Ligands'!$A:$G,5,FALSE)="","",VLOOKUP($A64,'I-Ligands'!$A:$G,5,FALSE))</f>
        <v>Guide to Pharmacology</v>
      </c>
      <c r="E64" s="36">
        <f>IF(VLOOKUP($A64,'I-Ligands'!$A:$G,6,FALSE)="","",VLOOKUP($A64,'I-Ligands'!$A:$G,6,FALSE))</f>
        <v>2752</v>
      </c>
      <c r="F64" s="36" t="str">
        <f>IF(VLOOKUP($A64,'I-Ligands'!$A:$G,7,FALSE)="","",VLOOKUP($A64,'I-Ligands'!$A:$G,7,FALSE))</f>
        <v>Physiological</v>
      </c>
      <c r="G64" s="28">
        <f t="shared" si="0"/>
        <v>0</v>
      </c>
      <c r="H64" s="32">
        <f t="shared" si="1"/>
        <v>8.1467924125680078</v>
      </c>
      <c r="I64" s="32">
        <f t="shared" si="2"/>
        <v>7.0192679102674527</v>
      </c>
      <c r="J64" s="32">
        <f t="shared" si="3"/>
        <v>7.2143391478376104</v>
      </c>
      <c r="K64" s="32" t="e">
        <f t="shared" si="4"/>
        <v>#N/A</v>
      </c>
      <c r="L64" s="28">
        <f t="shared" si="5"/>
        <v>0</v>
      </c>
      <c r="M64" s="32">
        <f t="shared" si="6"/>
        <v>8.83</v>
      </c>
      <c r="N64" s="32">
        <f t="shared" si="7"/>
        <v>8.08</v>
      </c>
      <c r="O64" s="32">
        <f t="shared" si="8"/>
        <v>8</v>
      </c>
      <c r="P64" s="32" t="e">
        <f t="shared" si="9"/>
        <v>#N/A</v>
      </c>
      <c r="Q64" s="29">
        <f t="shared" si="10"/>
        <v>0</v>
      </c>
      <c r="R64" s="31">
        <f t="shared" si="11"/>
        <v>34.429400386847192</v>
      </c>
      <c r="S64" s="31">
        <f t="shared" si="12"/>
        <v>10.453648915187376</v>
      </c>
      <c r="T64" s="31">
        <f t="shared" si="13"/>
        <v>16.38095238095238</v>
      </c>
      <c r="U64" s="31" t="e">
        <f t="shared" si="14"/>
        <v>#N/A</v>
      </c>
      <c r="V64" s="28">
        <f t="shared" si="15"/>
        <v>0</v>
      </c>
      <c r="W64" s="32">
        <f t="shared" si="16"/>
        <v>8.7301587301587311</v>
      </c>
      <c r="X64" s="32">
        <f t="shared" si="17"/>
        <v>1.04</v>
      </c>
      <c r="Y64" s="32">
        <f t="shared" si="18"/>
        <v>4.5502645502645507</v>
      </c>
      <c r="Z64" s="32" t="e">
        <f t="shared" si="19"/>
        <v>#N/A</v>
      </c>
      <c r="AA64" s="23" cm="1">
        <f t="array" ref="AA64">_xlfn.IFS(AR64=0,0,AR64&gt;0,(LOG(0.01*BI64/10^-AR64)))</f>
        <v>0</v>
      </c>
      <c r="AB64" s="24" cm="1">
        <f t="array" ref="AB64">_xlfn.IFS(AS64=0,0,AS64&gt;0,(LOG(0.01*BJ64/10^-AS64)))</f>
        <v>0</v>
      </c>
      <c r="AC64" s="24" cm="1">
        <f t="array" ref="AC64">_xlfn.IFS(AT64=0,0,AT64&gt;0,(LOG(0.01*BK64/10^-AT64)))</f>
        <v>7.9769294592149516</v>
      </c>
      <c r="AD64" s="24" cm="1">
        <f t="array" ref="AD64">_xlfn.IFS(AU64=0,0,AU64&gt;0,(LOG(0.01*BL64/10^-AU64)))</f>
        <v>7.9769294592149516</v>
      </c>
      <c r="AE64" s="24" cm="1">
        <f t="array" ref="AE64">_xlfn.IFS(AV64=0,0,AV64&gt;0,(LOG(0.01*BM64/10^-AV64)))</f>
        <v>8.1467924125680078</v>
      </c>
      <c r="AF64" s="24" cm="1">
        <f t="array" ref="AF64">_xlfn.IFS(AW64=0,0,AW64&gt;0,(LOG(0.01*BN64/10^-AW64)))</f>
        <v>7.9935368134623959</v>
      </c>
      <c r="AG64" s="24" cm="1">
        <f t="array" ref="AG64">_xlfn.IFS(AX64=0,0,AX64&gt;0,(LOG(0.01*BO64/10^-AX64)))</f>
        <v>7.9935368134623959</v>
      </c>
      <c r="AH64" s="24" cm="1">
        <f t="array" ref="AH64">_xlfn.IFS(AY64=0,0,AY64&gt;0,(LOG(0.01*BP64/10^-AY64)))</f>
        <v>7.4246898176329639</v>
      </c>
      <c r="AI64" s="24" cm="1">
        <f t="array" ref="AI64">_xlfn.IFS(AZ64=0,0,AZ64&gt;0,(LOG(0.01*BQ64/10^-AZ64)))</f>
        <v>6.8838327326196387</v>
      </c>
      <c r="AJ64" s="24" cm="1">
        <f t="array" ref="AJ64">_xlfn.IFS(BA64=0,0,BA64&gt;0,(LOG(0.01*BR64/10^-BA64)))</f>
        <v>6.8838327326196387</v>
      </c>
      <c r="AK64" s="24" cm="1">
        <f t="array" ref="AK64">_xlfn.IFS(BB64=0,0,BB64&gt;0,(LOG(0.01*BS64/10^-BB64)))</f>
        <v>6.962704596045568</v>
      </c>
      <c r="AL64" s="24" cm="1">
        <f t="array" ref="AL64">_xlfn.IFS(BC64=0,0,BC64&gt;0,(LOG(0.01*BT64/10^-BC64)))</f>
        <v>7.0192679102674527</v>
      </c>
      <c r="AM64" s="24" cm="1">
        <f t="array" ref="AM64">_xlfn.IFS(BD64=0,0,BD64&gt;0,(LOG(0.01*BU64/10^-BD64)))</f>
        <v>7.2143391478376104</v>
      </c>
      <c r="AN64" s="24" cm="1">
        <f t="array" ref="AN64">_xlfn.IFS(BE64=0,0,BE64&gt;0,(LOG(0.01*BV64/10^-BE64)))</f>
        <v>0</v>
      </c>
      <c r="AO64" s="24" t="e" cm="1">
        <f t="array" ref="AO64">_xlfn.IFS(BF64=0,0,BF64&gt;0,(LOG(0.01*BW64/10^-BF64)))</f>
        <v>#N/A</v>
      </c>
      <c r="AP64" s="24" t="e" cm="1">
        <f t="array" ref="AP64">_xlfn.IFS(BG64=0,0,BG64&gt;0,(LOG(0.01*BX64/10^-BG64)))</f>
        <v>#N/A</v>
      </c>
      <c r="AQ64" s="24" t="e" cm="1">
        <f t="array" ref="AQ64">_xlfn.IFS(BH64=0,0,BH64&gt;0,(LOG(0.01*BY64/10^-BH64)))</f>
        <v>#N/A</v>
      </c>
      <c r="AR64" s="23">
        <f>VLOOKUP($A64,'I-EmEC'!$A:$DD,MATCH(AR$2,'I-EmEC'!$A$1:$DD$1,0),FALSE)</f>
        <v>0</v>
      </c>
      <c r="AS64" s="24">
        <f>VLOOKUP($A64,'I-EmEC'!$A:$DD,MATCH(AS$2,'I-EmEC'!$A$1:$DD$1,0),FALSE)</f>
        <v>0</v>
      </c>
      <c r="AT64" s="24">
        <f>VLOOKUP($A64,'I-EmEC'!$A:$DD,MATCH(AT$2,'I-EmEC'!$A$1:$DD$1,0),FALSE)</f>
        <v>8.44</v>
      </c>
      <c r="AU64" s="24">
        <f>VLOOKUP($A64,'I-EmEC'!$A:$DD,MATCH(AU$2,'I-EmEC'!$A$1:$DD$1,0),FALSE)</f>
        <v>8.44</v>
      </c>
      <c r="AV64" s="24">
        <f>VLOOKUP($A64,'I-EmEC'!$A:$DD,MATCH(AV$2,'I-EmEC'!$A$1:$DD$1,0),FALSE)</f>
        <v>8.83</v>
      </c>
      <c r="AW64" s="24">
        <f>VLOOKUP($A64,'I-EmEC'!$A:$DD,MATCH(AW$2,'I-EmEC'!$A$1:$DD$1,0),FALSE)</f>
        <v>8.4600000000000009</v>
      </c>
      <c r="AX64" s="24">
        <f>VLOOKUP($A64,'I-EmEC'!$A:$DD,MATCH(AX$2,'I-EmEC'!$A$1:$DD$1,0),FALSE)</f>
        <v>8.4600000000000009</v>
      </c>
      <c r="AY64" s="24">
        <f>VLOOKUP($A64,'I-EmEC'!$A:$DD,MATCH(AY$2,'I-EmEC'!$A$1:$DD$1,0),FALSE)</f>
        <v>8.1300000000000008</v>
      </c>
      <c r="AZ64" s="24">
        <f>VLOOKUP($A64,'I-EmEC'!$A:$DD,MATCH(AZ$2,'I-EmEC'!$A$1:$DD$1,0),FALSE)</f>
        <v>8.08</v>
      </c>
      <c r="BA64" s="24">
        <f>VLOOKUP($A64,'I-EmEC'!$A:$DD,MATCH(BA$2,'I-EmEC'!$A$1:$DD$1,0),FALSE)</f>
        <v>8.08</v>
      </c>
      <c r="BB64" s="24">
        <f>VLOOKUP($A64,'I-EmEC'!$A:$DD,MATCH(BB$2,'I-EmEC'!$A$1:$DD$1,0),FALSE)</f>
        <v>8.02</v>
      </c>
      <c r="BC64" s="24">
        <f>VLOOKUP($A64,'I-EmEC'!$A:$DD,MATCH(BC$2,'I-EmEC'!$A$1:$DD$1,0),FALSE)</f>
        <v>8</v>
      </c>
      <c r="BD64" s="24">
        <f>VLOOKUP($A64,'I-EmEC'!$A:$DD,MATCH(BD$2,'I-EmEC'!$A$1:$DD$1,0),FALSE)</f>
        <v>8</v>
      </c>
      <c r="BE64" s="24">
        <f>VLOOKUP($A64,'I-EmEC'!$A:$DD,MATCH(BE$2,'I-EmEC'!$A$1:$DD$1,0),FALSE)</f>
        <v>0</v>
      </c>
      <c r="BF64" s="24" t="e">
        <f>VLOOKUP($A64,'I-EmEC'!$A:$DD,MATCH(BF$2,'I-EmEC'!$A$1:$DD$1,0),FALSE)</f>
        <v>#N/A</v>
      </c>
      <c r="BG64" s="24" t="e">
        <f>VLOOKUP($A64,'I-EmEC'!$A:$DD,MATCH(BG$2,'I-EmEC'!$A$1:$DD$1,0),FALSE)</f>
        <v>#N/A</v>
      </c>
      <c r="BH64" s="24" t="e">
        <f>VLOOKUP($A64,'I-EmEC'!$A:$DD,MATCH(BH$2,'I-EmEC'!$A$1:$DD$1,0),FALSE)</f>
        <v>#N/A</v>
      </c>
      <c r="BI64" s="26">
        <f>VLOOKUP($A64,'I-EmEC'!$A:$DD,MATCH(BI$2,'I-EmEC'!$A$1:$DD$1,0),FALSE)</f>
        <v>0</v>
      </c>
      <c r="BJ64" s="27">
        <f>VLOOKUP($A64,'I-EmEC'!$A:$DD,MATCH(BJ$2,'I-EmEC'!$A$1:$DD$1,0),FALSE)</f>
        <v>0</v>
      </c>
      <c r="BK64" s="27">
        <f>VLOOKUP($A64,'I-EmEC'!$A:$DD,MATCH(BK$2,'I-EmEC'!$A$1:$DD$1,0),FALSE)</f>
        <v>34.429400386847192</v>
      </c>
      <c r="BL64" s="27">
        <f>VLOOKUP($A64,'I-EmEC'!$A:$DD,MATCH(BL$2,'I-EmEC'!$A$1:$DD$1,0),FALSE)</f>
        <v>34.429400386847192</v>
      </c>
      <c r="BM64" s="27">
        <f>VLOOKUP($A64,'I-EmEC'!$A:$DD,MATCH(BM$2,'I-EmEC'!$A$1:$DD$1,0),FALSE)</f>
        <v>20.739219712525667</v>
      </c>
      <c r="BN64" s="27">
        <f>VLOOKUP($A64,'I-EmEC'!$A:$DD,MATCH(BN$2,'I-EmEC'!$A$1:$DD$1,0),FALSE)</f>
        <v>34.161490683229815</v>
      </c>
      <c r="BO64" s="27">
        <f>VLOOKUP($A64,'I-EmEC'!$A:$DD,MATCH(BO$2,'I-EmEC'!$A$1:$DD$1,0),FALSE)</f>
        <v>34.161490683229815</v>
      </c>
      <c r="BP64" s="27">
        <f>VLOOKUP($A64,'I-EmEC'!$A:$DD,MATCH(BP$2,'I-EmEC'!$A$1:$DD$1,0),FALSE)</f>
        <v>19.710144927536231</v>
      </c>
      <c r="BQ64" s="27">
        <f>VLOOKUP($A64,'I-EmEC'!$A:$DD,MATCH(BQ$2,'I-EmEC'!$A$1:$DD$1,0),FALSE)</f>
        <v>6.3655030800821351</v>
      </c>
      <c r="BR64" s="27">
        <f>VLOOKUP($A64,'I-EmEC'!$A:$DD,MATCH(BR$2,'I-EmEC'!$A$1:$DD$1,0),FALSE)</f>
        <v>6.3655030800821351</v>
      </c>
      <c r="BS64" s="27">
        <f>VLOOKUP($A64,'I-EmEC'!$A:$DD,MATCH(BS$2,'I-EmEC'!$A$1:$DD$1,0),FALSE)</f>
        <v>8.7640449438202239</v>
      </c>
      <c r="BT64" s="27">
        <f>VLOOKUP($A64,'I-EmEC'!$A:$DD,MATCH(BT$2,'I-EmEC'!$A$1:$DD$1,0),FALSE)</f>
        <v>10.453648915187376</v>
      </c>
      <c r="BU64" s="27">
        <f>VLOOKUP($A64,'I-EmEC'!$A:$DD,MATCH(BU$2,'I-EmEC'!$A$1:$DD$1,0),FALSE)</f>
        <v>16.38095238095238</v>
      </c>
      <c r="BV64" s="27">
        <f>VLOOKUP($A64,'I-EmEC'!$A:$DD,MATCH(BV$2,'I-EmEC'!$A$1:$DD$1,0),FALSE)</f>
        <v>0</v>
      </c>
      <c r="BW64" s="27" t="e">
        <f>VLOOKUP($A64,'I-EmEC'!$A:$DD,MATCH(BW$2,'I-EmEC'!$A$1:$DD$1,0),FALSE)</f>
        <v>#N/A</v>
      </c>
      <c r="BX64" s="27" t="e">
        <f>VLOOKUP($A64,'I-EmEC'!$A:$DD,MATCH(BX$2,'I-EmEC'!$A$1:$DD$1,0),FALSE)</f>
        <v>#N/A</v>
      </c>
      <c r="BY64" s="27" t="e">
        <f>VLOOKUP($A64,'I-EmEC'!$A:$DD,MATCH(BY$2,'I-EmEC'!$A$1:$DD$1,0),FALSE)</f>
        <v>#N/A</v>
      </c>
      <c r="BZ64" s="23">
        <f>VLOOKUP($A64,'I-EmEC'!$A:$DD,MATCH(BZ$2,'I-EmEC'!$A$1:$DD$1,0),FALSE)</f>
        <v>0</v>
      </c>
      <c r="CA64" s="24">
        <f>VLOOKUP($A64,'I-EmEC'!$A:$DD,MATCH(CA$2,'I-EmEC'!$A$1:$DD$1,0),FALSE)</f>
        <v>0</v>
      </c>
      <c r="CB64" s="24">
        <f>VLOOKUP($A64,'I-EmEC'!$A:$DD,MATCH(CB$2,'I-EmEC'!$A$1:$DD$1,0),FALSE)</f>
        <v>6.7424242424242422</v>
      </c>
      <c r="CC64" s="24">
        <f>VLOOKUP($A64,'I-EmEC'!$A:$DD,MATCH(CC$2,'I-EmEC'!$A$1:$DD$1,0),FALSE)</f>
        <v>6.7424242424242422</v>
      </c>
      <c r="CD64" s="24">
        <f>VLOOKUP($A64,'I-EmEC'!$A:$DD,MATCH(CD$2,'I-EmEC'!$A$1:$DD$1,0),FALSE)</f>
        <v>6.6013071895424833</v>
      </c>
      <c r="CE64" s="24">
        <f>VLOOKUP($A64,'I-EmEC'!$A:$DD,MATCH(CE$2,'I-EmEC'!$A$1:$DD$1,0),FALSE)</f>
        <v>8.7301587301587311</v>
      </c>
      <c r="CF64" s="24">
        <f>VLOOKUP($A64,'I-EmEC'!$A:$DD,MATCH(CF$2,'I-EmEC'!$A$1:$DD$1,0),FALSE)</f>
        <v>8.7301587301587311</v>
      </c>
      <c r="CG64" s="24">
        <f>VLOOKUP($A64,'I-EmEC'!$A:$DD,MATCH(CG$2,'I-EmEC'!$A$1:$DD$1,0),FALSE)</f>
        <v>2.1052631578947367</v>
      </c>
      <c r="CH64" s="24">
        <f>VLOOKUP($A64,'I-EmEC'!$A:$DD,MATCH(CH$2,'I-EmEC'!$A$1:$DD$1,0),FALSE)</f>
        <v>0.88825214899713467</v>
      </c>
      <c r="CI64" s="24">
        <f>VLOOKUP($A64,'I-EmEC'!$A:$DD,MATCH(CI$2,'I-EmEC'!$A$1:$DD$1,0),FALSE)</f>
        <v>0.88825214899713467</v>
      </c>
      <c r="CJ64" s="24">
        <f>VLOOKUP($A64,'I-EmEC'!$A:$DD,MATCH(CJ$2,'I-EmEC'!$A$1:$DD$1,0),FALSE)</f>
        <v>1.04</v>
      </c>
      <c r="CK64" s="24">
        <f>VLOOKUP($A64,'I-EmEC'!$A:$DD,MATCH(CK$2,'I-EmEC'!$A$1:$DD$1,0),FALSE)</f>
        <v>0.95323741007194251</v>
      </c>
      <c r="CL64" s="24">
        <f>VLOOKUP($A64,'I-EmEC'!$A:$DD,MATCH(CL$2,'I-EmEC'!$A$1:$DD$1,0),FALSE)</f>
        <v>4.5502645502645507</v>
      </c>
      <c r="CM64" s="24">
        <f>VLOOKUP($A64,'I-EmEC'!$A:$DD,MATCH(CM$2,'I-EmEC'!$A$1:$DD$1,0),FALSE)</f>
        <v>0</v>
      </c>
      <c r="CN64" s="24" t="e">
        <f>VLOOKUP($A64,'I-EmEC'!$A:$DD,MATCH(CN$2,'I-EmEC'!$A$1:$DD$1,0),FALSE)</f>
        <v>#N/A</v>
      </c>
      <c r="CO64" s="24" t="e">
        <f>VLOOKUP($A64,'I-EmEC'!$A:$DD,MATCH(CO$2,'I-EmEC'!$A$1:$DD$1,0),FALSE)</f>
        <v>#N/A</v>
      </c>
      <c r="CP64" s="24" t="e">
        <f>VLOOKUP($A64,'I-EmEC'!$A:$DD,MATCH(CP$2,'I-EmEC'!$A$1:$DD$1,0),FALSE)</f>
        <v>#N/A</v>
      </c>
    </row>
    <row r="65" spans="1:94" x14ac:dyDescent="0.2">
      <c r="A65" s="49" t="s">
        <v>88</v>
      </c>
      <c r="B65" s="37" t="str">
        <f>IF(VLOOKUP($A65,'I-Ligands'!$A:$G,3,FALSE)="","",VLOOKUP($A65,'I-Ligands'!$A:$G,3,FALSE))</f>
        <v>MDL 29951</v>
      </c>
      <c r="C65" s="38" t="str">
        <f>IF(VLOOKUP($A65,'I-Ligands'!$A:$G,4,FALSE)="","",VLOOKUP($A65,'I-Ligands'!$A:$G,4,FALSE))</f>
        <v>MDL 29951</v>
      </c>
      <c r="D65" s="36" t="str">
        <f>IF(VLOOKUP($A65,'I-Ligands'!$A:$G,5,FALSE)="","",VLOOKUP($A65,'I-Ligands'!$A:$G,5,FALSE))</f>
        <v>CAS registry number</v>
      </c>
      <c r="E65" s="36" t="str">
        <f>IF(VLOOKUP($A65,'I-Ligands'!$A:$G,6,FALSE)="","",VLOOKUP($A65,'I-Ligands'!$A:$G,6,FALSE))</f>
        <v>130798-51-5</v>
      </c>
      <c r="F65" s="36" t="str">
        <f>IF(VLOOKUP($A65,'I-Ligands'!$A:$G,7,FALSE)="","",VLOOKUP($A65,'I-Ligands'!$A:$G,7,FALSE))</f>
        <v>Surrogate</v>
      </c>
      <c r="G65" s="28">
        <f t="shared" si="0"/>
        <v>0</v>
      </c>
      <c r="H65" s="32">
        <f t="shared" si="1"/>
        <v>7.0906640509245005</v>
      </c>
      <c r="I65" s="32">
        <f t="shared" si="2"/>
        <v>6.8952314278122033</v>
      </c>
      <c r="J65" s="32">
        <f t="shared" si="3"/>
        <v>5.4761820467998366</v>
      </c>
      <c r="K65" s="32" t="e">
        <f t="shared" si="4"/>
        <v>#N/A</v>
      </c>
      <c r="L65" s="28">
        <f t="shared" si="5"/>
        <v>0</v>
      </c>
      <c r="M65" s="32">
        <f t="shared" si="6"/>
        <v>7.4</v>
      </c>
      <c r="N65" s="32">
        <f t="shared" si="7"/>
        <v>7.09</v>
      </c>
      <c r="O65" s="32">
        <f t="shared" si="8"/>
        <v>5.62</v>
      </c>
      <c r="P65" s="32" t="e">
        <f t="shared" si="9"/>
        <v>#N/A</v>
      </c>
      <c r="Q65" s="29">
        <f t="shared" si="10"/>
        <v>0</v>
      </c>
      <c r="R65" s="31">
        <f t="shared" si="11"/>
        <v>76.811594202898561</v>
      </c>
      <c r="S65" s="31">
        <f t="shared" si="12"/>
        <v>63.860369609856257</v>
      </c>
      <c r="T65" s="31">
        <f t="shared" si="13"/>
        <v>71.809523809523824</v>
      </c>
      <c r="U65" s="31" t="e">
        <f t="shared" si="14"/>
        <v>#N/A</v>
      </c>
      <c r="V65" s="28">
        <f t="shared" si="15"/>
        <v>0</v>
      </c>
      <c r="W65" s="32">
        <f t="shared" si="16"/>
        <v>7.5560081466395115</v>
      </c>
      <c r="X65" s="32">
        <f t="shared" si="17"/>
        <v>2.5681255161023948</v>
      </c>
      <c r="Y65" s="32">
        <f t="shared" si="18"/>
        <v>8.2135076252723316</v>
      </c>
      <c r="Z65" s="32" t="e">
        <f t="shared" si="19"/>
        <v>#N/A</v>
      </c>
      <c r="AA65" s="23" cm="1">
        <f t="array" ref="AA65">_xlfn.IFS(AR65=0,0,AR65&gt;0,(LOG(0.01*BI65/10^-AR65)))</f>
        <v>0</v>
      </c>
      <c r="AB65" s="24" cm="1">
        <f t="array" ref="AB65">_xlfn.IFS(AS65=0,0,AS65&gt;0,(LOG(0.01*BJ65/10^-AS65)))</f>
        <v>0</v>
      </c>
      <c r="AC65" s="24" cm="1">
        <f t="array" ref="AC65">_xlfn.IFS(AT65=0,0,AT65&gt;0,(LOG(0.01*BK65/10^-AT65)))</f>
        <v>7.0906640509245005</v>
      </c>
      <c r="AD65" s="24" cm="1">
        <f t="array" ref="AD65">_xlfn.IFS(AU65=0,0,AU65&gt;0,(LOG(0.01*BL65/10^-AU65)))</f>
        <v>7.0906640509245005</v>
      </c>
      <c r="AE65" s="24" cm="1">
        <f t="array" ref="AE65">_xlfn.IFS(AV65=0,0,AV65&gt;0,(LOG(0.01*BM65/10^-AV65)))</f>
        <v>7.032617324896421</v>
      </c>
      <c r="AF65" s="24" cm="1">
        <f t="array" ref="AF65">_xlfn.IFS(AW65=0,0,AW65&gt;0,(LOG(0.01*BN65/10^-AW65)))</f>
        <v>6.3054267788635343</v>
      </c>
      <c r="AG65" s="24" cm="1">
        <f t="array" ref="AG65">_xlfn.IFS(AX65=0,0,AX65&gt;0,(LOG(0.01*BO65/10^-AX65)))</f>
        <v>6.3054267788635343</v>
      </c>
      <c r="AH65" s="24" cm="1">
        <f t="array" ref="AH65">_xlfn.IFS(AY65=0,0,AY65&gt;0,(LOG(0.01*BP65/10^-AY65)))</f>
        <v>5.1552189536130211</v>
      </c>
      <c r="AI65" s="24" cm="1">
        <f t="array" ref="AI65">_xlfn.IFS(AZ65=0,0,AZ65&gt;0,(LOG(0.01*BQ65/10^-AZ65)))</f>
        <v>6.8952314278122033</v>
      </c>
      <c r="AJ65" s="24" cm="1">
        <f t="array" ref="AJ65">_xlfn.IFS(BA65=0,0,BA65&gt;0,(LOG(0.01*BR65/10^-BA65)))</f>
        <v>6.8952314278122033</v>
      </c>
      <c r="AK65" s="24" cm="1">
        <f t="array" ref="AK65">_xlfn.IFS(BB65=0,0,BB65&gt;0,(LOG(0.01*BS65/10^-BB65)))</f>
        <v>5.7876103344759873</v>
      </c>
      <c r="AL65" s="24" cm="1">
        <f t="array" ref="AL65">_xlfn.IFS(BC65=0,0,BC65&gt;0,(LOG(0.01*BT65/10^-BC65)))</f>
        <v>0</v>
      </c>
      <c r="AM65" s="24" cm="1">
        <f t="array" ref="AM65">_xlfn.IFS(BD65=0,0,BD65&gt;0,(LOG(0.01*BU65/10^-BD65)))</f>
        <v>5.4761820467998366</v>
      </c>
      <c r="AN65" s="24" cm="1">
        <f t="array" ref="AN65">_xlfn.IFS(BE65=0,0,BE65&gt;0,(LOG(0.01*BV65/10^-BE65)))</f>
        <v>5.1672921116625057</v>
      </c>
      <c r="AO65" s="24" t="e" cm="1">
        <f t="array" ref="AO65">_xlfn.IFS(BF65=0,0,BF65&gt;0,(LOG(0.01*BW65/10^-BF65)))</f>
        <v>#N/A</v>
      </c>
      <c r="AP65" s="24" t="e" cm="1">
        <f t="array" ref="AP65">_xlfn.IFS(BG65=0,0,BG65&gt;0,(LOG(0.01*BX65/10^-BG65)))</f>
        <v>#N/A</v>
      </c>
      <c r="AQ65" s="24" t="e" cm="1">
        <f t="array" ref="AQ65">_xlfn.IFS(BH65=0,0,BH65&gt;0,(LOG(0.01*BY65/10^-BH65)))</f>
        <v>#N/A</v>
      </c>
      <c r="AR65" s="23">
        <f>VLOOKUP($A65,'I-EmEC'!$A:$DD,MATCH(AR$2,'I-EmEC'!$A$1:$DD$1,0),FALSE)</f>
        <v>0</v>
      </c>
      <c r="AS65" s="24">
        <f>VLOOKUP($A65,'I-EmEC'!$A:$DD,MATCH(AS$2,'I-EmEC'!$A$1:$DD$1,0),FALSE)</f>
        <v>0</v>
      </c>
      <c r="AT65" s="24">
        <f>VLOOKUP($A65,'I-EmEC'!$A:$DD,MATCH(AT$2,'I-EmEC'!$A$1:$DD$1,0),FALSE)</f>
        <v>7.31</v>
      </c>
      <c r="AU65" s="24">
        <f>VLOOKUP($A65,'I-EmEC'!$A:$DD,MATCH(AU$2,'I-EmEC'!$A$1:$DD$1,0),FALSE)</f>
        <v>7.31</v>
      </c>
      <c r="AV65" s="24">
        <f>VLOOKUP($A65,'I-EmEC'!$A:$DD,MATCH(AV$2,'I-EmEC'!$A$1:$DD$1,0),FALSE)</f>
        <v>7.4</v>
      </c>
      <c r="AW65" s="24">
        <f>VLOOKUP($A65,'I-EmEC'!$A:$DD,MATCH(AW$2,'I-EmEC'!$A$1:$DD$1,0),FALSE)</f>
        <v>6.42</v>
      </c>
      <c r="AX65" s="24">
        <f>VLOOKUP($A65,'I-EmEC'!$A:$DD,MATCH(AX$2,'I-EmEC'!$A$1:$DD$1,0),FALSE)</f>
        <v>6.42</v>
      </c>
      <c r="AY65" s="24">
        <f>VLOOKUP($A65,'I-EmEC'!$A:$DD,MATCH(AY$2,'I-EmEC'!$A$1:$DD$1,0),FALSE)</f>
        <v>5.45</v>
      </c>
      <c r="AZ65" s="24">
        <f>VLOOKUP($A65,'I-EmEC'!$A:$DD,MATCH(AZ$2,'I-EmEC'!$A$1:$DD$1,0),FALSE)</f>
        <v>7.09</v>
      </c>
      <c r="BA65" s="24">
        <f>VLOOKUP($A65,'I-EmEC'!$A:$DD,MATCH(BA$2,'I-EmEC'!$A$1:$DD$1,0),FALSE)</f>
        <v>7.09</v>
      </c>
      <c r="BB65" s="24">
        <f>VLOOKUP($A65,'I-EmEC'!$A:$DD,MATCH(BB$2,'I-EmEC'!$A$1:$DD$1,0),FALSE)</f>
        <v>6.12</v>
      </c>
      <c r="BC65" s="24">
        <f>VLOOKUP($A65,'I-EmEC'!$A:$DD,MATCH(BC$2,'I-EmEC'!$A$1:$DD$1,0),FALSE)</f>
        <v>0</v>
      </c>
      <c r="BD65" s="24">
        <f>VLOOKUP($A65,'I-EmEC'!$A:$DD,MATCH(BD$2,'I-EmEC'!$A$1:$DD$1,0),FALSE)</f>
        <v>5.62</v>
      </c>
      <c r="BE65" s="24">
        <f>VLOOKUP($A65,'I-EmEC'!$A:$DD,MATCH(BE$2,'I-EmEC'!$A$1:$DD$1,0),FALSE)</f>
        <v>5.39</v>
      </c>
      <c r="BF65" s="24" t="e">
        <f>VLOOKUP($A65,'I-EmEC'!$A:$DD,MATCH(BF$2,'I-EmEC'!$A$1:$DD$1,0),FALSE)</f>
        <v>#N/A</v>
      </c>
      <c r="BG65" s="24" t="e">
        <f>VLOOKUP($A65,'I-EmEC'!$A:$DD,MATCH(BG$2,'I-EmEC'!$A$1:$DD$1,0),FALSE)</f>
        <v>#N/A</v>
      </c>
      <c r="BH65" s="24" t="e">
        <f>VLOOKUP($A65,'I-EmEC'!$A:$DD,MATCH(BH$2,'I-EmEC'!$A$1:$DD$1,0),FALSE)</f>
        <v>#N/A</v>
      </c>
      <c r="BI65" s="26">
        <f>VLOOKUP($A65,'I-EmEC'!$A:$DD,MATCH(BI$2,'I-EmEC'!$A$1:$DD$1,0),FALSE)</f>
        <v>0</v>
      </c>
      <c r="BJ65" s="27">
        <f>VLOOKUP($A65,'I-EmEC'!$A:$DD,MATCH(BJ$2,'I-EmEC'!$A$1:$DD$1,0),FALSE)</f>
        <v>0</v>
      </c>
      <c r="BK65" s="27">
        <f>VLOOKUP($A65,'I-EmEC'!$A:$DD,MATCH(BK$2,'I-EmEC'!$A$1:$DD$1,0),FALSE)</f>
        <v>60.348162475822051</v>
      </c>
      <c r="BL65" s="27">
        <f>VLOOKUP($A65,'I-EmEC'!$A:$DD,MATCH(BL$2,'I-EmEC'!$A$1:$DD$1,0),FALSE)</f>
        <v>60.348162475822051</v>
      </c>
      <c r="BM65" s="27">
        <f>VLOOKUP($A65,'I-EmEC'!$A:$DD,MATCH(BM$2,'I-EmEC'!$A$1:$DD$1,0),FALSE)</f>
        <v>42.915811088295683</v>
      </c>
      <c r="BN65" s="27">
        <f>VLOOKUP($A65,'I-EmEC'!$A:$DD,MATCH(BN$2,'I-EmEC'!$A$1:$DD$1,0),FALSE)</f>
        <v>76.811594202898561</v>
      </c>
      <c r="BO65" s="27">
        <f>VLOOKUP($A65,'I-EmEC'!$A:$DD,MATCH(BO$2,'I-EmEC'!$A$1:$DD$1,0),FALSE)</f>
        <v>76.811594202898561</v>
      </c>
      <c r="BP65" s="27">
        <f>VLOOKUP($A65,'I-EmEC'!$A:$DD,MATCH(BP$2,'I-EmEC'!$A$1:$DD$1,0),FALSE)</f>
        <v>50.724637681159422</v>
      </c>
      <c r="BQ65" s="27">
        <f>VLOOKUP($A65,'I-EmEC'!$A:$DD,MATCH(BQ$2,'I-EmEC'!$A$1:$DD$1,0),FALSE)</f>
        <v>63.860369609856257</v>
      </c>
      <c r="BR65" s="27">
        <f>VLOOKUP($A65,'I-EmEC'!$A:$DD,MATCH(BR$2,'I-EmEC'!$A$1:$DD$1,0),FALSE)</f>
        <v>63.860369609856257</v>
      </c>
      <c r="BS65" s="27">
        <f>VLOOKUP($A65,'I-EmEC'!$A:$DD,MATCH(BS$2,'I-EmEC'!$A$1:$DD$1,0),FALSE)</f>
        <v>46.516853932584269</v>
      </c>
      <c r="BT65" s="27">
        <f>VLOOKUP($A65,'I-EmEC'!$A:$DD,MATCH(BT$2,'I-EmEC'!$A$1:$DD$1,0),FALSE)</f>
        <v>0</v>
      </c>
      <c r="BU65" s="27">
        <f>VLOOKUP($A65,'I-EmEC'!$A:$DD,MATCH(BU$2,'I-EmEC'!$A$1:$DD$1,0),FALSE)</f>
        <v>71.809523809523824</v>
      </c>
      <c r="BV65" s="27">
        <f>VLOOKUP($A65,'I-EmEC'!$A:$DD,MATCH(BV$2,'I-EmEC'!$A$1:$DD$1,0),FALSE)</f>
        <v>59.881422924901187</v>
      </c>
      <c r="BW65" s="27" t="e">
        <f>VLOOKUP($A65,'I-EmEC'!$A:$DD,MATCH(BW$2,'I-EmEC'!$A$1:$DD$1,0),FALSE)</f>
        <v>#N/A</v>
      </c>
      <c r="BX65" s="27" t="e">
        <f>VLOOKUP($A65,'I-EmEC'!$A:$DD,MATCH(BX$2,'I-EmEC'!$A$1:$DD$1,0),FALSE)</f>
        <v>#N/A</v>
      </c>
      <c r="BY65" s="27" t="e">
        <f>VLOOKUP($A65,'I-EmEC'!$A:$DD,MATCH(BY$2,'I-EmEC'!$A$1:$DD$1,0),FALSE)</f>
        <v>#N/A</v>
      </c>
      <c r="BZ65" s="23">
        <f>VLOOKUP($A65,'I-EmEC'!$A:$DD,MATCH(BZ$2,'I-EmEC'!$A$1:$DD$1,0),FALSE)</f>
        <v>0</v>
      </c>
      <c r="CA65" s="24">
        <f>VLOOKUP($A65,'I-EmEC'!$A:$DD,MATCH(CA$2,'I-EmEC'!$A$1:$DD$1,0),FALSE)</f>
        <v>0</v>
      </c>
      <c r="CB65" s="24">
        <f>VLOOKUP($A65,'I-EmEC'!$A:$DD,MATCH(CB$2,'I-EmEC'!$A$1:$DD$1,0),FALSE)</f>
        <v>3.5657142857142858</v>
      </c>
      <c r="CC65" s="24">
        <f>VLOOKUP($A65,'I-EmEC'!$A:$DD,MATCH(CC$2,'I-EmEC'!$A$1:$DD$1,0),FALSE)</f>
        <v>3.5657142857142858</v>
      </c>
      <c r="CD65" s="24">
        <f>VLOOKUP($A65,'I-EmEC'!$A:$DD,MATCH(CD$2,'I-EmEC'!$A$1:$DD$1,0),FALSE)</f>
        <v>2.0076849183477425</v>
      </c>
      <c r="CE65" s="24">
        <f>VLOOKUP($A65,'I-EmEC'!$A:$DD,MATCH(CE$2,'I-EmEC'!$A$1:$DD$1,0),FALSE)</f>
        <v>7.5560081466395115</v>
      </c>
      <c r="CF65" s="24">
        <f>VLOOKUP($A65,'I-EmEC'!$A:$DD,MATCH(CF$2,'I-EmEC'!$A$1:$DD$1,0),FALSE)</f>
        <v>7.5560081466395115</v>
      </c>
      <c r="CG65" s="24">
        <f>VLOOKUP($A65,'I-EmEC'!$A:$DD,MATCH(CG$2,'I-EmEC'!$A$1:$DD$1,0),FALSE)</f>
        <v>2.5510204081632653</v>
      </c>
      <c r="CH65" s="24">
        <f>VLOOKUP($A65,'I-EmEC'!$A:$DD,MATCH(CH$2,'I-EmEC'!$A$1:$DD$1,0),FALSE)</f>
        <v>2.5681255161023948</v>
      </c>
      <c r="CI65" s="24">
        <f>VLOOKUP($A65,'I-EmEC'!$A:$DD,MATCH(CI$2,'I-EmEC'!$A$1:$DD$1,0),FALSE)</f>
        <v>2.5681255161023948</v>
      </c>
      <c r="CJ65" s="24">
        <f>VLOOKUP($A65,'I-EmEC'!$A:$DD,MATCH(CJ$2,'I-EmEC'!$A$1:$DD$1,0),FALSE)</f>
        <v>2.3232323232323231</v>
      </c>
      <c r="CK65" s="24">
        <f>VLOOKUP($A65,'I-EmEC'!$A:$DD,MATCH(CK$2,'I-EmEC'!$A$1:$DD$1,0),FALSE)</f>
        <v>0</v>
      </c>
      <c r="CL65" s="24">
        <f>VLOOKUP($A65,'I-EmEC'!$A:$DD,MATCH(CL$2,'I-EmEC'!$A$1:$DD$1,0),FALSE)</f>
        <v>8.2135076252723316</v>
      </c>
      <c r="CM65" s="24">
        <f>VLOOKUP($A65,'I-EmEC'!$A:$DD,MATCH(CM$2,'I-EmEC'!$A$1:$DD$1,0),FALSE)</f>
        <v>5.6848030018761726</v>
      </c>
      <c r="CN65" s="24" t="e">
        <f>VLOOKUP($A65,'I-EmEC'!$A:$DD,MATCH(CN$2,'I-EmEC'!$A$1:$DD$1,0),FALSE)</f>
        <v>#N/A</v>
      </c>
      <c r="CO65" s="24" t="e">
        <f>VLOOKUP($A65,'I-EmEC'!$A:$DD,MATCH(CO$2,'I-EmEC'!$A$1:$DD$1,0),FALSE)</f>
        <v>#N/A</v>
      </c>
      <c r="CP65" s="24" t="e">
        <f>VLOOKUP($A65,'I-EmEC'!$A:$DD,MATCH(CP$2,'I-EmEC'!$A$1:$DD$1,0),FALSE)</f>
        <v>#N/A</v>
      </c>
    </row>
    <row r="66" spans="1:94" x14ac:dyDescent="0.2">
      <c r="A66" s="49" t="s">
        <v>89</v>
      </c>
      <c r="B66" s="37" t="str">
        <f>IF(VLOOKUP($A66,'I-Ligands'!$A:$G,3,FALSE)="","",VLOOKUP($A66,'I-Ligands'!$A:$G,3,FALSE))</f>
        <v>Lysophosphatidylserine</v>
      </c>
      <c r="C66" s="38" t="str">
        <f>IF(VLOOKUP($A66,'I-Ligands'!$A:$G,4,FALSE)="","",VLOOKUP($A66,'I-Ligands'!$A:$G,4,FALSE))</f>
        <v>1-oleoyl-2-hydroxy-sn-glycero-3-phospho-L-serine, sodium salt</v>
      </c>
      <c r="D66" s="36" t="str">
        <f>IF(VLOOKUP($A66,'I-Ligands'!$A:$G,5,FALSE)="","",VLOOKUP($A66,'I-Ligands'!$A:$G,5,FALSE))</f>
        <v>Guide to Pharmacology</v>
      </c>
      <c r="E66" s="36">
        <f>IF(VLOOKUP($A66,'I-Ligands'!$A:$G,6,FALSE)="","",VLOOKUP($A66,'I-Ligands'!$A:$G,6,FALSE))</f>
        <v>4064</v>
      </c>
      <c r="F66" s="36" t="str">
        <f>IF(VLOOKUP($A66,'I-Ligands'!$A:$G,7,FALSE)="","",VLOOKUP($A66,'I-Ligands'!$A:$G,7,FALSE))</f>
        <v>Physiological</v>
      </c>
      <c r="G66" s="28">
        <f t="shared" si="0"/>
        <v>0</v>
      </c>
      <c r="H66" s="32">
        <f t="shared" si="1"/>
        <v>6.246841155076349</v>
      </c>
      <c r="I66" s="32">
        <f t="shared" si="2"/>
        <v>0</v>
      </c>
      <c r="J66" s="32">
        <f t="shared" si="3"/>
        <v>0</v>
      </c>
      <c r="K66" s="32" t="e">
        <f t="shared" si="4"/>
        <v>#N/A</v>
      </c>
      <c r="L66" s="28">
        <f t="shared" si="5"/>
        <v>0</v>
      </c>
      <c r="M66" s="32">
        <f t="shared" si="6"/>
        <v>6.77</v>
      </c>
      <c r="N66" s="32">
        <f t="shared" si="7"/>
        <v>0</v>
      </c>
      <c r="O66" s="32">
        <f t="shared" si="8"/>
        <v>0</v>
      </c>
      <c r="P66" s="32" t="e">
        <f t="shared" si="9"/>
        <v>#N/A</v>
      </c>
      <c r="Q66" s="29">
        <f t="shared" si="10"/>
        <v>0</v>
      </c>
      <c r="R66" s="31">
        <f t="shared" si="11"/>
        <v>40.165631469979296</v>
      </c>
      <c r="S66" s="31">
        <f t="shared" si="12"/>
        <v>0</v>
      </c>
      <c r="T66" s="31">
        <f t="shared" si="13"/>
        <v>0</v>
      </c>
      <c r="U66" s="31" t="e">
        <f t="shared" si="14"/>
        <v>#N/A</v>
      </c>
      <c r="V66" s="28">
        <f t="shared" si="15"/>
        <v>0</v>
      </c>
      <c r="W66" s="32">
        <f t="shared" si="16"/>
        <v>7.4903474903474905</v>
      </c>
      <c r="X66" s="32">
        <f t="shared" si="17"/>
        <v>0</v>
      </c>
      <c r="Y66" s="32">
        <f t="shared" si="18"/>
        <v>0</v>
      </c>
      <c r="Z66" s="32" t="e">
        <f t="shared" si="19"/>
        <v>#N/A</v>
      </c>
      <c r="AA66" s="23" cm="1">
        <f t="array" ref="AA66">_xlfn.IFS(AR66=0,0,AR66&gt;0,(LOG(0.01*BI66/10^-AR66)))</f>
        <v>0</v>
      </c>
      <c r="AB66" s="24" cm="1">
        <f t="array" ref="AB66">_xlfn.IFS(AS66=0,0,AS66&gt;0,(LOG(0.01*BJ66/10^-AS66)))</f>
        <v>0</v>
      </c>
      <c r="AC66" s="24" cm="1">
        <f t="array" ref="AC66">_xlfn.IFS(AT66=0,0,AT66&gt;0,(LOG(0.01*BK66/10^-AT66)))</f>
        <v>6.246841155076349</v>
      </c>
      <c r="AD66" s="24" cm="1">
        <f t="array" ref="AD66">_xlfn.IFS(AU66=0,0,AU66&gt;0,(LOG(0.01*BL66/10^-AU66)))</f>
        <v>6.246841155076349</v>
      </c>
      <c r="AE66" s="24" cm="1">
        <f t="array" ref="AE66">_xlfn.IFS(AV66=0,0,AV66&gt;0,(LOG(0.01*BM66/10^-AV66)))</f>
        <v>5.7799549829992722</v>
      </c>
      <c r="AF66" s="24" cm="1">
        <f t="array" ref="AF66">_xlfn.IFS(AW66=0,0,AW66&gt;0,(LOG(0.01*BN66/10^-AW66)))</f>
        <v>6.013854599178714</v>
      </c>
      <c r="AG66" s="24" cm="1">
        <f t="array" ref="AG66">_xlfn.IFS(AX66=0,0,AX66&gt;0,(LOG(0.01*BO66/10^-AX66)))</f>
        <v>6.013854599178714</v>
      </c>
      <c r="AH66" s="24" cm="1">
        <f t="array" ref="AH66">_xlfn.IFS(AY66=0,0,AY66&gt;0,(LOG(0.01*BP66/10^-AY66)))</f>
        <v>0</v>
      </c>
      <c r="AI66" s="24" cm="1">
        <f t="array" ref="AI66">_xlfn.IFS(AZ66=0,0,AZ66&gt;0,(LOG(0.01*BQ66/10^-AZ66)))</f>
        <v>0</v>
      </c>
      <c r="AJ66" s="24" cm="1">
        <f t="array" ref="AJ66">_xlfn.IFS(BA66=0,0,BA66&gt;0,(LOG(0.01*BR66/10^-BA66)))</f>
        <v>0</v>
      </c>
      <c r="AK66" s="24" cm="1">
        <f t="array" ref="AK66">_xlfn.IFS(BB66=0,0,BB66&gt;0,(LOG(0.01*BS66/10^-BB66)))</f>
        <v>0</v>
      </c>
      <c r="AL66" s="24" cm="1">
        <f t="array" ref="AL66">_xlfn.IFS(BC66=0,0,BC66&gt;0,(LOG(0.01*BT66/10^-BC66)))</f>
        <v>0</v>
      </c>
      <c r="AM66" s="24" cm="1">
        <f t="array" ref="AM66">_xlfn.IFS(BD66=0,0,BD66&gt;0,(LOG(0.01*BU66/10^-BD66)))</f>
        <v>0</v>
      </c>
      <c r="AN66" s="24" cm="1">
        <f t="array" ref="AN66">_xlfn.IFS(BE66=0,0,BE66&gt;0,(LOG(0.01*BV66/10^-BE66)))</f>
        <v>0</v>
      </c>
      <c r="AO66" s="24" t="e" cm="1">
        <f t="array" ref="AO66">_xlfn.IFS(BF66=0,0,BF66&gt;0,(LOG(0.01*BW66/10^-BF66)))</f>
        <v>#N/A</v>
      </c>
      <c r="AP66" s="24" t="e" cm="1">
        <f t="array" ref="AP66">_xlfn.IFS(BG66=0,0,BG66&gt;0,(LOG(0.01*BX66/10^-BG66)))</f>
        <v>#N/A</v>
      </c>
      <c r="AQ66" s="24" t="e" cm="1">
        <f t="array" ref="AQ66">_xlfn.IFS(BH66=0,0,BH66&gt;0,(LOG(0.01*BY66/10^-BH66)))</f>
        <v>#N/A</v>
      </c>
      <c r="AR66" s="23">
        <f>VLOOKUP($A66,'I-EmEC'!$A:$DD,MATCH(AR$2,'I-EmEC'!$A$1:$DD$1,0),FALSE)</f>
        <v>0</v>
      </c>
      <c r="AS66" s="24">
        <f>VLOOKUP($A66,'I-EmEC'!$A:$DD,MATCH(AS$2,'I-EmEC'!$A$1:$DD$1,0),FALSE)</f>
        <v>0</v>
      </c>
      <c r="AT66" s="24">
        <f>VLOOKUP($A66,'I-EmEC'!$A:$DD,MATCH(AT$2,'I-EmEC'!$A$1:$DD$1,0),FALSE)</f>
        <v>6.77</v>
      </c>
      <c r="AU66" s="24">
        <f>VLOOKUP($A66,'I-EmEC'!$A:$DD,MATCH(AU$2,'I-EmEC'!$A$1:$DD$1,0),FALSE)</f>
        <v>6.77</v>
      </c>
      <c r="AV66" s="24">
        <f>VLOOKUP($A66,'I-EmEC'!$A:$DD,MATCH(AV$2,'I-EmEC'!$A$1:$DD$1,0),FALSE)</f>
        <v>6.25</v>
      </c>
      <c r="AW66" s="24">
        <f>VLOOKUP($A66,'I-EmEC'!$A:$DD,MATCH(AW$2,'I-EmEC'!$A$1:$DD$1,0),FALSE)</f>
        <v>6.41</v>
      </c>
      <c r="AX66" s="24">
        <f>VLOOKUP($A66,'I-EmEC'!$A:$DD,MATCH(AX$2,'I-EmEC'!$A$1:$DD$1,0),FALSE)</f>
        <v>6.41</v>
      </c>
      <c r="AY66" s="24">
        <f>VLOOKUP($A66,'I-EmEC'!$A:$DD,MATCH(AY$2,'I-EmEC'!$A$1:$DD$1,0),FALSE)</f>
        <v>0</v>
      </c>
      <c r="AZ66" s="24">
        <f>VLOOKUP($A66,'I-EmEC'!$A:$DD,MATCH(AZ$2,'I-EmEC'!$A$1:$DD$1,0),FALSE)</f>
        <v>0</v>
      </c>
      <c r="BA66" s="24">
        <f>VLOOKUP($A66,'I-EmEC'!$A:$DD,MATCH(BA$2,'I-EmEC'!$A$1:$DD$1,0),FALSE)</f>
        <v>0</v>
      </c>
      <c r="BB66" s="24">
        <f>VLOOKUP($A66,'I-EmEC'!$A:$DD,MATCH(BB$2,'I-EmEC'!$A$1:$DD$1,0),FALSE)</f>
        <v>0</v>
      </c>
      <c r="BC66" s="24">
        <f>VLOOKUP($A66,'I-EmEC'!$A:$DD,MATCH(BC$2,'I-EmEC'!$A$1:$DD$1,0),FALSE)</f>
        <v>0</v>
      </c>
      <c r="BD66" s="24">
        <f>VLOOKUP($A66,'I-EmEC'!$A:$DD,MATCH(BD$2,'I-EmEC'!$A$1:$DD$1,0),FALSE)</f>
        <v>0</v>
      </c>
      <c r="BE66" s="24">
        <f>VLOOKUP($A66,'I-EmEC'!$A:$DD,MATCH(BE$2,'I-EmEC'!$A$1:$DD$1,0),FALSE)</f>
        <v>0</v>
      </c>
      <c r="BF66" s="24" t="e">
        <f>VLOOKUP($A66,'I-EmEC'!$A:$DD,MATCH(BF$2,'I-EmEC'!$A$1:$DD$1,0),FALSE)</f>
        <v>#N/A</v>
      </c>
      <c r="BG66" s="24" t="e">
        <f>VLOOKUP($A66,'I-EmEC'!$A:$DD,MATCH(BG$2,'I-EmEC'!$A$1:$DD$1,0),FALSE)</f>
        <v>#N/A</v>
      </c>
      <c r="BH66" s="24" t="e">
        <f>VLOOKUP($A66,'I-EmEC'!$A:$DD,MATCH(BH$2,'I-EmEC'!$A$1:$DD$1,0),FALSE)</f>
        <v>#N/A</v>
      </c>
      <c r="BI66" s="26">
        <f>VLOOKUP($A66,'I-EmEC'!$A:$DD,MATCH(BI$2,'I-EmEC'!$A$1:$DD$1,0),FALSE)</f>
        <v>0</v>
      </c>
      <c r="BJ66" s="27">
        <f>VLOOKUP($A66,'I-EmEC'!$A:$DD,MATCH(BJ$2,'I-EmEC'!$A$1:$DD$1,0),FALSE)</f>
        <v>0</v>
      </c>
      <c r="BK66" s="27">
        <f>VLOOKUP($A66,'I-EmEC'!$A:$DD,MATCH(BK$2,'I-EmEC'!$A$1:$DD$1,0),FALSE)</f>
        <v>29.980657640232106</v>
      </c>
      <c r="BL66" s="27">
        <f>VLOOKUP($A66,'I-EmEC'!$A:$DD,MATCH(BL$2,'I-EmEC'!$A$1:$DD$1,0),FALSE)</f>
        <v>29.980657640232106</v>
      </c>
      <c r="BM66" s="27">
        <f>VLOOKUP($A66,'I-EmEC'!$A:$DD,MATCH(BM$2,'I-EmEC'!$A$1:$DD$1,0),FALSE)</f>
        <v>33.880903490759749</v>
      </c>
      <c r="BN66" s="27">
        <f>VLOOKUP($A66,'I-EmEC'!$A:$DD,MATCH(BN$2,'I-EmEC'!$A$1:$DD$1,0),FALSE)</f>
        <v>40.165631469979296</v>
      </c>
      <c r="BO66" s="27">
        <f>VLOOKUP($A66,'I-EmEC'!$A:$DD,MATCH(BO$2,'I-EmEC'!$A$1:$DD$1,0),FALSE)</f>
        <v>40.165631469979296</v>
      </c>
      <c r="BP66" s="27">
        <f>VLOOKUP($A66,'I-EmEC'!$A:$DD,MATCH(BP$2,'I-EmEC'!$A$1:$DD$1,0),FALSE)</f>
        <v>0</v>
      </c>
      <c r="BQ66" s="27">
        <f>VLOOKUP($A66,'I-EmEC'!$A:$DD,MATCH(BQ$2,'I-EmEC'!$A$1:$DD$1,0),FALSE)</f>
        <v>0</v>
      </c>
      <c r="BR66" s="27">
        <f>VLOOKUP($A66,'I-EmEC'!$A:$DD,MATCH(BR$2,'I-EmEC'!$A$1:$DD$1,0),FALSE)</f>
        <v>0</v>
      </c>
      <c r="BS66" s="27">
        <f>VLOOKUP($A66,'I-EmEC'!$A:$DD,MATCH(BS$2,'I-EmEC'!$A$1:$DD$1,0),FALSE)</f>
        <v>0</v>
      </c>
      <c r="BT66" s="27">
        <f>VLOOKUP($A66,'I-EmEC'!$A:$DD,MATCH(BT$2,'I-EmEC'!$A$1:$DD$1,0),FALSE)</f>
        <v>0</v>
      </c>
      <c r="BU66" s="27">
        <f>VLOOKUP($A66,'I-EmEC'!$A:$DD,MATCH(BU$2,'I-EmEC'!$A$1:$DD$1,0),FALSE)</f>
        <v>0</v>
      </c>
      <c r="BV66" s="27">
        <f>VLOOKUP($A66,'I-EmEC'!$A:$DD,MATCH(BV$2,'I-EmEC'!$A$1:$DD$1,0),FALSE)</f>
        <v>0</v>
      </c>
      <c r="BW66" s="27" t="e">
        <f>VLOOKUP($A66,'I-EmEC'!$A:$DD,MATCH(BW$2,'I-EmEC'!$A$1:$DD$1,0),FALSE)</f>
        <v>#N/A</v>
      </c>
      <c r="BX66" s="27" t="e">
        <f>VLOOKUP($A66,'I-EmEC'!$A:$DD,MATCH(BX$2,'I-EmEC'!$A$1:$DD$1,0),FALSE)</f>
        <v>#N/A</v>
      </c>
      <c r="BY66" s="27" t="e">
        <f>VLOOKUP($A66,'I-EmEC'!$A:$DD,MATCH(BY$2,'I-EmEC'!$A$1:$DD$1,0),FALSE)</f>
        <v>#N/A</v>
      </c>
      <c r="BZ66" s="23">
        <f>VLOOKUP($A66,'I-EmEC'!$A:$DD,MATCH(BZ$2,'I-EmEC'!$A$1:$DD$1,0),FALSE)</f>
        <v>0</v>
      </c>
      <c r="CA66" s="24">
        <f>VLOOKUP($A66,'I-EmEC'!$A:$DD,MATCH(CA$2,'I-EmEC'!$A$1:$DD$1,0),FALSE)</f>
        <v>0</v>
      </c>
      <c r="CB66" s="24">
        <f>VLOOKUP($A66,'I-EmEC'!$A:$DD,MATCH(CB$2,'I-EmEC'!$A$1:$DD$1,0),FALSE)</f>
        <v>4.0789473684210531</v>
      </c>
      <c r="CC66" s="24">
        <f>VLOOKUP($A66,'I-EmEC'!$A:$DD,MATCH(CC$2,'I-EmEC'!$A$1:$DD$1,0),FALSE)</f>
        <v>4.0789473684210531</v>
      </c>
      <c r="CD66" s="24">
        <f>VLOOKUP($A66,'I-EmEC'!$A:$DD,MATCH(CD$2,'I-EmEC'!$A$1:$DD$1,0),FALSE)</f>
        <v>4.8104956268221573</v>
      </c>
      <c r="CE66" s="24">
        <f>VLOOKUP($A66,'I-EmEC'!$A:$DD,MATCH(CE$2,'I-EmEC'!$A$1:$DD$1,0),FALSE)</f>
        <v>7.4903474903474905</v>
      </c>
      <c r="CF66" s="24">
        <f>VLOOKUP($A66,'I-EmEC'!$A:$DD,MATCH(CF$2,'I-EmEC'!$A$1:$DD$1,0),FALSE)</f>
        <v>7.4903474903474905</v>
      </c>
      <c r="CG66" s="24">
        <f>VLOOKUP($A66,'I-EmEC'!$A:$DD,MATCH(CG$2,'I-EmEC'!$A$1:$DD$1,0),FALSE)</f>
        <v>0</v>
      </c>
      <c r="CH66" s="24">
        <f>VLOOKUP($A66,'I-EmEC'!$A:$DD,MATCH(CH$2,'I-EmEC'!$A$1:$DD$1,0),FALSE)</f>
        <v>0</v>
      </c>
      <c r="CI66" s="24">
        <f>VLOOKUP($A66,'I-EmEC'!$A:$DD,MATCH(CI$2,'I-EmEC'!$A$1:$DD$1,0),FALSE)</f>
        <v>0</v>
      </c>
      <c r="CJ66" s="24">
        <f>VLOOKUP($A66,'I-EmEC'!$A:$DD,MATCH(CJ$2,'I-EmEC'!$A$1:$DD$1,0),FALSE)</f>
        <v>0</v>
      </c>
      <c r="CK66" s="24">
        <f>VLOOKUP($A66,'I-EmEC'!$A:$DD,MATCH(CK$2,'I-EmEC'!$A$1:$DD$1,0),FALSE)</f>
        <v>0</v>
      </c>
      <c r="CL66" s="24">
        <f>VLOOKUP($A66,'I-EmEC'!$A:$DD,MATCH(CL$2,'I-EmEC'!$A$1:$DD$1,0),FALSE)</f>
        <v>0</v>
      </c>
      <c r="CM66" s="24">
        <f>VLOOKUP($A66,'I-EmEC'!$A:$DD,MATCH(CM$2,'I-EmEC'!$A$1:$DD$1,0),FALSE)</f>
        <v>0</v>
      </c>
      <c r="CN66" s="24" t="e">
        <f>VLOOKUP($A66,'I-EmEC'!$A:$DD,MATCH(CN$2,'I-EmEC'!$A$1:$DD$1,0),FALSE)</f>
        <v>#N/A</v>
      </c>
      <c r="CO66" s="24" t="e">
        <f>VLOOKUP($A66,'I-EmEC'!$A:$DD,MATCH(CO$2,'I-EmEC'!$A$1:$DD$1,0),FALSE)</f>
        <v>#N/A</v>
      </c>
      <c r="CP66" s="24" t="e">
        <f>VLOOKUP($A66,'I-EmEC'!$A:$DD,MATCH(CP$2,'I-EmEC'!$A$1:$DD$1,0),FALSE)</f>
        <v>#N/A</v>
      </c>
    </row>
    <row r="67" spans="1:94" x14ac:dyDescent="0.2">
      <c r="A67" s="49" t="s">
        <v>90</v>
      </c>
      <c r="B67" s="37" t="str">
        <f>IF(VLOOKUP($A67,'I-Ligands'!$A:$G,3,FALSE)="","",VLOOKUP($A67,'I-Ligands'!$A:$G,3,FALSE))</f>
        <v>Zaprinast</v>
      </c>
      <c r="C67" s="38" t="str">
        <f>IF(VLOOKUP($A67,'I-Ligands'!$A:$G,4,FALSE)="","",VLOOKUP($A67,'I-Ligands'!$A:$G,4,FALSE))</f>
        <v>Zaprinast</v>
      </c>
      <c r="D67" s="36" t="str">
        <f>IF(VLOOKUP($A67,'I-Ligands'!$A:$G,5,FALSE)="","",VLOOKUP($A67,'I-Ligands'!$A:$G,5,FALSE))</f>
        <v>Guide to Pharmacology</v>
      </c>
      <c r="E67" s="36">
        <f>IF(VLOOKUP($A67,'I-Ligands'!$A:$G,6,FALSE)="","",VLOOKUP($A67,'I-Ligands'!$A:$G,6,FALSE))</f>
        <v>2919</v>
      </c>
      <c r="F67" s="36" t="str">
        <f>IF(VLOOKUP($A67,'I-Ligands'!$A:$G,7,FALSE)="","",VLOOKUP($A67,'I-Ligands'!$A:$G,7,FALSE))</f>
        <v>Surrogate</v>
      </c>
      <c r="G67" s="28">
        <f t="shared" si="0"/>
        <v>0</v>
      </c>
      <c r="H67" s="32">
        <f t="shared" si="1"/>
        <v>5.3596648491406329</v>
      </c>
      <c r="I67" s="32">
        <f t="shared" si="2"/>
        <v>0</v>
      </c>
      <c r="J67" s="32">
        <f t="shared" si="3"/>
        <v>5.2157403490032781</v>
      </c>
      <c r="K67" s="32" t="e">
        <f t="shared" si="4"/>
        <v>#N/A</v>
      </c>
      <c r="L67" s="28">
        <f t="shared" si="5"/>
        <v>0</v>
      </c>
      <c r="M67" s="32">
        <f t="shared" si="6"/>
        <v>5.68</v>
      </c>
      <c r="N67" s="32">
        <f t="shared" si="7"/>
        <v>0</v>
      </c>
      <c r="O67" s="32">
        <f t="shared" si="8"/>
        <v>5.74</v>
      </c>
      <c r="P67" s="32" t="e">
        <f t="shared" si="9"/>
        <v>#N/A</v>
      </c>
      <c r="Q67" s="29">
        <f t="shared" si="10"/>
        <v>0</v>
      </c>
      <c r="R67" s="31">
        <f t="shared" si="11"/>
        <v>47.826086956521742</v>
      </c>
      <c r="S67" s="31">
        <f t="shared" si="12"/>
        <v>0</v>
      </c>
      <c r="T67" s="31">
        <f t="shared" si="13"/>
        <v>29.904761904761905</v>
      </c>
      <c r="U67" s="31" t="e">
        <f t="shared" si="14"/>
        <v>#N/A</v>
      </c>
      <c r="V67" s="28">
        <f t="shared" si="15"/>
        <v>0</v>
      </c>
      <c r="W67" s="32">
        <f t="shared" si="16"/>
        <v>3.2744565217391304</v>
      </c>
      <c r="X67" s="32">
        <f t="shared" si="17"/>
        <v>0</v>
      </c>
      <c r="Y67" s="32">
        <f t="shared" si="18"/>
        <v>2.4341085271317828</v>
      </c>
      <c r="Z67" s="32" t="e">
        <f t="shared" si="19"/>
        <v>#N/A</v>
      </c>
      <c r="AA67" s="23" cm="1">
        <f t="array" ref="AA67">_xlfn.IFS(AR67=0,0,AR67&gt;0,(LOG(0.01*BI67/10^-AR67)))</f>
        <v>0</v>
      </c>
      <c r="AB67" s="24" cm="1">
        <f t="array" ref="AB67">_xlfn.IFS(AS67=0,0,AS67&gt;0,(LOG(0.01*BJ67/10^-AS67)))</f>
        <v>0</v>
      </c>
      <c r="AC67" s="24" cm="1">
        <f t="array" ref="AC67">_xlfn.IFS(AT67=0,0,AT67&gt;0,(LOG(0.01*BK67/10^-AT67)))</f>
        <v>5.1185264994809261</v>
      </c>
      <c r="AD67" s="24" cm="1">
        <f t="array" ref="AD67">_xlfn.IFS(AU67=0,0,AU67&gt;0,(LOG(0.01*BL67/10^-AU67)))</f>
        <v>5.1185264994809261</v>
      </c>
      <c r="AE67" s="24" cm="1">
        <f t="array" ref="AE67">_xlfn.IFS(AV67=0,0,AV67&gt;0,(LOG(0.01*BM67/10^-AV67)))</f>
        <v>5.2005171419141627</v>
      </c>
      <c r="AF67" s="24" cm="1">
        <f t="array" ref="AF67">_xlfn.IFS(AW67=0,0,AW67&gt;0,(LOG(0.01*BN67/10^-AW67)))</f>
        <v>5.3596648491406329</v>
      </c>
      <c r="AG67" s="24" cm="1">
        <f t="array" ref="AG67">_xlfn.IFS(AX67=0,0,AX67&gt;0,(LOG(0.01*BO67/10^-AX67)))</f>
        <v>5.3596648491406329</v>
      </c>
      <c r="AH67" s="24" cm="1">
        <f t="array" ref="AH67">_xlfn.IFS(AY67=0,0,AY67&gt;0,(LOG(0.01*BP67/10^-AY67)))</f>
        <v>4.6761242572335631</v>
      </c>
      <c r="AI67" s="24" cm="1">
        <f t="array" ref="AI67">_xlfn.IFS(AZ67=0,0,AZ67&gt;0,(LOG(0.01*BQ67/10^-AZ67)))</f>
        <v>0</v>
      </c>
      <c r="AJ67" s="24" cm="1">
        <f t="array" ref="AJ67">_xlfn.IFS(BA67=0,0,BA67&gt;0,(LOG(0.01*BR67/10^-BA67)))</f>
        <v>0</v>
      </c>
      <c r="AK67" s="24" cm="1">
        <f t="array" ref="AK67">_xlfn.IFS(BB67=0,0,BB67&gt;0,(LOG(0.01*BS67/10^-BB67)))</f>
        <v>0</v>
      </c>
      <c r="AL67" s="24" cm="1">
        <f t="array" ref="AL67">_xlfn.IFS(BC67=0,0,BC67&gt;0,(LOG(0.01*BT67/10^-BC67)))</f>
        <v>0</v>
      </c>
      <c r="AM67" s="24" cm="1">
        <f t="array" ref="AM67">_xlfn.IFS(BD67=0,0,BD67&gt;0,(LOG(0.01*BU67/10^-BD67)))</f>
        <v>5.2157403490032781</v>
      </c>
      <c r="AN67" s="24" cm="1">
        <f t="array" ref="AN67">_xlfn.IFS(BE67=0,0,BE67&gt;0,(LOG(0.01*BV67/10^-BE67)))</f>
        <v>5.0211724619468585</v>
      </c>
      <c r="AO67" s="24" t="e" cm="1">
        <f t="array" ref="AO67">_xlfn.IFS(BF67=0,0,BF67&gt;0,(LOG(0.01*BW67/10^-BF67)))</f>
        <v>#N/A</v>
      </c>
      <c r="AP67" s="24" t="e" cm="1">
        <f t="array" ref="AP67">_xlfn.IFS(BG67=0,0,BG67&gt;0,(LOG(0.01*BX67/10^-BG67)))</f>
        <v>#N/A</v>
      </c>
      <c r="AQ67" s="24" t="e" cm="1">
        <f t="array" ref="AQ67">_xlfn.IFS(BH67=0,0,BH67&gt;0,(LOG(0.01*BY67/10^-BH67)))</f>
        <v>#N/A</v>
      </c>
      <c r="AR67" s="23">
        <f>VLOOKUP($A67,'I-EmEC'!$A:$DD,MATCH(AR$2,'I-EmEC'!$A$1:$DD$1,0),FALSE)</f>
        <v>0</v>
      </c>
      <c r="AS67" s="24">
        <f>VLOOKUP($A67,'I-EmEC'!$A:$DD,MATCH(AS$2,'I-EmEC'!$A$1:$DD$1,0),FALSE)</f>
        <v>0</v>
      </c>
      <c r="AT67" s="24">
        <f>VLOOKUP($A67,'I-EmEC'!$A:$DD,MATCH(AT$2,'I-EmEC'!$A$1:$DD$1,0),FALSE)</f>
        <v>5.45</v>
      </c>
      <c r="AU67" s="24">
        <f>VLOOKUP($A67,'I-EmEC'!$A:$DD,MATCH(AU$2,'I-EmEC'!$A$1:$DD$1,0),FALSE)</f>
        <v>5.45</v>
      </c>
      <c r="AV67" s="24">
        <f>VLOOKUP($A67,'I-EmEC'!$A:$DD,MATCH(AV$2,'I-EmEC'!$A$1:$DD$1,0),FALSE)</f>
        <v>5.65</v>
      </c>
      <c r="AW67" s="24">
        <f>VLOOKUP($A67,'I-EmEC'!$A:$DD,MATCH(AW$2,'I-EmEC'!$A$1:$DD$1,0),FALSE)</f>
        <v>5.68</v>
      </c>
      <c r="AX67" s="24">
        <f>VLOOKUP($A67,'I-EmEC'!$A:$DD,MATCH(AX$2,'I-EmEC'!$A$1:$DD$1,0),FALSE)</f>
        <v>5.68</v>
      </c>
      <c r="AY67" s="24">
        <f>VLOOKUP($A67,'I-EmEC'!$A:$DD,MATCH(AY$2,'I-EmEC'!$A$1:$DD$1,0),FALSE)</f>
        <v>5.0999999999999996</v>
      </c>
      <c r="AZ67" s="24">
        <f>VLOOKUP($A67,'I-EmEC'!$A:$DD,MATCH(AZ$2,'I-EmEC'!$A$1:$DD$1,0),FALSE)</f>
        <v>0</v>
      </c>
      <c r="BA67" s="24">
        <f>VLOOKUP($A67,'I-EmEC'!$A:$DD,MATCH(BA$2,'I-EmEC'!$A$1:$DD$1,0),FALSE)</f>
        <v>0</v>
      </c>
      <c r="BB67" s="24">
        <f>VLOOKUP($A67,'I-EmEC'!$A:$DD,MATCH(BB$2,'I-EmEC'!$A$1:$DD$1,0),FALSE)</f>
        <v>0</v>
      </c>
      <c r="BC67" s="24">
        <f>VLOOKUP($A67,'I-EmEC'!$A:$DD,MATCH(BC$2,'I-EmEC'!$A$1:$DD$1,0),FALSE)</f>
        <v>0</v>
      </c>
      <c r="BD67" s="24">
        <f>VLOOKUP($A67,'I-EmEC'!$A:$DD,MATCH(BD$2,'I-EmEC'!$A$1:$DD$1,0),FALSE)</f>
        <v>5.74</v>
      </c>
      <c r="BE67" s="24">
        <f>VLOOKUP($A67,'I-EmEC'!$A:$DD,MATCH(BE$2,'I-EmEC'!$A$1:$DD$1,0),FALSE)</f>
        <v>5.68</v>
      </c>
      <c r="BF67" s="24" t="e">
        <f>VLOOKUP($A67,'I-EmEC'!$A:$DD,MATCH(BF$2,'I-EmEC'!$A$1:$DD$1,0),FALSE)</f>
        <v>#N/A</v>
      </c>
      <c r="BG67" s="24" t="e">
        <f>VLOOKUP($A67,'I-EmEC'!$A:$DD,MATCH(BG$2,'I-EmEC'!$A$1:$DD$1,0),FALSE)</f>
        <v>#N/A</v>
      </c>
      <c r="BH67" s="24" t="e">
        <f>VLOOKUP($A67,'I-EmEC'!$A:$DD,MATCH(BH$2,'I-EmEC'!$A$1:$DD$1,0),FALSE)</f>
        <v>#N/A</v>
      </c>
      <c r="BI67" s="26">
        <f>VLOOKUP($A67,'I-EmEC'!$A:$DD,MATCH(BI$2,'I-EmEC'!$A$1:$DD$1,0),FALSE)</f>
        <v>0</v>
      </c>
      <c r="BJ67" s="27">
        <f>VLOOKUP($A67,'I-EmEC'!$A:$DD,MATCH(BJ$2,'I-EmEC'!$A$1:$DD$1,0),FALSE)</f>
        <v>0</v>
      </c>
      <c r="BK67" s="27">
        <f>VLOOKUP($A67,'I-EmEC'!$A:$DD,MATCH(BK$2,'I-EmEC'!$A$1:$DD$1,0),FALSE)</f>
        <v>46.615087040618953</v>
      </c>
      <c r="BL67" s="27">
        <f>VLOOKUP($A67,'I-EmEC'!$A:$DD,MATCH(BL$2,'I-EmEC'!$A$1:$DD$1,0),FALSE)</f>
        <v>46.615087040618953</v>
      </c>
      <c r="BM67" s="27">
        <f>VLOOKUP($A67,'I-EmEC'!$A:$DD,MATCH(BM$2,'I-EmEC'!$A$1:$DD$1,0),FALSE)</f>
        <v>35.523613963039011</v>
      </c>
      <c r="BN67" s="27">
        <f>VLOOKUP($A67,'I-EmEC'!$A:$DD,MATCH(BN$2,'I-EmEC'!$A$1:$DD$1,0),FALSE)</f>
        <v>47.826086956521742</v>
      </c>
      <c r="BO67" s="27">
        <f>VLOOKUP($A67,'I-EmEC'!$A:$DD,MATCH(BO$2,'I-EmEC'!$A$1:$DD$1,0),FALSE)</f>
        <v>47.826086956521742</v>
      </c>
      <c r="BP67" s="27">
        <f>VLOOKUP($A67,'I-EmEC'!$A:$DD,MATCH(BP$2,'I-EmEC'!$A$1:$DD$1,0),FALSE)</f>
        <v>37.681159420289852</v>
      </c>
      <c r="BQ67" s="27">
        <f>VLOOKUP($A67,'I-EmEC'!$A:$DD,MATCH(BQ$2,'I-EmEC'!$A$1:$DD$1,0),FALSE)</f>
        <v>0</v>
      </c>
      <c r="BR67" s="27">
        <f>VLOOKUP($A67,'I-EmEC'!$A:$DD,MATCH(BR$2,'I-EmEC'!$A$1:$DD$1,0),FALSE)</f>
        <v>0</v>
      </c>
      <c r="BS67" s="27">
        <f>VLOOKUP($A67,'I-EmEC'!$A:$DD,MATCH(BS$2,'I-EmEC'!$A$1:$DD$1,0),FALSE)</f>
        <v>0</v>
      </c>
      <c r="BT67" s="27">
        <f>VLOOKUP($A67,'I-EmEC'!$A:$DD,MATCH(BT$2,'I-EmEC'!$A$1:$DD$1,0),FALSE)</f>
        <v>0</v>
      </c>
      <c r="BU67" s="27">
        <f>VLOOKUP($A67,'I-EmEC'!$A:$DD,MATCH(BU$2,'I-EmEC'!$A$1:$DD$1,0),FALSE)</f>
        <v>29.904761904761905</v>
      </c>
      <c r="BV67" s="27">
        <f>VLOOKUP($A67,'I-EmEC'!$A:$DD,MATCH(BV$2,'I-EmEC'!$A$1:$DD$1,0),FALSE)</f>
        <v>21.936758893280633</v>
      </c>
      <c r="BW67" s="27" t="e">
        <f>VLOOKUP($A67,'I-EmEC'!$A:$DD,MATCH(BW$2,'I-EmEC'!$A$1:$DD$1,0),FALSE)</f>
        <v>#N/A</v>
      </c>
      <c r="BX67" s="27" t="e">
        <f>VLOOKUP($A67,'I-EmEC'!$A:$DD,MATCH(BX$2,'I-EmEC'!$A$1:$DD$1,0),FALSE)</f>
        <v>#N/A</v>
      </c>
      <c r="BY67" s="27" t="e">
        <f>VLOOKUP($A67,'I-EmEC'!$A:$DD,MATCH(BY$2,'I-EmEC'!$A$1:$DD$1,0),FALSE)</f>
        <v>#N/A</v>
      </c>
      <c r="BZ67" s="23">
        <f>VLOOKUP($A67,'I-EmEC'!$A:$DD,MATCH(BZ$2,'I-EmEC'!$A$1:$DD$1,0),FALSE)</f>
        <v>0</v>
      </c>
      <c r="CA67" s="24">
        <f>VLOOKUP($A67,'I-EmEC'!$A:$DD,MATCH(CA$2,'I-EmEC'!$A$1:$DD$1,0),FALSE)</f>
        <v>0</v>
      </c>
      <c r="CB67" s="24">
        <f>VLOOKUP($A67,'I-EmEC'!$A:$DD,MATCH(CB$2,'I-EmEC'!$A$1:$DD$1,0),FALSE)</f>
        <v>3.2744565217391304</v>
      </c>
      <c r="CC67" s="24">
        <f>VLOOKUP($A67,'I-EmEC'!$A:$DD,MATCH(CC$2,'I-EmEC'!$A$1:$DD$1,0),FALSE)</f>
        <v>3.2744565217391304</v>
      </c>
      <c r="CD67" s="24">
        <f>VLOOKUP($A67,'I-EmEC'!$A:$DD,MATCH(CD$2,'I-EmEC'!$A$1:$DD$1,0),FALSE)</f>
        <v>1.8804347826086958</v>
      </c>
      <c r="CE67" s="24">
        <f>VLOOKUP($A67,'I-EmEC'!$A:$DD,MATCH(CE$2,'I-EmEC'!$A$1:$DD$1,0),FALSE)</f>
        <v>3.0596026490066226</v>
      </c>
      <c r="CF67" s="24">
        <f>VLOOKUP($A67,'I-EmEC'!$A:$DD,MATCH(CF$2,'I-EmEC'!$A$1:$DD$1,0),FALSE)</f>
        <v>3.0596026490066226</v>
      </c>
      <c r="CG67" s="24">
        <f>VLOOKUP($A67,'I-EmEC'!$A:$DD,MATCH(CG$2,'I-EmEC'!$A$1:$DD$1,0),FALSE)</f>
        <v>2.4482109227871942</v>
      </c>
      <c r="CH67" s="24">
        <f>VLOOKUP($A67,'I-EmEC'!$A:$DD,MATCH(CH$2,'I-EmEC'!$A$1:$DD$1,0),FALSE)</f>
        <v>0</v>
      </c>
      <c r="CI67" s="24">
        <f>VLOOKUP($A67,'I-EmEC'!$A:$DD,MATCH(CI$2,'I-EmEC'!$A$1:$DD$1,0),FALSE)</f>
        <v>0</v>
      </c>
      <c r="CJ67" s="24">
        <f>VLOOKUP($A67,'I-EmEC'!$A:$DD,MATCH(CJ$2,'I-EmEC'!$A$1:$DD$1,0),FALSE)</f>
        <v>0</v>
      </c>
      <c r="CK67" s="24">
        <f>VLOOKUP($A67,'I-EmEC'!$A:$DD,MATCH(CK$2,'I-EmEC'!$A$1:$DD$1,0),FALSE)</f>
        <v>0</v>
      </c>
      <c r="CL67" s="24">
        <f>VLOOKUP($A67,'I-EmEC'!$A:$DD,MATCH(CL$2,'I-EmEC'!$A$1:$DD$1,0),FALSE)</f>
        <v>2.4341085271317828</v>
      </c>
      <c r="CM67" s="24">
        <f>VLOOKUP($A67,'I-EmEC'!$A:$DD,MATCH(CM$2,'I-EmEC'!$A$1:$DD$1,0),FALSE)</f>
        <v>2.3125</v>
      </c>
      <c r="CN67" s="24" t="e">
        <f>VLOOKUP($A67,'I-EmEC'!$A:$DD,MATCH(CN$2,'I-EmEC'!$A$1:$DD$1,0),FALSE)</f>
        <v>#N/A</v>
      </c>
      <c r="CO67" s="24" t="e">
        <f>VLOOKUP($A67,'I-EmEC'!$A:$DD,MATCH(CO$2,'I-EmEC'!$A$1:$DD$1,0),FALSE)</f>
        <v>#N/A</v>
      </c>
      <c r="CP67" s="24" t="e">
        <f>VLOOKUP($A67,'I-EmEC'!$A:$DD,MATCH(CP$2,'I-EmEC'!$A$1:$DD$1,0),FALSE)</f>
        <v>#N/A</v>
      </c>
    </row>
    <row r="68" spans="1:94" x14ac:dyDescent="0.2">
      <c r="A68" s="49" t="s">
        <v>134</v>
      </c>
      <c r="B68" s="37" t="str">
        <f>IF(VLOOKUP($A68,'I-Ligands'!$A:$G,3,FALSE)="","",VLOOKUP($A68,'I-Ligands'!$A:$G,3,FALSE))</f>
        <v>Lysophosphatidylinositol</v>
      </c>
      <c r="C68" s="38" t="str">
        <f>IF(VLOOKUP($A68,'I-Ligands'!$A:$G,4,FALSE)="","",VLOOKUP($A68,'I-Ligands'!$A:$G,4,FALSE))</f>
        <v>1-arachidonoyl-2-hydroxy-sn-glycero-3-phosphoinositol, ammonium salt</v>
      </c>
      <c r="D68" s="36" t="str">
        <f>IF(VLOOKUP($A68,'I-Ligands'!$A:$G,5,FALSE)="","",VLOOKUP($A68,'I-Ligands'!$A:$G,5,FALSE))</f>
        <v>Guide to Pharmacology</v>
      </c>
      <c r="E68" s="36">
        <f>IF(VLOOKUP($A68,'I-Ligands'!$A:$G,6,FALSE)="","",VLOOKUP($A68,'I-Ligands'!$A:$G,6,FALSE))</f>
        <v>4028</v>
      </c>
      <c r="F68" s="36" t="str">
        <f>IF(VLOOKUP($A68,'I-Ligands'!$A:$G,7,FALSE)="","",VLOOKUP($A68,'I-Ligands'!$A:$G,7,FALSE))</f>
        <v>Physiological</v>
      </c>
      <c r="G68" s="28">
        <f t="shared" ref="G68:G131" si="20">IF(COUNTIF(AA68:AB68,"#N/A")=COLUMNS(AA68:AB68),NA(),_xlfn.MAXIFS(AA68:AB68,AA68:AB68,"&lt;&gt;#N/A"))</f>
        <v>0</v>
      </c>
      <c r="H68" s="32">
        <f t="shared" ref="H68:H131" si="21">IF(COUNTIF(AC68:AH68,"#N/A")=COLUMNS(AC68:AH68),NA(),_xlfn.MAXIFS(AC68:AH68,AC68:AH68,"&lt;&gt;#N/A"))</f>
        <v>0</v>
      </c>
      <c r="I68" s="32">
        <f t="shared" ref="I68:I131" si="22">IF(COUNTIF(AI68:AL68,"#N/A")=COLUMNS(AI68:AL68),NA(),_xlfn.MAXIFS(AI68:AL68,AI68:AL68,"&lt;&gt;#N/A"))</f>
        <v>0</v>
      </c>
      <c r="J68" s="32">
        <f t="shared" ref="J68:J131" si="23">IF(COUNTIF(AM68:AN68,"#N/A")=COLUMNS(AM68:AN68),NA(),_xlfn.MAXIFS(AM68:AN68,AM68:AN68,"&lt;&gt;#N/A"))</f>
        <v>6.6148527451859893</v>
      </c>
      <c r="K68" s="32" t="e">
        <f t="shared" ref="K68:K131" si="24">IF(COUNTIF(AO68:AQ68,"#N/A")=COLUMNS(AO68:AQ68),NA(),_xlfn.MAXIFS(AO68:AQ68,AO68:AQ68,"&lt;&gt;#N/A"))</f>
        <v>#N/A</v>
      </c>
      <c r="L68" s="28">
        <f t="shared" ref="L68:L131" si="25">IF(COUNTIF(AR68:AS68,"#N/A")=COLUMNS(AR68:AS68),NA(),_xlfn.MAXIFS(AR68:AS68,AR68:AS68,"&lt;&gt;#N/A"))</f>
        <v>0</v>
      </c>
      <c r="M68" s="32">
        <f t="shared" ref="M68:M131" si="26">IF(COUNTIF(AT68:AY68,"#N/A")=COLUMNS(AT68:AY68),NA(),_xlfn.MAXIFS(AT68:AY68,AT68:AY68,"&lt;&gt;#N/A"))</f>
        <v>0</v>
      </c>
      <c r="N68" s="32">
        <f t="shared" ref="N68:N131" si="27">IF(COUNTIF(AZ68:BC68,"#N/A")=COLUMNS(AZ68:BC68),NA(),_xlfn.MAXIFS(AZ68:BC68,AZ68:BC68,"&lt;&gt;#N/A"))</f>
        <v>0</v>
      </c>
      <c r="O68" s="32">
        <f t="shared" ref="O68:O131" si="28">IF(COUNTIF(BD68:BE68,"#N/A")=COLUMNS(BD68:BE68),NA(),_xlfn.MAXIFS(BD68:BE68,BD68:BE68,"&lt;&gt;#N/A"))</f>
        <v>6.77</v>
      </c>
      <c r="P68" s="32" t="e">
        <f t="shared" ref="P68:P131" si="29">IF(COUNTIF(BF68:BH68,"#N/A")=COLUMNS(BF68:BH68),NA(),_xlfn.MAXIFS(BF68:BH68,BF68:BH68,"&lt;&gt;#N/A"))</f>
        <v>#N/A</v>
      </c>
      <c r="Q68" s="29">
        <f t="shared" ref="Q68:Q131" si="30">IF(COUNTIF(BI68:BJ68,"#N/A")=COLUMNS(BI68:BJ68),NA(),_xlfn.MAXIFS(BI68:BJ68,BI68:BJ68,"&lt;&gt;#N/A"))</f>
        <v>0</v>
      </c>
      <c r="R68" s="31">
        <f t="shared" ref="R68:R131" si="31">IF(COUNTIF(BK68:BP68,"#N/A")=COLUMNS(BK68:BP68),NA(),_xlfn.MAXIFS(BK68:BP68,BK68:BP68,"&lt;&gt;#N/A"))</f>
        <v>0</v>
      </c>
      <c r="S68" s="31">
        <f t="shared" ref="S68:S131" si="32">IF(COUNTIF(BQ68:BT68,"#N/A")=COLUMNS(BQ68:BT68),NA(),_xlfn.MAXIFS(BQ68:BT68,BQ68:BT68,"&lt;&gt;#N/A"))</f>
        <v>0</v>
      </c>
      <c r="T68" s="31">
        <f t="shared" ref="T68:T131" si="33">IF(COUNTIF(BU68:BV68,"#N/A")=COLUMNS(BU68:BV68),NA(),_xlfn.MAXIFS(BU68:BV68,BU68:BV68,"&lt;&gt;#N/A"))</f>
        <v>69.960474308300391</v>
      </c>
      <c r="U68" s="31" t="e">
        <f t="shared" ref="U68:U131" si="34">IF(COUNTIF(BW68:BY68,"#N/A")=COLUMNS(BW68:BY68),NA(),_xlfn.MAXIFS(BW68:BY68,BW68:BY68,"&lt;&gt;#N/A"))</f>
        <v>#N/A</v>
      </c>
      <c r="V68" s="28">
        <f t="shared" ref="V68:V131" si="35">IF(COUNTIF(BZ68:CA68,"#N/A")=COLUMNS(BZ68:CA68),NA(),_xlfn.MAXIFS(BZ68:CA68,BZ68:CA68,"&lt;&gt;#N/A"))</f>
        <v>0</v>
      </c>
      <c r="W68" s="32">
        <f t="shared" ref="W68:W131" si="36">IF(COUNTIF(CB68:CG68,"#N/A")=COLUMNS(CB68:CG68),NA(),_xlfn.MAXIFS(CB68:CG68,CB68:CG68,"&lt;&gt;#N/A"))</f>
        <v>0</v>
      </c>
      <c r="X68" s="32">
        <f t="shared" ref="X68:X131" si="37">IF(COUNTIF(CH68:CK68,"#N/A")=COLUMNS(CH68:CK68),NA(),_xlfn.MAXIFS(CH68:CK68,CH68:CK68,"&lt;&gt;#N/A"))</f>
        <v>0</v>
      </c>
      <c r="Y68" s="32">
        <f t="shared" ref="Y68:Y131" si="38">IF(COUNTIF(CL68:CM68,"#N/A")=COLUMNS(CL68:CM68),NA(),_xlfn.MAXIFS(CL68:CM68,CL68:CM68,"&lt;&gt;#N/A"))</f>
        <v>3.9508928571428568</v>
      </c>
      <c r="Z68" s="32" t="e">
        <f t="shared" ref="Z68:Z131" si="39">IF(COUNTIF(CN68:CP68,"#N/A")=COLUMNS(CN68:CP68),NA(),_xlfn.MAXIFS(CN68:CP68,CN68:CP68,"&lt;&gt;#N/A"))</f>
        <v>#N/A</v>
      </c>
      <c r="AA68" s="23" cm="1">
        <f t="array" ref="AA68">_xlfn.IFS(AR68=0,0,AR68&gt;0,(LOG(0.01*BI68/10^-AR68)))</f>
        <v>0</v>
      </c>
      <c r="AB68" s="24" cm="1">
        <f t="array" ref="AB68">_xlfn.IFS(AS68=0,0,AS68&gt;0,(LOG(0.01*BJ68/10^-AS68)))</f>
        <v>0</v>
      </c>
      <c r="AC68" s="24" cm="1">
        <f t="array" ref="AC68">_xlfn.IFS(AT68=0,0,AT68&gt;0,(LOG(0.01*BK68/10^-AT68)))</f>
        <v>0</v>
      </c>
      <c r="AD68" s="24" cm="1">
        <f t="array" ref="AD68">_xlfn.IFS(AU68=0,0,AU68&gt;0,(LOG(0.01*BL68/10^-AU68)))</f>
        <v>0</v>
      </c>
      <c r="AE68" s="24" cm="1">
        <f t="array" ref="AE68">_xlfn.IFS(AV68=0,0,AV68&gt;0,(LOG(0.01*BM68/10^-AV68)))</f>
        <v>0</v>
      </c>
      <c r="AF68" s="24" cm="1">
        <f t="array" ref="AF68">_xlfn.IFS(AW68=0,0,AW68&gt;0,(LOG(0.01*BN68/10^-AW68)))</f>
        <v>0</v>
      </c>
      <c r="AG68" s="24" cm="1">
        <f t="array" ref="AG68">_xlfn.IFS(AX68=0,0,AX68&gt;0,(LOG(0.01*BO68/10^-AX68)))</f>
        <v>0</v>
      </c>
      <c r="AH68" s="24" cm="1">
        <f t="array" ref="AH68">_xlfn.IFS(AY68=0,0,AY68&gt;0,(LOG(0.01*BP68/10^-AY68)))</f>
        <v>0</v>
      </c>
      <c r="AI68" s="24" cm="1">
        <f t="array" ref="AI68">_xlfn.IFS(AZ68=0,0,AZ68&gt;0,(LOG(0.01*BQ68/10^-AZ68)))</f>
        <v>0</v>
      </c>
      <c r="AJ68" s="24" cm="1">
        <f t="array" ref="AJ68">_xlfn.IFS(BA68=0,0,BA68&gt;0,(LOG(0.01*BR68/10^-BA68)))</f>
        <v>0</v>
      </c>
      <c r="AK68" s="24" cm="1">
        <f t="array" ref="AK68">_xlfn.IFS(BB68=0,0,BB68&gt;0,(LOG(0.01*BS68/10^-BB68)))</f>
        <v>0</v>
      </c>
      <c r="AL68" s="24" cm="1">
        <f t="array" ref="AL68">_xlfn.IFS(BC68=0,0,BC68&gt;0,(LOG(0.01*BT68/10^-BC68)))</f>
        <v>0</v>
      </c>
      <c r="AM68" s="24" cm="1">
        <f t="array" ref="AM68">_xlfn.IFS(BD68=0,0,BD68&gt;0,(LOG(0.01*BU68/10^-BD68)))</f>
        <v>0</v>
      </c>
      <c r="AN68" s="24" cm="1">
        <f t="array" ref="AN68">_xlfn.IFS(BE68=0,0,BE68&gt;0,(LOG(0.01*BV68/10^-BE68)))</f>
        <v>6.6148527451859893</v>
      </c>
      <c r="AO68" s="24" t="e" cm="1">
        <f t="array" ref="AO68">_xlfn.IFS(BF68=0,0,BF68&gt;0,(LOG(0.01*BW68/10^-BF68)))</f>
        <v>#N/A</v>
      </c>
      <c r="AP68" s="24" t="e" cm="1">
        <f t="array" ref="AP68">_xlfn.IFS(BG68=0,0,BG68&gt;0,(LOG(0.01*BX68/10^-BG68)))</f>
        <v>#N/A</v>
      </c>
      <c r="AQ68" s="24" t="e" cm="1">
        <f t="array" ref="AQ68">_xlfn.IFS(BH68=0,0,BH68&gt;0,(LOG(0.01*BY68/10^-BH68)))</f>
        <v>#N/A</v>
      </c>
      <c r="AR68" s="23">
        <f>VLOOKUP($A68,'I-EmEC'!$A:$DD,MATCH(AR$2,'I-EmEC'!$A$1:$DD$1,0),FALSE)</f>
        <v>0</v>
      </c>
      <c r="AS68" s="24">
        <f>VLOOKUP($A68,'I-EmEC'!$A:$DD,MATCH(AS$2,'I-EmEC'!$A$1:$DD$1,0),FALSE)</f>
        <v>0</v>
      </c>
      <c r="AT68" s="24">
        <f>VLOOKUP($A68,'I-EmEC'!$A:$DD,MATCH(AT$2,'I-EmEC'!$A$1:$DD$1,0),FALSE)</f>
        <v>0</v>
      </c>
      <c r="AU68" s="24">
        <f>VLOOKUP($A68,'I-EmEC'!$A:$DD,MATCH(AU$2,'I-EmEC'!$A$1:$DD$1,0),FALSE)</f>
        <v>0</v>
      </c>
      <c r="AV68" s="24">
        <f>VLOOKUP($A68,'I-EmEC'!$A:$DD,MATCH(AV$2,'I-EmEC'!$A$1:$DD$1,0),FALSE)</f>
        <v>0</v>
      </c>
      <c r="AW68" s="24">
        <f>VLOOKUP($A68,'I-EmEC'!$A:$DD,MATCH(AW$2,'I-EmEC'!$A$1:$DD$1,0),FALSE)</f>
        <v>0</v>
      </c>
      <c r="AX68" s="24">
        <f>VLOOKUP($A68,'I-EmEC'!$A:$DD,MATCH(AX$2,'I-EmEC'!$A$1:$DD$1,0),FALSE)</f>
        <v>0</v>
      </c>
      <c r="AY68" s="24">
        <f>VLOOKUP($A68,'I-EmEC'!$A:$DD,MATCH(AY$2,'I-EmEC'!$A$1:$DD$1,0),FALSE)</f>
        <v>0</v>
      </c>
      <c r="AZ68" s="24">
        <f>VLOOKUP($A68,'I-EmEC'!$A:$DD,MATCH(AZ$2,'I-EmEC'!$A$1:$DD$1,0),FALSE)</f>
        <v>0</v>
      </c>
      <c r="BA68" s="24">
        <f>VLOOKUP($A68,'I-EmEC'!$A:$DD,MATCH(BA$2,'I-EmEC'!$A$1:$DD$1,0),FALSE)</f>
        <v>0</v>
      </c>
      <c r="BB68" s="24">
        <f>VLOOKUP($A68,'I-EmEC'!$A:$DD,MATCH(BB$2,'I-EmEC'!$A$1:$DD$1,0),FALSE)</f>
        <v>0</v>
      </c>
      <c r="BC68" s="24">
        <f>VLOOKUP($A68,'I-EmEC'!$A:$DD,MATCH(BC$2,'I-EmEC'!$A$1:$DD$1,0),FALSE)</f>
        <v>0</v>
      </c>
      <c r="BD68" s="24">
        <f>VLOOKUP($A68,'I-EmEC'!$A:$DD,MATCH(BD$2,'I-EmEC'!$A$1:$DD$1,0),FALSE)</f>
        <v>0</v>
      </c>
      <c r="BE68" s="24">
        <f>VLOOKUP($A68,'I-EmEC'!$A:$DD,MATCH(BE$2,'I-EmEC'!$A$1:$DD$1,0),FALSE)</f>
        <v>6.77</v>
      </c>
      <c r="BF68" s="24" t="e">
        <f>VLOOKUP($A68,'I-EmEC'!$A:$DD,MATCH(BF$2,'I-EmEC'!$A$1:$DD$1,0),FALSE)</f>
        <v>#N/A</v>
      </c>
      <c r="BG68" s="24" t="e">
        <f>VLOOKUP($A68,'I-EmEC'!$A:$DD,MATCH(BG$2,'I-EmEC'!$A$1:$DD$1,0),FALSE)</f>
        <v>#N/A</v>
      </c>
      <c r="BH68" s="24" t="e">
        <f>VLOOKUP($A68,'I-EmEC'!$A:$DD,MATCH(BH$2,'I-EmEC'!$A$1:$DD$1,0),FALSE)</f>
        <v>#N/A</v>
      </c>
      <c r="BI68" s="26">
        <f>VLOOKUP($A68,'I-EmEC'!$A:$DD,MATCH(BI$2,'I-EmEC'!$A$1:$DD$1,0),FALSE)</f>
        <v>0</v>
      </c>
      <c r="BJ68" s="27">
        <f>VLOOKUP($A68,'I-EmEC'!$A:$DD,MATCH(BJ$2,'I-EmEC'!$A$1:$DD$1,0),FALSE)</f>
        <v>0</v>
      </c>
      <c r="BK68" s="27">
        <f>VLOOKUP($A68,'I-EmEC'!$A:$DD,MATCH(BK$2,'I-EmEC'!$A$1:$DD$1,0),FALSE)</f>
        <v>0</v>
      </c>
      <c r="BL68" s="27">
        <f>VLOOKUP($A68,'I-EmEC'!$A:$DD,MATCH(BL$2,'I-EmEC'!$A$1:$DD$1,0),FALSE)</f>
        <v>0</v>
      </c>
      <c r="BM68" s="27">
        <f>VLOOKUP($A68,'I-EmEC'!$A:$DD,MATCH(BM$2,'I-EmEC'!$A$1:$DD$1,0),FALSE)</f>
        <v>0</v>
      </c>
      <c r="BN68" s="27">
        <f>VLOOKUP($A68,'I-EmEC'!$A:$DD,MATCH(BN$2,'I-EmEC'!$A$1:$DD$1,0),FALSE)</f>
        <v>0</v>
      </c>
      <c r="BO68" s="27">
        <f>VLOOKUP($A68,'I-EmEC'!$A:$DD,MATCH(BO$2,'I-EmEC'!$A$1:$DD$1,0),FALSE)</f>
        <v>0</v>
      </c>
      <c r="BP68" s="27">
        <f>VLOOKUP($A68,'I-EmEC'!$A:$DD,MATCH(BP$2,'I-EmEC'!$A$1:$DD$1,0),FALSE)</f>
        <v>0</v>
      </c>
      <c r="BQ68" s="27">
        <f>VLOOKUP($A68,'I-EmEC'!$A:$DD,MATCH(BQ$2,'I-EmEC'!$A$1:$DD$1,0),FALSE)</f>
        <v>0</v>
      </c>
      <c r="BR68" s="27">
        <f>VLOOKUP($A68,'I-EmEC'!$A:$DD,MATCH(BR$2,'I-EmEC'!$A$1:$DD$1,0),FALSE)</f>
        <v>0</v>
      </c>
      <c r="BS68" s="27">
        <f>VLOOKUP($A68,'I-EmEC'!$A:$DD,MATCH(BS$2,'I-EmEC'!$A$1:$DD$1,0),FALSE)</f>
        <v>0</v>
      </c>
      <c r="BT68" s="27">
        <f>VLOOKUP($A68,'I-EmEC'!$A:$DD,MATCH(BT$2,'I-EmEC'!$A$1:$DD$1,0),FALSE)</f>
        <v>0</v>
      </c>
      <c r="BU68" s="27">
        <f>VLOOKUP($A68,'I-EmEC'!$A:$DD,MATCH(BU$2,'I-EmEC'!$A$1:$DD$1,0),FALSE)</f>
        <v>0</v>
      </c>
      <c r="BV68" s="27">
        <f>VLOOKUP($A68,'I-EmEC'!$A:$DD,MATCH(BV$2,'I-EmEC'!$A$1:$DD$1,0),FALSE)</f>
        <v>69.960474308300391</v>
      </c>
      <c r="BW68" s="27" t="e">
        <f>VLOOKUP($A68,'I-EmEC'!$A:$DD,MATCH(BW$2,'I-EmEC'!$A$1:$DD$1,0),FALSE)</f>
        <v>#N/A</v>
      </c>
      <c r="BX68" s="27" t="e">
        <f>VLOOKUP($A68,'I-EmEC'!$A:$DD,MATCH(BX$2,'I-EmEC'!$A$1:$DD$1,0),FALSE)</f>
        <v>#N/A</v>
      </c>
      <c r="BY68" s="27" t="e">
        <f>VLOOKUP($A68,'I-EmEC'!$A:$DD,MATCH(BY$2,'I-EmEC'!$A$1:$DD$1,0),FALSE)</f>
        <v>#N/A</v>
      </c>
      <c r="BZ68" s="23">
        <f>VLOOKUP($A68,'I-EmEC'!$A:$DD,MATCH(BZ$2,'I-EmEC'!$A$1:$DD$1,0),FALSE)</f>
        <v>0</v>
      </c>
      <c r="CA68" s="24">
        <f>VLOOKUP($A68,'I-EmEC'!$A:$DD,MATCH(CA$2,'I-EmEC'!$A$1:$DD$1,0),FALSE)</f>
        <v>0</v>
      </c>
      <c r="CB68" s="24">
        <f>VLOOKUP($A68,'I-EmEC'!$A:$DD,MATCH(CB$2,'I-EmEC'!$A$1:$DD$1,0),FALSE)</f>
        <v>0</v>
      </c>
      <c r="CC68" s="24">
        <f>VLOOKUP($A68,'I-EmEC'!$A:$DD,MATCH(CC$2,'I-EmEC'!$A$1:$DD$1,0),FALSE)</f>
        <v>0</v>
      </c>
      <c r="CD68" s="24">
        <f>VLOOKUP($A68,'I-EmEC'!$A:$DD,MATCH(CD$2,'I-EmEC'!$A$1:$DD$1,0),FALSE)</f>
        <v>0</v>
      </c>
      <c r="CE68" s="24">
        <f>VLOOKUP($A68,'I-EmEC'!$A:$DD,MATCH(CE$2,'I-EmEC'!$A$1:$DD$1,0),FALSE)</f>
        <v>0</v>
      </c>
      <c r="CF68" s="24">
        <f>VLOOKUP($A68,'I-EmEC'!$A:$DD,MATCH(CF$2,'I-EmEC'!$A$1:$DD$1,0),FALSE)</f>
        <v>0</v>
      </c>
      <c r="CG68" s="24">
        <f>VLOOKUP($A68,'I-EmEC'!$A:$DD,MATCH(CG$2,'I-EmEC'!$A$1:$DD$1,0),FALSE)</f>
        <v>0</v>
      </c>
      <c r="CH68" s="24">
        <f>VLOOKUP($A68,'I-EmEC'!$A:$DD,MATCH(CH$2,'I-EmEC'!$A$1:$DD$1,0),FALSE)</f>
        <v>0</v>
      </c>
      <c r="CI68" s="24">
        <f>VLOOKUP($A68,'I-EmEC'!$A:$DD,MATCH(CI$2,'I-EmEC'!$A$1:$DD$1,0),FALSE)</f>
        <v>0</v>
      </c>
      <c r="CJ68" s="24">
        <f>VLOOKUP($A68,'I-EmEC'!$A:$DD,MATCH(CJ$2,'I-EmEC'!$A$1:$DD$1,0),FALSE)</f>
        <v>0</v>
      </c>
      <c r="CK68" s="24">
        <f>VLOOKUP($A68,'I-EmEC'!$A:$DD,MATCH(CK$2,'I-EmEC'!$A$1:$DD$1,0),FALSE)</f>
        <v>0</v>
      </c>
      <c r="CL68" s="24">
        <f>VLOOKUP($A68,'I-EmEC'!$A:$DD,MATCH(CL$2,'I-EmEC'!$A$1:$DD$1,0),FALSE)</f>
        <v>0</v>
      </c>
      <c r="CM68" s="24">
        <f>VLOOKUP($A68,'I-EmEC'!$A:$DD,MATCH(CM$2,'I-EmEC'!$A$1:$DD$1,0),FALSE)</f>
        <v>3.9508928571428568</v>
      </c>
      <c r="CN68" s="24" t="e">
        <f>VLOOKUP($A68,'I-EmEC'!$A:$DD,MATCH(CN$2,'I-EmEC'!$A$1:$DD$1,0),FALSE)</f>
        <v>#N/A</v>
      </c>
      <c r="CO68" s="24" t="e">
        <f>VLOOKUP($A68,'I-EmEC'!$A:$DD,MATCH(CO$2,'I-EmEC'!$A$1:$DD$1,0),FALSE)</f>
        <v>#N/A</v>
      </c>
      <c r="CP68" s="24" t="e">
        <f>VLOOKUP($A68,'I-EmEC'!$A:$DD,MATCH(CP$2,'I-EmEC'!$A$1:$DD$1,0),FALSE)</f>
        <v>#N/A</v>
      </c>
    </row>
    <row r="69" spans="1:94" x14ac:dyDescent="0.2">
      <c r="A69" s="49" t="s">
        <v>93</v>
      </c>
      <c r="B69" s="37" t="str">
        <f>IF(VLOOKUP($A69,'I-Ligands'!$A:$G,3,FALSE)="","",VLOOKUP($A69,'I-Ligands'!$A:$G,3,FALSE))</f>
        <v>Capric acid</v>
      </c>
      <c r="C69" s="38" t="str">
        <f>IF(VLOOKUP($A69,'I-Ligands'!$A:$G,4,FALSE)="","",VLOOKUP($A69,'I-Ligands'!$A:$G,4,FALSE))</f>
        <v>Decanoic Acid</v>
      </c>
      <c r="D69" s="36" t="str">
        <f>IF(VLOOKUP($A69,'I-Ligands'!$A:$G,5,FALSE)="","",VLOOKUP($A69,'I-Ligands'!$A:$G,5,FALSE))</f>
        <v>Guide to Pharmacology</v>
      </c>
      <c r="E69" s="36">
        <f>IF(VLOOKUP($A69,'I-Ligands'!$A:$G,6,FALSE)="","",VLOOKUP($A69,'I-Ligands'!$A:$G,6,FALSE))</f>
        <v>5532</v>
      </c>
      <c r="F69" s="36" t="str">
        <f>IF(VLOOKUP($A69,'I-Ligands'!$A:$G,7,FALSE)="","",VLOOKUP($A69,'I-Ligands'!$A:$G,7,FALSE))</f>
        <v>Physiological</v>
      </c>
      <c r="G69" s="28">
        <f t="shared" si="20"/>
        <v>0</v>
      </c>
      <c r="H69" s="32">
        <f t="shared" si="21"/>
        <v>3.7801009396567049</v>
      </c>
      <c r="I69" s="32">
        <f t="shared" si="22"/>
        <v>0</v>
      </c>
      <c r="J69" s="32">
        <f t="shared" si="23"/>
        <v>0</v>
      </c>
      <c r="K69" s="32" t="e">
        <f t="shared" si="24"/>
        <v>#N/A</v>
      </c>
      <c r="L69" s="28">
        <f t="shared" si="25"/>
        <v>0</v>
      </c>
      <c r="M69" s="32">
        <f t="shared" si="26"/>
        <v>3.94</v>
      </c>
      <c r="N69" s="32">
        <f t="shared" si="27"/>
        <v>0</v>
      </c>
      <c r="O69" s="32">
        <f t="shared" si="28"/>
        <v>0</v>
      </c>
      <c r="P69" s="32" t="e">
        <f t="shared" si="29"/>
        <v>#N/A</v>
      </c>
      <c r="Q69" s="29">
        <f t="shared" si="30"/>
        <v>0</v>
      </c>
      <c r="R69" s="31">
        <f t="shared" si="31"/>
        <v>69.199178644763862</v>
      </c>
      <c r="S69" s="31">
        <f t="shared" si="32"/>
        <v>0</v>
      </c>
      <c r="T69" s="31">
        <f t="shared" si="33"/>
        <v>0</v>
      </c>
      <c r="U69" s="31" t="e">
        <f t="shared" si="34"/>
        <v>#N/A</v>
      </c>
      <c r="V69" s="28">
        <f t="shared" si="35"/>
        <v>0</v>
      </c>
      <c r="W69" s="32">
        <f t="shared" si="36"/>
        <v>7.8190255220417644</v>
      </c>
      <c r="X69" s="32">
        <f t="shared" si="37"/>
        <v>0</v>
      </c>
      <c r="Y69" s="32">
        <f t="shared" si="38"/>
        <v>0</v>
      </c>
      <c r="Z69" s="32" t="e">
        <f t="shared" si="39"/>
        <v>#N/A</v>
      </c>
      <c r="AA69" s="23" cm="1">
        <f t="array" ref="AA69">_xlfn.IFS(AR69=0,0,AR69&gt;0,(LOG(0.01*BI69/10^-AR69)))</f>
        <v>0</v>
      </c>
      <c r="AB69" s="24" cm="1">
        <f t="array" ref="AB69">_xlfn.IFS(AS69=0,0,AS69&gt;0,(LOG(0.01*BJ69/10^-AS69)))</f>
        <v>0</v>
      </c>
      <c r="AC69" s="24" cm="1">
        <f t="array" ref="AC69">_xlfn.IFS(AT69=0,0,AT69&gt;0,(LOG(0.01*BK69/10^-AT69)))</f>
        <v>3.2379099976876016</v>
      </c>
      <c r="AD69" s="24" cm="1">
        <f t="array" ref="AD69">_xlfn.IFS(AU69=0,0,AU69&gt;0,(LOG(0.01*BL69/10^-AU69)))</f>
        <v>3.2379099976876016</v>
      </c>
      <c r="AE69" s="24" cm="1">
        <f t="array" ref="AE69">_xlfn.IFS(AV69=0,0,AV69&gt;0,(LOG(0.01*BM69/10^-AV69)))</f>
        <v>3.7801009396567049</v>
      </c>
      <c r="AF69" s="24" cm="1">
        <f t="array" ref="AF69">_xlfn.IFS(AW69=0,0,AW69&gt;0,(LOG(0.01*BN69/10^-AW69)))</f>
        <v>3.4758051492508959</v>
      </c>
      <c r="AG69" s="24" cm="1">
        <f t="array" ref="AG69">_xlfn.IFS(AX69=0,0,AX69&gt;0,(LOG(0.01*BO69/10^-AX69)))</f>
        <v>3.4758051492508959</v>
      </c>
      <c r="AH69" s="24" cm="1">
        <f t="array" ref="AH69">_xlfn.IFS(AY69=0,0,AY69&gt;0,(LOG(0.01*BP69/10^-AY69)))</f>
        <v>3.0752189536130206</v>
      </c>
      <c r="AI69" s="24" cm="1">
        <f t="array" ref="AI69">_xlfn.IFS(AZ69=0,0,AZ69&gt;0,(LOG(0.01*BQ69/10^-AZ69)))</f>
        <v>0</v>
      </c>
      <c r="AJ69" s="24" cm="1">
        <f t="array" ref="AJ69">_xlfn.IFS(BA69=0,0,BA69&gt;0,(LOG(0.01*BR69/10^-BA69)))</f>
        <v>0</v>
      </c>
      <c r="AK69" s="24" cm="1">
        <f t="array" ref="AK69">_xlfn.IFS(BB69=0,0,BB69&gt;0,(LOG(0.01*BS69/10^-BB69)))</f>
        <v>0</v>
      </c>
      <c r="AL69" s="24" cm="1">
        <f t="array" ref="AL69">_xlfn.IFS(BC69=0,0,BC69&gt;0,(LOG(0.01*BT69/10^-BC69)))</f>
        <v>0</v>
      </c>
      <c r="AM69" s="24" cm="1">
        <f t="array" ref="AM69">_xlfn.IFS(BD69=0,0,BD69&gt;0,(LOG(0.01*BU69/10^-BD69)))</f>
        <v>0</v>
      </c>
      <c r="AN69" s="24" cm="1">
        <f t="array" ref="AN69">_xlfn.IFS(BE69=0,0,BE69&gt;0,(LOG(0.01*BV69/10^-BE69)))</f>
        <v>0</v>
      </c>
      <c r="AO69" s="24" t="e" cm="1">
        <f t="array" ref="AO69">_xlfn.IFS(BF69=0,0,BF69&gt;0,(LOG(0.01*BW69/10^-BF69)))</f>
        <v>#N/A</v>
      </c>
      <c r="AP69" s="24" t="e" cm="1">
        <f t="array" ref="AP69">_xlfn.IFS(BG69=0,0,BG69&gt;0,(LOG(0.01*BX69/10^-BG69)))</f>
        <v>#N/A</v>
      </c>
      <c r="AQ69" s="24" t="e" cm="1">
        <f t="array" ref="AQ69">_xlfn.IFS(BH69=0,0,BH69&gt;0,(LOG(0.01*BY69/10^-BH69)))</f>
        <v>#N/A</v>
      </c>
      <c r="AR69" s="23">
        <f>VLOOKUP($A69,'I-EmEC'!$A:$DD,MATCH(AR$2,'I-EmEC'!$A$1:$DD$1,0),FALSE)</f>
        <v>0</v>
      </c>
      <c r="AS69" s="24">
        <f>VLOOKUP($A69,'I-EmEC'!$A:$DD,MATCH(AS$2,'I-EmEC'!$A$1:$DD$1,0),FALSE)</f>
        <v>0</v>
      </c>
      <c r="AT69" s="24">
        <f>VLOOKUP($A69,'I-EmEC'!$A:$DD,MATCH(AT$2,'I-EmEC'!$A$1:$DD$1,0),FALSE)</f>
        <v>3.55</v>
      </c>
      <c r="AU69" s="24">
        <f>VLOOKUP($A69,'I-EmEC'!$A:$DD,MATCH(AU$2,'I-EmEC'!$A$1:$DD$1,0),FALSE)</f>
        <v>3.55</v>
      </c>
      <c r="AV69" s="24">
        <f>VLOOKUP($A69,'I-EmEC'!$A:$DD,MATCH(AV$2,'I-EmEC'!$A$1:$DD$1,0),FALSE)</f>
        <v>3.94</v>
      </c>
      <c r="AW69" s="24">
        <f>VLOOKUP($A69,'I-EmEC'!$A:$DD,MATCH(AW$2,'I-EmEC'!$A$1:$DD$1,0),FALSE)</f>
        <v>3.73</v>
      </c>
      <c r="AX69" s="24">
        <f>VLOOKUP($A69,'I-EmEC'!$A:$DD,MATCH(AX$2,'I-EmEC'!$A$1:$DD$1,0),FALSE)</f>
        <v>3.73</v>
      </c>
      <c r="AY69" s="24">
        <f>VLOOKUP($A69,'I-EmEC'!$A:$DD,MATCH(AY$2,'I-EmEC'!$A$1:$DD$1,0),FALSE)</f>
        <v>3.37</v>
      </c>
      <c r="AZ69" s="24">
        <f>VLOOKUP($A69,'I-EmEC'!$A:$DD,MATCH(AZ$2,'I-EmEC'!$A$1:$DD$1,0),FALSE)</f>
        <v>0</v>
      </c>
      <c r="BA69" s="24">
        <f>VLOOKUP($A69,'I-EmEC'!$A:$DD,MATCH(BA$2,'I-EmEC'!$A$1:$DD$1,0),FALSE)</f>
        <v>0</v>
      </c>
      <c r="BB69" s="24">
        <f>VLOOKUP($A69,'I-EmEC'!$A:$DD,MATCH(BB$2,'I-EmEC'!$A$1:$DD$1,0),FALSE)</f>
        <v>0</v>
      </c>
      <c r="BC69" s="24">
        <f>VLOOKUP($A69,'I-EmEC'!$A:$DD,MATCH(BC$2,'I-EmEC'!$A$1:$DD$1,0),FALSE)</f>
        <v>0</v>
      </c>
      <c r="BD69" s="24">
        <f>VLOOKUP($A69,'I-EmEC'!$A:$DD,MATCH(BD$2,'I-EmEC'!$A$1:$DD$1,0),FALSE)</f>
        <v>0</v>
      </c>
      <c r="BE69" s="24">
        <f>VLOOKUP($A69,'I-EmEC'!$A:$DD,MATCH(BE$2,'I-EmEC'!$A$1:$DD$1,0),FALSE)</f>
        <v>0</v>
      </c>
      <c r="BF69" s="24" t="e">
        <f>VLOOKUP($A69,'I-EmEC'!$A:$DD,MATCH(BF$2,'I-EmEC'!$A$1:$DD$1,0),FALSE)</f>
        <v>#N/A</v>
      </c>
      <c r="BG69" s="24" t="e">
        <f>VLOOKUP($A69,'I-EmEC'!$A:$DD,MATCH(BG$2,'I-EmEC'!$A$1:$DD$1,0),FALSE)</f>
        <v>#N/A</v>
      </c>
      <c r="BH69" s="24" t="e">
        <f>VLOOKUP($A69,'I-EmEC'!$A:$DD,MATCH(BH$2,'I-EmEC'!$A$1:$DD$1,0),FALSE)</f>
        <v>#N/A</v>
      </c>
      <c r="BI69" s="26">
        <f>VLOOKUP($A69,'I-EmEC'!$A:$DD,MATCH(BI$2,'I-EmEC'!$A$1:$DD$1,0),FALSE)</f>
        <v>0</v>
      </c>
      <c r="BJ69" s="27">
        <f>VLOOKUP($A69,'I-EmEC'!$A:$DD,MATCH(BJ$2,'I-EmEC'!$A$1:$DD$1,0),FALSE)</f>
        <v>0</v>
      </c>
      <c r="BK69" s="27">
        <f>VLOOKUP($A69,'I-EmEC'!$A:$DD,MATCH(BK$2,'I-EmEC'!$A$1:$DD$1,0),FALSE)</f>
        <v>48.742746615087036</v>
      </c>
      <c r="BL69" s="27">
        <f>VLOOKUP($A69,'I-EmEC'!$A:$DD,MATCH(BL$2,'I-EmEC'!$A$1:$DD$1,0),FALSE)</f>
        <v>48.742746615087036</v>
      </c>
      <c r="BM69" s="27">
        <f>VLOOKUP($A69,'I-EmEC'!$A:$DD,MATCH(BM$2,'I-EmEC'!$A$1:$DD$1,0),FALSE)</f>
        <v>69.199178644763862</v>
      </c>
      <c r="BN69" s="27">
        <f>VLOOKUP($A69,'I-EmEC'!$A:$DD,MATCH(BN$2,'I-EmEC'!$A$1:$DD$1,0),FALSE)</f>
        <v>55.693581780538302</v>
      </c>
      <c r="BO69" s="27">
        <f>VLOOKUP($A69,'I-EmEC'!$A:$DD,MATCH(BO$2,'I-EmEC'!$A$1:$DD$1,0),FALSE)</f>
        <v>55.693581780538302</v>
      </c>
      <c r="BP69" s="27">
        <f>VLOOKUP($A69,'I-EmEC'!$A:$DD,MATCH(BP$2,'I-EmEC'!$A$1:$DD$1,0),FALSE)</f>
        <v>50.724637681159422</v>
      </c>
      <c r="BQ69" s="27">
        <f>VLOOKUP($A69,'I-EmEC'!$A:$DD,MATCH(BQ$2,'I-EmEC'!$A$1:$DD$1,0),FALSE)</f>
        <v>0</v>
      </c>
      <c r="BR69" s="27">
        <f>VLOOKUP($A69,'I-EmEC'!$A:$DD,MATCH(BR$2,'I-EmEC'!$A$1:$DD$1,0),FALSE)</f>
        <v>0</v>
      </c>
      <c r="BS69" s="27">
        <f>VLOOKUP($A69,'I-EmEC'!$A:$DD,MATCH(BS$2,'I-EmEC'!$A$1:$DD$1,0),FALSE)</f>
        <v>0</v>
      </c>
      <c r="BT69" s="27">
        <f>VLOOKUP($A69,'I-EmEC'!$A:$DD,MATCH(BT$2,'I-EmEC'!$A$1:$DD$1,0),FALSE)</f>
        <v>0</v>
      </c>
      <c r="BU69" s="27">
        <f>VLOOKUP($A69,'I-EmEC'!$A:$DD,MATCH(BU$2,'I-EmEC'!$A$1:$DD$1,0),FALSE)</f>
        <v>0</v>
      </c>
      <c r="BV69" s="27">
        <f>VLOOKUP($A69,'I-EmEC'!$A:$DD,MATCH(BV$2,'I-EmEC'!$A$1:$DD$1,0),FALSE)</f>
        <v>0</v>
      </c>
      <c r="BW69" s="27" t="e">
        <f>VLOOKUP($A69,'I-EmEC'!$A:$DD,MATCH(BW$2,'I-EmEC'!$A$1:$DD$1,0),FALSE)</f>
        <v>#N/A</v>
      </c>
      <c r="BX69" s="27" t="e">
        <f>VLOOKUP($A69,'I-EmEC'!$A:$DD,MATCH(BX$2,'I-EmEC'!$A$1:$DD$1,0),FALSE)</f>
        <v>#N/A</v>
      </c>
      <c r="BY69" s="27" t="e">
        <f>VLOOKUP($A69,'I-EmEC'!$A:$DD,MATCH(BY$2,'I-EmEC'!$A$1:$DD$1,0),FALSE)</f>
        <v>#N/A</v>
      </c>
      <c r="BZ69" s="23">
        <f>VLOOKUP($A69,'I-EmEC'!$A:$DD,MATCH(BZ$2,'I-EmEC'!$A$1:$DD$1,0),FALSE)</f>
        <v>0</v>
      </c>
      <c r="CA69" s="24">
        <f>VLOOKUP($A69,'I-EmEC'!$A:$DD,MATCH(CA$2,'I-EmEC'!$A$1:$DD$1,0),FALSE)</f>
        <v>0</v>
      </c>
      <c r="CB69" s="24">
        <f>VLOOKUP($A69,'I-EmEC'!$A:$DD,MATCH(CB$2,'I-EmEC'!$A$1:$DD$1,0),FALSE)</f>
        <v>4.9411764705882355</v>
      </c>
      <c r="CC69" s="24">
        <f>VLOOKUP($A69,'I-EmEC'!$A:$DD,MATCH(CC$2,'I-EmEC'!$A$1:$DD$1,0),FALSE)</f>
        <v>4.9411764705882355</v>
      </c>
      <c r="CD69" s="24">
        <f>VLOOKUP($A69,'I-EmEC'!$A:$DD,MATCH(CD$2,'I-EmEC'!$A$1:$DD$1,0),FALSE)</f>
        <v>7.8190255220417644</v>
      </c>
      <c r="CE69" s="24">
        <f>VLOOKUP($A69,'I-EmEC'!$A:$DD,MATCH(CE$2,'I-EmEC'!$A$1:$DD$1,0),FALSE)</f>
        <v>4.6701388888888884</v>
      </c>
      <c r="CF69" s="24">
        <f>VLOOKUP($A69,'I-EmEC'!$A:$DD,MATCH(CF$2,'I-EmEC'!$A$1:$DD$1,0),FALSE)</f>
        <v>4.6701388888888884</v>
      </c>
      <c r="CG69" s="24">
        <f>VLOOKUP($A69,'I-EmEC'!$A:$DD,MATCH(CG$2,'I-EmEC'!$A$1:$DD$1,0),FALSE)</f>
        <v>2.8044871794871793</v>
      </c>
      <c r="CH69" s="24">
        <f>VLOOKUP($A69,'I-EmEC'!$A:$DD,MATCH(CH$2,'I-EmEC'!$A$1:$DD$1,0),FALSE)</f>
        <v>0</v>
      </c>
      <c r="CI69" s="24">
        <f>VLOOKUP($A69,'I-EmEC'!$A:$DD,MATCH(CI$2,'I-EmEC'!$A$1:$DD$1,0),FALSE)</f>
        <v>0</v>
      </c>
      <c r="CJ69" s="24">
        <f>VLOOKUP($A69,'I-EmEC'!$A:$DD,MATCH(CJ$2,'I-EmEC'!$A$1:$DD$1,0),FALSE)</f>
        <v>0</v>
      </c>
      <c r="CK69" s="24">
        <f>VLOOKUP($A69,'I-EmEC'!$A:$DD,MATCH(CK$2,'I-EmEC'!$A$1:$DD$1,0),FALSE)</f>
        <v>0</v>
      </c>
      <c r="CL69" s="24">
        <f>VLOOKUP($A69,'I-EmEC'!$A:$DD,MATCH(CL$2,'I-EmEC'!$A$1:$DD$1,0),FALSE)</f>
        <v>0</v>
      </c>
      <c r="CM69" s="24">
        <f>VLOOKUP($A69,'I-EmEC'!$A:$DD,MATCH(CM$2,'I-EmEC'!$A$1:$DD$1,0),FALSE)</f>
        <v>0</v>
      </c>
      <c r="CN69" s="24" t="e">
        <f>VLOOKUP($A69,'I-EmEC'!$A:$DD,MATCH(CN$2,'I-EmEC'!$A$1:$DD$1,0),FALSE)</f>
        <v>#N/A</v>
      </c>
      <c r="CO69" s="24" t="e">
        <f>VLOOKUP($A69,'I-EmEC'!$A:$DD,MATCH(CO$2,'I-EmEC'!$A$1:$DD$1,0),FALSE)</f>
        <v>#N/A</v>
      </c>
      <c r="CP69" s="24" t="e">
        <f>VLOOKUP($A69,'I-EmEC'!$A:$DD,MATCH(CP$2,'I-EmEC'!$A$1:$DD$1,0),FALSE)</f>
        <v>#N/A</v>
      </c>
    </row>
    <row r="70" spans="1:94" x14ac:dyDescent="0.2">
      <c r="A70" s="49" t="s">
        <v>50</v>
      </c>
      <c r="B70" s="37" t="str">
        <f>IF(VLOOKUP($A70,'I-Ligands'!$A:$G,3,FALSE)="","",VLOOKUP($A70,'I-Ligands'!$A:$G,3,FALSE))</f>
        <v>Bombesin</v>
      </c>
      <c r="C70" s="38" t="str">
        <f>IF(VLOOKUP($A70,'I-Ligands'!$A:$G,4,FALSE)="","",VLOOKUP($A70,'I-Ligands'!$A:$G,4,FALSE))</f>
        <v>Pyr-QRLGNQWAVGHLM-NH2</v>
      </c>
      <c r="D70" s="36" t="str">
        <f>IF(VLOOKUP($A70,'I-Ligands'!$A:$G,5,FALSE)="","",VLOOKUP($A70,'I-Ligands'!$A:$G,5,FALSE))</f>
        <v>Guide to Pharmacology</v>
      </c>
      <c r="E70" s="36">
        <f>IF(VLOOKUP($A70,'I-Ligands'!$A:$G,6,FALSE)="","",VLOOKUP($A70,'I-Ligands'!$A:$G,6,FALSE))</f>
        <v>616</v>
      </c>
      <c r="F70" s="36" t="str">
        <f>IF(VLOOKUP($A70,'I-Ligands'!$A:$G,7,FALSE)="","",VLOOKUP($A70,'I-Ligands'!$A:$G,7,FALSE))</f>
        <v>Physiological</v>
      </c>
      <c r="G70" s="28">
        <f t="shared" si="20"/>
        <v>9.6217669568945539</v>
      </c>
      <c r="H70" s="32">
        <f t="shared" si="21"/>
        <v>9.7076588837130284</v>
      </c>
      <c r="I70" s="32">
        <f t="shared" si="22"/>
        <v>10.254534401697075</v>
      </c>
      <c r="J70" s="32">
        <f t="shared" si="23"/>
        <v>10.040131578995869</v>
      </c>
      <c r="K70" s="32" t="e">
        <f t="shared" si="24"/>
        <v>#N/A</v>
      </c>
      <c r="L70" s="28">
        <f t="shared" si="25"/>
        <v>9.73</v>
      </c>
      <c r="M70" s="32">
        <f t="shared" si="26"/>
        <v>9.82</v>
      </c>
      <c r="N70" s="32">
        <f t="shared" si="27"/>
        <v>10.36</v>
      </c>
      <c r="O70" s="32">
        <f t="shared" si="28"/>
        <v>10.119999999999999</v>
      </c>
      <c r="P70" s="32" t="e">
        <f t="shared" si="29"/>
        <v>#N/A</v>
      </c>
      <c r="Q70" s="29">
        <f t="shared" si="30"/>
        <v>77.941176470588232</v>
      </c>
      <c r="R70" s="31">
        <f t="shared" si="31"/>
        <v>77.207392197125259</v>
      </c>
      <c r="S70" s="31">
        <f t="shared" si="32"/>
        <v>81.348314606741582</v>
      </c>
      <c r="T70" s="31">
        <f t="shared" si="33"/>
        <v>83.201581027667984</v>
      </c>
      <c r="U70" s="31" t="e">
        <f t="shared" si="34"/>
        <v>#N/A</v>
      </c>
      <c r="V70" s="28">
        <f t="shared" si="35"/>
        <v>6.5360501567398126</v>
      </c>
      <c r="W70" s="32">
        <f t="shared" si="36"/>
        <v>5.6568778979907268</v>
      </c>
      <c r="X70" s="32">
        <f t="shared" si="37"/>
        <v>3.1596360628618694</v>
      </c>
      <c r="Y70" s="32">
        <f t="shared" si="38"/>
        <v>6.7684887459807079</v>
      </c>
      <c r="Z70" s="32" t="e">
        <f t="shared" si="39"/>
        <v>#N/A</v>
      </c>
      <c r="AA70" s="23" cm="1">
        <f t="array" ref="AA70">_xlfn.IFS(AR70=0,0,AR70&gt;0,(LOG(0.01*BI70/10^-AR70)))</f>
        <v>9.6217669568945539</v>
      </c>
      <c r="AB70" s="24" cm="1">
        <f t="array" ref="AB70">_xlfn.IFS(AS70=0,0,AS70&gt;0,(LOG(0.01*BJ70/10^-AS70)))</f>
        <v>9.5493537793073706</v>
      </c>
      <c r="AC70" s="24" cm="1">
        <f t="array" ref="AC70">_xlfn.IFS(AT70=0,0,AT70&gt;0,(LOG(0.01*BK70/10^-AT70)))</f>
        <v>9.4967378099611537</v>
      </c>
      <c r="AD70" s="24" cm="1">
        <f t="array" ref="AD70">_xlfn.IFS(AU70=0,0,AU70&gt;0,(LOG(0.01*BL70/10^-AU70)))</f>
        <v>9.4967378099611537</v>
      </c>
      <c r="AE70" s="24" cm="1">
        <f t="array" ref="AE70">_xlfn.IFS(AV70=0,0,AV70&gt;0,(LOG(0.01*BM70/10^-AV70)))</f>
        <v>9.7076588837130284</v>
      </c>
      <c r="AF70" s="24" cm="1">
        <f t="array" ref="AF70">_xlfn.IFS(AW70=0,0,AW70&gt;0,(LOG(0.01*BN70/10^-AW70)))</f>
        <v>9.4595339546428985</v>
      </c>
      <c r="AG70" s="24" cm="1">
        <f t="array" ref="AG70">_xlfn.IFS(AX70=0,0,AX70&gt;0,(LOG(0.01*BO70/10^-AX70)))</f>
        <v>9.4595339546428985</v>
      </c>
      <c r="AH70" s="24" cm="1">
        <f t="array" ref="AH70">_xlfn.IFS(AY70=0,0,AY70&gt;0,(LOG(0.01*BP70/10^-AY70)))</f>
        <v>9.6621140282580207</v>
      </c>
      <c r="AI70" s="24" cm="1">
        <f t="array" ref="AI70">_xlfn.IFS(AZ70=0,0,AZ70&gt;0,(LOG(0.01*BQ70/10^-AZ70)))</f>
        <v>10.254534401697075</v>
      </c>
      <c r="AJ70" s="24" cm="1">
        <f t="array" ref="AJ70">_xlfn.IFS(BA70=0,0,BA70&gt;0,(LOG(0.01*BR70/10^-BA70)))</f>
        <v>10.254534401697075</v>
      </c>
      <c r="AK70" s="24" cm="1">
        <f t="array" ref="AK70">_xlfn.IFS(BB70=0,0,BB70&gt;0,(LOG(0.01*BS70/10^-BB70)))</f>
        <v>10.100348559552234</v>
      </c>
      <c r="AL70" s="24" cm="1">
        <f t="array" ref="AL70">_xlfn.IFS(BC70=0,0,BC70&gt;0,(LOG(0.01*BT70/10^-BC70)))</f>
        <v>8.6724880785798781</v>
      </c>
      <c r="AM70" s="24" cm="1">
        <f t="array" ref="AM70">_xlfn.IFS(BD70=0,0,BD70&gt;0,(LOG(0.01*BU70/10^-BD70)))</f>
        <v>9.8733091521736309</v>
      </c>
      <c r="AN70" s="24" cm="1">
        <f t="array" ref="AN70">_xlfn.IFS(BE70=0,0,BE70&gt;0,(LOG(0.01*BV70/10^-BE70)))</f>
        <v>10.040131578995869</v>
      </c>
      <c r="AO70" s="24" t="e" cm="1">
        <f t="array" ref="AO70">_xlfn.IFS(BF70=0,0,BF70&gt;0,(LOG(0.01*BW70/10^-BF70)))</f>
        <v>#N/A</v>
      </c>
      <c r="AP70" s="24" t="e" cm="1">
        <f t="array" ref="AP70">_xlfn.IFS(BG70=0,0,BG70&gt;0,(LOG(0.01*BX70/10^-BG70)))</f>
        <v>#N/A</v>
      </c>
      <c r="AQ70" s="24" t="e" cm="1">
        <f t="array" ref="AQ70">_xlfn.IFS(BH70=0,0,BH70&gt;0,(LOG(0.01*BY70/10^-BH70)))</f>
        <v>#N/A</v>
      </c>
      <c r="AR70" s="23">
        <f>VLOOKUP($A70,'I-EmEC'!$A:$DD,MATCH(AR$2,'I-EmEC'!$A$1:$DD$1,0),FALSE)</f>
        <v>9.73</v>
      </c>
      <c r="AS70" s="24">
        <f>VLOOKUP($A70,'I-EmEC'!$A:$DD,MATCH(AS$2,'I-EmEC'!$A$1:$DD$1,0),FALSE)</f>
        <v>9.66</v>
      </c>
      <c r="AT70" s="24">
        <f>VLOOKUP($A70,'I-EmEC'!$A:$DD,MATCH(AT$2,'I-EmEC'!$A$1:$DD$1,0),FALSE)</f>
        <v>9.66</v>
      </c>
      <c r="AU70" s="24">
        <f>VLOOKUP($A70,'I-EmEC'!$A:$DD,MATCH(AU$2,'I-EmEC'!$A$1:$DD$1,0),FALSE)</f>
        <v>9.66</v>
      </c>
      <c r="AV70" s="24">
        <f>VLOOKUP($A70,'I-EmEC'!$A:$DD,MATCH(AV$2,'I-EmEC'!$A$1:$DD$1,0),FALSE)</f>
        <v>9.82</v>
      </c>
      <c r="AW70" s="24">
        <f>VLOOKUP($A70,'I-EmEC'!$A:$DD,MATCH(AW$2,'I-EmEC'!$A$1:$DD$1,0),FALSE)</f>
        <v>9.58</v>
      </c>
      <c r="AX70" s="24">
        <f>VLOOKUP($A70,'I-EmEC'!$A:$DD,MATCH(AX$2,'I-EmEC'!$A$1:$DD$1,0),FALSE)</f>
        <v>9.58</v>
      </c>
      <c r="AY70" s="24">
        <f>VLOOKUP($A70,'I-EmEC'!$A:$DD,MATCH(AY$2,'I-EmEC'!$A$1:$DD$1,0),FALSE)</f>
        <v>9.7899999999999991</v>
      </c>
      <c r="AZ70" s="24">
        <f>VLOOKUP($A70,'I-EmEC'!$A:$DD,MATCH(AZ$2,'I-EmEC'!$A$1:$DD$1,0),FALSE)</f>
        <v>10.36</v>
      </c>
      <c r="BA70" s="24">
        <f>VLOOKUP($A70,'I-EmEC'!$A:$DD,MATCH(BA$2,'I-EmEC'!$A$1:$DD$1,0),FALSE)</f>
        <v>10.36</v>
      </c>
      <c r="BB70" s="24">
        <f>VLOOKUP($A70,'I-EmEC'!$A:$DD,MATCH(BB$2,'I-EmEC'!$A$1:$DD$1,0),FALSE)</f>
        <v>10.19</v>
      </c>
      <c r="BC70" s="24">
        <f>VLOOKUP($A70,'I-EmEC'!$A:$DD,MATCH(BC$2,'I-EmEC'!$A$1:$DD$1,0),FALSE)</f>
        <v>9.07</v>
      </c>
      <c r="BD70" s="24">
        <f>VLOOKUP($A70,'I-EmEC'!$A:$DD,MATCH(BD$2,'I-EmEC'!$A$1:$DD$1,0),FALSE)</f>
        <v>9.9600000000000009</v>
      </c>
      <c r="BE70" s="24">
        <f>VLOOKUP($A70,'I-EmEC'!$A:$DD,MATCH(BE$2,'I-EmEC'!$A$1:$DD$1,0),FALSE)</f>
        <v>10.119999999999999</v>
      </c>
      <c r="BF70" s="24" t="e">
        <f>VLOOKUP($A70,'I-EmEC'!$A:$DD,MATCH(BF$2,'I-EmEC'!$A$1:$DD$1,0),FALSE)</f>
        <v>#N/A</v>
      </c>
      <c r="BG70" s="24" t="e">
        <f>VLOOKUP($A70,'I-EmEC'!$A:$DD,MATCH(BG$2,'I-EmEC'!$A$1:$DD$1,0),FALSE)</f>
        <v>#N/A</v>
      </c>
      <c r="BH70" s="24" t="e">
        <f>VLOOKUP($A70,'I-EmEC'!$A:$DD,MATCH(BH$2,'I-EmEC'!$A$1:$DD$1,0),FALSE)</f>
        <v>#N/A</v>
      </c>
      <c r="BI70" s="26">
        <f>VLOOKUP($A70,'I-EmEC'!$A:$DD,MATCH(BI$2,'I-EmEC'!$A$1:$DD$1,0),FALSE)</f>
        <v>77.941176470588232</v>
      </c>
      <c r="BJ70" s="27">
        <f>VLOOKUP($A70,'I-EmEC'!$A:$DD,MATCH(BJ$2,'I-EmEC'!$A$1:$DD$1,0),FALSE)</f>
        <v>77.509293680297404</v>
      </c>
      <c r="BK70" s="27">
        <f>VLOOKUP($A70,'I-EmEC'!$A:$DD,MATCH(BK$2,'I-EmEC'!$A$1:$DD$1,0),FALSE)</f>
        <v>68.665377176015468</v>
      </c>
      <c r="BL70" s="27">
        <f>VLOOKUP($A70,'I-EmEC'!$A:$DD,MATCH(BL$2,'I-EmEC'!$A$1:$DD$1,0),FALSE)</f>
        <v>68.665377176015468</v>
      </c>
      <c r="BM70" s="27">
        <f>VLOOKUP($A70,'I-EmEC'!$A:$DD,MATCH(BM$2,'I-EmEC'!$A$1:$DD$1,0),FALSE)</f>
        <v>77.207392197125259</v>
      </c>
      <c r="BN70" s="27">
        <f>VLOOKUP($A70,'I-EmEC'!$A:$DD,MATCH(BN$2,'I-EmEC'!$A$1:$DD$1,0),FALSE)</f>
        <v>75.776397515527961</v>
      </c>
      <c r="BO70" s="27">
        <f>VLOOKUP($A70,'I-EmEC'!$A:$DD,MATCH(BO$2,'I-EmEC'!$A$1:$DD$1,0),FALSE)</f>
        <v>75.776397515527961</v>
      </c>
      <c r="BP70" s="27">
        <f>VLOOKUP($A70,'I-EmEC'!$A:$DD,MATCH(BP$2,'I-EmEC'!$A$1:$DD$1,0),FALSE)</f>
        <v>74.492753623188406</v>
      </c>
      <c r="BQ70" s="27">
        <f>VLOOKUP($A70,'I-EmEC'!$A:$DD,MATCH(BQ$2,'I-EmEC'!$A$1:$DD$1,0),FALSE)</f>
        <v>78.439425051334709</v>
      </c>
      <c r="BR70" s="27">
        <f>VLOOKUP($A70,'I-EmEC'!$A:$DD,MATCH(BR$2,'I-EmEC'!$A$1:$DD$1,0),FALSE)</f>
        <v>78.439425051334709</v>
      </c>
      <c r="BS70" s="27">
        <f>VLOOKUP($A70,'I-EmEC'!$A:$DD,MATCH(BS$2,'I-EmEC'!$A$1:$DD$1,0),FALSE)</f>
        <v>81.348314606741582</v>
      </c>
      <c r="BT70" s="27">
        <f>VLOOKUP($A70,'I-EmEC'!$A:$DD,MATCH(BT$2,'I-EmEC'!$A$1:$DD$1,0),FALSE)</f>
        <v>40.039447731755423</v>
      </c>
      <c r="BU70" s="27">
        <f>VLOOKUP($A70,'I-EmEC'!$A:$DD,MATCH(BU$2,'I-EmEC'!$A$1:$DD$1,0),FALSE)</f>
        <v>81.904761904761898</v>
      </c>
      <c r="BV70" s="27">
        <f>VLOOKUP($A70,'I-EmEC'!$A:$DD,MATCH(BV$2,'I-EmEC'!$A$1:$DD$1,0),FALSE)</f>
        <v>83.201581027667984</v>
      </c>
      <c r="BW70" s="27" t="e">
        <f>VLOOKUP($A70,'I-EmEC'!$A:$DD,MATCH(BW$2,'I-EmEC'!$A$1:$DD$1,0),FALSE)</f>
        <v>#N/A</v>
      </c>
      <c r="BX70" s="27" t="e">
        <f>VLOOKUP($A70,'I-EmEC'!$A:$DD,MATCH(BX$2,'I-EmEC'!$A$1:$DD$1,0),FALSE)</f>
        <v>#N/A</v>
      </c>
      <c r="BY70" s="27" t="e">
        <f>VLOOKUP($A70,'I-EmEC'!$A:$DD,MATCH(BY$2,'I-EmEC'!$A$1:$DD$1,0),FALSE)</f>
        <v>#N/A</v>
      </c>
      <c r="BZ70" s="23">
        <f>VLOOKUP($A70,'I-EmEC'!$A:$DD,MATCH(BZ$2,'I-EmEC'!$A$1:$DD$1,0),FALSE)</f>
        <v>6.3759398496240598</v>
      </c>
      <c r="CA70" s="24">
        <f>VLOOKUP($A70,'I-EmEC'!$A:$DD,MATCH(CA$2,'I-EmEC'!$A$1:$DD$1,0),FALSE)</f>
        <v>6.5360501567398126</v>
      </c>
      <c r="CB70" s="24">
        <f>VLOOKUP($A70,'I-EmEC'!$A:$DD,MATCH(CB$2,'I-EmEC'!$A$1:$DD$1,0),FALSE)</f>
        <v>3.5323383084577111</v>
      </c>
      <c r="CC70" s="24">
        <f>VLOOKUP($A70,'I-EmEC'!$A:$DD,MATCH(CC$2,'I-EmEC'!$A$1:$DD$1,0),FALSE)</f>
        <v>3.5323383084577111</v>
      </c>
      <c r="CD70" s="24">
        <f>VLOOKUP($A70,'I-EmEC'!$A:$DD,MATCH(CD$2,'I-EmEC'!$A$1:$DD$1,0),FALSE)</f>
        <v>4.2922374429223744</v>
      </c>
      <c r="CE70" s="24">
        <f>VLOOKUP($A70,'I-EmEC'!$A:$DD,MATCH(CE$2,'I-EmEC'!$A$1:$DD$1,0),FALSE)</f>
        <v>5.6568778979907268</v>
      </c>
      <c r="CF70" s="24">
        <f>VLOOKUP($A70,'I-EmEC'!$A:$DD,MATCH(CF$2,'I-EmEC'!$A$1:$DD$1,0),FALSE)</f>
        <v>5.6568778979907268</v>
      </c>
      <c r="CG70" s="24">
        <f>VLOOKUP($A70,'I-EmEC'!$A:$DD,MATCH(CG$2,'I-EmEC'!$A$1:$DD$1,0),FALSE)</f>
        <v>3.1379731379731379</v>
      </c>
      <c r="CH70" s="24">
        <f>VLOOKUP($A70,'I-EmEC'!$A:$DD,MATCH(CH$2,'I-EmEC'!$A$1:$DD$1,0),FALSE)</f>
        <v>3.1596360628618694</v>
      </c>
      <c r="CI70" s="24">
        <f>VLOOKUP($A70,'I-EmEC'!$A:$DD,MATCH(CI$2,'I-EmEC'!$A$1:$DD$1,0),FALSE)</f>
        <v>3.1596360628618694</v>
      </c>
      <c r="CJ70" s="24">
        <f>VLOOKUP($A70,'I-EmEC'!$A:$DD,MATCH(CJ$2,'I-EmEC'!$A$1:$DD$1,0),FALSE)</f>
        <v>2.8436763550667714</v>
      </c>
      <c r="CK70" s="24">
        <f>VLOOKUP($A70,'I-EmEC'!$A:$DD,MATCH(CK$2,'I-EmEC'!$A$1:$DD$1,0),FALSE)</f>
        <v>2.4457831325301203</v>
      </c>
      <c r="CL70" s="24">
        <f>VLOOKUP($A70,'I-EmEC'!$A:$DD,MATCH(CL$2,'I-EmEC'!$A$1:$DD$1,0),FALSE)</f>
        <v>6.3235294117647056</v>
      </c>
      <c r="CM70" s="24">
        <f>VLOOKUP($A70,'I-EmEC'!$A:$DD,MATCH(CM$2,'I-EmEC'!$A$1:$DD$1,0),FALSE)</f>
        <v>6.7684887459807079</v>
      </c>
      <c r="CN70" s="24" t="e">
        <f>VLOOKUP($A70,'I-EmEC'!$A:$DD,MATCH(CN$2,'I-EmEC'!$A$1:$DD$1,0),FALSE)</f>
        <v>#N/A</v>
      </c>
      <c r="CO70" s="24" t="e">
        <f>VLOOKUP($A70,'I-EmEC'!$A:$DD,MATCH(CO$2,'I-EmEC'!$A$1:$DD$1,0),FALSE)</f>
        <v>#N/A</v>
      </c>
      <c r="CP70" s="24" t="e">
        <f>VLOOKUP($A70,'I-EmEC'!$A:$DD,MATCH(CP$2,'I-EmEC'!$A$1:$DD$1,0),FALSE)</f>
        <v>#N/A</v>
      </c>
    </row>
    <row r="71" spans="1:94" x14ac:dyDescent="0.2">
      <c r="A71" s="49" t="s">
        <v>135</v>
      </c>
      <c r="B71" s="37" t="str">
        <f>IF(VLOOKUP($A71,'I-Ligands'!$A:$G,3,FALSE)="","",VLOOKUP($A71,'I-Ligands'!$A:$G,3,FALSE))</f>
        <v>Histamine</v>
      </c>
      <c r="C71" s="38" t="str">
        <f>IF(VLOOKUP($A71,'I-Ligands'!$A:$G,4,FALSE)="","",VLOOKUP($A71,'I-Ligands'!$A:$G,4,FALSE))</f>
        <v>Histamine Dihydrochloride</v>
      </c>
      <c r="D71" s="36" t="str">
        <f>IF(VLOOKUP($A71,'I-Ligands'!$A:$G,5,FALSE)="","",VLOOKUP($A71,'I-Ligands'!$A:$G,5,FALSE))</f>
        <v>Guide to Pharmacology</v>
      </c>
      <c r="E71" s="36">
        <f>IF(VLOOKUP($A71,'I-Ligands'!$A:$G,6,FALSE)="","",VLOOKUP($A71,'I-Ligands'!$A:$G,6,FALSE))</f>
        <v>1204</v>
      </c>
      <c r="F71" s="36" t="str">
        <f>IF(VLOOKUP($A71,'I-Ligands'!$A:$G,7,FALSE)="","",VLOOKUP($A71,'I-Ligands'!$A:$G,7,FALSE))</f>
        <v>Physiological</v>
      </c>
      <c r="G71" s="28">
        <f t="shared" si="20"/>
        <v>7.1091243493697238</v>
      </c>
      <c r="H71" s="32">
        <f t="shared" si="21"/>
        <v>7.6489479168216636</v>
      </c>
      <c r="I71" s="32">
        <f t="shared" si="22"/>
        <v>7.4947593831684225</v>
      </c>
      <c r="J71" s="32">
        <f t="shared" si="23"/>
        <v>6.2384071921878874</v>
      </c>
      <c r="K71" s="32" t="e">
        <f t="shared" si="24"/>
        <v>#N/A</v>
      </c>
      <c r="L71" s="28">
        <f t="shared" si="25"/>
        <v>7.28</v>
      </c>
      <c r="M71" s="32">
        <f t="shared" si="26"/>
        <v>8.0299999999999994</v>
      </c>
      <c r="N71" s="32">
        <f t="shared" si="27"/>
        <v>8.0299999999999994</v>
      </c>
      <c r="O71" s="32">
        <f t="shared" si="28"/>
        <v>6.48</v>
      </c>
      <c r="P71" s="32" t="e">
        <f t="shared" si="29"/>
        <v>#N/A</v>
      </c>
      <c r="Q71" s="29">
        <f t="shared" si="30"/>
        <v>67.472118959107803</v>
      </c>
      <c r="R71" s="31">
        <f t="shared" si="31"/>
        <v>70.724637681159422</v>
      </c>
      <c r="S71" s="31">
        <f t="shared" si="32"/>
        <v>72.189349112426029</v>
      </c>
      <c r="T71" s="31">
        <f t="shared" si="33"/>
        <v>57.333333333333336</v>
      </c>
      <c r="U71" s="31" t="e">
        <f t="shared" si="34"/>
        <v>#N/A</v>
      </c>
      <c r="V71" s="28">
        <f t="shared" si="35"/>
        <v>6.6240875912408752</v>
      </c>
      <c r="W71" s="32">
        <f t="shared" si="36"/>
        <v>4.4927536231884053</v>
      </c>
      <c r="X71" s="32">
        <f t="shared" si="37"/>
        <v>5.8466453674121412</v>
      </c>
      <c r="Y71" s="32">
        <f t="shared" si="38"/>
        <v>5.423423423423424</v>
      </c>
      <c r="Z71" s="32" t="e">
        <f t="shared" si="39"/>
        <v>#N/A</v>
      </c>
      <c r="AA71" s="23" cm="1">
        <f t="array" ref="AA71">_xlfn.IFS(AR71=0,0,AR71&gt;0,(LOG(0.01*BI71/10^-AR71)))</f>
        <v>7.0846294533569152</v>
      </c>
      <c r="AB71" s="24" cm="1">
        <f t="array" ref="AB71">_xlfn.IFS(AS71=0,0,AS71&gt;0,(LOG(0.01*BJ71/10^-AS71)))</f>
        <v>7.1091243493697238</v>
      </c>
      <c r="AC71" s="24" cm="1">
        <f t="array" ref="AC71">_xlfn.IFS(AT71=0,0,AT71&gt;0,(LOG(0.01*BK71/10^-AT71)))</f>
        <v>7.6489479168216636</v>
      </c>
      <c r="AD71" s="24" cm="1">
        <f t="array" ref="AD71">_xlfn.IFS(AU71=0,0,AU71&gt;0,(LOG(0.01*BL71/10^-AU71)))</f>
        <v>7.6489479168216636</v>
      </c>
      <c r="AE71" s="24" cm="1">
        <f t="array" ref="AE71">_xlfn.IFS(AV71=0,0,AV71&gt;0,(LOG(0.01*BM71/10^-AV71)))</f>
        <v>7.4847593831684227</v>
      </c>
      <c r="AF71" s="24" cm="1">
        <f t="array" ref="AF71">_xlfn.IFS(AW71=0,0,AW71&gt;0,(LOG(0.01*BN71/10^-AW71)))</f>
        <v>7.1274145630827608</v>
      </c>
      <c r="AG71" s="24" cm="1">
        <f t="array" ref="AG71">_xlfn.IFS(AX71=0,0,AX71&gt;0,(LOG(0.01*BO71/10^-AX71)))</f>
        <v>7.1274145630827608</v>
      </c>
      <c r="AH71" s="24" cm="1">
        <f t="array" ref="AH71">_xlfn.IFS(AY71=0,0,AY71&gt;0,(LOG(0.01*BP71/10^-AY71)))</f>
        <v>7.4195707312654564</v>
      </c>
      <c r="AI71" s="24" cm="1">
        <f t="array" ref="AI71">_xlfn.IFS(AZ71=0,0,AZ71&gt;0,(LOG(0.01*BQ71/10^-AZ71)))</f>
        <v>7.4947593831684225</v>
      </c>
      <c r="AJ71" s="24" cm="1">
        <f t="array" ref="AJ71">_xlfn.IFS(BA71=0,0,BA71&gt;0,(LOG(0.01*BR71/10^-BA71)))</f>
        <v>7.4947593831684225</v>
      </c>
      <c r="AK71" s="24" cm="1">
        <f t="array" ref="AK71">_xlfn.IFS(BB71=0,0,BB71&gt;0,(LOG(0.01*BS71/10^-BB71)))</f>
        <v>7.2661384402626368</v>
      </c>
      <c r="AL71" s="24" cm="1">
        <f t="array" ref="AL71">_xlfn.IFS(BC71=0,0,BC71&gt;0,(LOG(0.01*BT71/10^-BC71)))</f>
        <v>7.0984731260610756</v>
      </c>
      <c r="AM71" s="24" cm="1">
        <f t="array" ref="AM71">_xlfn.IFS(BD71=0,0,BD71&gt;0,(LOG(0.01*BU71/10^-BD71)))</f>
        <v>6.2384071921878874</v>
      </c>
      <c r="AN71" s="24" cm="1">
        <f t="array" ref="AN71">_xlfn.IFS(BE71=0,0,BE71&gt;0,(LOG(0.01*BV71/10^-BE71)))</f>
        <v>5.5691507118637515</v>
      </c>
      <c r="AO71" s="24" t="e" cm="1">
        <f t="array" ref="AO71">_xlfn.IFS(BF71=0,0,BF71&gt;0,(LOG(0.01*BW71/10^-BF71)))</f>
        <v>#N/A</v>
      </c>
      <c r="AP71" s="24" t="e" cm="1">
        <f t="array" ref="AP71">_xlfn.IFS(BG71=0,0,BG71&gt;0,(LOG(0.01*BX71/10^-BG71)))</f>
        <v>#N/A</v>
      </c>
      <c r="AQ71" s="24" t="e" cm="1">
        <f t="array" ref="AQ71">_xlfn.IFS(BH71=0,0,BH71&gt;0,(LOG(0.01*BY71/10^-BH71)))</f>
        <v>#N/A</v>
      </c>
      <c r="AR71" s="23">
        <f>VLOOKUP($A71,'I-EmEC'!$A:$DD,MATCH(AR$2,'I-EmEC'!$A$1:$DD$1,0),FALSE)</f>
        <v>7.27</v>
      </c>
      <c r="AS71" s="24">
        <f>VLOOKUP($A71,'I-EmEC'!$A:$DD,MATCH(AS$2,'I-EmEC'!$A$1:$DD$1,0),FALSE)</f>
        <v>7.28</v>
      </c>
      <c r="AT71" s="24">
        <f>VLOOKUP($A71,'I-EmEC'!$A:$DD,MATCH(AT$2,'I-EmEC'!$A$1:$DD$1,0),FALSE)</f>
        <v>8.0299999999999994</v>
      </c>
      <c r="AU71" s="24">
        <f>VLOOKUP($A71,'I-EmEC'!$A:$DD,MATCH(AU$2,'I-EmEC'!$A$1:$DD$1,0),FALSE)</f>
        <v>8.0299999999999994</v>
      </c>
      <c r="AV71" s="24">
        <f>VLOOKUP($A71,'I-EmEC'!$A:$DD,MATCH(AV$2,'I-EmEC'!$A$1:$DD$1,0),FALSE)</f>
        <v>8.02</v>
      </c>
      <c r="AW71" s="24">
        <f>VLOOKUP($A71,'I-EmEC'!$A:$DD,MATCH(AW$2,'I-EmEC'!$A$1:$DD$1,0),FALSE)</f>
        <v>7.32</v>
      </c>
      <c r="AX71" s="24">
        <f>VLOOKUP($A71,'I-EmEC'!$A:$DD,MATCH(AX$2,'I-EmEC'!$A$1:$DD$1,0),FALSE)</f>
        <v>7.32</v>
      </c>
      <c r="AY71" s="24">
        <f>VLOOKUP($A71,'I-EmEC'!$A:$DD,MATCH(AY$2,'I-EmEC'!$A$1:$DD$1,0),FALSE)</f>
        <v>7.57</v>
      </c>
      <c r="AZ71" s="24">
        <f>VLOOKUP($A71,'I-EmEC'!$A:$DD,MATCH(AZ$2,'I-EmEC'!$A$1:$DD$1,0),FALSE)</f>
        <v>8.0299999999999994</v>
      </c>
      <c r="BA71" s="24">
        <f>VLOOKUP($A71,'I-EmEC'!$A:$DD,MATCH(BA$2,'I-EmEC'!$A$1:$DD$1,0),FALSE)</f>
        <v>8.0299999999999994</v>
      </c>
      <c r="BB71" s="24">
        <f>VLOOKUP($A71,'I-EmEC'!$A:$DD,MATCH(BB$2,'I-EmEC'!$A$1:$DD$1,0),FALSE)</f>
        <v>7.98</v>
      </c>
      <c r="BC71" s="24">
        <f>VLOOKUP($A71,'I-EmEC'!$A:$DD,MATCH(BC$2,'I-EmEC'!$A$1:$DD$1,0),FALSE)</f>
        <v>7.24</v>
      </c>
      <c r="BD71" s="24">
        <f>VLOOKUP($A71,'I-EmEC'!$A:$DD,MATCH(BD$2,'I-EmEC'!$A$1:$DD$1,0),FALSE)</f>
        <v>6.48</v>
      </c>
      <c r="BE71" s="24">
        <f>VLOOKUP($A71,'I-EmEC'!$A:$DD,MATCH(BE$2,'I-EmEC'!$A$1:$DD$1,0),FALSE)</f>
        <v>5.99</v>
      </c>
      <c r="BF71" s="24" t="e">
        <f>VLOOKUP($A71,'I-EmEC'!$A:$DD,MATCH(BF$2,'I-EmEC'!$A$1:$DD$1,0),FALSE)</f>
        <v>#N/A</v>
      </c>
      <c r="BG71" s="24" t="e">
        <f>VLOOKUP($A71,'I-EmEC'!$A:$DD,MATCH(BG$2,'I-EmEC'!$A$1:$DD$1,0),FALSE)</f>
        <v>#N/A</v>
      </c>
      <c r="BH71" s="24" t="e">
        <f>VLOOKUP($A71,'I-EmEC'!$A:$DD,MATCH(BH$2,'I-EmEC'!$A$1:$DD$1,0),FALSE)</f>
        <v>#N/A</v>
      </c>
      <c r="BI71" s="26">
        <f>VLOOKUP($A71,'I-EmEC'!$A:$DD,MATCH(BI$2,'I-EmEC'!$A$1:$DD$1,0),FALSE)</f>
        <v>65.257352941176478</v>
      </c>
      <c r="BJ71" s="27">
        <f>VLOOKUP($A71,'I-EmEC'!$A:$DD,MATCH(BJ$2,'I-EmEC'!$A$1:$DD$1,0),FALSE)</f>
        <v>67.472118959107803</v>
      </c>
      <c r="BK71" s="27">
        <f>VLOOKUP($A71,'I-EmEC'!$A:$DD,MATCH(BK$2,'I-EmEC'!$A$1:$DD$1,0),FALSE)</f>
        <v>41.586073500967117</v>
      </c>
      <c r="BL71" s="27">
        <f>VLOOKUP($A71,'I-EmEC'!$A:$DD,MATCH(BL$2,'I-EmEC'!$A$1:$DD$1,0),FALSE)</f>
        <v>41.586073500967117</v>
      </c>
      <c r="BM71" s="27">
        <f>VLOOKUP($A71,'I-EmEC'!$A:$DD,MATCH(BM$2,'I-EmEC'!$A$1:$DD$1,0),FALSE)</f>
        <v>29.158110882956876</v>
      </c>
      <c r="BN71" s="27">
        <f>VLOOKUP($A71,'I-EmEC'!$A:$DD,MATCH(BN$2,'I-EmEC'!$A$1:$DD$1,0),FALSE)</f>
        <v>64.182194616977227</v>
      </c>
      <c r="BO71" s="27">
        <f>VLOOKUP($A71,'I-EmEC'!$A:$DD,MATCH(BO$2,'I-EmEC'!$A$1:$DD$1,0),FALSE)</f>
        <v>64.182194616977227</v>
      </c>
      <c r="BP71" s="27">
        <f>VLOOKUP($A71,'I-EmEC'!$A:$DD,MATCH(BP$2,'I-EmEC'!$A$1:$DD$1,0),FALSE)</f>
        <v>70.724637681159422</v>
      </c>
      <c r="BQ71" s="27">
        <f>VLOOKUP($A71,'I-EmEC'!$A:$DD,MATCH(BQ$2,'I-EmEC'!$A$1:$DD$1,0),FALSE)</f>
        <v>29.158110882956876</v>
      </c>
      <c r="BR71" s="27">
        <f>VLOOKUP($A71,'I-EmEC'!$A:$DD,MATCH(BR$2,'I-EmEC'!$A$1:$DD$1,0),FALSE)</f>
        <v>29.158110882956876</v>
      </c>
      <c r="BS71" s="27">
        <f>VLOOKUP($A71,'I-EmEC'!$A:$DD,MATCH(BS$2,'I-EmEC'!$A$1:$DD$1,0),FALSE)</f>
        <v>19.325842696629213</v>
      </c>
      <c r="BT71" s="27">
        <f>VLOOKUP($A71,'I-EmEC'!$A:$DD,MATCH(BT$2,'I-EmEC'!$A$1:$DD$1,0),FALSE)</f>
        <v>72.189349112426029</v>
      </c>
      <c r="BU71" s="27">
        <f>VLOOKUP($A71,'I-EmEC'!$A:$DD,MATCH(BU$2,'I-EmEC'!$A$1:$DD$1,0),FALSE)</f>
        <v>57.333333333333336</v>
      </c>
      <c r="BV71" s="27">
        <f>VLOOKUP($A71,'I-EmEC'!$A:$DD,MATCH(BV$2,'I-EmEC'!$A$1:$DD$1,0),FALSE)</f>
        <v>37.944664031620555</v>
      </c>
      <c r="BW71" s="27" t="e">
        <f>VLOOKUP($A71,'I-EmEC'!$A:$DD,MATCH(BW$2,'I-EmEC'!$A$1:$DD$1,0),FALSE)</f>
        <v>#N/A</v>
      </c>
      <c r="BX71" s="27" t="e">
        <f>VLOOKUP($A71,'I-EmEC'!$A:$DD,MATCH(BX$2,'I-EmEC'!$A$1:$DD$1,0),FALSE)</f>
        <v>#N/A</v>
      </c>
      <c r="BY71" s="27" t="e">
        <f>VLOOKUP($A71,'I-EmEC'!$A:$DD,MATCH(BY$2,'I-EmEC'!$A$1:$DD$1,0),FALSE)</f>
        <v>#N/A</v>
      </c>
      <c r="BZ71" s="23">
        <f>VLOOKUP($A71,'I-EmEC'!$A:$DD,MATCH(BZ$2,'I-EmEC'!$A$1:$DD$1,0),FALSE)</f>
        <v>5.5209953343701406</v>
      </c>
      <c r="CA71" s="24">
        <f>VLOOKUP($A71,'I-EmEC'!$A:$DD,MATCH(CA$2,'I-EmEC'!$A$1:$DD$1,0),FALSE)</f>
        <v>6.6240875912408752</v>
      </c>
      <c r="CB71" s="24">
        <f>VLOOKUP($A71,'I-EmEC'!$A:$DD,MATCH(CB$2,'I-EmEC'!$A$1:$DD$1,0),FALSE)</f>
        <v>3.0626780626780628</v>
      </c>
      <c r="CC71" s="24">
        <f>VLOOKUP($A71,'I-EmEC'!$A:$DD,MATCH(CC$2,'I-EmEC'!$A$1:$DD$1,0),FALSE)</f>
        <v>3.0626780626780628</v>
      </c>
      <c r="CD71" s="24">
        <f>VLOOKUP($A71,'I-EmEC'!$A:$DD,MATCH(CD$2,'I-EmEC'!$A$1:$DD$1,0),FALSE)</f>
        <v>1.6804733727810652</v>
      </c>
      <c r="CE71" s="24">
        <f>VLOOKUP($A71,'I-EmEC'!$A:$DD,MATCH(CE$2,'I-EmEC'!$A$1:$DD$1,0),FALSE)</f>
        <v>4.4927536231884053</v>
      </c>
      <c r="CF71" s="24">
        <f>VLOOKUP($A71,'I-EmEC'!$A:$DD,MATCH(CF$2,'I-EmEC'!$A$1:$DD$1,0),FALSE)</f>
        <v>4.4927536231884053</v>
      </c>
      <c r="CG71" s="24">
        <f>VLOOKUP($A71,'I-EmEC'!$A:$DD,MATCH(CG$2,'I-EmEC'!$A$1:$DD$1,0),FALSE)</f>
        <v>3.6802413273001506</v>
      </c>
      <c r="CH71" s="24">
        <f>VLOOKUP($A71,'I-EmEC'!$A:$DD,MATCH(CH$2,'I-EmEC'!$A$1:$DD$1,0),FALSE)</f>
        <v>1.5468409586056644</v>
      </c>
      <c r="CI71" s="24">
        <f>VLOOKUP($A71,'I-EmEC'!$A:$DD,MATCH(CI$2,'I-EmEC'!$A$1:$DD$1,0),FALSE)</f>
        <v>1.5468409586056644</v>
      </c>
      <c r="CJ71" s="24">
        <f>VLOOKUP($A71,'I-EmEC'!$A:$DD,MATCH(CJ$2,'I-EmEC'!$A$1:$DD$1,0),FALSE)</f>
        <v>1.4527027027027026</v>
      </c>
      <c r="CK71" s="24">
        <f>VLOOKUP($A71,'I-EmEC'!$A:$DD,MATCH(CK$2,'I-EmEC'!$A$1:$DD$1,0),FALSE)</f>
        <v>5.8466453674121412</v>
      </c>
      <c r="CL71" s="24">
        <f>VLOOKUP($A71,'I-EmEC'!$A:$DD,MATCH(CL$2,'I-EmEC'!$A$1:$DD$1,0),FALSE)</f>
        <v>5.423423423423424</v>
      </c>
      <c r="CM71" s="24">
        <f>VLOOKUP($A71,'I-EmEC'!$A:$DD,MATCH(CM$2,'I-EmEC'!$A$1:$DD$1,0),FALSE)</f>
        <v>2.9721362229102168</v>
      </c>
      <c r="CN71" s="24" t="e">
        <f>VLOOKUP($A71,'I-EmEC'!$A:$DD,MATCH(CN$2,'I-EmEC'!$A$1:$DD$1,0),FALSE)</f>
        <v>#N/A</v>
      </c>
      <c r="CO71" s="24" t="e">
        <f>VLOOKUP($A71,'I-EmEC'!$A:$DD,MATCH(CO$2,'I-EmEC'!$A$1:$DD$1,0),FALSE)</f>
        <v>#N/A</v>
      </c>
      <c r="CP71" s="24" t="e">
        <f>VLOOKUP($A71,'I-EmEC'!$A:$DD,MATCH(CP$2,'I-EmEC'!$A$1:$DD$1,0),FALSE)</f>
        <v>#N/A</v>
      </c>
    </row>
    <row r="72" spans="1:94" x14ac:dyDescent="0.2">
      <c r="A72" s="49" t="s">
        <v>137</v>
      </c>
      <c r="B72" s="37" t="str">
        <f>IF(VLOOKUP($A72,'I-Ligands'!$A:$G,3,FALSE)="","",VLOOKUP($A72,'I-Ligands'!$A:$G,3,FALSE))</f>
        <v>Histamine</v>
      </c>
      <c r="C72" s="38" t="str">
        <f>IF(VLOOKUP($A72,'I-Ligands'!$A:$G,4,FALSE)="","",VLOOKUP($A72,'I-Ligands'!$A:$G,4,FALSE))</f>
        <v>Histamine Dihydrochloride</v>
      </c>
      <c r="D72" s="36" t="str">
        <f>IF(VLOOKUP($A72,'I-Ligands'!$A:$G,5,FALSE)="","",VLOOKUP($A72,'I-Ligands'!$A:$G,5,FALSE))</f>
        <v>Guide to Pharmacology</v>
      </c>
      <c r="E72" s="36">
        <f>IF(VLOOKUP($A72,'I-Ligands'!$A:$G,6,FALSE)="","",VLOOKUP($A72,'I-Ligands'!$A:$G,6,FALSE))</f>
        <v>1204</v>
      </c>
      <c r="F72" s="36" t="str">
        <f>IF(VLOOKUP($A72,'I-Ligands'!$A:$G,7,FALSE)="","",VLOOKUP($A72,'I-Ligands'!$A:$G,7,FALSE))</f>
        <v>Physiological</v>
      </c>
      <c r="G72" s="28">
        <f t="shared" si="20"/>
        <v>5.7143342236331147</v>
      </c>
      <c r="H72" s="32">
        <f t="shared" si="21"/>
        <v>5.2008967172961862</v>
      </c>
      <c r="I72" s="32">
        <f t="shared" si="22"/>
        <v>4.9706813813401629</v>
      </c>
      <c r="J72" s="32">
        <f t="shared" si="23"/>
        <v>4.9240007335438447</v>
      </c>
      <c r="K72" s="32" t="e">
        <f t="shared" si="24"/>
        <v>#N/A</v>
      </c>
      <c r="L72" s="28">
        <f t="shared" si="25"/>
        <v>6.04</v>
      </c>
      <c r="M72" s="32">
        <f t="shared" si="26"/>
        <v>5.67</v>
      </c>
      <c r="N72" s="32">
        <f t="shared" si="27"/>
        <v>5.67</v>
      </c>
      <c r="O72" s="32">
        <f t="shared" si="28"/>
        <v>5.85</v>
      </c>
      <c r="P72" s="32" t="e">
        <f t="shared" si="29"/>
        <v>#N/A</v>
      </c>
      <c r="Q72" s="29">
        <f t="shared" si="30"/>
        <v>47.242647058823529</v>
      </c>
      <c r="R72" s="31">
        <f t="shared" si="31"/>
        <v>33.954451345755693</v>
      </c>
      <c r="S72" s="31">
        <f t="shared" si="32"/>
        <v>20.44943820224719</v>
      </c>
      <c r="T72" s="31">
        <f t="shared" si="33"/>
        <v>11.857707509881422</v>
      </c>
      <c r="U72" s="31" t="e">
        <f t="shared" si="34"/>
        <v>#N/A</v>
      </c>
      <c r="V72" s="28">
        <f t="shared" si="35"/>
        <v>3.6872309899569586</v>
      </c>
      <c r="W72" s="32">
        <f t="shared" si="36"/>
        <v>2.992700729927007</v>
      </c>
      <c r="X72" s="32">
        <f t="shared" si="37"/>
        <v>1.056910569105691</v>
      </c>
      <c r="Y72" s="32">
        <f t="shared" si="38"/>
        <v>0.67491563554555678</v>
      </c>
      <c r="Z72" s="32" t="e">
        <f t="shared" si="39"/>
        <v>#N/A</v>
      </c>
      <c r="AA72" s="23" cm="1">
        <f t="array" ref="AA72">_xlfn.IFS(AR72=0,0,AR72&gt;0,(LOG(0.01*BI72/10^-AR72)))</f>
        <v>5.7143342236331147</v>
      </c>
      <c r="AB72" s="24" cm="1">
        <f t="array" ref="AB72">_xlfn.IFS(AS72=0,0,AS72&gt;0,(LOG(0.01*BJ72/10^-AS72)))</f>
        <v>5.5636714754845427</v>
      </c>
      <c r="AC72" s="24" cm="1">
        <f t="array" ref="AC72">_xlfn.IFS(AT72=0,0,AT72&gt;0,(LOG(0.01*BK72/10^-AT72)))</f>
        <v>4.8209921290562265</v>
      </c>
      <c r="AD72" s="24" cm="1">
        <f t="array" ref="AD72">_xlfn.IFS(AU72=0,0,AU72&gt;0,(LOG(0.01*BL72/10^-AU72)))</f>
        <v>4.8209921290562265</v>
      </c>
      <c r="AE72" s="24" cm="1">
        <f t="array" ref="AE72">_xlfn.IFS(AV72=0,0,AV72&gt;0,(LOG(0.01*BM72/10^-AV72)))</f>
        <v>5.1555956371398288</v>
      </c>
      <c r="AF72" s="24" cm="1">
        <f t="array" ref="AF72">_xlfn.IFS(AW72=0,0,AW72&gt;0,(LOG(0.01*BN72/10^-AW72)))</f>
        <v>5.2008967172961862</v>
      </c>
      <c r="AG72" s="24" cm="1">
        <f t="array" ref="AG72">_xlfn.IFS(AX72=0,0,AX72&gt;0,(LOG(0.01*BO72/10^-AX72)))</f>
        <v>5.2008967172961862</v>
      </c>
      <c r="AH72" s="24" cm="1">
        <f t="array" ref="AH72">_xlfn.IFS(AY72=0,0,AY72&gt;0,(LOG(0.01*BP72/10^-AY72)))</f>
        <v>5.0596074028673499</v>
      </c>
      <c r="AI72" s="24" cm="1">
        <f t="array" ref="AI72">_xlfn.IFS(AZ72=0,0,AZ72&gt;0,(LOG(0.01*BQ72/10^-AZ72)))</f>
        <v>4.8632846310661577</v>
      </c>
      <c r="AJ72" s="24" cm="1">
        <f t="array" ref="AJ72">_xlfn.IFS(BA72=0,0,BA72&gt;0,(LOG(0.01*BR72/10^-BA72)))</f>
        <v>4.8632846310661577</v>
      </c>
      <c r="AK72" s="24" cm="1">
        <f t="array" ref="AK72">_xlfn.IFS(BB72=0,0,BB72&gt;0,(LOG(0.01*BS72/10^-BB72)))</f>
        <v>4.9706813813401629</v>
      </c>
      <c r="AL72" s="24" cm="1">
        <f t="array" ref="AL72">_xlfn.IFS(BC72=0,0,BC72&gt;0,(LOG(0.01*BT72/10^-BC72)))</f>
        <v>0</v>
      </c>
      <c r="AM72" s="24" cm="1">
        <f t="array" ref="AM72">_xlfn.IFS(BD72=0,0,BD72&gt;0,(LOG(0.01*BU72/10^-BD72)))</f>
        <v>0</v>
      </c>
      <c r="AN72" s="24" cm="1">
        <f t="array" ref="AN72">_xlfn.IFS(BE72=0,0,BE72&gt;0,(LOG(0.01*BV72/10^-BE72)))</f>
        <v>4.9240007335438447</v>
      </c>
      <c r="AO72" s="24" t="e" cm="1">
        <f t="array" ref="AO72">_xlfn.IFS(BF72=0,0,BF72&gt;0,(LOG(0.01*BW72/10^-BF72)))</f>
        <v>#N/A</v>
      </c>
      <c r="AP72" s="24" t="e" cm="1">
        <f t="array" ref="AP72">_xlfn.IFS(BG72=0,0,BG72&gt;0,(LOG(0.01*BX72/10^-BG72)))</f>
        <v>#N/A</v>
      </c>
      <c r="AQ72" s="24" t="e" cm="1">
        <f t="array" ref="AQ72">_xlfn.IFS(BH72=0,0,BH72&gt;0,(LOG(0.01*BY72/10^-BH72)))</f>
        <v>#N/A</v>
      </c>
      <c r="AR72" s="23">
        <f>VLOOKUP($A72,'I-EmEC'!$A:$DD,MATCH(AR$2,'I-EmEC'!$A$1:$DD$1,0),FALSE)</f>
        <v>6.04</v>
      </c>
      <c r="AS72" s="24">
        <f>VLOOKUP($A72,'I-EmEC'!$A:$DD,MATCH(AS$2,'I-EmEC'!$A$1:$DD$1,0),FALSE)</f>
        <v>5.96</v>
      </c>
      <c r="AT72" s="24">
        <f>VLOOKUP($A72,'I-EmEC'!$A:$DD,MATCH(AT$2,'I-EmEC'!$A$1:$DD$1,0),FALSE)</f>
        <v>5.59</v>
      </c>
      <c r="AU72" s="24">
        <f>VLOOKUP($A72,'I-EmEC'!$A:$DD,MATCH(AU$2,'I-EmEC'!$A$1:$DD$1,0),FALSE)</f>
        <v>5.59</v>
      </c>
      <c r="AV72" s="24">
        <f>VLOOKUP($A72,'I-EmEC'!$A:$DD,MATCH(AV$2,'I-EmEC'!$A$1:$DD$1,0),FALSE)</f>
        <v>5.65</v>
      </c>
      <c r="AW72" s="24">
        <f>VLOOKUP($A72,'I-EmEC'!$A:$DD,MATCH(AW$2,'I-EmEC'!$A$1:$DD$1,0),FALSE)</f>
        <v>5.67</v>
      </c>
      <c r="AX72" s="24">
        <f>VLOOKUP($A72,'I-EmEC'!$A:$DD,MATCH(AX$2,'I-EmEC'!$A$1:$DD$1,0),FALSE)</f>
        <v>5.67</v>
      </c>
      <c r="AY72" s="24">
        <f>VLOOKUP($A72,'I-EmEC'!$A:$DD,MATCH(AY$2,'I-EmEC'!$A$1:$DD$1,0),FALSE)</f>
        <v>5.56</v>
      </c>
      <c r="AZ72" s="24">
        <f>VLOOKUP($A72,'I-EmEC'!$A:$DD,MATCH(AZ$2,'I-EmEC'!$A$1:$DD$1,0),FALSE)</f>
        <v>5.67</v>
      </c>
      <c r="BA72" s="24">
        <f>VLOOKUP($A72,'I-EmEC'!$A:$DD,MATCH(BA$2,'I-EmEC'!$A$1:$DD$1,0),FALSE)</f>
        <v>5.67</v>
      </c>
      <c r="BB72" s="24">
        <f>VLOOKUP($A72,'I-EmEC'!$A:$DD,MATCH(BB$2,'I-EmEC'!$A$1:$DD$1,0),FALSE)</f>
        <v>5.66</v>
      </c>
      <c r="BC72" s="24">
        <f>VLOOKUP($A72,'I-EmEC'!$A:$DD,MATCH(BC$2,'I-EmEC'!$A$1:$DD$1,0),FALSE)</f>
        <v>0</v>
      </c>
      <c r="BD72" s="24">
        <f>VLOOKUP($A72,'I-EmEC'!$A:$DD,MATCH(BD$2,'I-EmEC'!$A$1:$DD$1,0),FALSE)</f>
        <v>0</v>
      </c>
      <c r="BE72" s="24">
        <f>VLOOKUP($A72,'I-EmEC'!$A:$DD,MATCH(BE$2,'I-EmEC'!$A$1:$DD$1,0),FALSE)</f>
        <v>5.85</v>
      </c>
      <c r="BF72" s="24" t="e">
        <f>VLOOKUP($A72,'I-EmEC'!$A:$DD,MATCH(BF$2,'I-EmEC'!$A$1:$DD$1,0),FALSE)</f>
        <v>#N/A</v>
      </c>
      <c r="BG72" s="24" t="e">
        <f>VLOOKUP($A72,'I-EmEC'!$A:$DD,MATCH(BG$2,'I-EmEC'!$A$1:$DD$1,0),FALSE)</f>
        <v>#N/A</v>
      </c>
      <c r="BH72" s="24" t="e">
        <f>VLOOKUP($A72,'I-EmEC'!$A:$DD,MATCH(BH$2,'I-EmEC'!$A$1:$DD$1,0),FALSE)</f>
        <v>#N/A</v>
      </c>
      <c r="BI72" s="26">
        <f>VLOOKUP($A72,'I-EmEC'!$A:$DD,MATCH(BI$2,'I-EmEC'!$A$1:$DD$1,0),FALSE)</f>
        <v>47.242647058823529</v>
      </c>
      <c r="BJ72" s="27">
        <f>VLOOKUP($A72,'I-EmEC'!$A:$DD,MATCH(BJ$2,'I-EmEC'!$A$1:$DD$1,0),FALSE)</f>
        <v>40.148698884758367</v>
      </c>
      <c r="BK72" s="27">
        <f>VLOOKUP($A72,'I-EmEC'!$A:$DD,MATCH(BK$2,'I-EmEC'!$A$1:$DD$1,0),FALSE)</f>
        <v>17.021276595744681</v>
      </c>
      <c r="BL72" s="27">
        <f>VLOOKUP($A72,'I-EmEC'!$A:$DD,MATCH(BL$2,'I-EmEC'!$A$1:$DD$1,0),FALSE)</f>
        <v>17.021276595744681</v>
      </c>
      <c r="BM72" s="27">
        <f>VLOOKUP($A72,'I-EmEC'!$A:$DD,MATCH(BM$2,'I-EmEC'!$A$1:$DD$1,0),FALSE)</f>
        <v>32.032854209445581</v>
      </c>
      <c r="BN72" s="27">
        <f>VLOOKUP($A72,'I-EmEC'!$A:$DD,MATCH(BN$2,'I-EmEC'!$A$1:$DD$1,0),FALSE)</f>
        <v>33.954451345755693</v>
      </c>
      <c r="BO72" s="27">
        <f>VLOOKUP($A72,'I-EmEC'!$A:$DD,MATCH(BO$2,'I-EmEC'!$A$1:$DD$1,0),FALSE)</f>
        <v>33.954451345755693</v>
      </c>
      <c r="BP72" s="27">
        <f>VLOOKUP($A72,'I-EmEC'!$A:$DD,MATCH(BP$2,'I-EmEC'!$A$1:$DD$1,0),FALSE)</f>
        <v>31.594202898550726</v>
      </c>
      <c r="BQ72" s="27">
        <f>VLOOKUP($A72,'I-EmEC'!$A:$DD,MATCH(BQ$2,'I-EmEC'!$A$1:$DD$1,0),FALSE)</f>
        <v>15.605749486652977</v>
      </c>
      <c r="BR72" s="27">
        <f>VLOOKUP($A72,'I-EmEC'!$A:$DD,MATCH(BR$2,'I-EmEC'!$A$1:$DD$1,0),FALSE)</f>
        <v>15.605749486652977</v>
      </c>
      <c r="BS72" s="27">
        <f>VLOOKUP($A72,'I-EmEC'!$A:$DD,MATCH(BS$2,'I-EmEC'!$A$1:$DD$1,0),FALSE)</f>
        <v>20.44943820224719</v>
      </c>
      <c r="BT72" s="27">
        <f>VLOOKUP($A72,'I-EmEC'!$A:$DD,MATCH(BT$2,'I-EmEC'!$A$1:$DD$1,0),FALSE)</f>
        <v>0</v>
      </c>
      <c r="BU72" s="27">
        <f>VLOOKUP($A72,'I-EmEC'!$A:$DD,MATCH(BU$2,'I-EmEC'!$A$1:$DD$1,0),FALSE)</f>
        <v>0</v>
      </c>
      <c r="BV72" s="27">
        <f>VLOOKUP($A72,'I-EmEC'!$A:$DD,MATCH(BV$2,'I-EmEC'!$A$1:$DD$1,0),FALSE)</f>
        <v>11.857707509881422</v>
      </c>
      <c r="BW72" s="27" t="e">
        <f>VLOOKUP($A72,'I-EmEC'!$A:$DD,MATCH(BW$2,'I-EmEC'!$A$1:$DD$1,0),FALSE)</f>
        <v>#N/A</v>
      </c>
      <c r="BX72" s="27" t="e">
        <f>VLOOKUP($A72,'I-EmEC'!$A:$DD,MATCH(BX$2,'I-EmEC'!$A$1:$DD$1,0),FALSE)</f>
        <v>#N/A</v>
      </c>
      <c r="BY72" s="27" t="e">
        <f>VLOOKUP($A72,'I-EmEC'!$A:$DD,MATCH(BY$2,'I-EmEC'!$A$1:$DD$1,0),FALSE)</f>
        <v>#N/A</v>
      </c>
      <c r="BZ72" s="23">
        <f>VLOOKUP($A72,'I-EmEC'!$A:$DD,MATCH(BZ$2,'I-EmEC'!$A$1:$DD$1,0),FALSE)</f>
        <v>3.6872309899569586</v>
      </c>
      <c r="CA72" s="24">
        <f>VLOOKUP($A72,'I-EmEC'!$A:$DD,MATCH(CA$2,'I-EmEC'!$A$1:$DD$1,0),FALSE)</f>
        <v>3.0125523012552304</v>
      </c>
      <c r="CB72" s="24">
        <f>VLOOKUP($A72,'I-EmEC'!$A:$DD,MATCH(CB$2,'I-EmEC'!$A$1:$DD$1,0),FALSE)</f>
        <v>1.0268378063010501</v>
      </c>
      <c r="CC72" s="24">
        <f>VLOOKUP($A72,'I-EmEC'!$A:$DD,MATCH(CC$2,'I-EmEC'!$A$1:$DD$1,0),FALSE)</f>
        <v>1.0268378063010501</v>
      </c>
      <c r="CD72" s="24">
        <f>VLOOKUP($A72,'I-EmEC'!$A:$DD,MATCH(CD$2,'I-EmEC'!$A$1:$DD$1,0),FALSE)</f>
        <v>2.6351351351351351</v>
      </c>
      <c r="CE72" s="24">
        <f>VLOOKUP($A72,'I-EmEC'!$A:$DD,MATCH(CE$2,'I-EmEC'!$A$1:$DD$1,0),FALSE)</f>
        <v>2.992700729927007</v>
      </c>
      <c r="CF72" s="24">
        <f>VLOOKUP($A72,'I-EmEC'!$A:$DD,MATCH(CF$2,'I-EmEC'!$A$1:$DD$1,0),FALSE)</f>
        <v>2.992700729927007</v>
      </c>
      <c r="CG72" s="24">
        <f>VLOOKUP($A72,'I-EmEC'!$A:$DD,MATCH(CG$2,'I-EmEC'!$A$1:$DD$1,0),FALSE)</f>
        <v>1.766612641815235</v>
      </c>
      <c r="CH72" s="24">
        <f>VLOOKUP($A72,'I-EmEC'!$A:$DD,MATCH(CH$2,'I-EmEC'!$A$1:$DD$1,0),FALSE)</f>
        <v>0.81196581196581197</v>
      </c>
      <c r="CI72" s="24">
        <f>VLOOKUP($A72,'I-EmEC'!$A:$DD,MATCH(CI$2,'I-EmEC'!$A$1:$DD$1,0),FALSE)</f>
        <v>0.81196581196581197</v>
      </c>
      <c r="CJ72" s="24">
        <f>VLOOKUP($A72,'I-EmEC'!$A:$DD,MATCH(CJ$2,'I-EmEC'!$A$1:$DD$1,0),FALSE)</f>
        <v>1.056910569105691</v>
      </c>
      <c r="CK72" s="24">
        <f>VLOOKUP($A72,'I-EmEC'!$A:$DD,MATCH(CK$2,'I-EmEC'!$A$1:$DD$1,0),FALSE)</f>
        <v>0</v>
      </c>
      <c r="CL72" s="24">
        <f>VLOOKUP($A72,'I-EmEC'!$A:$DD,MATCH(CL$2,'I-EmEC'!$A$1:$DD$1,0),FALSE)</f>
        <v>0</v>
      </c>
      <c r="CM72" s="24">
        <f>VLOOKUP($A72,'I-EmEC'!$A:$DD,MATCH(CM$2,'I-EmEC'!$A$1:$DD$1,0),FALSE)</f>
        <v>0.67491563554555678</v>
      </c>
      <c r="CN72" s="24" t="e">
        <f>VLOOKUP($A72,'I-EmEC'!$A:$DD,MATCH(CN$2,'I-EmEC'!$A$1:$DD$1,0),FALSE)</f>
        <v>#N/A</v>
      </c>
      <c r="CO72" s="24" t="e">
        <f>VLOOKUP($A72,'I-EmEC'!$A:$DD,MATCH(CO$2,'I-EmEC'!$A$1:$DD$1,0),FALSE)</f>
        <v>#N/A</v>
      </c>
      <c r="CP72" s="24" t="e">
        <f>VLOOKUP($A72,'I-EmEC'!$A:$DD,MATCH(CP$2,'I-EmEC'!$A$1:$DD$1,0),FALSE)</f>
        <v>#N/A</v>
      </c>
    </row>
    <row r="73" spans="1:94" x14ac:dyDescent="0.2">
      <c r="A73" s="49" t="s">
        <v>138</v>
      </c>
      <c r="B73" s="37" t="str">
        <f>IF(VLOOKUP($A73,'I-Ligands'!$A:$G,3,FALSE)="","",VLOOKUP($A73,'I-Ligands'!$A:$G,3,FALSE))</f>
        <v>Histamine</v>
      </c>
      <c r="C73" s="38" t="str">
        <f>IF(VLOOKUP($A73,'I-Ligands'!$A:$G,4,FALSE)="","",VLOOKUP($A73,'I-Ligands'!$A:$G,4,FALSE))</f>
        <v>Histamine Dihydrochloride</v>
      </c>
      <c r="D73" s="36" t="str">
        <f>IF(VLOOKUP($A73,'I-Ligands'!$A:$G,5,FALSE)="","",VLOOKUP($A73,'I-Ligands'!$A:$G,5,FALSE))</f>
        <v>Guide to Pharmacology</v>
      </c>
      <c r="E73" s="36">
        <f>IF(VLOOKUP($A73,'I-Ligands'!$A:$G,6,FALSE)="","",VLOOKUP($A73,'I-Ligands'!$A:$G,6,FALSE))</f>
        <v>1204</v>
      </c>
      <c r="F73" s="36" t="str">
        <f>IF(VLOOKUP($A73,'I-Ligands'!$A:$G,7,FALSE)="","",VLOOKUP($A73,'I-Ligands'!$A:$G,7,FALSE))</f>
        <v>Physiological</v>
      </c>
      <c r="G73" s="28">
        <f t="shared" si="20"/>
        <v>0</v>
      </c>
      <c r="H73" s="32">
        <f t="shared" si="21"/>
        <v>6.7750354904832522</v>
      </c>
      <c r="I73" s="32">
        <f t="shared" si="22"/>
        <v>5.6019737575140756</v>
      </c>
      <c r="J73" s="32">
        <f t="shared" si="23"/>
        <v>4.8623496093002805</v>
      </c>
      <c r="K73" s="32" t="e">
        <f t="shared" si="24"/>
        <v>#N/A</v>
      </c>
      <c r="L73" s="28">
        <f t="shared" si="25"/>
        <v>0</v>
      </c>
      <c r="M73" s="32">
        <f t="shared" si="26"/>
        <v>6.88</v>
      </c>
      <c r="N73" s="32">
        <f t="shared" si="27"/>
        <v>6.12</v>
      </c>
      <c r="O73" s="32">
        <f t="shared" si="28"/>
        <v>5.75</v>
      </c>
      <c r="P73" s="32" t="e">
        <f t="shared" si="29"/>
        <v>#N/A</v>
      </c>
      <c r="Q73" s="29">
        <f t="shared" si="30"/>
        <v>0</v>
      </c>
      <c r="R73" s="31">
        <f t="shared" si="31"/>
        <v>78.529980657640223</v>
      </c>
      <c r="S73" s="31">
        <f t="shared" si="32"/>
        <v>30.337078651685392</v>
      </c>
      <c r="T73" s="31">
        <f t="shared" si="33"/>
        <v>12.952380952380953</v>
      </c>
      <c r="U73" s="31" t="e">
        <f t="shared" si="34"/>
        <v>#N/A</v>
      </c>
      <c r="V73" s="28">
        <f t="shared" si="35"/>
        <v>0</v>
      </c>
      <c r="W73" s="32">
        <f t="shared" si="36"/>
        <v>15.378787878787879</v>
      </c>
      <c r="X73" s="32">
        <f t="shared" si="37"/>
        <v>4.9815498154981555</v>
      </c>
      <c r="Y73" s="32">
        <f t="shared" si="38"/>
        <v>2.3529411764705879</v>
      </c>
      <c r="Z73" s="32" t="e">
        <f t="shared" si="39"/>
        <v>#N/A</v>
      </c>
      <c r="AA73" s="23" cm="1">
        <f t="array" ref="AA73">_xlfn.IFS(AR73=0,0,AR73&gt;0,(LOG(0.01*BI73/10^-AR73)))</f>
        <v>0</v>
      </c>
      <c r="AB73" s="24" cm="1">
        <f t="array" ref="AB73">_xlfn.IFS(AS73=0,0,AS73&gt;0,(LOG(0.01*BJ73/10^-AS73)))</f>
        <v>0</v>
      </c>
      <c r="AC73" s="24" cm="1">
        <f t="array" ref="AC73">_xlfn.IFS(AT73=0,0,AT73&gt;0,(LOG(0.01*BK73/10^-AT73)))</f>
        <v>6.7750354904832522</v>
      </c>
      <c r="AD73" s="24" cm="1">
        <f t="array" ref="AD73">_xlfn.IFS(AU73=0,0,AU73&gt;0,(LOG(0.01*BL73/10^-AU73)))</f>
        <v>6.7750354904832522</v>
      </c>
      <c r="AE73" s="24" cm="1">
        <f t="array" ref="AE73">_xlfn.IFS(AV73=0,0,AV73&gt;0,(LOG(0.01*BM73/10^-AV73)))</f>
        <v>6.637137103037456</v>
      </c>
      <c r="AF73" s="24" cm="1">
        <f t="array" ref="AF73">_xlfn.IFS(AW73=0,0,AW73&gt;0,(LOG(0.01*BN73/10^-AW73)))</f>
        <v>6.1069507120050366</v>
      </c>
      <c r="AG73" s="24" cm="1">
        <f t="array" ref="AG73">_xlfn.IFS(AX73=0,0,AX73&gt;0,(LOG(0.01*BO73/10^-AX73)))</f>
        <v>6.1069507120050366</v>
      </c>
      <c r="AH73" s="24" cm="1">
        <f t="array" ref="AH73">_xlfn.IFS(AY73=0,0,AY73&gt;0,(LOG(0.01*BP73/10^-AY73)))</f>
        <v>5.5072421683184265</v>
      </c>
      <c r="AI73" s="24" cm="1">
        <f t="array" ref="AI73">_xlfn.IFS(AZ73=0,0,AZ73&gt;0,(LOG(0.01*BQ73/10^-AZ73)))</f>
        <v>0</v>
      </c>
      <c r="AJ73" s="24" cm="1">
        <f t="array" ref="AJ73">_xlfn.IFS(BA73=0,0,BA73&gt;0,(LOG(0.01*BR73/10^-BA73)))</f>
        <v>0</v>
      </c>
      <c r="AK73" s="24" cm="1">
        <f t="array" ref="AK73">_xlfn.IFS(BB73=0,0,BB73&gt;0,(LOG(0.01*BS73/10^-BB73)))</f>
        <v>5.6019737575140756</v>
      </c>
      <c r="AL73" s="24" cm="1">
        <f t="array" ref="AL73">_xlfn.IFS(BC73=0,0,BC73&gt;0,(LOG(0.01*BT73/10^-BC73)))</f>
        <v>0</v>
      </c>
      <c r="AM73" s="24" cm="1">
        <f t="array" ref="AM73">_xlfn.IFS(BD73=0,0,BD73&gt;0,(LOG(0.01*BU73/10^-BD73)))</f>
        <v>4.8623496093002805</v>
      </c>
      <c r="AN73" s="24" cm="1">
        <f t="array" ref="AN73">_xlfn.IFS(BE73=0,0,BE73&gt;0,(LOG(0.01*BV73/10^-BE73)))</f>
        <v>0</v>
      </c>
      <c r="AO73" s="24" t="e" cm="1">
        <f t="array" ref="AO73">_xlfn.IFS(BF73=0,0,BF73&gt;0,(LOG(0.01*BW73/10^-BF73)))</f>
        <v>#N/A</v>
      </c>
      <c r="AP73" s="24" t="e" cm="1">
        <f t="array" ref="AP73">_xlfn.IFS(BG73=0,0,BG73&gt;0,(LOG(0.01*BX73/10^-BG73)))</f>
        <v>#N/A</v>
      </c>
      <c r="AQ73" s="24" t="e" cm="1">
        <f t="array" ref="AQ73">_xlfn.IFS(BH73=0,0,BH73&gt;0,(LOG(0.01*BY73/10^-BH73)))</f>
        <v>#N/A</v>
      </c>
      <c r="AR73" s="23">
        <f>VLOOKUP($A73,'I-EmEC'!$A:$DD,MATCH(AR$2,'I-EmEC'!$A$1:$DD$1,0),FALSE)</f>
        <v>0</v>
      </c>
      <c r="AS73" s="24">
        <f>VLOOKUP($A73,'I-EmEC'!$A:$DD,MATCH(AS$2,'I-EmEC'!$A$1:$DD$1,0),FALSE)</f>
        <v>0</v>
      </c>
      <c r="AT73" s="24">
        <f>VLOOKUP($A73,'I-EmEC'!$A:$DD,MATCH(AT$2,'I-EmEC'!$A$1:$DD$1,0),FALSE)</f>
        <v>6.88</v>
      </c>
      <c r="AU73" s="24">
        <f>VLOOKUP($A73,'I-EmEC'!$A:$DD,MATCH(AU$2,'I-EmEC'!$A$1:$DD$1,0),FALSE)</f>
        <v>6.88</v>
      </c>
      <c r="AV73" s="24">
        <f>VLOOKUP($A73,'I-EmEC'!$A:$DD,MATCH(AV$2,'I-EmEC'!$A$1:$DD$1,0),FALSE)</f>
        <v>6.76</v>
      </c>
      <c r="AW73" s="24">
        <f>VLOOKUP($A73,'I-EmEC'!$A:$DD,MATCH(AW$2,'I-EmEC'!$A$1:$DD$1,0),FALSE)</f>
        <v>6.33</v>
      </c>
      <c r="AX73" s="24">
        <f>VLOOKUP($A73,'I-EmEC'!$A:$DD,MATCH(AX$2,'I-EmEC'!$A$1:$DD$1,0),FALSE)</f>
        <v>6.33</v>
      </c>
      <c r="AY73" s="24">
        <f>VLOOKUP($A73,'I-EmEC'!$A:$DD,MATCH(AY$2,'I-EmEC'!$A$1:$DD$1,0),FALSE)</f>
        <v>6.17</v>
      </c>
      <c r="AZ73" s="24">
        <f>VLOOKUP($A73,'I-EmEC'!$A:$DD,MATCH(AZ$2,'I-EmEC'!$A$1:$DD$1,0),FALSE)</f>
        <v>0</v>
      </c>
      <c r="BA73" s="24">
        <f>VLOOKUP($A73,'I-EmEC'!$A:$DD,MATCH(BA$2,'I-EmEC'!$A$1:$DD$1,0),FALSE)</f>
        <v>0</v>
      </c>
      <c r="BB73" s="24">
        <f>VLOOKUP($A73,'I-EmEC'!$A:$DD,MATCH(BB$2,'I-EmEC'!$A$1:$DD$1,0),FALSE)</f>
        <v>6.12</v>
      </c>
      <c r="BC73" s="24">
        <f>VLOOKUP($A73,'I-EmEC'!$A:$DD,MATCH(BC$2,'I-EmEC'!$A$1:$DD$1,0),FALSE)</f>
        <v>0</v>
      </c>
      <c r="BD73" s="24">
        <f>VLOOKUP($A73,'I-EmEC'!$A:$DD,MATCH(BD$2,'I-EmEC'!$A$1:$DD$1,0),FALSE)</f>
        <v>5.75</v>
      </c>
      <c r="BE73" s="24">
        <f>VLOOKUP($A73,'I-EmEC'!$A:$DD,MATCH(BE$2,'I-EmEC'!$A$1:$DD$1,0),FALSE)</f>
        <v>0</v>
      </c>
      <c r="BF73" s="24" t="e">
        <f>VLOOKUP($A73,'I-EmEC'!$A:$DD,MATCH(BF$2,'I-EmEC'!$A$1:$DD$1,0),FALSE)</f>
        <v>#N/A</v>
      </c>
      <c r="BG73" s="24" t="e">
        <f>VLOOKUP($A73,'I-EmEC'!$A:$DD,MATCH(BG$2,'I-EmEC'!$A$1:$DD$1,0),FALSE)</f>
        <v>#N/A</v>
      </c>
      <c r="BH73" s="24" t="e">
        <f>VLOOKUP($A73,'I-EmEC'!$A:$DD,MATCH(BH$2,'I-EmEC'!$A$1:$DD$1,0),FALSE)</f>
        <v>#N/A</v>
      </c>
      <c r="BI73" s="26">
        <f>VLOOKUP($A73,'I-EmEC'!$A:$DD,MATCH(BI$2,'I-EmEC'!$A$1:$DD$1,0),FALSE)</f>
        <v>0</v>
      </c>
      <c r="BJ73" s="27">
        <f>VLOOKUP($A73,'I-EmEC'!$A:$DD,MATCH(BJ$2,'I-EmEC'!$A$1:$DD$1,0),FALSE)</f>
        <v>0</v>
      </c>
      <c r="BK73" s="27">
        <f>VLOOKUP($A73,'I-EmEC'!$A:$DD,MATCH(BK$2,'I-EmEC'!$A$1:$DD$1,0),FALSE)</f>
        <v>78.529980657640223</v>
      </c>
      <c r="BL73" s="27">
        <f>VLOOKUP($A73,'I-EmEC'!$A:$DD,MATCH(BL$2,'I-EmEC'!$A$1:$DD$1,0),FALSE)</f>
        <v>78.529980657640223</v>
      </c>
      <c r="BM73" s="27">
        <f>VLOOKUP($A73,'I-EmEC'!$A:$DD,MATCH(BM$2,'I-EmEC'!$A$1:$DD$1,0),FALSE)</f>
        <v>75.359342915811098</v>
      </c>
      <c r="BN73" s="27">
        <f>VLOOKUP($A73,'I-EmEC'!$A:$DD,MATCH(BN$2,'I-EmEC'!$A$1:$DD$1,0),FALSE)</f>
        <v>59.834368530020704</v>
      </c>
      <c r="BO73" s="27">
        <f>VLOOKUP($A73,'I-EmEC'!$A:$DD,MATCH(BO$2,'I-EmEC'!$A$1:$DD$1,0),FALSE)</f>
        <v>59.834368530020704</v>
      </c>
      <c r="BP73" s="27">
        <f>VLOOKUP($A73,'I-EmEC'!$A:$DD,MATCH(BP$2,'I-EmEC'!$A$1:$DD$1,0),FALSE)</f>
        <v>21.739130434782609</v>
      </c>
      <c r="BQ73" s="27">
        <f>VLOOKUP($A73,'I-EmEC'!$A:$DD,MATCH(BQ$2,'I-EmEC'!$A$1:$DD$1,0),FALSE)</f>
        <v>0</v>
      </c>
      <c r="BR73" s="27">
        <f>VLOOKUP($A73,'I-EmEC'!$A:$DD,MATCH(BR$2,'I-EmEC'!$A$1:$DD$1,0),FALSE)</f>
        <v>0</v>
      </c>
      <c r="BS73" s="27">
        <f>VLOOKUP($A73,'I-EmEC'!$A:$DD,MATCH(BS$2,'I-EmEC'!$A$1:$DD$1,0),FALSE)</f>
        <v>30.337078651685392</v>
      </c>
      <c r="BT73" s="27">
        <f>VLOOKUP($A73,'I-EmEC'!$A:$DD,MATCH(BT$2,'I-EmEC'!$A$1:$DD$1,0),FALSE)</f>
        <v>0</v>
      </c>
      <c r="BU73" s="27">
        <f>VLOOKUP($A73,'I-EmEC'!$A:$DD,MATCH(BU$2,'I-EmEC'!$A$1:$DD$1,0),FALSE)</f>
        <v>12.952380952380953</v>
      </c>
      <c r="BV73" s="27">
        <f>VLOOKUP($A73,'I-EmEC'!$A:$DD,MATCH(BV$2,'I-EmEC'!$A$1:$DD$1,0),FALSE)</f>
        <v>0</v>
      </c>
      <c r="BW73" s="27" t="e">
        <f>VLOOKUP($A73,'I-EmEC'!$A:$DD,MATCH(BW$2,'I-EmEC'!$A$1:$DD$1,0),FALSE)</f>
        <v>#N/A</v>
      </c>
      <c r="BX73" s="27" t="e">
        <f>VLOOKUP($A73,'I-EmEC'!$A:$DD,MATCH(BX$2,'I-EmEC'!$A$1:$DD$1,0),FALSE)</f>
        <v>#N/A</v>
      </c>
      <c r="BY73" s="27" t="e">
        <f>VLOOKUP($A73,'I-EmEC'!$A:$DD,MATCH(BY$2,'I-EmEC'!$A$1:$DD$1,0),FALSE)</f>
        <v>#N/A</v>
      </c>
      <c r="BZ73" s="23">
        <f>VLOOKUP($A73,'I-EmEC'!$A:$DD,MATCH(BZ$2,'I-EmEC'!$A$1:$DD$1,0),FALSE)</f>
        <v>0</v>
      </c>
      <c r="CA73" s="24">
        <f>VLOOKUP($A73,'I-EmEC'!$A:$DD,MATCH(CA$2,'I-EmEC'!$A$1:$DD$1,0),FALSE)</f>
        <v>0</v>
      </c>
      <c r="CB73" s="24">
        <f>VLOOKUP($A73,'I-EmEC'!$A:$DD,MATCH(CB$2,'I-EmEC'!$A$1:$DD$1,0),FALSE)</f>
        <v>15.378787878787879</v>
      </c>
      <c r="CC73" s="24">
        <f>VLOOKUP($A73,'I-EmEC'!$A:$DD,MATCH(CC$2,'I-EmEC'!$A$1:$DD$1,0),FALSE)</f>
        <v>15.378787878787879</v>
      </c>
      <c r="CD73" s="24">
        <f>VLOOKUP($A73,'I-EmEC'!$A:$DD,MATCH(CD$2,'I-EmEC'!$A$1:$DD$1,0),FALSE)</f>
        <v>8.8647342995169094</v>
      </c>
      <c r="CE73" s="24">
        <f>VLOOKUP($A73,'I-EmEC'!$A:$DD,MATCH(CE$2,'I-EmEC'!$A$1:$DD$1,0),FALSE)</f>
        <v>11.2890625</v>
      </c>
      <c r="CF73" s="24">
        <f>VLOOKUP($A73,'I-EmEC'!$A:$DD,MATCH(CF$2,'I-EmEC'!$A$1:$DD$1,0),FALSE)</f>
        <v>11.2890625</v>
      </c>
      <c r="CG73" s="24">
        <f>VLOOKUP($A73,'I-EmEC'!$A:$DD,MATCH(CG$2,'I-EmEC'!$A$1:$DD$1,0),FALSE)</f>
        <v>2.7272727272727271</v>
      </c>
      <c r="CH73" s="24">
        <f>VLOOKUP($A73,'I-EmEC'!$A:$DD,MATCH(CH$2,'I-EmEC'!$A$1:$DD$1,0),FALSE)</f>
        <v>0</v>
      </c>
      <c r="CI73" s="24">
        <f>VLOOKUP($A73,'I-EmEC'!$A:$DD,MATCH(CI$2,'I-EmEC'!$A$1:$DD$1,0),FALSE)</f>
        <v>0</v>
      </c>
      <c r="CJ73" s="24">
        <f>VLOOKUP($A73,'I-EmEC'!$A:$DD,MATCH(CJ$2,'I-EmEC'!$A$1:$DD$1,0),FALSE)</f>
        <v>4.9815498154981555</v>
      </c>
      <c r="CK73" s="24">
        <f>VLOOKUP($A73,'I-EmEC'!$A:$DD,MATCH(CK$2,'I-EmEC'!$A$1:$DD$1,0),FALSE)</f>
        <v>0</v>
      </c>
      <c r="CL73" s="24">
        <f>VLOOKUP($A73,'I-EmEC'!$A:$DD,MATCH(CL$2,'I-EmEC'!$A$1:$DD$1,0),FALSE)</f>
        <v>2.3529411764705879</v>
      </c>
      <c r="CM73" s="24">
        <f>VLOOKUP($A73,'I-EmEC'!$A:$DD,MATCH(CM$2,'I-EmEC'!$A$1:$DD$1,0),FALSE)</f>
        <v>0</v>
      </c>
      <c r="CN73" s="24" t="e">
        <f>VLOOKUP($A73,'I-EmEC'!$A:$DD,MATCH(CN$2,'I-EmEC'!$A$1:$DD$1,0),FALSE)</f>
        <v>#N/A</v>
      </c>
      <c r="CO73" s="24" t="e">
        <f>VLOOKUP($A73,'I-EmEC'!$A:$DD,MATCH(CO$2,'I-EmEC'!$A$1:$DD$1,0),FALSE)</f>
        <v>#N/A</v>
      </c>
      <c r="CP73" s="24" t="e">
        <f>VLOOKUP($A73,'I-EmEC'!$A:$DD,MATCH(CP$2,'I-EmEC'!$A$1:$DD$1,0),FALSE)</f>
        <v>#N/A</v>
      </c>
    </row>
    <row r="74" spans="1:94" x14ac:dyDescent="0.2">
      <c r="A74" s="49" t="s">
        <v>139</v>
      </c>
      <c r="B74" s="37" t="str">
        <f>IF(VLOOKUP($A74,'I-Ligands'!$A:$G,3,FALSE)="","",VLOOKUP($A74,'I-Ligands'!$A:$G,3,FALSE))</f>
        <v>Histamine</v>
      </c>
      <c r="C74" s="38" t="str">
        <f>IF(VLOOKUP($A74,'I-Ligands'!$A:$G,4,FALSE)="","",VLOOKUP($A74,'I-Ligands'!$A:$G,4,FALSE))</f>
        <v>Histamine Dihydrochloride</v>
      </c>
      <c r="D74" s="36" t="str">
        <f>IF(VLOOKUP($A74,'I-Ligands'!$A:$G,5,FALSE)="","",VLOOKUP($A74,'I-Ligands'!$A:$G,5,FALSE))</f>
        <v>Guide to Pharmacology</v>
      </c>
      <c r="E74" s="36">
        <f>IF(VLOOKUP($A74,'I-Ligands'!$A:$G,6,FALSE)="","",VLOOKUP($A74,'I-Ligands'!$A:$G,6,FALSE))</f>
        <v>1204</v>
      </c>
      <c r="F74" s="36" t="str">
        <f>IF(VLOOKUP($A74,'I-Ligands'!$A:$G,7,FALSE)="","",VLOOKUP($A74,'I-Ligands'!$A:$G,7,FALSE))</f>
        <v>Physiological</v>
      </c>
      <c r="G74" s="28">
        <f t="shared" si="20"/>
        <v>5.4241910723044295</v>
      </c>
      <c r="H74" s="32">
        <f t="shared" si="21"/>
        <v>7.0507919122037519</v>
      </c>
      <c r="I74" s="32">
        <f t="shared" si="22"/>
        <v>6.0926191319571066</v>
      </c>
      <c r="J74" s="32">
        <f t="shared" si="23"/>
        <v>5.6019006879220061</v>
      </c>
      <c r="K74" s="32" t="e">
        <f t="shared" si="24"/>
        <v>#N/A</v>
      </c>
      <c r="L74" s="28">
        <f t="shared" si="25"/>
        <v>6.74</v>
      </c>
      <c r="M74" s="32">
        <f t="shared" si="26"/>
        <v>7.44</v>
      </c>
      <c r="N74" s="32">
        <f t="shared" si="27"/>
        <v>6.9</v>
      </c>
      <c r="O74" s="32">
        <f t="shared" si="28"/>
        <v>6.72</v>
      </c>
      <c r="P74" s="32" t="e">
        <f t="shared" si="29"/>
        <v>#N/A</v>
      </c>
      <c r="Q74" s="29">
        <f t="shared" si="30"/>
        <v>7.3529411764705888</v>
      </c>
      <c r="R74" s="31">
        <f t="shared" si="31"/>
        <v>40.812379110251449</v>
      </c>
      <c r="S74" s="31">
        <f t="shared" si="32"/>
        <v>15.581854043392504</v>
      </c>
      <c r="T74" s="31">
        <f t="shared" si="33"/>
        <v>7.6190476190476186</v>
      </c>
      <c r="U74" s="31" t="e">
        <f t="shared" si="34"/>
        <v>#N/A</v>
      </c>
      <c r="V74" s="28">
        <f t="shared" si="35"/>
        <v>1.2307692307692308</v>
      </c>
      <c r="W74" s="32">
        <f t="shared" si="36"/>
        <v>5.1589242053789732</v>
      </c>
      <c r="X74" s="32">
        <f t="shared" si="37"/>
        <v>2.9044117647058822</v>
      </c>
      <c r="Y74" s="32">
        <f t="shared" si="38"/>
        <v>1.3289036544850499</v>
      </c>
      <c r="Z74" s="32" t="e">
        <f t="shared" si="39"/>
        <v>#N/A</v>
      </c>
      <c r="AA74" s="23" cm="1">
        <f t="array" ref="AA74">_xlfn.IFS(AR74=0,0,AR74&gt;0,(LOG(0.01*BI74/10^-AR74)))</f>
        <v>5.3464610916297834</v>
      </c>
      <c r="AB74" s="24" cm="1">
        <f t="array" ref="AB74">_xlfn.IFS(AS74=0,0,AS74&gt;0,(LOG(0.01*BJ74/10^-AS74)))</f>
        <v>5.4241910723044295</v>
      </c>
      <c r="AC74" s="24" cm="1">
        <f t="array" ref="AC74">_xlfn.IFS(AT74=0,0,AT74&gt;0,(LOG(0.01*BK74/10^-AT74)))</f>
        <v>7.0507919122037519</v>
      </c>
      <c r="AD74" s="24" cm="1">
        <f t="array" ref="AD74">_xlfn.IFS(AU74=0,0,AU74&gt;0,(LOG(0.01*BL74/10^-AU74)))</f>
        <v>7.0507919122037519</v>
      </c>
      <c r="AE74" s="24" cm="1">
        <f t="array" ref="AE74">_xlfn.IFS(AV74=0,0,AV74&gt;0,(LOG(0.01*BM74/10^-AV74)))</f>
        <v>6.9292969148172157</v>
      </c>
      <c r="AF74" s="24" cm="1">
        <f t="array" ref="AF74">_xlfn.IFS(AW74=0,0,AW74&gt;0,(LOG(0.01*BN74/10^-AW74)))</f>
        <v>5.9068664615292796</v>
      </c>
      <c r="AG74" s="24" cm="1">
        <f t="array" ref="AG74">_xlfn.IFS(AX74=0,0,AX74&gt;0,(LOG(0.01*BO74/10^-AX74)))</f>
        <v>5.9068664615292796</v>
      </c>
      <c r="AH74" s="24" cm="1">
        <f t="array" ref="AH74">_xlfn.IFS(AY74=0,0,AY74&gt;0,(LOG(0.01*BP74/10^-AY74)))</f>
        <v>5.634578902825683</v>
      </c>
      <c r="AI74" s="24" cm="1">
        <f t="array" ref="AI74">_xlfn.IFS(AZ74=0,0,AZ74&gt;0,(LOG(0.01*BQ74/10^-AZ74)))</f>
        <v>5.5996290701275848</v>
      </c>
      <c r="AJ74" s="24" cm="1">
        <f t="array" ref="AJ74">_xlfn.IFS(BA74=0,0,BA74&gt;0,(LOG(0.01*BR74/10^-BA74)))</f>
        <v>5.5996290701275848</v>
      </c>
      <c r="AK74" s="24" cm="1">
        <f t="array" ref="AK74">_xlfn.IFS(BB74=0,0,BB74&gt;0,(LOG(0.01*BS74/10^-BB74)))</f>
        <v>5.8648892794169685</v>
      </c>
      <c r="AL74" s="24" cm="1">
        <f t="array" ref="AL74">_xlfn.IFS(BC74=0,0,BC74&gt;0,(LOG(0.01*BT74/10^-BC74)))</f>
        <v>6.0926191319571066</v>
      </c>
      <c r="AM74" s="24" cm="1">
        <f t="array" ref="AM74">_xlfn.IFS(BD74=0,0,BD74&gt;0,(LOG(0.01*BU74/10^-BD74)))</f>
        <v>5.6019006879220061</v>
      </c>
      <c r="AN74" s="24" cm="1">
        <f t="array" ref="AN74">_xlfn.IFS(BE74=0,0,BE74&gt;0,(LOG(0.01*BV74/10^-BE74)))</f>
        <v>0</v>
      </c>
      <c r="AO74" s="24" t="e" cm="1">
        <f t="array" ref="AO74">_xlfn.IFS(BF74=0,0,BF74&gt;0,(LOG(0.01*BW74/10^-BF74)))</f>
        <v>#N/A</v>
      </c>
      <c r="AP74" s="24" t="e" cm="1">
        <f t="array" ref="AP74">_xlfn.IFS(BG74=0,0,BG74&gt;0,(LOG(0.01*BX74/10^-BG74)))</f>
        <v>#N/A</v>
      </c>
      <c r="AQ74" s="24" t="e" cm="1">
        <f t="array" ref="AQ74">_xlfn.IFS(BH74=0,0,BH74&gt;0,(LOG(0.01*BY74/10^-BH74)))</f>
        <v>#N/A</v>
      </c>
      <c r="AR74" s="23">
        <f>VLOOKUP($A74,'I-EmEC'!$A:$DD,MATCH(AR$2,'I-EmEC'!$A$1:$DD$1,0),FALSE)</f>
        <v>6.48</v>
      </c>
      <c r="AS74" s="24">
        <f>VLOOKUP($A74,'I-EmEC'!$A:$DD,MATCH(AS$2,'I-EmEC'!$A$1:$DD$1,0),FALSE)</f>
        <v>6.74</v>
      </c>
      <c r="AT74" s="24">
        <f>VLOOKUP($A74,'I-EmEC'!$A:$DD,MATCH(AT$2,'I-EmEC'!$A$1:$DD$1,0),FALSE)</f>
        <v>7.44</v>
      </c>
      <c r="AU74" s="24">
        <f>VLOOKUP($A74,'I-EmEC'!$A:$DD,MATCH(AU$2,'I-EmEC'!$A$1:$DD$1,0),FALSE)</f>
        <v>7.44</v>
      </c>
      <c r="AV74" s="24">
        <f>VLOOKUP($A74,'I-EmEC'!$A:$DD,MATCH(AV$2,'I-EmEC'!$A$1:$DD$1,0),FALSE)</f>
        <v>7.41</v>
      </c>
      <c r="AW74" s="24">
        <f>VLOOKUP($A74,'I-EmEC'!$A:$DD,MATCH(AW$2,'I-EmEC'!$A$1:$DD$1,0),FALSE)</f>
        <v>6.71</v>
      </c>
      <c r="AX74" s="24">
        <f>VLOOKUP($A74,'I-EmEC'!$A:$DD,MATCH(AX$2,'I-EmEC'!$A$1:$DD$1,0),FALSE)</f>
        <v>6.71</v>
      </c>
      <c r="AY74" s="24">
        <f>VLOOKUP($A74,'I-EmEC'!$A:$DD,MATCH(AY$2,'I-EmEC'!$A$1:$DD$1,0),FALSE)</f>
        <v>6.71</v>
      </c>
      <c r="AZ74" s="24">
        <f>VLOOKUP($A74,'I-EmEC'!$A:$DD,MATCH(AZ$2,'I-EmEC'!$A$1:$DD$1,0),FALSE)</f>
        <v>6.84</v>
      </c>
      <c r="BA74" s="24">
        <f>VLOOKUP($A74,'I-EmEC'!$A:$DD,MATCH(BA$2,'I-EmEC'!$A$1:$DD$1,0),FALSE)</f>
        <v>6.84</v>
      </c>
      <c r="BB74" s="24">
        <f>VLOOKUP($A74,'I-EmEC'!$A:$DD,MATCH(BB$2,'I-EmEC'!$A$1:$DD$1,0),FALSE)</f>
        <v>6.89</v>
      </c>
      <c r="BC74" s="24">
        <f>VLOOKUP($A74,'I-EmEC'!$A:$DD,MATCH(BC$2,'I-EmEC'!$A$1:$DD$1,0),FALSE)</f>
        <v>6.9</v>
      </c>
      <c r="BD74" s="24">
        <f>VLOOKUP($A74,'I-EmEC'!$A:$DD,MATCH(BD$2,'I-EmEC'!$A$1:$DD$1,0),FALSE)</f>
        <v>6.72</v>
      </c>
      <c r="BE74" s="24">
        <f>VLOOKUP($A74,'I-EmEC'!$A:$DD,MATCH(BE$2,'I-EmEC'!$A$1:$DD$1,0),FALSE)</f>
        <v>0</v>
      </c>
      <c r="BF74" s="24" t="e">
        <f>VLOOKUP($A74,'I-EmEC'!$A:$DD,MATCH(BF$2,'I-EmEC'!$A$1:$DD$1,0),FALSE)</f>
        <v>#N/A</v>
      </c>
      <c r="BG74" s="24" t="e">
        <f>VLOOKUP($A74,'I-EmEC'!$A:$DD,MATCH(BG$2,'I-EmEC'!$A$1:$DD$1,0),FALSE)</f>
        <v>#N/A</v>
      </c>
      <c r="BH74" s="24" t="e">
        <f>VLOOKUP($A74,'I-EmEC'!$A:$DD,MATCH(BH$2,'I-EmEC'!$A$1:$DD$1,0),FALSE)</f>
        <v>#N/A</v>
      </c>
      <c r="BI74" s="26">
        <f>VLOOKUP($A74,'I-EmEC'!$A:$DD,MATCH(BI$2,'I-EmEC'!$A$1:$DD$1,0),FALSE)</f>
        <v>7.3529411764705888</v>
      </c>
      <c r="BJ74" s="27">
        <f>VLOOKUP($A74,'I-EmEC'!$A:$DD,MATCH(BJ$2,'I-EmEC'!$A$1:$DD$1,0),FALSE)</f>
        <v>4.8327137546468402</v>
      </c>
      <c r="BK74" s="27">
        <f>VLOOKUP($A74,'I-EmEC'!$A:$DD,MATCH(BK$2,'I-EmEC'!$A$1:$DD$1,0),FALSE)</f>
        <v>40.812379110251449</v>
      </c>
      <c r="BL74" s="27">
        <f>VLOOKUP($A74,'I-EmEC'!$A:$DD,MATCH(BL$2,'I-EmEC'!$A$1:$DD$1,0),FALSE)</f>
        <v>40.812379110251449</v>
      </c>
      <c r="BM74" s="27">
        <f>VLOOKUP($A74,'I-EmEC'!$A:$DD,MATCH(BM$2,'I-EmEC'!$A$1:$DD$1,0),FALSE)</f>
        <v>33.059548254620125</v>
      </c>
      <c r="BN74" s="27">
        <f>VLOOKUP($A74,'I-EmEC'!$A:$DD,MATCH(BN$2,'I-EmEC'!$A$1:$DD$1,0),FALSE)</f>
        <v>15.734989648033126</v>
      </c>
      <c r="BO74" s="27">
        <f>VLOOKUP($A74,'I-EmEC'!$A:$DD,MATCH(BO$2,'I-EmEC'!$A$1:$DD$1,0),FALSE)</f>
        <v>15.734989648033126</v>
      </c>
      <c r="BP74" s="27">
        <f>VLOOKUP($A74,'I-EmEC'!$A:$DD,MATCH(BP$2,'I-EmEC'!$A$1:$DD$1,0),FALSE)</f>
        <v>8.4057971014492754</v>
      </c>
      <c r="BQ74" s="27">
        <f>VLOOKUP($A74,'I-EmEC'!$A:$DD,MATCH(BQ$2,'I-EmEC'!$A$1:$DD$1,0),FALSE)</f>
        <v>5.7494866529774127</v>
      </c>
      <c r="BR74" s="27">
        <f>VLOOKUP($A74,'I-EmEC'!$A:$DD,MATCH(BR$2,'I-EmEC'!$A$1:$DD$1,0),FALSE)</f>
        <v>5.7494866529774127</v>
      </c>
      <c r="BS74" s="27">
        <f>VLOOKUP($A74,'I-EmEC'!$A:$DD,MATCH(BS$2,'I-EmEC'!$A$1:$DD$1,0),FALSE)</f>
        <v>9.4382022471910112</v>
      </c>
      <c r="BT74" s="27">
        <f>VLOOKUP($A74,'I-EmEC'!$A:$DD,MATCH(BT$2,'I-EmEC'!$A$1:$DD$1,0),FALSE)</f>
        <v>15.581854043392504</v>
      </c>
      <c r="BU74" s="27">
        <f>VLOOKUP($A74,'I-EmEC'!$A:$DD,MATCH(BU$2,'I-EmEC'!$A$1:$DD$1,0),FALSE)</f>
        <v>7.6190476190476186</v>
      </c>
      <c r="BV74" s="27">
        <f>VLOOKUP($A74,'I-EmEC'!$A:$DD,MATCH(BV$2,'I-EmEC'!$A$1:$DD$1,0),FALSE)</f>
        <v>0</v>
      </c>
      <c r="BW74" s="27" t="e">
        <f>VLOOKUP($A74,'I-EmEC'!$A:$DD,MATCH(BW$2,'I-EmEC'!$A$1:$DD$1,0),FALSE)</f>
        <v>#N/A</v>
      </c>
      <c r="BX74" s="27" t="e">
        <f>VLOOKUP($A74,'I-EmEC'!$A:$DD,MATCH(BX$2,'I-EmEC'!$A$1:$DD$1,0),FALSE)</f>
        <v>#N/A</v>
      </c>
      <c r="BY74" s="27" t="e">
        <f>VLOOKUP($A74,'I-EmEC'!$A:$DD,MATCH(BY$2,'I-EmEC'!$A$1:$DD$1,0),FALSE)</f>
        <v>#N/A</v>
      </c>
      <c r="BZ74" s="23">
        <f>VLOOKUP($A74,'I-EmEC'!$A:$DD,MATCH(BZ$2,'I-EmEC'!$A$1:$DD$1,0),FALSE)</f>
        <v>1.2307692307692308</v>
      </c>
      <c r="CA74" s="24">
        <f>VLOOKUP($A74,'I-EmEC'!$A:$DD,MATCH(CA$2,'I-EmEC'!$A$1:$DD$1,0),FALSE)</f>
        <v>0.7103825136612022</v>
      </c>
      <c r="CB74" s="24">
        <f>VLOOKUP($A74,'I-EmEC'!$A:$DD,MATCH(CB$2,'I-EmEC'!$A$1:$DD$1,0),FALSE)</f>
        <v>5.1589242053789732</v>
      </c>
      <c r="CC74" s="24">
        <f>VLOOKUP($A74,'I-EmEC'!$A:$DD,MATCH(CC$2,'I-EmEC'!$A$1:$DD$1,0),FALSE)</f>
        <v>5.1589242053789732</v>
      </c>
      <c r="CD74" s="24">
        <f>VLOOKUP($A74,'I-EmEC'!$A:$DD,MATCH(CD$2,'I-EmEC'!$A$1:$DD$1,0),FALSE)</f>
        <v>3.4773218142548599</v>
      </c>
      <c r="CE74" s="24">
        <f>VLOOKUP($A74,'I-EmEC'!$A:$DD,MATCH(CE$2,'I-EmEC'!$A$1:$DD$1,0),FALSE)</f>
        <v>2.3170731707317072</v>
      </c>
      <c r="CF74" s="24">
        <f>VLOOKUP($A74,'I-EmEC'!$A:$DD,MATCH(CF$2,'I-EmEC'!$A$1:$DD$1,0),FALSE)</f>
        <v>2.3170731707317072</v>
      </c>
      <c r="CG74" s="24">
        <f>VLOOKUP($A74,'I-EmEC'!$A:$DD,MATCH(CG$2,'I-EmEC'!$A$1:$DD$1,0),FALSE)</f>
        <v>0.92356687898089163</v>
      </c>
      <c r="CH74" s="24">
        <f>VLOOKUP($A74,'I-EmEC'!$A:$DD,MATCH(CH$2,'I-EmEC'!$A$1:$DD$1,0),FALSE)</f>
        <v>0.38567493112947659</v>
      </c>
      <c r="CI74" s="24">
        <f>VLOOKUP($A74,'I-EmEC'!$A:$DD,MATCH(CI$2,'I-EmEC'!$A$1:$DD$1,0),FALSE)</f>
        <v>0.38567493112947659</v>
      </c>
      <c r="CJ74" s="24">
        <f>VLOOKUP($A74,'I-EmEC'!$A:$DD,MATCH(CJ$2,'I-EmEC'!$A$1:$DD$1,0),FALSE)</f>
        <v>0.52631578947368418</v>
      </c>
      <c r="CK74" s="24">
        <f>VLOOKUP($A74,'I-EmEC'!$A:$DD,MATCH(CK$2,'I-EmEC'!$A$1:$DD$1,0),FALSE)</f>
        <v>2.9044117647058822</v>
      </c>
      <c r="CL74" s="24">
        <f>VLOOKUP($A74,'I-EmEC'!$A:$DD,MATCH(CL$2,'I-EmEC'!$A$1:$DD$1,0),FALSE)</f>
        <v>1.3289036544850499</v>
      </c>
      <c r="CM74" s="24">
        <f>VLOOKUP($A74,'I-EmEC'!$A:$DD,MATCH(CM$2,'I-EmEC'!$A$1:$DD$1,0),FALSE)</f>
        <v>0</v>
      </c>
      <c r="CN74" s="24" t="e">
        <f>VLOOKUP($A74,'I-EmEC'!$A:$DD,MATCH(CN$2,'I-EmEC'!$A$1:$DD$1,0),FALSE)</f>
        <v>#N/A</v>
      </c>
      <c r="CO74" s="24" t="e">
        <f>VLOOKUP($A74,'I-EmEC'!$A:$DD,MATCH(CO$2,'I-EmEC'!$A$1:$DD$1,0),FALSE)</f>
        <v>#N/A</v>
      </c>
      <c r="CP74" s="24" t="e">
        <f>VLOOKUP($A74,'I-EmEC'!$A:$DD,MATCH(CP$2,'I-EmEC'!$A$1:$DD$1,0),FALSE)</f>
        <v>#N/A</v>
      </c>
    </row>
    <row r="75" spans="1:94" x14ac:dyDescent="0.2">
      <c r="A75" s="49" t="s">
        <v>142</v>
      </c>
      <c r="B75" s="37" t="str">
        <f>IF(VLOOKUP($A75,'I-Ligands'!$A:$G,3,FALSE)="","",VLOOKUP($A75,'I-Ligands'!$A:$G,3,FALSE))</f>
        <v xml:space="preserve">Kisspeptin-10 </v>
      </c>
      <c r="C75" s="38" t="str">
        <f>IF(VLOOKUP($A75,'I-Ligands'!$A:$G,4,FALSE)="","",VLOOKUP($A75,'I-Ligands'!$A:$G,4,FALSE))</f>
        <v>YNWNSFGLRF-NH2</v>
      </c>
      <c r="D75" s="36" t="str">
        <f>IF(VLOOKUP($A75,'I-Ligands'!$A:$G,5,FALSE)="","",VLOOKUP($A75,'I-Ligands'!$A:$G,5,FALSE))</f>
        <v>Guide to Pharmacology</v>
      </c>
      <c r="E75" s="36">
        <f>IF(VLOOKUP($A75,'I-Ligands'!$A:$G,6,FALSE)="","",VLOOKUP($A75,'I-Ligands'!$A:$G,6,FALSE))</f>
        <v>1283</v>
      </c>
      <c r="F75" s="36" t="str">
        <f>IF(VLOOKUP($A75,'I-Ligands'!$A:$G,7,FALSE)="","",VLOOKUP($A75,'I-Ligands'!$A:$G,7,FALSE))</f>
        <v>Physiological</v>
      </c>
      <c r="G75" s="28">
        <f t="shared" si="20"/>
        <v>7.464350701627529</v>
      </c>
      <c r="H75" s="32">
        <f t="shared" si="21"/>
        <v>8.1701009396567059</v>
      </c>
      <c r="I75" s="32">
        <f t="shared" si="22"/>
        <v>9.1980153763318153</v>
      </c>
      <c r="J75" s="32">
        <f t="shared" si="23"/>
        <v>7.2876154019818653</v>
      </c>
      <c r="K75" s="32" t="e">
        <f t="shared" si="24"/>
        <v>#N/A</v>
      </c>
      <c r="L75" s="28">
        <f t="shared" si="25"/>
        <v>7.61</v>
      </c>
      <c r="M75" s="32">
        <f t="shared" si="26"/>
        <v>8.33</v>
      </c>
      <c r="N75" s="32">
        <f t="shared" si="27"/>
        <v>9.39</v>
      </c>
      <c r="O75" s="32">
        <f t="shared" si="28"/>
        <v>7.46</v>
      </c>
      <c r="P75" s="32" t="e">
        <f t="shared" si="29"/>
        <v>#N/A</v>
      </c>
      <c r="Q75" s="29">
        <f t="shared" si="30"/>
        <v>71.507352941176478</v>
      </c>
      <c r="R75" s="31">
        <f t="shared" si="31"/>
        <v>69.245647969052214</v>
      </c>
      <c r="S75" s="31">
        <f t="shared" si="32"/>
        <v>69.213483146067418</v>
      </c>
      <c r="T75" s="31">
        <f t="shared" si="33"/>
        <v>67.238095238095227</v>
      </c>
      <c r="U75" s="31" t="e">
        <f t="shared" si="34"/>
        <v>#N/A</v>
      </c>
      <c r="V75" s="28">
        <f t="shared" si="35"/>
        <v>6.3458401305057093</v>
      </c>
      <c r="W75" s="32">
        <f t="shared" si="36"/>
        <v>5.5042735042735051</v>
      </c>
      <c r="X75" s="32">
        <f t="shared" si="37"/>
        <v>5.0574712643678161</v>
      </c>
      <c r="Y75" s="32">
        <f t="shared" si="38"/>
        <v>7.0741482965931857</v>
      </c>
      <c r="Z75" s="32" t="e">
        <f t="shared" si="39"/>
        <v>#N/A</v>
      </c>
      <c r="AA75" s="23" cm="1">
        <f t="array" ref="AA75">_xlfn.IFS(AR75=0,0,AR75&gt;0,(LOG(0.01*BI75/10^-AR75)))</f>
        <v>7.464350701627529</v>
      </c>
      <c r="AB75" s="24" cm="1">
        <f t="array" ref="AB75">_xlfn.IFS(AS75=0,0,AS75&gt;0,(LOG(0.01*BJ75/10^-AS75)))</f>
        <v>7.3850655430071299</v>
      </c>
      <c r="AC75" s="24" cm="1">
        <f t="array" ref="AC75">_xlfn.IFS(AT75=0,0,AT75&gt;0,(LOG(0.01*BK75/10^-AT75)))</f>
        <v>7.7203924835499329</v>
      </c>
      <c r="AD75" s="24" cm="1">
        <f t="array" ref="AD75">_xlfn.IFS(AU75=0,0,AU75&gt;0,(LOG(0.01*BL75/10^-AU75)))</f>
        <v>7.7203924835499329</v>
      </c>
      <c r="AE75" s="24" cm="1">
        <f t="array" ref="AE75">_xlfn.IFS(AV75=0,0,AV75&gt;0,(LOG(0.01*BM75/10^-AV75)))</f>
        <v>8.1701009396567059</v>
      </c>
      <c r="AF75" s="24" cm="1">
        <f t="array" ref="AF75">_xlfn.IFS(AW75=0,0,AW75&gt;0,(LOG(0.01*BN75/10^-AW75)))</f>
        <v>7.2639087409443208</v>
      </c>
      <c r="AG75" s="24" cm="1">
        <f t="array" ref="AG75">_xlfn.IFS(AX75=0,0,AX75&gt;0,(LOG(0.01*BO75/10^-AX75)))</f>
        <v>7.2639087409443208</v>
      </c>
      <c r="AH75" s="24" cm="1">
        <f t="array" ref="AH75">_xlfn.IFS(AY75=0,0,AY75&gt;0,(LOG(0.01*BP75/10^-AY75)))</f>
        <v>6.9044369762832032</v>
      </c>
      <c r="AI75" s="24" cm="1">
        <f t="array" ref="AI75">_xlfn.IFS(AZ75=0,0,AZ75&gt;0,(LOG(0.01*BQ75/10^-AZ75)))</f>
        <v>9.1980153763318153</v>
      </c>
      <c r="AJ75" s="24" cm="1">
        <f t="array" ref="AJ75">_xlfn.IFS(BA75=0,0,BA75&gt;0,(LOG(0.01*BR75/10^-BA75)))</f>
        <v>9.1980153763318153</v>
      </c>
      <c r="AK75" s="24" cm="1">
        <f t="array" ref="AK75">_xlfn.IFS(BB75=0,0,BB75&gt;0,(LOG(0.01*BS75/10^-BB75)))</f>
        <v>9.1501907055195151</v>
      </c>
      <c r="AL75" s="24" cm="1">
        <f t="array" ref="AL75">_xlfn.IFS(BC75=0,0,BC75&gt;0,(LOG(0.01*BT75/10^-BC75)))</f>
        <v>6.497009083241533</v>
      </c>
      <c r="AM75" s="24" cm="1">
        <f t="array" ref="AM75">_xlfn.IFS(BD75=0,0,BD75&gt;0,(LOG(0.01*BU75/10^-BD75)))</f>
        <v>7.2876154019818653</v>
      </c>
      <c r="AN75" s="24" cm="1">
        <f t="array" ref="AN75">_xlfn.IFS(BE75=0,0,BE75&gt;0,(LOG(0.01*BV75/10^-BE75)))</f>
        <v>6.9229707378798642</v>
      </c>
      <c r="AO75" s="24" t="e" cm="1">
        <f t="array" ref="AO75">_xlfn.IFS(BF75=0,0,BF75&gt;0,(LOG(0.01*BW75/10^-BF75)))</f>
        <v>#N/A</v>
      </c>
      <c r="AP75" s="24" t="e" cm="1">
        <f t="array" ref="AP75">_xlfn.IFS(BG75=0,0,BG75&gt;0,(LOG(0.01*BX75/10^-BG75)))</f>
        <v>#N/A</v>
      </c>
      <c r="AQ75" s="24" t="e" cm="1">
        <f t="array" ref="AQ75">_xlfn.IFS(BH75=0,0,BH75&gt;0,(LOG(0.01*BY75/10^-BH75)))</f>
        <v>#N/A</v>
      </c>
      <c r="AR75" s="23">
        <f>VLOOKUP($A75,'I-EmEC'!$A:$DD,MATCH(AR$2,'I-EmEC'!$A$1:$DD$1,0),FALSE)</f>
        <v>7.61</v>
      </c>
      <c r="AS75" s="24">
        <f>VLOOKUP($A75,'I-EmEC'!$A:$DD,MATCH(AS$2,'I-EmEC'!$A$1:$DD$1,0),FALSE)</f>
        <v>7.55</v>
      </c>
      <c r="AT75" s="24">
        <f>VLOOKUP($A75,'I-EmEC'!$A:$DD,MATCH(AT$2,'I-EmEC'!$A$1:$DD$1,0),FALSE)</f>
        <v>7.88</v>
      </c>
      <c r="AU75" s="24">
        <f>VLOOKUP($A75,'I-EmEC'!$A:$DD,MATCH(AU$2,'I-EmEC'!$A$1:$DD$1,0),FALSE)</f>
        <v>7.88</v>
      </c>
      <c r="AV75" s="24">
        <f>VLOOKUP($A75,'I-EmEC'!$A:$DD,MATCH(AV$2,'I-EmEC'!$A$1:$DD$1,0),FALSE)</f>
        <v>8.33</v>
      </c>
      <c r="AW75" s="24">
        <f>VLOOKUP($A75,'I-EmEC'!$A:$DD,MATCH(AW$2,'I-EmEC'!$A$1:$DD$1,0),FALSE)</f>
        <v>7.44</v>
      </c>
      <c r="AX75" s="24">
        <f>VLOOKUP($A75,'I-EmEC'!$A:$DD,MATCH(AX$2,'I-EmEC'!$A$1:$DD$1,0),FALSE)</f>
        <v>7.44</v>
      </c>
      <c r="AY75" s="24">
        <f>VLOOKUP($A75,'I-EmEC'!$A:$DD,MATCH(AY$2,'I-EmEC'!$A$1:$DD$1,0),FALSE)</f>
        <v>7.15</v>
      </c>
      <c r="AZ75" s="24">
        <f>VLOOKUP($A75,'I-EmEC'!$A:$DD,MATCH(AZ$2,'I-EmEC'!$A$1:$DD$1,0),FALSE)</f>
        <v>9.39</v>
      </c>
      <c r="BA75" s="24">
        <f>VLOOKUP($A75,'I-EmEC'!$A:$DD,MATCH(BA$2,'I-EmEC'!$A$1:$DD$1,0),FALSE)</f>
        <v>9.39</v>
      </c>
      <c r="BB75" s="24">
        <f>VLOOKUP($A75,'I-EmEC'!$A:$DD,MATCH(BB$2,'I-EmEC'!$A$1:$DD$1,0),FALSE)</f>
        <v>9.31</v>
      </c>
      <c r="BC75" s="24">
        <f>VLOOKUP($A75,'I-EmEC'!$A:$DD,MATCH(BC$2,'I-EmEC'!$A$1:$DD$1,0),FALSE)</f>
        <v>6.82</v>
      </c>
      <c r="BD75" s="24">
        <f>VLOOKUP($A75,'I-EmEC'!$A:$DD,MATCH(BD$2,'I-EmEC'!$A$1:$DD$1,0),FALSE)</f>
        <v>7.46</v>
      </c>
      <c r="BE75" s="24">
        <f>VLOOKUP($A75,'I-EmEC'!$A:$DD,MATCH(BE$2,'I-EmEC'!$A$1:$DD$1,0),FALSE)</f>
        <v>7.15</v>
      </c>
      <c r="BF75" s="24" t="e">
        <f>VLOOKUP($A75,'I-EmEC'!$A:$DD,MATCH(BF$2,'I-EmEC'!$A$1:$DD$1,0),FALSE)</f>
        <v>#N/A</v>
      </c>
      <c r="BG75" s="24" t="e">
        <f>VLOOKUP($A75,'I-EmEC'!$A:$DD,MATCH(BG$2,'I-EmEC'!$A$1:$DD$1,0),FALSE)</f>
        <v>#N/A</v>
      </c>
      <c r="BH75" s="24" t="e">
        <f>VLOOKUP($A75,'I-EmEC'!$A:$DD,MATCH(BH$2,'I-EmEC'!$A$1:$DD$1,0),FALSE)</f>
        <v>#N/A</v>
      </c>
      <c r="BI75" s="26">
        <f>VLOOKUP($A75,'I-EmEC'!$A:$DD,MATCH(BI$2,'I-EmEC'!$A$1:$DD$1,0),FALSE)</f>
        <v>71.507352941176478</v>
      </c>
      <c r="BJ75" s="27">
        <f>VLOOKUP($A75,'I-EmEC'!$A:$DD,MATCH(BJ$2,'I-EmEC'!$A$1:$DD$1,0),FALSE)</f>
        <v>68.40148698884758</v>
      </c>
      <c r="BK75" s="27">
        <f>VLOOKUP($A75,'I-EmEC'!$A:$DD,MATCH(BK$2,'I-EmEC'!$A$1:$DD$1,0),FALSE)</f>
        <v>69.245647969052214</v>
      </c>
      <c r="BL75" s="27">
        <f>VLOOKUP($A75,'I-EmEC'!$A:$DD,MATCH(BL$2,'I-EmEC'!$A$1:$DD$1,0),FALSE)</f>
        <v>69.245647969052214</v>
      </c>
      <c r="BM75" s="27">
        <f>VLOOKUP($A75,'I-EmEC'!$A:$DD,MATCH(BM$2,'I-EmEC'!$A$1:$DD$1,0),FALSE)</f>
        <v>69.199178644763862</v>
      </c>
      <c r="BN75" s="27">
        <f>VLOOKUP($A75,'I-EmEC'!$A:$DD,MATCH(BN$2,'I-EmEC'!$A$1:$DD$1,0),FALSE)</f>
        <v>66.666666666666686</v>
      </c>
      <c r="BO75" s="27">
        <f>VLOOKUP($A75,'I-EmEC'!$A:$DD,MATCH(BO$2,'I-EmEC'!$A$1:$DD$1,0),FALSE)</f>
        <v>66.666666666666686</v>
      </c>
      <c r="BP75" s="27">
        <f>VLOOKUP($A75,'I-EmEC'!$A:$DD,MATCH(BP$2,'I-EmEC'!$A$1:$DD$1,0),FALSE)</f>
        <v>56.811594202898554</v>
      </c>
      <c r="BQ75" s="27">
        <f>VLOOKUP($A75,'I-EmEC'!$A:$DD,MATCH(BQ$2,'I-EmEC'!$A$1:$DD$1,0),FALSE)</f>
        <v>64.271047227926076</v>
      </c>
      <c r="BR75" s="27">
        <f>VLOOKUP($A75,'I-EmEC'!$A:$DD,MATCH(BR$2,'I-EmEC'!$A$1:$DD$1,0),FALSE)</f>
        <v>64.271047227926076</v>
      </c>
      <c r="BS75" s="27">
        <f>VLOOKUP($A75,'I-EmEC'!$A:$DD,MATCH(BS$2,'I-EmEC'!$A$1:$DD$1,0),FALSE)</f>
        <v>69.213483146067418</v>
      </c>
      <c r="BT75" s="27">
        <f>VLOOKUP($A75,'I-EmEC'!$A:$DD,MATCH(BT$2,'I-EmEC'!$A$1:$DD$1,0),FALSE)</f>
        <v>47.534516765285993</v>
      </c>
      <c r="BU75" s="27">
        <f>VLOOKUP($A75,'I-EmEC'!$A:$DD,MATCH(BU$2,'I-EmEC'!$A$1:$DD$1,0),FALSE)</f>
        <v>67.238095238095227</v>
      </c>
      <c r="BV75" s="27">
        <f>VLOOKUP($A75,'I-EmEC'!$A:$DD,MATCH(BV$2,'I-EmEC'!$A$1:$DD$1,0),FALSE)</f>
        <v>59.28853754940711</v>
      </c>
      <c r="BW75" s="27" t="e">
        <f>VLOOKUP($A75,'I-EmEC'!$A:$DD,MATCH(BW$2,'I-EmEC'!$A$1:$DD$1,0),FALSE)</f>
        <v>#N/A</v>
      </c>
      <c r="BX75" s="27" t="e">
        <f>VLOOKUP($A75,'I-EmEC'!$A:$DD,MATCH(BX$2,'I-EmEC'!$A$1:$DD$1,0),FALSE)</f>
        <v>#N/A</v>
      </c>
      <c r="BY75" s="27" t="e">
        <f>VLOOKUP($A75,'I-EmEC'!$A:$DD,MATCH(BY$2,'I-EmEC'!$A$1:$DD$1,0),FALSE)</f>
        <v>#N/A</v>
      </c>
      <c r="BZ75" s="23">
        <f>VLOOKUP($A75,'I-EmEC'!$A:$DD,MATCH(BZ$2,'I-EmEC'!$A$1:$DD$1,0),FALSE)</f>
        <v>6.3458401305057093</v>
      </c>
      <c r="CA75" s="24">
        <f>VLOOKUP($A75,'I-EmEC'!$A:$DD,MATCH(CA$2,'I-EmEC'!$A$1:$DD$1,0),FALSE)</f>
        <v>5.1324965132496514</v>
      </c>
      <c r="CB75" s="24">
        <f>VLOOKUP($A75,'I-EmEC'!$A:$DD,MATCH(CB$2,'I-EmEC'!$A$1:$DD$1,0),FALSE)</f>
        <v>5.3592814371257482</v>
      </c>
      <c r="CC75" s="24">
        <f>VLOOKUP($A75,'I-EmEC'!$A:$DD,MATCH(CC$2,'I-EmEC'!$A$1:$DD$1,0),FALSE)</f>
        <v>5.3592814371257482</v>
      </c>
      <c r="CD75" s="24">
        <f>VLOOKUP($A75,'I-EmEC'!$A:$DD,MATCH(CD$2,'I-EmEC'!$A$1:$DD$1,0),FALSE)</f>
        <v>4.9486049926578568</v>
      </c>
      <c r="CE75" s="24">
        <f>VLOOKUP($A75,'I-EmEC'!$A:$DD,MATCH(CE$2,'I-EmEC'!$A$1:$DD$1,0),FALSE)</f>
        <v>5.5042735042735051</v>
      </c>
      <c r="CF75" s="24">
        <f>VLOOKUP($A75,'I-EmEC'!$A:$DD,MATCH(CF$2,'I-EmEC'!$A$1:$DD$1,0),FALSE)</f>
        <v>5.5042735042735051</v>
      </c>
      <c r="CG75" s="24">
        <f>VLOOKUP($A75,'I-EmEC'!$A:$DD,MATCH(CG$2,'I-EmEC'!$A$1:$DD$1,0),FALSE)</f>
        <v>3.9595959595959598</v>
      </c>
      <c r="CH75" s="24">
        <f>VLOOKUP($A75,'I-EmEC'!$A:$DD,MATCH(CH$2,'I-EmEC'!$A$1:$DD$1,0),FALSE)</f>
        <v>3.6480186480186481</v>
      </c>
      <c r="CI75" s="24">
        <f>VLOOKUP($A75,'I-EmEC'!$A:$DD,MATCH(CI$2,'I-EmEC'!$A$1:$DD$1,0),FALSE)</f>
        <v>3.6480186480186481</v>
      </c>
      <c r="CJ75" s="24">
        <f>VLOOKUP($A75,'I-EmEC'!$A:$DD,MATCH(CJ$2,'I-EmEC'!$A$1:$DD$1,0),FALSE)</f>
        <v>5.0574712643678161</v>
      </c>
      <c r="CK75" s="24">
        <f>VLOOKUP($A75,'I-EmEC'!$A:$DD,MATCH(CK$2,'I-EmEC'!$A$1:$DD$1,0),FALSE)</f>
        <v>4.023372287145242</v>
      </c>
      <c r="CL75" s="24">
        <f>VLOOKUP($A75,'I-EmEC'!$A:$DD,MATCH(CL$2,'I-EmEC'!$A$1:$DD$1,0),FALSE)</f>
        <v>7.0741482965931857</v>
      </c>
      <c r="CM75" s="24">
        <f>VLOOKUP($A75,'I-EmEC'!$A:$DD,MATCH(CM$2,'I-EmEC'!$A$1:$DD$1,0),FALSE)</f>
        <v>6.1728395061728394</v>
      </c>
      <c r="CN75" s="24" t="e">
        <f>VLOOKUP($A75,'I-EmEC'!$A:$DD,MATCH(CN$2,'I-EmEC'!$A$1:$DD$1,0),FALSE)</f>
        <v>#N/A</v>
      </c>
      <c r="CO75" s="24" t="e">
        <f>VLOOKUP($A75,'I-EmEC'!$A:$DD,MATCH(CO$2,'I-EmEC'!$A$1:$DD$1,0),FALSE)</f>
        <v>#N/A</v>
      </c>
      <c r="CP75" s="24" t="e">
        <f>VLOOKUP($A75,'I-EmEC'!$A:$DD,MATCH(CP$2,'I-EmEC'!$A$1:$DD$1,0),FALSE)</f>
        <v>#N/A</v>
      </c>
    </row>
    <row r="76" spans="1:94" x14ac:dyDescent="0.2">
      <c r="A76" s="49" t="s">
        <v>148</v>
      </c>
      <c r="B76" s="37" t="str">
        <f>IF(VLOOKUP($A76,'I-Ligands'!$A:$G,3,FALSE)="","",VLOOKUP($A76,'I-Ligands'!$A:$G,3,FALSE))</f>
        <v>Lysophosphatidic acid</v>
      </c>
      <c r="C76" s="38" t="str">
        <f>IF(VLOOKUP($A76,'I-Ligands'!$A:$G,4,FALSE)="","",VLOOKUP($A76,'I-Ligands'!$A:$G,4,FALSE))</f>
        <v>1-oleoyl-2-hydroxy-sn-glycero-3-phosphate, sodium salt</v>
      </c>
      <c r="D76" s="36" t="str">
        <f>IF(VLOOKUP($A76,'I-Ligands'!$A:$G,5,FALSE)="","",VLOOKUP($A76,'I-Ligands'!$A:$G,5,FALSE))</f>
        <v>Guide to Pharmacology</v>
      </c>
      <c r="E76" s="36">
        <f>IF(VLOOKUP($A76,'I-Ligands'!$A:$G,6,FALSE)="","",VLOOKUP($A76,'I-Ligands'!$A:$G,6,FALSE))</f>
        <v>2906</v>
      </c>
      <c r="F76" s="36" t="str">
        <f>IF(VLOOKUP($A76,'I-Ligands'!$A:$G,7,FALSE)="","",VLOOKUP($A76,'I-Ligands'!$A:$G,7,FALSE))</f>
        <v>Physiological</v>
      </c>
      <c r="G76" s="28">
        <f t="shared" si="20"/>
        <v>0</v>
      </c>
      <c r="H76" s="32">
        <f t="shared" si="21"/>
        <v>7.5843530460914907</v>
      </c>
      <c r="I76" s="32">
        <f t="shared" si="22"/>
        <v>7.7169124941223748</v>
      </c>
      <c r="J76" s="32">
        <f t="shared" si="23"/>
        <v>7.6313964445527329</v>
      </c>
      <c r="K76" s="32" t="e">
        <f t="shared" si="24"/>
        <v>#N/A</v>
      </c>
      <c r="L76" s="28">
        <f t="shared" si="25"/>
        <v>0</v>
      </c>
      <c r="M76" s="32">
        <f t="shared" si="26"/>
        <v>8.1999999999999993</v>
      </c>
      <c r="N76" s="32">
        <f t="shared" si="27"/>
        <v>8.11</v>
      </c>
      <c r="O76" s="32">
        <f t="shared" si="28"/>
        <v>8.26</v>
      </c>
      <c r="P76" s="32" t="e">
        <f t="shared" si="29"/>
        <v>#N/A</v>
      </c>
      <c r="Q76" s="29">
        <f t="shared" si="30"/>
        <v>0</v>
      </c>
      <c r="R76" s="31">
        <f t="shared" si="31"/>
        <v>40.232108317214696</v>
      </c>
      <c r="S76" s="31">
        <f t="shared" si="32"/>
        <v>48.254620123203281</v>
      </c>
      <c r="T76" s="31">
        <f t="shared" si="33"/>
        <v>47.61904761904762</v>
      </c>
      <c r="U76" s="31" t="e">
        <f t="shared" si="34"/>
        <v>#N/A</v>
      </c>
      <c r="V76" s="28">
        <f t="shared" si="35"/>
        <v>0</v>
      </c>
      <c r="W76" s="32">
        <f t="shared" si="36"/>
        <v>6.3414634146341466</v>
      </c>
      <c r="X76" s="32">
        <f t="shared" si="37"/>
        <v>7.7557755775577562</v>
      </c>
      <c r="Y76" s="32">
        <f t="shared" si="38"/>
        <v>20.833333333333336</v>
      </c>
      <c r="Z76" s="32" t="e">
        <f t="shared" si="39"/>
        <v>#N/A</v>
      </c>
      <c r="AA76" s="23" cm="1">
        <f t="array" ref="AA76">_xlfn.IFS(AR76=0,0,AR76&gt;0,(LOG(0.01*BI76/10^-AR76)))</f>
        <v>0</v>
      </c>
      <c r="AB76" s="24" cm="1">
        <f t="array" ref="AB76">_xlfn.IFS(AS76=0,0,AS76&gt;0,(LOG(0.01*BJ76/10^-AS76)))</f>
        <v>0</v>
      </c>
      <c r="AC76" s="24" cm="1">
        <f t="array" ref="AC76">_xlfn.IFS(AT76=0,0,AT76&gt;0,(LOG(0.01*BK76/10^-AT76)))</f>
        <v>7.4945727918688183</v>
      </c>
      <c r="AD76" s="24" cm="1">
        <f t="array" ref="AD76">_xlfn.IFS(AU76=0,0,AU76&gt;0,(LOG(0.01*BL76/10^-AU76)))</f>
        <v>7.4945727918688183</v>
      </c>
      <c r="AE76" s="24" cm="1">
        <f t="array" ref="AE76">_xlfn.IFS(AV76=0,0,AV76&gt;0,(LOG(0.01*BM76/10^-AV76)))</f>
        <v>7.5843530460914907</v>
      </c>
      <c r="AF76" s="24" cm="1">
        <f t="array" ref="AF76">_xlfn.IFS(AW76=0,0,AW76&gt;0,(LOG(0.01*BN76/10^-AW76)))</f>
        <v>7.2393757293689447</v>
      </c>
      <c r="AG76" s="24" cm="1">
        <f t="array" ref="AG76">_xlfn.IFS(AX76=0,0,AX76&gt;0,(LOG(0.01*BO76/10^-AX76)))</f>
        <v>7.2393757293689447</v>
      </c>
      <c r="AH76" s="24" cm="1">
        <f t="array" ref="AH76">_xlfn.IFS(AY76=0,0,AY76&gt;0,(LOG(0.01*BP76/10^-AY76)))</f>
        <v>0</v>
      </c>
      <c r="AI76" s="24" cm="1">
        <f t="array" ref="AI76">_xlfn.IFS(AZ76=0,0,AZ76&gt;0,(LOG(0.01*BQ76/10^-AZ76)))</f>
        <v>7.3435389010571024</v>
      </c>
      <c r="AJ76" s="24" cm="1">
        <f t="array" ref="AJ76">_xlfn.IFS(BA76=0,0,BA76&gt;0,(LOG(0.01*BR76/10^-BA76)))</f>
        <v>7.3435389010571024</v>
      </c>
      <c r="AK76" s="24" cm="1">
        <f t="array" ref="AK76">_xlfn.IFS(BB76=0,0,BB76&gt;0,(LOG(0.01*BS76/10^-BB76)))</f>
        <v>7.7169124941223748</v>
      </c>
      <c r="AL76" s="24" cm="1">
        <f t="array" ref="AL76">_xlfn.IFS(BC76=0,0,BC76&gt;0,(LOG(0.01*BT76/10^-BC76)))</f>
        <v>7.6733716441054041</v>
      </c>
      <c r="AM76" s="24" cm="1">
        <f t="array" ref="AM76">_xlfn.IFS(BD76=0,0,BD76&gt;0,(LOG(0.01*BU76/10^-BD76)))</f>
        <v>7.3877807052660813</v>
      </c>
      <c r="AN76" s="24" cm="1">
        <f t="array" ref="AN76">_xlfn.IFS(BE76=0,0,BE76&gt;0,(LOG(0.01*BV76/10^-BE76)))</f>
        <v>7.6313964445527329</v>
      </c>
      <c r="AO76" s="24" t="e" cm="1">
        <f t="array" ref="AO76">_xlfn.IFS(BF76=0,0,BF76&gt;0,(LOG(0.01*BW76/10^-BF76)))</f>
        <v>#N/A</v>
      </c>
      <c r="AP76" s="24" t="e" cm="1">
        <f t="array" ref="AP76">_xlfn.IFS(BG76=0,0,BG76&gt;0,(LOG(0.01*BX76/10^-BG76)))</f>
        <v>#N/A</v>
      </c>
      <c r="AQ76" s="24" t="e" cm="1">
        <f t="array" ref="AQ76">_xlfn.IFS(BH76=0,0,BH76&gt;0,(LOG(0.01*BY76/10^-BH76)))</f>
        <v>#N/A</v>
      </c>
      <c r="AR76" s="23">
        <f>VLOOKUP($A76,'I-EmEC'!$A:$DD,MATCH(AR$2,'I-EmEC'!$A$1:$DD$1,0),FALSE)</f>
        <v>0</v>
      </c>
      <c r="AS76" s="24">
        <f>VLOOKUP($A76,'I-EmEC'!$A:$DD,MATCH(AS$2,'I-EmEC'!$A$1:$DD$1,0),FALSE)</f>
        <v>0</v>
      </c>
      <c r="AT76" s="24">
        <f>VLOOKUP($A76,'I-EmEC'!$A:$DD,MATCH(AT$2,'I-EmEC'!$A$1:$DD$1,0),FALSE)</f>
        <v>7.89</v>
      </c>
      <c r="AU76" s="24">
        <f>VLOOKUP($A76,'I-EmEC'!$A:$DD,MATCH(AU$2,'I-EmEC'!$A$1:$DD$1,0),FALSE)</f>
        <v>7.89</v>
      </c>
      <c r="AV76" s="24">
        <f>VLOOKUP($A76,'I-EmEC'!$A:$DD,MATCH(AV$2,'I-EmEC'!$A$1:$DD$1,0),FALSE)</f>
        <v>8.1999999999999993</v>
      </c>
      <c r="AW76" s="24">
        <f>VLOOKUP($A76,'I-EmEC'!$A:$DD,MATCH(AW$2,'I-EmEC'!$A$1:$DD$1,0),FALSE)</f>
        <v>8.06</v>
      </c>
      <c r="AX76" s="24">
        <f>VLOOKUP($A76,'I-EmEC'!$A:$DD,MATCH(AX$2,'I-EmEC'!$A$1:$DD$1,0),FALSE)</f>
        <v>8.06</v>
      </c>
      <c r="AY76" s="24">
        <f>VLOOKUP($A76,'I-EmEC'!$A:$DD,MATCH(AY$2,'I-EmEC'!$A$1:$DD$1,0),FALSE)</f>
        <v>0</v>
      </c>
      <c r="AZ76" s="24">
        <f>VLOOKUP($A76,'I-EmEC'!$A:$DD,MATCH(AZ$2,'I-EmEC'!$A$1:$DD$1,0),FALSE)</f>
        <v>7.66</v>
      </c>
      <c r="BA76" s="24">
        <f>VLOOKUP($A76,'I-EmEC'!$A:$DD,MATCH(BA$2,'I-EmEC'!$A$1:$DD$1,0),FALSE)</f>
        <v>7.66</v>
      </c>
      <c r="BB76" s="24">
        <f>VLOOKUP($A76,'I-EmEC'!$A:$DD,MATCH(BB$2,'I-EmEC'!$A$1:$DD$1,0),FALSE)</f>
        <v>8.11</v>
      </c>
      <c r="BC76" s="24">
        <f>VLOOKUP($A76,'I-EmEC'!$A:$DD,MATCH(BC$2,'I-EmEC'!$A$1:$DD$1,0),FALSE)</f>
        <v>8.0500000000000007</v>
      </c>
      <c r="BD76" s="24">
        <f>VLOOKUP($A76,'I-EmEC'!$A:$DD,MATCH(BD$2,'I-EmEC'!$A$1:$DD$1,0),FALSE)</f>
        <v>7.71</v>
      </c>
      <c r="BE76" s="24">
        <f>VLOOKUP($A76,'I-EmEC'!$A:$DD,MATCH(BE$2,'I-EmEC'!$A$1:$DD$1,0),FALSE)</f>
        <v>8.26</v>
      </c>
      <c r="BF76" s="24" t="e">
        <f>VLOOKUP($A76,'I-EmEC'!$A:$DD,MATCH(BF$2,'I-EmEC'!$A$1:$DD$1,0),FALSE)</f>
        <v>#N/A</v>
      </c>
      <c r="BG76" s="24" t="e">
        <f>VLOOKUP($A76,'I-EmEC'!$A:$DD,MATCH(BG$2,'I-EmEC'!$A$1:$DD$1,0),FALSE)</f>
        <v>#N/A</v>
      </c>
      <c r="BH76" s="24" t="e">
        <f>VLOOKUP($A76,'I-EmEC'!$A:$DD,MATCH(BH$2,'I-EmEC'!$A$1:$DD$1,0),FALSE)</f>
        <v>#N/A</v>
      </c>
      <c r="BI76" s="26">
        <f>VLOOKUP($A76,'I-EmEC'!$A:$DD,MATCH(BI$2,'I-EmEC'!$A$1:$DD$1,0),FALSE)</f>
        <v>0</v>
      </c>
      <c r="BJ76" s="27">
        <f>VLOOKUP($A76,'I-EmEC'!$A:$DD,MATCH(BJ$2,'I-EmEC'!$A$1:$DD$1,0),FALSE)</f>
        <v>0</v>
      </c>
      <c r="BK76" s="27">
        <f>VLOOKUP($A76,'I-EmEC'!$A:$DD,MATCH(BK$2,'I-EmEC'!$A$1:$DD$1,0),FALSE)</f>
        <v>40.232108317214696</v>
      </c>
      <c r="BL76" s="27">
        <f>VLOOKUP($A76,'I-EmEC'!$A:$DD,MATCH(BL$2,'I-EmEC'!$A$1:$DD$1,0),FALSE)</f>
        <v>40.232108317214696</v>
      </c>
      <c r="BM76" s="27">
        <f>VLOOKUP($A76,'I-EmEC'!$A:$DD,MATCH(BM$2,'I-EmEC'!$A$1:$DD$1,0),FALSE)</f>
        <v>24.229979466119094</v>
      </c>
      <c r="BN76" s="27">
        <f>VLOOKUP($A76,'I-EmEC'!$A:$DD,MATCH(BN$2,'I-EmEC'!$A$1:$DD$1,0),FALSE)</f>
        <v>15.113871635610767</v>
      </c>
      <c r="BO76" s="27">
        <f>VLOOKUP($A76,'I-EmEC'!$A:$DD,MATCH(BO$2,'I-EmEC'!$A$1:$DD$1,0),FALSE)</f>
        <v>15.113871635610767</v>
      </c>
      <c r="BP76" s="27">
        <f>VLOOKUP($A76,'I-EmEC'!$A:$DD,MATCH(BP$2,'I-EmEC'!$A$1:$DD$1,0),FALSE)</f>
        <v>0</v>
      </c>
      <c r="BQ76" s="27">
        <f>VLOOKUP($A76,'I-EmEC'!$A:$DD,MATCH(BQ$2,'I-EmEC'!$A$1:$DD$1,0),FALSE)</f>
        <v>48.254620123203281</v>
      </c>
      <c r="BR76" s="27">
        <f>VLOOKUP($A76,'I-EmEC'!$A:$DD,MATCH(BR$2,'I-EmEC'!$A$1:$DD$1,0),FALSE)</f>
        <v>48.254620123203281</v>
      </c>
      <c r="BS76" s="27">
        <f>VLOOKUP($A76,'I-EmEC'!$A:$DD,MATCH(BS$2,'I-EmEC'!$A$1:$DD$1,0),FALSE)</f>
        <v>40.449438202247194</v>
      </c>
      <c r="BT76" s="27">
        <f>VLOOKUP($A76,'I-EmEC'!$A:$DD,MATCH(BT$2,'I-EmEC'!$A$1:$DD$1,0),FALSE)</f>
        <v>42.011834319526628</v>
      </c>
      <c r="BU76" s="27">
        <f>VLOOKUP($A76,'I-EmEC'!$A:$DD,MATCH(BU$2,'I-EmEC'!$A$1:$DD$1,0),FALSE)</f>
        <v>47.61904761904762</v>
      </c>
      <c r="BV76" s="27">
        <f>VLOOKUP($A76,'I-EmEC'!$A:$DD,MATCH(BV$2,'I-EmEC'!$A$1:$DD$1,0),FALSE)</f>
        <v>23.51778656126482</v>
      </c>
      <c r="BW76" s="27" t="e">
        <f>VLOOKUP($A76,'I-EmEC'!$A:$DD,MATCH(BW$2,'I-EmEC'!$A$1:$DD$1,0),FALSE)</f>
        <v>#N/A</v>
      </c>
      <c r="BX76" s="27" t="e">
        <f>VLOOKUP($A76,'I-EmEC'!$A:$DD,MATCH(BX$2,'I-EmEC'!$A$1:$DD$1,0),FALSE)</f>
        <v>#N/A</v>
      </c>
      <c r="BY76" s="27" t="e">
        <f>VLOOKUP($A76,'I-EmEC'!$A:$DD,MATCH(BY$2,'I-EmEC'!$A$1:$DD$1,0),FALSE)</f>
        <v>#N/A</v>
      </c>
      <c r="BZ76" s="23">
        <f>VLOOKUP($A76,'I-EmEC'!$A:$DD,MATCH(BZ$2,'I-EmEC'!$A$1:$DD$1,0),FALSE)</f>
        <v>0</v>
      </c>
      <c r="CA76" s="24">
        <f>VLOOKUP($A76,'I-EmEC'!$A:$DD,MATCH(CA$2,'I-EmEC'!$A$1:$DD$1,0),FALSE)</f>
        <v>0</v>
      </c>
      <c r="CB76" s="24">
        <f>VLOOKUP($A76,'I-EmEC'!$A:$DD,MATCH(CB$2,'I-EmEC'!$A$1:$DD$1,0),FALSE)</f>
        <v>6.3414634146341466</v>
      </c>
      <c r="CC76" s="24">
        <f>VLOOKUP($A76,'I-EmEC'!$A:$DD,MATCH(CC$2,'I-EmEC'!$A$1:$DD$1,0),FALSE)</f>
        <v>6.3414634146341466</v>
      </c>
      <c r="CD76" s="24">
        <f>VLOOKUP($A76,'I-EmEC'!$A:$DD,MATCH(CD$2,'I-EmEC'!$A$1:$DD$1,0),FALSE)</f>
        <v>2.6696832579185523</v>
      </c>
      <c r="CE76" s="24">
        <f>VLOOKUP($A76,'I-EmEC'!$A:$DD,MATCH(CE$2,'I-EmEC'!$A$1:$DD$1,0),FALSE)</f>
        <v>2.3174603174603177</v>
      </c>
      <c r="CF76" s="24">
        <f>VLOOKUP($A76,'I-EmEC'!$A:$DD,MATCH(CF$2,'I-EmEC'!$A$1:$DD$1,0),FALSE)</f>
        <v>2.3174603174603177</v>
      </c>
      <c r="CG76" s="24">
        <f>VLOOKUP($A76,'I-EmEC'!$A:$DD,MATCH(CG$2,'I-EmEC'!$A$1:$DD$1,0),FALSE)</f>
        <v>0</v>
      </c>
      <c r="CH76" s="24">
        <f>VLOOKUP($A76,'I-EmEC'!$A:$DD,MATCH(CH$2,'I-EmEC'!$A$1:$DD$1,0),FALSE)</f>
        <v>7.7557755775577562</v>
      </c>
      <c r="CI76" s="24">
        <f>VLOOKUP($A76,'I-EmEC'!$A:$DD,MATCH(CI$2,'I-EmEC'!$A$1:$DD$1,0),FALSE)</f>
        <v>7.7557755775577562</v>
      </c>
      <c r="CJ76" s="24">
        <f>VLOOKUP($A76,'I-EmEC'!$A:$DD,MATCH(CJ$2,'I-EmEC'!$A$1:$DD$1,0),FALSE)</f>
        <v>4.838709677419355</v>
      </c>
      <c r="CK76" s="24">
        <f>VLOOKUP($A76,'I-EmEC'!$A:$DD,MATCH(CK$2,'I-EmEC'!$A$1:$DD$1,0),FALSE)</f>
        <v>5.9497206703910619</v>
      </c>
      <c r="CL76" s="24">
        <f>VLOOKUP($A76,'I-EmEC'!$A:$DD,MATCH(CL$2,'I-EmEC'!$A$1:$DD$1,0),FALSE)</f>
        <v>20.833333333333336</v>
      </c>
      <c r="CM76" s="24">
        <f>VLOOKUP($A76,'I-EmEC'!$A:$DD,MATCH(CM$2,'I-EmEC'!$A$1:$DD$1,0),FALSE)</f>
        <v>3.278236914600551</v>
      </c>
      <c r="CN76" s="24" t="e">
        <f>VLOOKUP($A76,'I-EmEC'!$A:$DD,MATCH(CN$2,'I-EmEC'!$A$1:$DD$1,0),FALSE)</f>
        <v>#N/A</v>
      </c>
      <c r="CO76" s="24" t="e">
        <f>VLOOKUP($A76,'I-EmEC'!$A:$DD,MATCH(CO$2,'I-EmEC'!$A$1:$DD$1,0),FALSE)</f>
        <v>#N/A</v>
      </c>
      <c r="CP76" s="24" t="e">
        <f>VLOOKUP($A76,'I-EmEC'!$A:$DD,MATCH(CP$2,'I-EmEC'!$A$1:$DD$1,0),FALSE)</f>
        <v>#N/A</v>
      </c>
    </row>
    <row r="77" spans="1:94" x14ac:dyDescent="0.2">
      <c r="A77" s="49" t="s">
        <v>149</v>
      </c>
      <c r="B77" s="37" t="str">
        <f>IF(VLOOKUP($A77,'I-Ligands'!$A:$G,3,FALSE)="","",VLOOKUP($A77,'I-Ligands'!$A:$G,3,FALSE))</f>
        <v>Lysophosphatidic acid</v>
      </c>
      <c r="C77" s="38" t="str">
        <f>IF(VLOOKUP($A77,'I-Ligands'!$A:$G,4,FALSE)="","",VLOOKUP($A77,'I-Ligands'!$A:$G,4,FALSE))</f>
        <v>1-oleoyl-2-hydroxy-sn-glycero-3-phosphate, sodium salt</v>
      </c>
      <c r="D77" s="36" t="str">
        <f>IF(VLOOKUP($A77,'I-Ligands'!$A:$G,5,FALSE)="","",VLOOKUP($A77,'I-Ligands'!$A:$G,5,FALSE))</f>
        <v>Guide to Pharmacology</v>
      </c>
      <c r="E77" s="36">
        <f>IF(VLOOKUP($A77,'I-Ligands'!$A:$G,6,FALSE)="","",VLOOKUP($A77,'I-Ligands'!$A:$G,6,FALSE))</f>
        <v>2906</v>
      </c>
      <c r="F77" s="36" t="str">
        <f>IF(VLOOKUP($A77,'I-Ligands'!$A:$G,7,FALSE)="","",VLOOKUP($A77,'I-Ligands'!$A:$G,7,FALSE))</f>
        <v>Physiological</v>
      </c>
      <c r="G77" s="28">
        <f t="shared" si="20"/>
        <v>7.4015591316440394</v>
      </c>
      <c r="H77" s="32">
        <f t="shared" si="21"/>
        <v>7.5769048808906323</v>
      </c>
      <c r="I77" s="32">
        <f t="shared" si="22"/>
        <v>7.8791916059417728</v>
      </c>
      <c r="J77" s="32">
        <f t="shared" si="23"/>
        <v>7.8626260669104937</v>
      </c>
      <c r="K77" s="32" t="e">
        <f t="shared" si="24"/>
        <v>#N/A</v>
      </c>
      <c r="L77" s="28">
        <f t="shared" si="25"/>
        <v>7.69</v>
      </c>
      <c r="M77" s="32">
        <f t="shared" si="26"/>
        <v>8.5500000000000007</v>
      </c>
      <c r="N77" s="32">
        <f t="shared" si="27"/>
        <v>8.43</v>
      </c>
      <c r="O77" s="32">
        <f t="shared" si="28"/>
        <v>8.5</v>
      </c>
      <c r="P77" s="32" t="e">
        <f t="shared" si="29"/>
        <v>#N/A</v>
      </c>
      <c r="Q77" s="29">
        <f t="shared" si="30"/>
        <v>51.470588235294116</v>
      </c>
      <c r="R77" s="31">
        <f t="shared" si="31"/>
        <v>15.473887814313345</v>
      </c>
      <c r="S77" s="31">
        <f t="shared" si="32"/>
        <v>28.131416837782339</v>
      </c>
      <c r="T77" s="31">
        <f t="shared" si="33"/>
        <v>23.047619047619047</v>
      </c>
      <c r="U77" s="31" t="e">
        <f t="shared" si="34"/>
        <v>#N/A</v>
      </c>
      <c r="V77" s="28">
        <f t="shared" si="35"/>
        <v>12.929292929292931</v>
      </c>
      <c r="W77" s="32">
        <f t="shared" si="36"/>
        <v>1.941747572815534</v>
      </c>
      <c r="X77" s="32">
        <f t="shared" si="37"/>
        <v>3.2387706855791958</v>
      </c>
      <c r="Y77" s="32">
        <f t="shared" si="38"/>
        <v>4.4322344322344325</v>
      </c>
      <c r="Z77" s="32" t="e">
        <f t="shared" si="39"/>
        <v>#N/A</v>
      </c>
      <c r="AA77" s="23" cm="1">
        <f t="array" ref="AA77">_xlfn.IFS(AR77=0,0,AR77&gt;0,(LOG(0.01*BI77/10^-AR77)))</f>
        <v>7.4015591316440394</v>
      </c>
      <c r="AB77" s="24" cm="1">
        <f t="array" ref="AB77">_xlfn.IFS(AS77=0,0,AS77&gt;0,(LOG(0.01*BJ77/10^-AS77)))</f>
        <v>7.3374576896454613</v>
      </c>
      <c r="AC77" s="24" cm="1">
        <f t="array" ref="AC77">_xlfn.IFS(AT77=0,0,AT77&gt;0,(LOG(0.01*BK77/10^-AT77)))</f>
        <v>7.5195994438980023</v>
      </c>
      <c r="AD77" s="24" cm="1">
        <f t="array" ref="AD77">_xlfn.IFS(AU77=0,0,AU77&gt;0,(LOG(0.01*BL77/10^-AU77)))</f>
        <v>7.5195994438980023</v>
      </c>
      <c r="AE77" s="24" cm="1">
        <f t="array" ref="AE77">_xlfn.IFS(AV77=0,0,AV77&gt;0,(LOG(0.01*BM77/10^-AV77)))</f>
        <v>7.5437122761609547</v>
      </c>
      <c r="AF77" s="24" cm="1">
        <f t="array" ref="AF77">_xlfn.IFS(AW77=0,0,AW77&gt;0,(LOG(0.01*BN77/10^-AW77)))</f>
        <v>7.5769048808906323</v>
      </c>
      <c r="AG77" s="24" cm="1">
        <f t="array" ref="AG77">_xlfn.IFS(AX77=0,0,AX77&gt;0,(LOG(0.01*BO77/10^-AX77)))</f>
        <v>7.5769048808906323</v>
      </c>
      <c r="AH77" s="24" cm="1">
        <f t="array" ref="AH77">_xlfn.IFS(AY77=0,0,AY77&gt;0,(LOG(0.01*BP77/10^-AY77)))</f>
        <v>7.4949387366083009</v>
      </c>
      <c r="AI77" s="24" cm="1">
        <f t="array" ref="AI77">_xlfn.IFS(AZ77=0,0,AZ77&gt;0,(LOG(0.01*BQ77/10^-AZ77)))</f>
        <v>7.8791916059417728</v>
      </c>
      <c r="AJ77" s="24" cm="1">
        <f t="array" ref="AJ77">_xlfn.IFS(BA77=0,0,BA77&gt;0,(LOG(0.01*BR77/10^-BA77)))</f>
        <v>7.8791916059417728</v>
      </c>
      <c r="AK77" s="24" cm="1">
        <f t="array" ref="AK77">_xlfn.IFS(BB77=0,0,BB77&gt;0,(LOG(0.01*BS77/10^-BB77)))</f>
        <v>7.5228983377381446</v>
      </c>
      <c r="AL77" s="24" cm="1">
        <f t="array" ref="AL77">_xlfn.IFS(BC77=0,0,BC77&gt;0,(LOG(0.01*BT77/10^-BC77)))</f>
        <v>7.7789353929735015</v>
      </c>
      <c r="AM77" s="24" cm="1">
        <f t="array" ref="AM77">_xlfn.IFS(BD77=0,0,BD77&gt;0,(LOG(0.01*BU77/10^-BD77)))</f>
        <v>7.8626260669104937</v>
      </c>
      <c r="AN77" s="24" cm="1">
        <f t="array" ref="AN77">_xlfn.IFS(BE77=0,0,BE77&gt;0,(LOG(0.01*BV77/10^-BE77)))</f>
        <v>7.6601287692220827</v>
      </c>
      <c r="AO77" s="24" t="e" cm="1">
        <f t="array" ref="AO77">_xlfn.IFS(BF77=0,0,BF77&gt;0,(LOG(0.01*BW77/10^-BF77)))</f>
        <v>#N/A</v>
      </c>
      <c r="AP77" s="24" t="e" cm="1">
        <f t="array" ref="AP77">_xlfn.IFS(BG77=0,0,BG77&gt;0,(LOG(0.01*BX77/10^-BG77)))</f>
        <v>#N/A</v>
      </c>
      <c r="AQ77" s="24" t="e" cm="1">
        <f t="array" ref="AQ77">_xlfn.IFS(BH77=0,0,BH77&gt;0,(LOG(0.01*BY77/10^-BH77)))</f>
        <v>#N/A</v>
      </c>
      <c r="AR77" s="23">
        <f>VLOOKUP($A77,'I-EmEC'!$A:$DD,MATCH(AR$2,'I-EmEC'!$A$1:$DD$1,0),FALSE)</f>
        <v>7.69</v>
      </c>
      <c r="AS77" s="24">
        <f>VLOOKUP($A77,'I-EmEC'!$A:$DD,MATCH(AS$2,'I-EmEC'!$A$1:$DD$1,0),FALSE)</f>
        <v>7.66</v>
      </c>
      <c r="AT77" s="24">
        <f>VLOOKUP($A77,'I-EmEC'!$A:$DD,MATCH(AT$2,'I-EmEC'!$A$1:$DD$1,0),FALSE)</f>
        <v>8.33</v>
      </c>
      <c r="AU77" s="24">
        <f>VLOOKUP($A77,'I-EmEC'!$A:$DD,MATCH(AU$2,'I-EmEC'!$A$1:$DD$1,0),FALSE)</f>
        <v>8.33</v>
      </c>
      <c r="AV77" s="24">
        <f>VLOOKUP($A77,'I-EmEC'!$A:$DD,MATCH(AV$2,'I-EmEC'!$A$1:$DD$1,0),FALSE)</f>
        <v>8.5500000000000007</v>
      </c>
      <c r="AW77" s="24">
        <f>VLOOKUP($A77,'I-EmEC'!$A:$DD,MATCH(AW$2,'I-EmEC'!$A$1:$DD$1,0),FALSE)</f>
        <v>8.49</v>
      </c>
      <c r="AX77" s="24">
        <f>VLOOKUP($A77,'I-EmEC'!$A:$DD,MATCH(AX$2,'I-EmEC'!$A$1:$DD$1,0),FALSE)</f>
        <v>8.49</v>
      </c>
      <c r="AY77" s="24">
        <f>VLOOKUP($A77,'I-EmEC'!$A:$DD,MATCH(AY$2,'I-EmEC'!$A$1:$DD$1,0),FALSE)</f>
        <v>8.3699999999999992</v>
      </c>
      <c r="AZ77" s="24">
        <f>VLOOKUP($A77,'I-EmEC'!$A:$DD,MATCH(AZ$2,'I-EmEC'!$A$1:$DD$1,0),FALSE)</f>
        <v>8.43</v>
      </c>
      <c r="BA77" s="24">
        <f>VLOOKUP($A77,'I-EmEC'!$A:$DD,MATCH(BA$2,'I-EmEC'!$A$1:$DD$1,0),FALSE)</f>
        <v>8.43</v>
      </c>
      <c r="BB77" s="24">
        <f>VLOOKUP($A77,'I-EmEC'!$A:$DD,MATCH(BB$2,'I-EmEC'!$A$1:$DD$1,0),FALSE)</f>
        <v>8.32</v>
      </c>
      <c r="BC77" s="24">
        <f>VLOOKUP($A77,'I-EmEC'!$A:$DD,MATCH(BC$2,'I-EmEC'!$A$1:$DD$1,0),FALSE)</f>
        <v>8.3699999999999992</v>
      </c>
      <c r="BD77" s="24">
        <f>VLOOKUP($A77,'I-EmEC'!$A:$DD,MATCH(BD$2,'I-EmEC'!$A$1:$DD$1,0),FALSE)</f>
        <v>8.5</v>
      </c>
      <c r="BE77" s="24">
        <f>VLOOKUP($A77,'I-EmEC'!$A:$DD,MATCH(BE$2,'I-EmEC'!$A$1:$DD$1,0),FALSE)</f>
        <v>8.44</v>
      </c>
      <c r="BF77" s="24" t="e">
        <f>VLOOKUP($A77,'I-EmEC'!$A:$DD,MATCH(BF$2,'I-EmEC'!$A$1:$DD$1,0),FALSE)</f>
        <v>#N/A</v>
      </c>
      <c r="BG77" s="24" t="e">
        <f>VLOOKUP($A77,'I-EmEC'!$A:$DD,MATCH(BG$2,'I-EmEC'!$A$1:$DD$1,0),FALSE)</f>
        <v>#N/A</v>
      </c>
      <c r="BH77" s="24" t="e">
        <f>VLOOKUP($A77,'I-EmEC'!$A:$DD,MATCH(BH$2,'I-EmEC'!$A$1:$DD$1,0),FALSE)</f>
        <v>#N/A</v>
      </c>
      <c r="BI77" s="26">
        <f>VLOOKUP($A77,'I-EmEC'!$A:$DD,MATCH(BI$2,'I-EmEC'!$A$1:$DD$1,0),FALSE)</f>
        <v>51.470588235294116</v>
      </c>
      <c r="BJ77" s="27">
        <f>VLOOKUP($A77,'I-EmEC'!$A:$DD,MATCH(BJ$2,'I-EmEC'!$A$1:$DD$1,0),FALSE)</f>
        <v>47.583643122676584</v>
      </c>
      <c r="BK77" s="27">
        <f>VLOOKUP($A77,'I-EmEC'!$A:$DD,MATCH(BK$2,'I-EmEC'!$A$1:$DD$1,0),FALSE)</f>
        <v>15.473887814313345</v>
      </c>
      <c r="BL77" s="27">
        <f>VLOOKUP($A77,'I-EmEC'!$A:$DD,MATCH(BL$2,'I-EmEC'!$A$1:$DD$1,0),FALSE)</f>
        <v>15.473887814313345</v>
      </c>
      <c r="BM77" s="27">
        <f>VLOOKUP($A77,'I-EmEC'!$A:$DD,MATCH(BM$2,'I-EmEC'!$A$1:$DD$1,0),FALSE)</f>
        <v>9.8562628336755633</v>
      </c>
      <c r="BN77" s="27">
        <f>VLOOKUP($A77,'I-EmEC'!$A:$DD,MATCH(BN$2,'I-EmEC'!$A$1:$DD$1,0),FALSE)</f>
        <v>12.215320910973086</v>
      </c>
      <c r="BO77" s="27">
        <f>VLOOKUP($A77,'I-EmEC'!$A:$DD,MATCH(BO$2,'I-EmEC'!$A$1:$DD$1,0),FALSE)</f>
        <v>12.215320910973086</v>
      </c>
      <c r="BP77" s="27">
        <f>VLOOKUP($A77,'I-EmEC'!$A:$DD,MATCH(BP$2,'I-EmEC'!$A$1:$DD$1,0),FALSE)</f>
        <v>13.333333333333332</v>
      </c>
      <c r="BQ77" s="27">
        <f>VLOOKUP($A77,'I-EmEC'!$A:$DD,MATCH(BQ$2,'I-EmEC'!$A$1:$DD$1,0),FALSE)</f>
        <v>28.131416837782339</v>
      </c>
      <c r="BR77" s="27">
        <f>VLOOKUP($A77,'I-EmEC'!$A:$DD,MATCH(BR$2,'I-EmEC'!$A$1:$DD$1,0),FALSE)</f>
        <v>28.131416837782339</v>
      </c>
      <c r="BS77" s="27">
        <f>VLOOKUP($A77,'I-EmEC'!$A:$DD,MATCH(BS$2,'I-EmEC'!$A$1:$DD$1,0),FALSE)</f>
        <v>15.955056179775282</v>
      </c>
      <c r="BT77" s="27">
        <f>VLOOKUP($A77,'I-EmEC'!$A:$DD,MATCH(BT$2,'I-EmEC'!$A$1:$DD$1,0),FALSE)</f>
        <v>25.641025641025639</v>
      </c>
      <c r="BU77" s="27">
        <f>VLOOKUP($A77,'I-EmEC'!$A:$DD,MATCH(BU$2,'I-EmEC'!$A$1:$DD$1,0),FALSE)</f>
        <v>23.047619047619047</v>
      </c>
      <c r="BV77" s="27">
        <f>VLOOKUP($A77,'I-EmEC'!$A:$DD,MATCH(BV$2,'I-EmEC'!$A$1:$DD$1,0),FALSE)</f>
        <v>16.600790513833992</v>
      </c>
      <c r="BW77" s="27" t="e">
        <f>VLOOKUP($A77,'I-EmEC'!$A:$DD,MATCH(BW$2,'I-EmEC'!$A$1:$DD$1,0),FALSE)</f>
        <v>#N/A</v>
      </c>
      <c r="BX77" s="27" t="e">
        <f>VLOOKUP($A77,'I-EmEC'!$A:$DD,MATCH(BX$2,'I-EmEC'!$A$1:$DD$1,0),FALSE)</f>
        <v>#N/A</v>
      </c>
      <c r="BY77" s="27" t="e">
        <f>VLOOKUP($A77,'I-EmEC'!$A:$DD,MATCH(BY$2,'I-EmEC'!$A$1:$DD$1,0),FALSE)</f>
        <v>#N/A</v>
      </c>
      <c r="BZ77" s="23">
        <f>VLOOKUP($A77,'I-EmEC'!$A:$DD,MATCH(BZ$2,'I-EmEC'!$A$1:$DD$1,0),FALSE)</f>
        <v>11.814345991561181</v>
      </c>
      <c r="CA77" s="24">
        <f>VLOOKUP($A77,'I-EmEC'!$A:$DD,MATCH(CA$2,'I-EmEC'!$A$1:$DD$1,0),FALSE)</f>
        <v>12.929292929292931</v>
      </c>
      <c r="CB77" s="24">
        <f>VLOOKUP($A77,'I-EmEC'!$A:$DD,MATCH(CB$2,'I-EmEC'!$A$1:$DD$1,0),FALSE)</f>
        <v>1.941747572815534</v>
      </c>
      <c r="CC77" s="24">
        <f>VLOOKUP($A77,'I-EmEC'!$A:$DD,MATCH(CC$2,'I-EmEC'!$A$1:$DD$1,0),FALSE)</f>
        <v>1.941747572815534</v>
      </c>
      <c r="CD77" s="24">
        <f>VLOOKUP($A77,'I-EmEC'!$A:$DD,MATCH(CD$2,'I-EmEC'!$A$1:$DD$1,0),FALSE)</f>
        <v>1.415929203539823</v>
      </c>
      <c r="CE77" s="24">
        <f>VLOOKUP($A77,'I-EmEC'!$A:$DD,MATCH(CE$2,'I-EmEC'!$A$1:$DD$1,0),FALSE)</f>
        <v>1.7824773413897281</v>
      </c>
      <c r="CF77" s="24">
        <f>VLOOKUP($A77,'I-EmEC'!$A:$DD,MATCH(CF$2,'I-EmEC'!$A$1:$DD$1,0),FALSE)</f>
        <v>1.7824773413897281</v>
      </c>
      <c r="CG77" s="24">
        <f>VLOOKUP($A77,'I-EmEC'!$A:$DD,MATCH(CG$2,'I-EmEC'!$A$1:$DD$1,0),FALSE)</f>
        <v>1.0823529411764705</v>
      </c>
      <c r="CH77" s="24">
        <f>VLOOKUP($A77,'I-EmEC'!$A:$DD,MATCH(CH$2,'I-EmEC'!$A$1:$DD$1,0),FALSE)</f>
        <v>3.2387706855791958</v>
      </c>
      <c r="CI77" s="24">
        <f>VLOOKUP($A77,'I-EmEC'!$A:$DD,MATCH(CI$2,'I-EmEC'!$A$1:$DD$1,0),FALSE)</f>
        <v>3.2387706855791958</v>
      </c>
      <c r="CJ77" s="24">
        <f>VLOOKUP($A77,'I-EmEC'!$A:$DD,MATCH(CJ$2,'I-EmEC'!$A$1:$DD$1,0),FALSE)</f>
        <v>1.6247139588100685</v>
      </c>
      <c r="CK77" s="24">
        <f>VLOOKUP($A77,'I-EmEC'!$A:$DD,MATCH(CK$2,'I-EmEC'!$A$1:$DD$1,0),FALSE)</f>
        <v>2.9885057471264371</v>
      </c>
      <c r="CL77" s="24">
        <f>VLOOKUP($A77,'I-EmEC'!$A:$DD,MATCH(CL$2,'I-EmEC'!$A$1:$DD$1,0),FALSE)</f>
        <v>4.4322344322344325</v>
      </c>
      <c r="CM77" s="24">
        <f>VLOOKUP($A77,'I-EmEC'!$A:$DD,MATCH(CM$2,'I-EmEC'!$A$1:$DD$1,0),FALSE)</f>
        <v>1.935483870967742</v>
      </c>
      <c r="CN77" s="24" t="e">
        <f>VLOOKUP($A77,'I-EmEC'!$A:$DD,MATCH(CN$2,'I-EmEC'!$A$1:$DD$1,0),FALSE)</f>
        <v>#N/A</v>
      </c>
      <c r="CO77" s="24" t="e">
        <f>VLOOKUP($A77,'I-EmEC'!$A:$DD,MATCH(CO$2,'I-EmEC'!$A$1:$DD$1,0),FALSE)</f>
        <v>#N/A</v>
      </c>
      <c r="CP77" s="24" t="e">
        <f>VLOOKUP($A77,'I-EmEC'!$A:$DD,MATCH(CP$2,'I-EmEC'!$A$1:$DD$1,0),FALSE)</f>
        <v>#N/A</v>
      </c>
    </row>
    <row r="78" spans="1:94" x14ac:dyDescent="0.2">
      <c r="A78" s="49" t="s">
        <v>150</v>
      </c>
      <c r="B78" s="37" t="str">
        <f>IF(VLOOKUP($A78,'I-Ligands'!$A:$G,3,FALSE)="","",VLOOKUP($A78,'I-Ligands'!$A:$G,3,FALSE))</f>
        <v>Lysophosphatidic acid</v>
      </c>
      <c r="C78" s="38" t="str">
        <f>IF(VLOOKUP($A78,'I-Ligands'!$A:$G,4,FALSE)="","",VLOOKUP($A78,'I-Ligands'!$A:$G,4,FALSE))</f>
        <v>1-oleoyl-2-hydroxy-sn-glycero-3-phosphate, sodium salt</v>
      </c>
      <c r="D78" s="36" t="str">
        <f>IF(VLOOKUP($A78,'I-Ligands'!$A:$G,5,FALSE)="","",VLOOKUP($A78,'I-Ligands'!$A:$G,5,FALSE))</f>
        <v>Guide to Pharmacology</v>
      </c>
      <c r="E78" s="36">
        <f>IF(VLOOKUP($A78,'I-Ligands'!$A:$G,6,FALSE)="","",VLOOKUP($A78,'I-Ligands'!$A:$G,6,FALSE))</f>
        <v>2906</v>
      </c>
      <c r="F78" s="36" t="str">
        <f>IF(VLOOKUP($A78,'I-Ligands'!$A:$G,7,FALSE)="","",VLOOKUP($A78,'I-Ligands'!$A:$G,7,FALSE))</f>
        <v>Physiological</v>
      </c>
      <c r="G78" s="28">
        <f t="shared" si="20"/>
        <v>5.8229641911451759</v>
      </c>
      <c r="H78" s="32">
        <f t="shared" si="21"/>
        <v>6.9240225114632263</v>
      </c>
      <c r="I78" s="32">
        <f t="shared" si="22"/>
        <v>6.4471972980268424</v>
      </c>
      <c r="J78" s="32">
        <f t="shared" si="23"/>
        <v>6.2997424721461091</v>
      </c>
      <c r="K78" s="32" t="e">
        <f t="shared" si="24"/>
        <v>#N/A</v>
      </c>
      <c r="L78" s="28">
        <f t="shared" si="25"/>
        <v>6.03</v>
      </c>
      <c r="M78" s="32">
        <f t="shared" si="26"/>
        <v>7.19</v>
      </c>
      <c r="N78" s="32">
        <f t="shared" si="27"/>
        <v>6.81</v>
      </c>
      <c r="O78" s="32">
        <f t="shared" si="28"/>
        <v>6.54</v>
      </c>
      <c r="P78" s="32" t="e">
        <f t="shared" si="29"/>
        <v>#N/A</v>
      </c>
      <c r="Q78" s="29">
        <f t="shared" si="30"/>
        <v>74.816176470588246</v>
      </c>
      <c r="R78" s="31">
        <f t="shared" si="31"/>
        <v>60.928433268858797</v>
      </c>
      <c r="S78" s="31">
        <f t="shared" si="32"/>
        <v>61.932938856015774</v>
      </c>
      <c r="T78" s="31">
        <f t="shared" si="33"/>
        <v>57.509881422924899</v>
      </c>
      <c r="U78" s="31" t="e">
        <f t="shared" si="34"/>
        <v>#N/A</v>
      </c>
      <c r="V78" s="28">
        <f t="shared" si="35"/>
        <v>4.2656449553001279</v>
      </c>
      <c r="W78" s="32">
        <f t="shared" si="36"/>
        <v>3.0033370411568407</v>
      </c>
      <c r="X78" s="32">
        <f t="shared" si="37"/>
        <v>3.5320584926884138</v>
      </c>
      <c r="Y78" s="32">
        <f t="shared" si="38"/>
        <v>3.1223175965665235</v>
      </c>
      <c r="Z78" s="32" t="e">
        <f t="shared" si="39"/>
        <v>#N/A</v>
      </c>
      <c r="AA78" s="23" cm="1">
        <f t="array" ref="AA78">_xlfn.IFS(AR78=0,0,AR78&gt;0,(LOG(0.01*BI78/10^-AR78)))</f>
        <v>5.6839955095270396</v>
      </c>
      <c r="AB78" s="24" cm="1">
        <f t="array" ref="AB78">_xlfn.IFS(AS78=0,0,AS78&gt;0,(LOG(0.01*BJ78/10^-AS78)))</f>
        <v>5.8229641911451759</v>
      </c>
      <c r="AC78" s="24" cm="1">
        <f t="array" ref="AC78">_xlfn.IFS(AT78=0,0,AT78&gt;0,(LOG(0.01*BK78/10^-AT78)))</f>
        <v>6.5048200106956591</v>
      </c>
      <c r="AD78" s="24" cm="1">
        <f t="array" ref="AD78">_xlfn.IFS(AU78=0,0,AU78&gt;0,(LOG(0.01*BL78/10^-AU78)))</f>
        <v>6.5048200106956591</v>
      </c>
      <c r="AE78" s="24" cm="1">
        <f t="array" ref="AE78">_xlfn.IFS(AV78=0,0,AV78&gt;0,(LOG(0.01*BM78/10^-AV78)))</f>
        <v>6.6986703858811021</v>
      </c>
      <c r="AF78" s="24" cm="1">
        <f t="array" ref="AF78">_xlfn.IFS(AW78=0,0,AW78&gt;0,(LOG(0.01*BN78/10^-AW78)))</f>
        <v>6.6874166334074765</v>
      </c>
      <c r="AG78" s="24" cm="1">
        <f t="array" ref="AG78">_xlfn.IFS(AX78=0,0,AX78&gt;0,(LOG(0.01*BO78/10^-AX78)))</f>
        <v>6.6874166334074765</v>
      </c>
      <c r="AH78" s="24" cm="1">
        <f t="array" ref="AH78">_xlfn.IFS(AY78=0,0,AY78&gt;0,(LOG(0.01*BP78/10^-AY78)))</f>
        <v>6.9240225114632263</v>
      </c>
      <c r="AI78" s="24" cm="1">
        <f t="array" ref="AI78">_xlfn.IFS(AZ78=0,0,AZ78&gt;0,(LOG(0.01*BQ78/10^-AZ78)))</f>
        <v>6.3116868961955088</v>
      </c>
      <c r="AJ78" s="24" cm="1">
        <f t="array" ref="AJ78">_xlfn.IFS(BA78=0,0,BA78&gt;0,(LOG(0.01*BR78/10^-BA78)))</f>
        <v>6.3116868961955088</v>
      </c>
      <c r="AK78" s="24" cm="1">
        <f t="array" ref="AK78">_xlfn.IFS(BB78=0,0,BB78&gt;0,(LOG(0.01*BS78/10^-BB78)))</f>
        <v>6.4471972980268424</v>
      </c>
      <c r="AL78" s="24" cm="1">
        <f t="array" ref="AL78">_xlfn.IFS(BC78=0,0,BC78&gt;0,(LOG(0.01*BT78/10^-BC78)))</f>
        <v>6.1719216887398796</v>
      </c>
      <c r="AM78" s="24" cm="1">
        <f t="array" ref="AM78">_xlfn.IFS(BD78=0,0,BD78&gt;0,(LOG(0.01*BU78/10^-BD78)))</f>
        <v>6.0046744132139818</v>
      </c>
      <c r="AN78" s="24" cm="1">
        <f t="array" ref="AN78">_xlfn.IFS(BE78=0,0,BE78&gt;0,(LOG(0.01*BV78/10^-BE78)))</f>
        <v>6.2997424721461091</v>
      </c>
      <c r="AO78" s="24" t="e" cm="1">
        <f t="array" ref="AO78">_xlfn.IFS(BF78=0,0,BF78&gt;0,(LOG(0.01*BW78/10^-BF78)))</f>
        <v>#N/A</v>
      </c>
      <c r="AP78" s="24" t="e" cm="1">
        <f t="array" ref="AP78">_xlfn.IFS(BG78=0,0,BG78&gt;0,(LOG(0.01*BX78/10^-BG78)))</f>
        <v>#N/A</v>
      </c>
      <c r="AQ78" s="24" t="e" cm="1">
        <f t="array" ref="AQ78">_xlfn.IFS(BH78=0,0,BH78&gt;0,(LOG(0.01*BY78/10^-BH78)))</f>
        <v>#N/A</v>
      </c>
      <c r="AR78" s="23">
        <f>VLOOKUP($A78,'I-EmEC'!$A:$DD,MATCH(AR$2,'I-EmEC'!$A$1:$DD$1,0),FALSE)</f>
        <v>5.81</v>
      </c>
      <c r="AS78" s="24">
        <f>VLOOKUP($A78,'I-EmEC'!$A:$DD,MATCH(AS$2,'I-EmEC'!$A$1:$DD$1,0),FALSE)</f>
        <v>6.03</v>
      </c>
      <c r="AT78" s="24">
        <f>VLOOKUP($A78,'I-EmEC'!$A:$DD,MATCH(AT$2,'I-EmEC'!$A$1:$DD$1,0),FALSE)</f>
        <v>6.72</v>
      </c>
      <c r="AU78" s="24">
        <f>VLOOKUP($A78,'I-EmEC'!$A:$DD,MATCH(AU$2,'I-EmEC'!$A$1:$DD$1,0),FALSE)</f>
        <v>6.72</v>
      </c>
      <c r="AV78" s="24">
        <f>VLOOKUP($A78,'I-EmEC'!$A:$DD,MATCH(AV$2,'I-EmEC'!$A$1:$DD$1,0),FALSE)</f>
        <v>6.99</v>
      </c>
      <c r="AW78" s="24">
        <f>VLOOKUP($A78,'I-EmEC'!$A:$DD,MATCH(AW$2,'I-EmEC'!$A$1:$DD$1,0),FALSE)</f>
        <v>6.94</v>
      </c>
      <c r="AX78" s="24">
        <f>VLOOKUP($A78,'I-EmEC'!$A:$DD,MATCH(AX$2,'I-EmEC'!$A$1:$DD$1,0),FALSE)</f>
        <v>6.94</v>
      </c>
      <c r="AY78" s="24">
        <f>VLOOKUP($A78,'I-EmEC'!$A:$DD,MATCH(AY$2,'I-EmEC'!$A$1:$DD$1,0),FALSE)</f>
        <v>7.19</v>
      </c>
      <c r="AZ78" s="24">
        <f>VLOOKUP($A78,'I-EmEC'!$A:$DD,MATCH(AZ$2,'I-EmEC'!$A$1:$DD$1,0),FALSE)</f>
        <v>6.63</v>
      </c>
      <c r="BA78" s="24">
        <f>VLOOKUP($A78,'I-EmEC'!$A:$DD,MATCH(BA$2,'I-EmEC'!$A$1:$DD$1,0),FALSE)</f>
        <v>6.63</v>
      </c>
      <c r="BB78" s="24">
        <f>VLOOKUP($A78,'I-EmEC'!$A:$DD,MATCH(BB$2,'I-EmEC'!$A$1:$DD$1,0),FALSE)</f>
        <v>6.81</v>
      </c>
      <c r="BC78" s="24">
        <f>VLOOKUP($A78,'I-EmEC'!$A:$DD,MATCH(BC$2,'I-EmEC'!$A$1:$DD$1,0),FALSE)</f>
        <v>6.38</v>
      </c>
      <c r="BD78" s="24">
        <f>VLOOKUP($A78,'I-EmEC'!$A:$DD,MATCH(BD$2,'I-EmEC'!$A$1:$DD$1,0),FALSE)</f>
        <v>6.32</v>
      </c>
      <c r="BE78" s="24">
        <f>VLOOKUP($A78,'I-EmEC'!$A:$DD,MATCH(BE$2,'I-EmEC'!$A$1:$DD$1,0),FALSE)</f>
        <v>6.54</v>
      </c>
      <c r="BF78" s="24" t="e">
        <f>VLOOKUP($A78,'I-EmEC'!$A:$DD,MATCH(BF$2,'I-EmEC'!$A$1:$DD$1,0),FALSE)</f>
        <v>#N/A</v>
      </c>
      <c r="BG78" s="24" t="e">
        <f>VLOOKUP($A78,'I-EmEC'!$A:$DD,MATCH(BG$2,'I-EmEC'!$A$1:$DD$1,0),FALSE)</f>
        <v>#N/A</v>
      </c>
      <c r="BH78" s="24" t="e">
        <f>VLOOKUP($A78,'I-EmEC'!$A:$DD,MATCH(BH$2,'I-EmEC'!$A$1:$DD$1,0),FALSE)</f>
        <v>#N/A</v>
      </c>
      <c r="BI78" s="26">
        <f>VLOOKUP($A78,'I-EmEC'!$A:$DD,MATCH(BI$2,'I-EmEC'!$A$1:$DD$1,0),FALSE)</f>
        <v>74.816176470588246</v>
      </c>
      <c r="BJ78" s="27">
        <f>VLOOKUP($A78,'I-EmEC'!$A:$DD,MATCH(BJ$2,'I-EmEC'!$A$1:$DD$1,0),FALSE)</f>
        <v>62.081784386617102</v>
      </c>
      <c r="BK78" s="27">
        <f>VLOOKUP($A78,'I-EmEC'!$A:$DD,MATCH(BK$2,'I-EmEC'!$A$1:$DD$1,0),FALSE)</f>
        <v>60.928433268858797</v>
      </c>
      <c r="BL78" s="27">
        <f>VLOOKUP($A78,'I-EmEC'!$A:$DD,MATCH(BL$2,'I-EmEC'!$A$1:$DD$1,0),FALSE)</f>
        <v>60.928433268858797</v>
      </c>
      <c r="BM78" s="27">
        <f>VLOOKUP($A78,'I-EmEC'!$A:$DD,MATCH(BM$2,'I-EmEC'!$A$1:$DD$1,0),FALSE)</f>
        <v>51.129363449691986</v>
      </c>
      <c r="BN78" s="27">
        <f>VLOOKUP($A78,'I-EmEC'!$A:$DD,MATCH(BN$2,'I-EmEC'!$A$1:$DD$1,0),FALSE)</f>
        <v>55.900621118012424</v>
      </c>
      <c r="BO78" s="27">
        <f>VLOOKUP($A78,'I-EmEC'!$A:$DD,MATCH(BO$2,'I-EmEC'!$A$1:$DD$1,0),FALSE)</f>
        <v>55.900621118012424</v>
      </c>
      <c r="BP78" s="27">
        <f>VLOOKUP($A78,'I-EmEC'!$A:$DD,MATCH(BP$2,'I-EmEC'!$A$1:$DD$1,0),FALSE)</f>
        <v>54.20289855072464</v>
      </c>
      <c r="BQ78" s="27">
        <f>VLOOKUP($A78,'I-EmEC'!$A:$DD,MATCH(BQ$2,'I-EmEC'!$A$1:$DD$1,0),FALSE)</f>
        <v>48.049281314168375</v>
      </c>
      <c r="BR78" s="27">
        <f>VLOOKUP($A78,'I-EmEC'!$A:$DD,MATCH(BR$2,'I-EmEC'!$A$1:$DD$1,0),FALSE)</f>
        <v>48.049281314168375</v>
      </c>
      <c r="BS78" s="27">
        <f>VLOOKUP($A78,'I-EmEC'!$A:$DD,MATCH(BS$2,'I-EmEC'!$A$1:$DD$1,0),FALSE)</f>
        <v>43.370786516853933</v>
      </c>
      <c r="BT78" s="27">
        <f>VLOOKUP($A78,'I-EmEC'!$A:$DD,MATCH(BT$2,'I-EmEC'!$A$1:$DD$1,0),FALSE)</f>
        <v>61.932938856015774</v>
      </c>
      <c r="BU78" s="27">
        <f>VLOOKUP($A78,'I-EmEC'!$A:$DD,MATCH(BU$2,'I-EmEC'!$A$1:$DD$1,0),FALSE)</f>
        <v>48.38095238095238</v>
      </c>
      <c r="BV78" s="27">
        <f>VLOOKUP($A78,'I-EmEC'!$A:$DD,MATCH(BV$2,'I-EmEC'!$A$1:$DD$1,0),FALSE)</f>
        <v>57.509881422924899</v>
      </c>
      <c r="BW78" s="27" t="e">
        <f>VLOOKUP($A78,'I-EmEC'!$A:$DD,MATCH(BW$2,'I-EmEC'!$A$1:$DD$1,0),FALSE)</f>
        <v>#N/A</v>
      </c>
      <c r="BX78" s="27" t="e">
        <f>VLOOKUP($A78,'I-EmEC'!$A:$DD,MATCH(BX$2,'I-EmEC'!$A$1:$DD$1,0),FALSE)</f>
        <v>#N/A</v>
      </c>
      <c r="BY78" s="27" t="e">
        <f>VLOOKUP($A78,'I-EmEC'!$A:$DD,MATCH(BY$2,'I-EmEC'!$A$1:$DD$1,0),FALSE)</f>
        <v>#N/A</v>
      </c>
      <c r="BZ78" s="23">
        <f>VLOOKUP($A78,'I-EmEC'!$A:$DD,MATCH(BZ$2,'I-EmEC'!$A$1:$DD$1,0),FALSE)</f>
        <v>4.0217391304347831</v>
      </c>
      <c r="CA78" s="24">
        <f>VLOOKUP($A78,'I-EmEC'!$A:$DD,MATCH(CA$2,'I-EmEC'!$A$1:$DD$1,0),FALSE)</f>
        <v>4.2656449553001279</v>
      </c>
      <c r="CB78" s="24">
        <f>VLOOKUP($A78,'I-EmEC'!$A:$DD,MATCH(CB$2,'I-EmEC'!$A$1:$DD$1,0),FALSE)</f>
        <v>2.8636363636363638</v>
      </c>
      <c r="CC78" s="24">
        <f>VLOOKUP($A78,'I-EmEC'!$A:$DD,MATCH(CC$2,'I-EmEC'!$A$1:$DD$1,0),FALSE)</f>
        <v>2.8636363636363638</v>
      </c>
      <c r="CD78" s="24">
        <f>VLOOKUP($A78,'I-EmEC'!$A:$DD,MATCH(CD$2,'I-EmEC'!$A$1:$DD$1,0),FALSE)</f>
        <v>2.6803013993541445</v>
      </c>
      <c r="CE78" s="24">
        <f>VLOOKUP($A78,'I-EmEC'!$A:$DD,MATCH(CE$2,'I-EmEC'!$A$1:$DD$1,0),FALSE)</f>
        <v>3.0033370411568407</v>
      </c>
      <c r="CF78" s="24">
        <f>VLOOKUP($A78,'I-EmEC'!$A:$DD,MATCH(CF$2,'I-EmEC'!$A$1:$DD$1,0),FALSE)</f>
        <v>3.0033370411568407</v>
      </c>
      <c r="CG78" s="24">
        <f>VLOOKUP($A78,'I-EmEC'!$A:$DD,MATCH(CG$2,'I-EmEC'!$A$1:$DD$1,0),FALSE)</f>
        <v>2.9127725856697819</v>
      </c>
      <c r="CH78" s="24">
        <f>VLOOKUP($A78,'I-EmEC'!$A:$DD,MATCH(CH$2,'I-EmEC'!$A$1:$DD$1,0),FALSE)</f>
        <v>2.2918707149853081</v>
      </c>
      <c r="CI78" s="24">
        <f>VLOOKUP($A78,'I-EmEC'!$A:$DD,MATCH(CI$2,'I-EmEC'!$A$1:$DD$1,0),FALSE)</f>
        <v>2.2918707149853081</v>
      </c>
      <c r="CJ78" s="24">
        <f>VLOOKUP($A78,'I-EmEC'!$A:$DD,MATCH(CJ$2,'I-EmEC'!$A$1:$DD$1,0),FALSE)</f>
        <v>2.1636771300448432</v>
      </c>
      <c r="CK78" s="24">
        <f>VLOOKUP($A78,'I-EmEC'!$A:$DD,MATCH(CK$2,'I-EmEC'!$A$1:$DD$1,0),FALSE)</f>
        <v>3.5320584926884138</v>
      </c>
      <c r="CL78" s="24">
        <f>VLOOKUP($A78,'I-EmEC'!$A:$DD,MATCH(CL$2,'I-EmEC'!$A$1:$DD$1,0),FALSE)</f>
        <v>3.1051344743276283</v>
      </c>
      <c r="CM78" s="24">
        <f>VLOOKUP($A78,'I-EmEC'!$A:$DD,MATCH(CM$2,'I-EmEC'!$A$1:$DD$1,0),FALSE)</f>
        <v>3.1223175965665235</v>
      </c>
      <c r="CN78" s="24" t="e">
        <f>VLOOKUP($A78,'I-EmEC'!$A:$DD,MATCH(CN$2,'I-EmEC'!$A$1:$DD$1,0),FALSE)</f>
        <v>#N/A</v>
      </c>
      <c r="CO78" s="24" t="e">
        <f>VLOOKUP($A78,'I-EmEC'!$A:$DD,MATCH(CO$2,'I-EmEC'!$A$1:$DD$1,0),FALSE)</f>
        <v>#N/A</v>
      </c>
      <c r="CP78" s="24" t="e">
        <f>VLOOKUP($A78,'I-EmEC'!$A:$DD,MATCH(CP$2,'I-EmEC'!$A$1:$DD$1,0),FALSE)</f>
        <v>#N/A</v>
      </c>
    </row>
    <row r="79" spans="1:94" x14ac:dyDescent="0.2">
      <c r="A79" s="49" t="s">
        <v>151</v>
      </c>
      <c r="B79" s="37" t="str">
        <f>IF(VLOOKUP($A79,'I-Ligands'!$A:$G,3,FALSE)="","",VLOOKUP($A79,'I-Ligands'!$A:$G,3,FALSE))</f>
        <v>Lysophosphatidic acid</v>
      </c>
      <c r="C79" s="38" t="str">
        <f>IF(VLOOKUP($A79,'I-Ligands'!$A:$G,4,FALSE)="","",VLOOKUP($A79,'I-Ligands'!$A:$G,4,FALSE))</f>
        <v>1-oleoyl-2-hydroxy-sn-glycero-3-phosphate, sodium salt</v>
      </c>
      <c r="D79" s="36" t="str">
        <f>IF(VLOOKUP($A79,'I-Ligands'!$A:$G,5,FALSE)="","",VLOOKUP($A79,'I-Ligands'!$A:$G,5,FALSE))</f>
        <v>Guide to Pharmacology</v>
      </c>
      <c r="E79" s="36">
        <f>IF(VLOOKUP($A79,'I-Ligands'!$A:$G,6,FALSE)="","",VLOOKUP($A79,'I-Ligands'!$A:$G,6,FALSE))</f>
        <v>2906</v>
      </c>
      <c r="F79" s="36" t="str">
        <f>IF(VLOOKUP($A79,'I-Ligands'!$A:$G,7,FALSE)="","",VLOOKUP($A79,'I-Ligands'!$A:$G,7,FALSE))</f>
        <v>Physiological</v>
      </c>
      <c r="G79" s="28">
        <f t="shared" si="20"/>
        <v>6.7266894446848768</v>
      </c>
      <c r="H79" s="32">
        <f t="shared" si="21"/>
        <v>6.6121441283041706</v>
      </c>
      <c r="I79" s="32">
        <f t="shared" si="22"/>
        <v>6.3555412889492651</v>
      </c>
      <c r="J79" s="32">
        <f t="shared" si="23"/>
        <v>6.5886348534766519</v>
      </c>
      <c r="K79" s="32" t="e">
        <f t="shared" si="24"/>
        <v>#N/A</v>
      </c>
      <c r="L79" s="28">
        <f t="shared" si="25"/>
        <v>7.31</v>
      </c>
      <c r="M79" s="32">
        <f t="shared" si="26"/>
        <v>7.19</v>
      </c>
      <c r="N79" s="32">
        <f t="shared" si="27"/>
        <v>6.85</v>
      </c>
      <c r="O79" s="32">
        <f t="shared" si="28"/>
        <v>7.21</v>
      </c>
      <c r="P79" s="32" t="e">
        <f t="shared" si="29"/>
        <v>#N/A</v>
      </c>
      <c r="Q79" s="29">
        <f t="shared" si="30"/>
        <v>26.102941176470591</v>
      </c>
      <c r="R79" s="31">
        <f t="shared" si="31"/>
        <v>46.376811594202898</v>
      </c>
      <c r="S79" s="31">
        <f t="shared" si="32"/>
        <v>36.960985626283367</v>
      </c>
      <c r="T79" s="31">
        <f t="shared" si="33"/>
        <v>23.913043478260867</v>
      </c>
      <c r="U79" s="31" t="e">
        <f t="shared" si="34"/>
        <v>#N/A</v>
      </c>
      <c r="V79" s="28">
        <f t="shared" si="35"/>
        <v>3.7534246575342465</v>
      </c>
      <c r="W79" s="32">
        <f t="shared" si="36"/>
        <v>3.5555555555555554</v>
      </c>
      <c r="X79" s="32">
        <f t="shared" si="37"/>
        <v>3.7815126050420171</v>
      </c>
      <c r="Y79" s="32">
        <f t="shared" si="38"/>
        <v>1.9611021069692058</v>
      </c>
      <c r="Z79" s="32" t="e">
        <f t="shared" si="39"/>
        <v>#N/A</v>
      </c>
      <c r="AA79" s="23" cm="1">
        <f t="array" ref="AA79">_xlfn.IFS(AR79=0,0,AR79&gt;0,(LOG(0.01*BI79/10^-AR79)))</f>
        <v>6.7266894446848768</v>
      </c>
      <c r="AB79" s="24" cm="1">
        <f t="array" ref="AB79">_xlfn.IFS(AS79=0,0,AS79&gt;0,(LOG(0.01*BJ79/10^-AS79)))</f>
        <v>6.6559382914900187</v>
      </c>
      <c r="AC79" s="24" cm="1">
        <f t="array" ref="AC79">_xlfn.IFS(AT79=0,0,AT79&gt;0,(LOG(0.01*BK79/10^-AT79)))</f>
        <v>6.5399311420682933</v>
      </c>
      <c r="AD79" s="24" cm="1">
        <f t="array" ref="AD79">_xlfn.IFS(AU79=0,0,AU79&gt;0,(LOG(0.01*BL79/10^-AU79)))</f>
        <v>6.5399311420682933</v>
      </c>
      <c r="AE79" s="24" cm="1">
        <f t="array" ref="AE79">_xlfn.IFS(AV79=0,0,AV79&gt;0,(LOG(0.01*BM79/10^-AV79)))</f>
        <v>6.4755988923850651</v>
      </c>
      <c r="AF79" s="24" cm="1">
        <f t="array" ref="AF79">_xlfn.IFS(AW79=0,0,AW79&gt;0,(LOG(0.01*BN79/10^-AW79)))</f>
        <v>6.6121441283041706</v>
      </c>
      <c r="AG79" s="24" cm="1">
        <f t="array" ref="AG79">_xlfn.IFS(AX79=0,0,AX79&gt;0,(LOG(0.01*BO79/10^-AX79)))</f>
        <v>6.6121441283041706</v>
      </c>
      <c r="AH79" s="24" cm="1">
        <f t="array" ref="AH79">_xlfn.IFS(AY79=0,0,AY79&gt;0,(LOG(0.01*BP79/10^-AY79)))</f>
        <v>6.5963008875826512</v>
      </c>
      <c r="AI79" s="24" cm="1">
        <f t="array" ref="AI79">_xlfn.IFS(AZ79=0,0,AZ79&gt;0,(LOG(0.01*BQ79/10^-AZ79)))</f>
        <v>6.0977435438886722</v>
      </c>
      <c r="AJ79" s="24" cm="1">
        <f t="array" ref="AJ79">_xlfn.IFS(BA79=0,0,BA79&gt;0,(LOG(0.01*BR79/10^-BA79)))</f>
        <v>6.0977435438886722</v>
      </c>
      <c r="AK79" s="24" cm="1">
        <f t="array" ref="AK79">_xlfn.IFS(BB79=0,0,BB79&gt;0,(LOG(0.01*BS79/10^-BB79)))</f>
        <v>6.3508591016744482</v>
      </c>
      <c r="AL79" s="24" cm="1">
        <f t="array" ref="AL79">_xlfn.IFS(BC79=0,0,BC79&gt;0,(LOG(0.01*BT79/10^-BC79)))</f>
        <v>6.3555412889492651</v>
      </c>
      <c r="AM79" s="24" cm="1">
        <f t="array" ref="AM79">_xlfn.IFS(BD79=0,0,BD79&gt;0,(LOG(0.01*BU79/10^-BD79)))</f>
        <v>6.1051705316048102</v>
      </c>
      <c r="AN79" s="24" cm="1">
        <f t="array" ref="AN79">_xlfn.IFS(BE79=0,0,BE79&gt;0,(LOG(0.01*BV79/10^-BE79)))</f>
        <v>6.5886348534766519</v>
      </c>
      <c r="AO79" s="24" t="e" cm="1">
        <f t="array" ref="AO79">_xlfn.IFS(BF79=0,0,BF79&gt;0,(LOG(0.01*BW79/10^-BF79)))</f>
        <v>#N/A</v>
      </c>
      <c r="AP79" s="24" t="e" cm="1">
        <f t="array" ref="AP79">_xlfn.IFS(BG79=0,0,BG79&gt;0,(LOG(0.01*BX79/10^-BG79)))</f>
        <v>#N/A</v>
      </c>
      <c r="AQ79" s="24" t="e" cm="1">
        <f t="array" ref="AQ79">_xlfn.IFS(BH79=0,0,BH79&gt;0,(LOG(0.01*BY79/10^-BH79)))</f>
        <v>#N/A</v>
      </c>
      <c r="AR79" s="23">
        <f>VLOOKUP($A79,'I-EmEC'!$A:$DD,MATCH(AR$2,'I-EmEC'!$A$1:$DD$1,0),FALSE)</f>
        <v>7.31</v>
      </c>
      <c r="AS79" s="24">
        <f>VLOOKUP($A79,'I-EmEC'!$A:$DD,MATCH(AS$2,'I-EmEC'!$A$1:$DD$1,0),FALSE)</f>
        <v>7.25</v>
      </c>
      <c r="AT79" s="24">
        <f>VLOOKUP($A79,'I-EmEC'!$A:$DD,MATCH(AT$2,'I-EmEC'!$A$1:$DD$1,0),FALSE)</f>
        <v>7.16</v>
      </c>
      <c r="AU79" s="24">
        <f>VLOOKUP($A79,'I-EmEC'!$A:$DD,MATCH(AU$2,'I-EmEC'!$A$1:$DD$1,0),FALSE)</f>
        <v>7.16</v>
      </c>
      <c r="AV79" s="24">
        <f>VLOOKUP($A79,'I-EmEC'!$A:$DD,MATCH(AV$2,'I-EmEC'!$A$1:$DD$1,0),FALSE)</f>
        <v>7.19</v>
      </c>
      <c r="AW79" s="24">
        <f>VLOOKUP($A79,'I-EmEC'!$A:$DD,MATCH(AW$2,'I-EmEC'!$A$1:$DD$1,0),FALSE)</f>
        <v>7.12</v>
      </c>
      <c r="AX79" s="24">
        <f>VLOOKUP($A79,'I-EmEC'!$A:$DD,MATCH(AX$2,'I-EmEC'!$A$1:$DD$1,0),FALSE)</f>
        <v>7.12</v>
      </c>
      <c r="AY79" s="24">
        <f>VLOOKUP($A79,'I-EmEC'!$A:$DD,MATCH(AY$2,'I-EmEC'!$A$1:$DD$1,0),FALSE)</f>
        <v>6.93</v>
      </c>
      <c r="AZ79" s="24">
        <f>VLOOKUP($A79,'I-EmEC'!$A:$DD,MATCH(AZ$2,'I-EmEC'!$A$1:$DD$1,0),FALSE)</f>
        <v>6.53</v>
      </c>
      <c r="BA79" s="24">
        <f>VLOOKUP($A79,'I-EmEC'!$A:$DD,MATCH(BA$2,'I-EmEC'!$A$1:$DD$1,0),FALSE)</f>
        <v>6.53</v>
      </c>
      <c r="BB79" s="24">
        <f>VLOOKUP($A79,'I-EmEC'!$A:$DD,MATCH(BB$2,'I-EmEC'!$A$1:$DD$1,0),FALSE)</f>
        <v>6.85</v>
      </c>
      <c r="BC79" s="24">
        <f>VLOOKUP($A79,'I-EmEC'!$A:$DD,MATCH(BC$2,'I-EmEC'!$A$1:$DD$1,0),FALSE)</f>
        <v>6.82</v>
      </c>
      <c r="BD79" s="24">
        <f>VLOOKUP($A79,'I-EmEC'!$A:$DD,MATCH(BD$2,'I-EmEC'!$A$1:$DD$1,0),FALSE)</f>
        <v>7.04</v>
      </c>
      <c r="BE79" s="24">
        <f>VLOOKUP($A79,'I-EmEC'!$A:$DD,MATCH(BE$2,'I-EmEC'!$A$1:$DD$1,0),FALSE)</f>
        <v>7.21</v>
      </c>
      <c r="BF79" s="24" t="e">
        <f>VLOOKUP($A79,'I-EmEC'!$A:$DD,MATCH(BF$2,'I-EmEC'!$A$1:$DD$1,0),FALSE)</f>
        <v>#N/A</v>
      </c>
      <c r="BG79" s="24" t="e">
        <f>VLOOKUP($A79,'I-EmEC'!$A:$DD,MATCH(BG$2,'I-EmEC'!$A$1:$DD$1,0),FALSE)</f>
        <v>#N/A</v>
      </c>
      <c r="BH79" s="24" t="e">
        <f>VLOOKUP($A79,'I-EmEC'!$A:$DD,MATCH(BH$2,'I-EmEC'!$A$1:$DD$1,0),FALSE)</f>
        <v>#N/A</v>
      </c>
      <c r="BI79" s="26">
        <f>VLOOKUP($A79,'I-EmEC'!$A:$DD,MATCH(BI$2,'I-EmEC'!$A$1:$DD$1,0),FALSE)</f>
        <v>26.102941176470591</v>
      </c>
      <c r="BJ79" s="27">
        <f>VLOOKUP($A79,'I-EmEC'!$A:$DD,MATCH(BJ$2,'I-EmEC'!$A$1:$DD$1,0),FALSE)</f>
        <v>25.464684014869889</v>
      </c>
      <c r="BK79" s="27">
        <f>VLOOKUP($A79,'I-EmEC'!$A:$DD,MATCH(BK$2,'I-EmEC'!$A$1:$DD$1,0),FALSE)</f>
        <v>23.984526112185684</v>
      </c>
      <c r="BL79" s="27">
        <f>VLOOKUP($A79,'I-EmEC'!$A:$DD,MATCH(BL$2,'I-EmEC'!$A$1:$DD$1,0),FALSE)</f>
        <v>23.984526112185684</v>
      </c>
      <c r="BM79" s="27">
        <f>VLOOKUP($A79,'I-EmEC'!$A:$DD,MATCH(BM$2,'I-EmEC'!$A$1:$DD$1,0),FALSE)</f>
        <v>19.301848049281315</v>
      </c>
      <c r="BN79" s="27">
        <f>VLOOKUP($A79,'I-EmEC'!$A:$DD,MATCH(BN$2,'I-EmEC'!$A$1:$DD$1,0),FALSE)</f>
        <v>31.055900621118013</v>
      </c>
      <c r="BO79" s="27">
        <f>VLOOKUP($A79,'I-EmEC'!$A:$DD,MATCH(BO$2,'I-EmEC'!$A$1:$DD$1,0),FALSE)</f>
        <v>31.055900621118013</v>
      </c>
      <c r="BP79" s="27">
        <f>VLOOKUP($A79,'I-EmEC'!$A:$DD,MATCH(BP$2,'I-EmEC'!$A$1:$DD$1,0),FALSE)</f>
        <v>46.376811594202898</v>
      </c>
      <c r="BQ79" s="27">
        <f>VLOOKUP($A79,'I-EmEC'!$A:$DD,MATCH(BQ$2,'I-EmEC'!$A$1:$DD$1,0),FALSE)</f>
        <v>36.960985626283367</v>
      </c>
      <c r="BR79" s="27">
        <f>VLOOKUP($A79,'I-EmEC'!$A:$DD,MATCH(BR$2,'I-EmEC'!$A$1:$DD$1,0),FALSE)</f>
        <v>36.960985626283367</v>
      </c>
      <c r="BS79" s="27">
        <f>VLOOKUP($A79,'I-EmEC'!$A:$DD,MATCH(BS$2,'I-EmEC'!$A$1:$DD$1,0),FALSE)</f>
        <v>31.685393258426966</v>
      </c>
      <c r="BT79" s="27">
        <f>VLOOKUP($A79,'I-EmEC'!$A:$DD,MATCH(BT$2,'I-EmEC'!$A$1:$DD$1,0),FALSE)</f>
        <v>34.319526627218927</v>
      </c>
      <c r="BU79" s="27">
        <f>VLOOKUP($A79,'I-EmEC'!$A:$DD,MATCH(BU$2,'I-EmEC'!$A$1:$DD$1,0),FALSE)</f>
        <v>11.619047619047619</v>
      </c>
      <c r="BV79" s="27">
        <f>VLOOKUP($A79,'I-EmEC'!$A:$DD,MATCH(BV$2,'I-EmEC'!$A$1:$DD$1,0),FALSE)</f>
        <v>23.913043478260867</v>
      </c>
      <c r="BW79" s="27" t="e">
        <f>VLOOKUP($A79,'I-EmEC'!$A:$DD,MATCH(BW$2,'I-EmEC'!$A$1:$DD$1,0),FALSE)</f>
        <v>#N/A</v>
      </c>
      <c r="BX79" s="27" t="e">
        <f>VLOOKUP($A79,'I-EmEC'!$A:$DD,MATCH(BX$2,'I-EmEC'!$A$1:$DD$1,0),FALSE)</f>
        <v>#N/A</v>
      </c>
      <c r="BY79" s="27" t="e">
        <f>VLOOKUP($A79,'I-EmEC'!$A:$DD,MATCH(BY$2,'I-EmEC'!$A$1:$DD$1,0),FALSE)</f>
        <v>#N/A</v>
      </c>
      <c r="BZ79" s="23">
        <f>VLOOKUP($A79,'I-EmEC'!$A:$DD,MATCH(BZ$2,'I-EmEC'!$A$1:$DD$1,0),FALSE)</f>
        <v>3.3809523809523805</v>
      </c>
      <c r="CA79" s="24">
        <f>VLOOKUP($A79,'I-EmEC'!$A:$DD,MATCH(CA$2,'I-EmEC'!$A$1:$DD$1,0),FALSE)</f>
        <v>3.7534246575342465</v>
      </c>
      <c r="CB79" s="24">
        <f>VLOOKUP($A79,'I-EmEC'!$A:$DD,MATCH(CB$2,'I-EmEC'!$A$1:$DD$1,0),FALSE)</f>
        <v>3.0617283950617287</v>
      </c>
      <c r="CC79" s="24">
        <f>VLOOKUP($A79,'I-EmEC'!$A:$DD,MATCH(CC$2,'I-EmEC'!$A$1:$DD$1,0),FALSE)</f>
        <v>3.0617283950617287</v>
      </c>
      <c r="CD79" s="24">
        <f>VLOOKUP($A79,'I-EmEC'!$A:$DD,MATCH(CD$2,'I-EmEC'!$A$1:$DD$1,0),FALSE)</f>
        <v>2.2222222222222219</v>
      </c>
      <c r="CE79" s="24">
        <f>VLOOKUP($A79,'I-EmEC'!$A:$DD,MATCH(CE$2,'I-EmEC'!$A$1:$DD$1,0),FALSE)</f>
        <v>3.1847133757961785</v>
      </c>
      <c r="CF79" s="24">
        <f>VLOOKUP($A79,'I-EmEC'!$A:$DD,MATCH(CF$2,'I-EmEC'!$A$1:$DD$1,0),FALSE)</f>
        <v>3.1847133757961785</v>
      </c>
      <c r="CG79" s="24">
        <f>VLOOKUP($A79,'I-EmEC'!$A:$DD,MATCH(CG$2,'I-EmEC'!$A$1:$DD$1,0),FALSE)</f>
        <v>3.5555555555555554</v>
      </c>
      <c r="CH79" s="24">
        <f>VLOOKUP($A79,'I-EmEC'!$A:$DD,MATCH(CH$2,'I-EmEC'!$A$1:$DD$1,0),FALSE)</f>
        <v>3.7815126050420171</v>
      </c>
      <c r="CI79" s="24">
        <f>VLOOKUP($A79,'I-EmEC'!$A:$DD,MATCH(CI$2,'I-EmEC'!$A$1:$DD$1,0),FALSE)</f>
        <v>3.7815126050420171</v>
      </c>
      <c r="CJ79" s="24">
        <f>VLOOKUP($A79,'I-EmEC'!$A:$DD,MATCH(CJ$2,'I-EmEC'!$A$1:$DD$1,0),FALSE)</f>
        <v>2.4955752212389379</v>
      </c>
      <c r="CK79" s="24">
        <f>VLOOKUP($A79,'I-EmEC'!$A:$DD,MATCH(CK$2,'I-EmEC'!$A$1:$DD$1,0),FALSE)</f>
        <v>2.0327102803738315</v>
      </c>
      <c r="CL79" s="24">
        <f>VLOOKUP($A79,'I-EmEC'!$A:$DD,MATCH(CL$2,'I-EmEC'!$A$1:$DD$1,0),FALSE)</f>
        <v>1.217564870259481</v>
      </c>
      <c r="CM79" s="24">
        <f>VLOOKUP($A79,'I-EmEC'!$A:$DD,MATCH(CM$2,'I-EmEC'!$A$1:$DD$1,0),FALSE)</f>
        <v>1.9611021069692058</v>
      </c>
      <c r="CN79" s="24" t="e">
        <f>VLOOKUP($A79,'I-EmEC'!$A:$DD,MATCH(CN$2,'I-EmEC'!$A$1:$DD$1,0),FALSE)</f>
        <v>#N/A</v>
      </c>
      <c r="CO79" s="24" t="e">
        <f>VLOOKUP($A79,'I-EmEC'!$A:$DD,MATCH(CO$2,'I-EmEC'!$A$1:$DD$1,0),FALSE)</f>
        <v>#N/A</v>
      </c>
      <c r="CP79" s="24" t="e">
        <f>VLOOKUP($A79,'I-EmEC'!$A:$DD,MATCH(CP$2,'I-EmEC'!$A$1:$DD$1,0),FALSE)</f>
        <v>#N/A</v>
      </c>
    </row>
    <row r="80" spans="1:94" x14ac:dyDescent="0.2">
      <c r="A80" s="49" t="s">
        <v>152</v>
      </c>
      <c r="B80" s="37" t="str">
        <f>IF(VLOOKUP($A80,'I-Ligands'!$A:$G,3,FALSE)="","",VLOOKUP($A80,'I-Ligands'!$A:$G,3,FALSE))</f>
        <v>Lysophosphatidic acid</v>
      </c>
      <c r="C80" s="38" t="str">
        <f>IF(VLOOKUP($A80,'I-Ligands'!$A:$G,4,FALSE)="","",VLOOKUP($A80,'I-Ligands'!$A:$G,4,FALSE))</f>
        <v>1-oleoyl-2-hydroxy-sn-glycero-3-phosphate, sodium salt</v>
      </c>
      <c r="D80" s="36" t="str">
        <f>IF(VLOOKUP($A80,'I-Ligands'!$A:$G,5,FALSE)="","",VLOOKUP($A80,'I-Ligands'!$A:$G,5,FALSE))</f>
        <v>Guide to Pharmacology</v>
      </c>
      <c r="E80" s="36">
        <f>IF(VLOOKUP($A80,'I-Ligands'!$A:$G,6,FALSE)="","",VLOOKUP($A80,'I-Ligands'!$A:$G,6,FALSE))</f>
        <v>2906</v>
      </c>
      <c r="F80" s="36" t="str">
        <f>IF(VLOOKUP($A80,'I-Ligands'!$A:$G,7,FALSE)="","",VLOOKUP($A80,'I-Ligands'!$A:$G,7,FALSE))</f>
        <v>Physiological</v>
      </c>
      <c r="G80" s="28">
        <f t="shared" si="20"/>
        <v>0</v>
      </c>
      <c r="H80" s="32">
        <f t="shared" si="21"/>
        <v>6.4666325857529436</v>
      </c>
      <c r="I80" s="32">
        <f t="shared" si="22"/>
        <v>0</v>
      </c>
      <c r="J80" s="32">
        <f t="shared" si="23"/>
        <v>0</v>
      </c>
      <c r="K80" s="32" t="e">
        <f t="shared" si="24"/>
        <v>#N/A</v>
      </c>
      <c r="L80" s="28">
        <f t="shared" si="25"/>
        <v>0</v>
      </c>
      <c r="M80" s="32">
        <f t="shared" si="26"/>
        <v>6.86</v>
      </c>
      <c r="N80" s="32">
        <f t="shared" si="27"/>
        <v>0</v>
      </c>
      <c r="O80" s="32">
        <f t="shared" si="28"/>
        <v>0</v>
      </c>
      <c r="P80" s="32" t="e">
        <f t="shared" si="29"/>
        <v>#N/A</v>
      </c>
      <c r="Q80" s="29">
        <f t="shared" si="30"/>
        <v>0</v>
      </c>
      <c r="R80" s="31">
        <f t="shared" si="31"/>
        <v>71.884057971014499</v>
      </c>
      <c r="S80" s="31">
        <f t="shared" si="32"/>
        <v>0</v>
      </c>
      <c r="T80" s="31">
        <f t="shared" si="33"/>
        <v>0</v>
      </c>
      <c r="U80" s="31" t="e">
        <f t="shared" si="34"/>
        <v>#N/A</v>
      </c>
      <c r="V80" s="28">
        <f t="shared" si="35"/>
        <v>0</v>
      </c>
      <c r="W80" s="32">
        <f t="shared" si="36"/>
        <v>4.7238095238095239</v>
      </c>
      <c r="X80" s="32">
        <f t="shared" si="37"/>
        <v>0</v>
      </c>
      <c r="Y80" s="32">
        <f t="shared" si="38"/>
        <v>0</v>
      </c>
      <c r="Z80" s="32" t="e">
        <f t="shared" si="39"/>
        <v>#N/A</v>
      </c>
      <c r="AA80" s="23" cm="1">
        <f t="array" ref="AA80">_xlfn.IFS(AR80=0,0,AR80&gt;0,(LOG(0.01*BI80/10^-AR80)))</f>
        <v>0</v>
      </c>
      <c r="AB80" s="24" cm="1">
        <f t="array" ref="AB80">_xlfn.IFS(AS80=0,0,AS80&gt;0,(LOG(0.01*BJ80/10^-AS80)))</f>
        <v>0</v>
      </c>
      <c r="AC80" s="24" cm="1">
        <f t="array" ref="AC80">_xlfn.IFS(AT80=0,0,AT80&gt;0,(LOG(0.01*BK80/10^-AT80)))</f>
        <v>6.3367206986176647</v>
      </c>
      <c r="AD80" s="24" cm="1">
        <f t="array" ref="AD80">_xlfn.IFS(AU80=0,0,AU80&gt;0,(LOG(0.01*BL80/10^-AU80)))</f>
        <v>6.3367206986176647</v>
      </c>
      <c r="AE80" s="24" cm="1">
        <f t="array" ref="AE80">_xlfn.IFS(AV80=0,0,AV80&gt;0,(LOG(0.01*BM80/10^-AV80)))</f>
        <v>6.269381051793423</v>
      </c>
      <c r="AF80" s="24" cm="1">
        <f t="array" ref="AF80">_xlfn.IFS(AW80=0,0,AW80&gt;0,(LOG(0.01*BN80/10^-AW80)))</f>
        <v>6.4216570725220867</v>
      </c>
      <c r="AG80" s="24" cm="1">
        <f t="array" ref="AG80">_xlfn.IFS(AX80=0,0,AX80&gt;0,(LOG(0.01*BO80/10^-AX80)))</f>
        <v>6.4216570725220867</v>
      </c>
      <c r="AH80" s="24" cm="1">
        <f t="array" ref="AH80">_xlfn.IFS(AY80=0,0,AY80&gt;0,(LOG(0.01*BP80/10^-AY80)))</f>
        <v>6.4666325857529436</v>
      </c>
      <c r="AI80" s="24" cm="1">
        <f t="array" ref="AI80">_xlfn.IFS(AZ80=0,0,AZ80&gt;0,(LOG(0.01*BQ80/10^-AZ80)))</f>
        <v>0</v>
      </c>
      <c r="AJ80" s="24" cm="1">
        <f t="array" ref="AJ80">_xlfn.IFS(BA80=0,0,BA80&gt;0,(LOG(0.01*BR80/10^-BA80)))</f>
        <v>0</v>
      </c>
      <c r="AK80" s="24" cm="1">
        <f t="array" ref="AK80">_xlfn.IFS(BB80=0,0,BB80&gt;0,(LOG(0.01*BS80/10^-BB80)))</f>
        <v>0</v>
      </c>
      <c r="AL80" s="24" cm="1">
        <f t="array" ref="AL80">_xlfn.IFS(BC80=0,0,BC80&gt;0,(LOG(0.01*BT80/10^-BC80)))</f>
        <v>0</v>
      </c>
      <c r="AM80" s="24" cm="1">
        <f t="array" ref="AM80">_xlfn.IFS(BD80=0,0,BD80&gt;0,(LOG(0.01*BU80/10^-BD80)))</f>
        <v>0</v>
      </c>
      <c r="AN80" s="24" cm="1">
        <f t="array" ref="AN80">_xlfn.IFS(BE80=0,0,BE80&gt;0,(LOG(0.01*BV80/10^-BE80)))</f>
        <v>0</v>
      </c>
      <c r="AO80" s="24" t="e" cm="1">
        <f t="array" ref="AO80">_xlfn.IFS(BF80=0,0,BF80&gt;0,(LOG(0.01*BW80/10^-BF80)))</f>
        <v>#N/A</v>
      </c>
      <c r="AP80" s="24" t="e" cm="1">
        <f t="array" ref="AP80">_xlfn.IFS(BG80=0,0,BG80&gt;0,(LOG(0.01*BX80/10^-BG80)))</f>
        <v>#N/A</v>
      </c>
      <c r="AQ80" s="24" t="e" cm="1">
        <f t="array" ref="AQ80">_xlfn.IFS(BH80=0,0,BH80&gt;0,(LOG(0.01*BY80/10^-BH80)))</f>
        <v>#N/A</v>
      </c>
      <c r="AR80" s="23">
        <f>VLOOKUP($A80,'I-EmEC'!$A:$DD,MATCH(AR$2,'I-EmEC'!$A$1:$DD$1,0),FALSE)</f>
        <v>0</v>
      </c>
      <c r="AS80" s="24">
        <f>VLOOKUP($A80,'I-EmEC'!$A:$DD,MATCH(AS$2,'I-EmEC'!$A$1:$DD$1,0),FALSE)</f>
        <v>0</v>
      </c>
      <c r="AT80" s="24">
        <f>VLOOKUP($A80,'I-EmEC'!$A:$DD,MATCH(AT$2,'I-EmEC'!$A$1:$DD$1,0),FALSE)</f>
        <v>6.67</v>
      </c>
      <c r="AU80" s="24">
        <f>VLOOKUP($A80,'I-EmEC'!$A:$DD,MATCH(AU$2,'I-EmEC'!$A$1:$DD$1,0),FALSE)</f>
        <v>6.67</v>
      </c>
      <c r="AV80" s="24">
        <f>VLOOKUP($A80,'I-EmEC'!$A:$DD,MATCH(AV$2,'I-EmEC'!$A$1:$DD$1,0),FALSE)</f>
        <v>6.86</v>
      </c>
      <c r="AW80" s="24">
        <f>VLOOKUP($A80,'I-EmEC'!$A:$DD,MATCH(AW$2,'I-EmEC'!$A$1:$DD$1,0),FALSE)</f>
        <v>6.66</v>
      </c>
      <c r="AX80" s="24">
        <f>VLOOKUP($A80,'I-EmEC'!$A:$DD,MATCH(AX$2,'I-EmEC'!$A$1:$DD$1,0),FALSE)</f>
        <v>6.66</v>
      </c>
      <c r="AY80" s="24">
        <f>VLOOKUP($A80,'I-EmEC'!$A:$DD,MATCH(AY$2,'I-EmEC'!$A$1:$DD$1,0),FALSE)</f>
        <v>6.61</v>
      </c>
      <c r="AZ80" s="24">
        <f>VLOOKUP($A80,'I-EmEC'!$A:$DD,MATCH(AZ$2,'I-EmEC'!$A$1:$DD$1,0),FALSE)</f>
        <v>0</v>
      </c>
      <c r="BA80" s="24">
        <f>VLOOKUP($A80,'I-EmEC'!$A:$DD,MATCH(BA$2,'I-EmEC'!$A$1:$DD$1,0),FALSE)</f>
        <v>0</v>
      </c>
      <c r="BB80" s="24">
        <f>VLOOKUP($A80,'I-EmEC'!$A:$DD,MATCH(BB$2,'I-EmEC'!$A$1:$DD$1,0),FALSE)</f>
        <v>0</v>
      </c>
      <c r="BC80" s="24">
        <f>VLOOKUP($A80,'I-EmEC'!$A:$DD,MATCH(BC$2,'I-EmEC'!$A$1:$DD$1,0),FALSE)</f>
        <v>0</v>
      </c>
      <c r="BD80" s="24">
        <f>VLOOKUP($A80,'I-EmEC'!$A:$DD,MATCH(BD$2,'I-EmEC'!$A$1:$DD$1,0),FALSE)</f>
        <v>0</v>
      </c>
      <c r="BE80" s="24">
        <f>VLOOKUP($A80,'I-EmEC'!$A:$DD,MATCH(BE$2,'I-EmEC'!$A$1:$DD$1,0),FALSE)</f>
        <v>0</v>
      </c>
      <c r="BF80" s="24" t="e">
        <f>VLOOKUP($A80,'I-EmEC'!$A:$DD,MATCH(BF$2,'I-EmEC'!$A$1:$DD$1,0),FALSE)</f>
        <v>#N/A</v>
      </c>
      <c r="BG80" s="24" t="e">
        <f>VLOOKUP($A80,'I-EmEC'!$A:$DD,MATCH(BG$2,'I-EmEC'!$A$1:$DD$1,0),FALSE)</f>
        <v>#N/A</v>
      </c>
      <c r="BH80" s="24" t="e">
        <f>VLOOKUP($A80,'I-EmEC'!$A:$DD,MATCH(BH$2,'I-EmEC'!$A$1:$DD$1,0),FALSE)</f>
        <v>#N/A</v>
      </c>
      <c r="BI80" s="26">
        <f>VLOOKUP($A80,'I-EmEC'!$A:$DD,MATCH(BI$2,'I-EmEC'!$A$1:$DD$1,0),FALSE)</f>
        <v>0</v>
      </c>
      <c r="BJ80" s="27">
        <f>VLOOKUP($A80,'I-EmEC'!$A:$DD,MATCH(BJ$2,'I-EmEC'!$A$1:$DD$1,0),FALSE)</f>
        <v>0</v>
      </c>
      <c r="BK80" s="27">
        <f>VLOOKUP($A80,'I-EmEC'!$A:$DD,MATCH(BK$2,'I-EmEC'!$A$1:$DD$1,0),FALSE)</f>
        <v>46.421663442940037</v>
      </c>
      <c r="BL80" s="27">
        <f>VLOOKUP($A80,'I-EmEC'!$A:$DD,MATCH(BL$2,'I-EmEC'!$A$1:$DD$1,0),FALSE)</f>
        <v>46.421663442940037</v>
      </c>
      <c r="BM80" s="27">
        <f>VLOOKUP($A80,'I-EmEC'!$A:$DD,MATCH(BM$2,'I-EmEC'!$A$1:$DD$1,0),FALSE)</f>
        <v>25.66735112936345</v>
      </c>
      <c r="BN80" s="27">
        <f>VLOOKUP($A80,'I-EmEC'!$A:$DD,MATCH(BN$2,'I-EmEC'!$A$1:$DD$1,0),FALSE)</f>
        <v>57.763975155279503</v>
      </c>
      <c r="BO80" s="27">
        <f>VLOOKUP($A80,'I-EmEC'!$A:$DD,MATCH(BO$2,'I-EmEC'!$A$1:$DD$1,0),FALSE)</f>
        <v>57.763975155279503</v>
      </c>
      <c r="BP80" s="27">
        <f>VLOOKUP($A80,'I-EmEC'!$A:$DD,MATCH(BP$2,'I-EmEC'!$A$1:$DD$1,0),FALSE)</f>
        <v>71.884057971014499</v>
      </c>
      <c r="BQ80" s="27">
        <f>VLOOKUP($A80,'I-EmEC'!$A:$DD,MATCH(BQ$2,'I-EmEC'!$A$1:$DD$1,0),FALSE)</f>
        <v>0</v>
      </c>
      <c r="BR80" s="27">
        <f>VLOOKUP($A80,'I-EmEC'!$A:$DD,MATCH(BR$2,'I-EmEC'!$A$1:$DD$1,0),FALSE)</f>
        <v>0</v>
      </c>
      <c r="BS80" s="27">
        <f>VLOOKUP($A80,'I-EmEC'!$A:$DD,MATCH(BS$2,'I-EmEC'!$A$1:$DD$1,0),FALSE)</f>
        <v>0</v>
      </c>
      <c r="BT80" s="27">
        <f>VLOOKUP($A80,'I-EmEC'!$A:$DD,MATCH(BT$2,'I-EmEC'!$A$1:$DD$1,0),FALSE)</f>
        <v>0</v>
      </c>
      <c r="BU80" s="27">
        <f>VLOOKUP($A80,'I-EmEC'!$A:$DD,MATCH(BU$2,'I-EmEC'!$A$1:$DD$1,0),FALSE)</f>
        <v>0</v>
      </c>
      <c r="BV80" s="27">
        <f>VLOOKUP($A80,'I-EmEC'!$A:$DD,MATCH(BV$2,'I-EmEC'!$A$1:$DD$1,0),FALSE)</f>
        <v>0</v>
      </c>
      <c r="BW80" s="27" t="e">
        <f>VLOOKUP($A80,'I-EmEC'!$A:$DD,MATCH(BW$2,'I-EmEC'!$A$1:$DD$1,0),FALSE)</f>
        <v>#N/A</v>
      </c>
      <c r="BX80" s="27" t="e">
        <f>VLOOKUP($A80,'I-EmEC'!$A:$DD,MATCH(BX$2,'I-EmEC'!$A$1:$DD$1,0),FALSE)</f>
        <v>#N/A</v>
      </c>
      <c r="BY80" s="27" t="e">
        <f>VLOOKUP($A80,'I-EmEC'!$A:$DD,MATCH(BY$2,'I-EmEC'!$A$1:$DD$1,0),FALSE)</f>
        <v>#N/A</v>
      </c>
      <c r="BZ80" s="23">
        <f>VLOOKUP($A80,'I-EmEC'!$A:$DD,MATCH(BZ$2,'I-EmEC'!$A$1:$DD$1,0),FALSE)</f>
        <v>0</v>
      </c>
      <c r="CA80" s="24">
        <f>VLOOKUP($A80,'I-EmEC'!$A:$DD,MATCH(CA$2,'I-EmEC'!$A$1:$DD$1,0),FALSE)</f>
        <v>0</v>
      </c>
      <c r="CB80" s="24">
        <f>VLOOKUP($A80,'I-EmEC'!$A:$DD,MATCH(CB$2,'I-EmEC'!$A$1:$DD$1,0),FALSE)</f>
        <v>3.3660589060308554</v>
      </c>
      <c r="CC80" s="24">
        <f>VLOOKUP($A80,'I-EmEC'!$A:$DD,MATCH(CC$2,'I-EmEC'!$A$1:$DD$1,0),FALSE)</f>
        <v>3.3660589060308554</v>
      </c>
      <c r="CD80" s="24">
        <f>VLOOKUP($A80,'I-EmEC'!$A:$DD,MATCH(CD$2,'I-EmEC'!$A$1:$DD$1,0),FALSE)</f>
        <v>2.2401433691756272</v>
      </c>
      <c r="CE80" s="24">
        <f>VLOOKUP($A80,'I-EmEC'!$A:$DD,MATCH(CE$2,'I-EmEC'!$A$1:$DD$1,0),FALSE)</f>
        <v>3.7051792828685257</v>
      </c>
      <c r="CF80" s="24">
        <f>VLOOKUP($A80,'I-EmEC'!$A:$DD,MATCH(CF$2,'I-EmEC'!$A$1:$DD$1,0),FALSE)</f>
        <v>3.7051792828685257</v>
      </c>
      <c r="CG80" s="24">
        <f>VLOOKUP($A80,'I-EmEC'!$A:$DD,MATCH(CG$2,'I-EmEC'!$A$1:$DD$1,0),FALSE)</f>
        <v>4.7238095238095239</v>
      </c>
      <c r="CH80" s="24">
        <f>VLOOKUP($A80,'I-EmEC'!$A:$DD,MATCH(CH$2,'I-EmEC'!$A$1:$DD$1,0),FALSE)</f>
        <v>0</v>
      </c>
      <c r="CI80" s="24">
        <f>VLOOKUP($A80,'I-EmEC'!$A:$DD,MATCH(CI$2,'I-EmEC'!$A$1:$DD$1,0),FALSE)</f>
        <v>0</v>
      </c>
      <c r="CJ80" s="24">
        <f>VLOOKUP($A80,'I-EmEC'!$A:$DD,MATCH(CJ$2,'I-EmEC'!$A$1:$DD$1,0),FALSE)</f>
        <v>0</v>
      </c>
      <c r="CK80" s="24">
        <f>VLOOKUP($A80,'I-EmEC'!$A:$DD,MATCH(CK$2,'I-EmEC'!$A$1:$DD$1,0),FALSE)</f>
        <v>0</v>
      </c>
      <c r="CL80" s="24">
        <f>VLOOKUP($A80,'I-EmEC'!$A:$DD,MATCH(CL$2,'I-EmEC'!$A$1:$DD$1,0),FALSE)</f>
        <v>0</v>
      </c>
      <c r="CM80" s="24">
        <f>VLOOKUP($A80,'I-EmEC'!$A:$DD,MATCH(CM$2,'I-EmEC'!$A$1:$DD$1,0),FALSE)</f>
        <v>0</v>
      </c>
      <c r="CN80" s="24" t="e">
        <f>VLOOKUP($A80,'I-EmEC'!$A:$DD,MATCH(CN$2,'I-EmEC'!$A$1:$DD$1,0),FALSE)</f>
        <v>#N/A</v>
      </c>
      <c r="CO80" s="24" t="e">
        <f>VLOOKUP($A80,'I-EmEC'!$A:$DD,MATCH(CO$2,'I-EmEC'!$A$1:$DD$1,0),FALSE)</f>
        <v>#N/A</v>
      </c>
      <c r="CP80" s="24" t="e">
        <f>VLOOKUP($A80,'I-EmEC'!$A:$DD,MATCH(CP$2,'I-EmEC'!$A$1:$DD$1,0),FALSE)</f>
        <v>#N/A</v>
      </c>
    </row>
    <row r="81" spans="1:94" x14ac:dyDescent="0.2">
      <c r="A81" s="49" t="s">
        <v>153</v>
      </c>
      <c r="B81" s="37" t="str">
        <f>IF(VLOOKUP($A81,'I-Ligands'!$A:$G,3,FALSE)="","",VLOOKUP($A81,'I-Ligands'!$A:$G,3,FALSE))</f>
        <v>Lysophosphatidic acid</v>
      </c>
      <c r="C81" s="38" t="str">
        <f>IF(VLOOKUP($A81,'I-Ligands'!$A:$G,4,FALSE)="","",VLOOKUP($A81,'I-Ligands'!$A:$G,4,FALSE))</f>
        <v>1-oleoyl-2-hydroxy-sn-glycero-3-phosphate, sodium salt</v>
      </c>
      <c r="D81" s="36" t="str">
        <f>IF(VLOOKUP($A81,'I-Ligands'!$A:$G,5,FALSE)="","",VLOOKUP($A81,'I-Ligands'!$A:$G,5,FALSE))</f>
        <v>Guide to Pharmacology</v>
      </c>
      <c r="E81" s="36">
        <f>IF(VLOOKUP($A81,'I-Ligands'!$A:$G,6,FALSE)="","",VLOOKUP($A81,'I-Ligands'!$A:$G,6,FALSE))</f>
        <v>2906</v>
      </c>
      <c r="F81" s="36" t="str">
        <f>IF(VLOOKUP($A81,'I-Ligands'!$A:$G,7,FALSE)="","",VLOOKUP($A81,'I-Ligands'!$A:$G,7,FALSE))</f>
        <v>Physiological</v>
      </c>
      <c r="G81" s="28">
        <f t="shared" si="20"/>
        <v>5.5046123420134272</v>
      </c>
      <c r="H81" s="32">
        <f t="shared" si="21"/>
        <v>6.6048981587697986</v>
      </c>
      <c r="I81" s="32">
        <f t="shared" si="22"/>
        <v>6.0503463089241487</v>
      </c>
      <c r="J81" s="32">
        <f t="shared" si="23"/>
        <v>6.7160975014943656</v>
      </c>
      <c r="K81" s="32" t="e">
        <f t="shared" si="24"/>
        <v>#N/A</v>
      </c>
      <c r="L81" s="28">
        <f t="shared" si="25"/>
        <v>5.86</v>
      </c>
      <c r="M81" s="32">
        <f t="shared" si="26"/>
        <v>6.79</v>
      </c>
      <c r="N81" s="32">
        <f t="shared" si="27"/>
        <v>6.25</v>
      </c>
      <c r="O81" s="32">
        <f t="shared" si="28"/>
        <v>7.07</v>
      </c>
      <c r="P81" s="32" t="e">
        <f t="shared" si="29"/>
        <v>#N/A</v>
      </c>
      <c r="Q81" s="29">
        <f t="shared" si="30"/>
        <v>45.910780669144984</v>
      </c>
      <c r="R81" s="31">
        <f t="shared" si="31"/>
        <v>81.159420289855078</v>
      </c>
      <c r="S81" s="31">
        <f t="shared" si="32"/>
        <v>63.146067415730336</v>
      </c>
      <c r="T81" s="31">
        <f t="shared" si="33"/>
        <v>57.333333333333336</v>
      </c>
      <c r="U81" s="31" t="e">
        <f t="shared" si="34"/>
        <v>#N/A</v>
      </c>
      <c r="V81" s="28">
        <f t="shared" si="35"/>
        <v>5.2060737527114966</v>
      </c>
      <c r="W81" s="32">
        <f t="shared" si="36"/>
        <v>6.4367816091954024</v>
      </c>
      <c r="X81" s="32">
        <f t="shared" si="37"/>
        <v>5.2521008403361344</v>
      </c>
      <c r="Y81" s="32">
        <f t="shared" si="38"/>
        <v>6.1806981519507191</v>
      </c>
      <c r="Z81" s="32" t="e">
        <f t="shared" si="39"/>
        <v>#N/A</v>
      </c>
      <c r="AA81" s="23" cm="1">
        <f t="array" ref="AA81">_xlfn.IFS(AR81=0,0,AR81&gt;0,(LOG(0.01*BI81/10^-AR81)))</f>
        <v>5.5046123420134272</v>
      </c>
      <c r="AB81" s="24" cm="1">
        <f t="array" ref="AB81">_xlfn.IFS(AS81=0,0,AS81&gt;0,(LOG(0.01*BJ81/10^-AS81)))</f>
        <v>5.1719146775932767</v>
      </c>
      <c r="AC81" s="24" cm="1">
        <f t="array" ref="AC81">_xlfn.IFS(AT81=0,0,AT81&gt;0,(LOG(0.01*BK81/10^-AT81)))</f>
        <v>6.3816039054843774</v>
      </c>
      <c r="AD81" s="24" cm="1">
        <f t="array" ref="AD81">_xlfn.IFS(AU81=0,0,AU81&gt;0,(LOG(0.01*BL81/10^-AU81)))</f>
        <v>6.3816039054843774</v>
      </c>
      <c r="AE81" s="24" cm="1">
        <f t="array" ref="AE81">_xlfn.IFS(AV81=0,0,AV81&gt;0,(LOG(0.01*BM81/10^-AV81)))</f>
        <v>6.6048981587697986</v>
      </c>
      <c r="AF81" s="24" cm="1">
        <f t="array" ref="AF81">_xlfn.IFS(AW81=0,0,AW81&gt;0,(LOG(0.01*BN81/10^-AW81)))</f>
        <v>6.513827574636311</v>
      </c>
      <c r="AG81" s="24" cm="1">
        <f t="array" ref="AG81">_xlfn.IFS(AX81=0,0,AX81&gt;0,(LOG(0.01*BO81/10^-AX81)))</f>
        <v>6.513827574636311</v>
      </c>
      <c r="AH81" s="24" cm="1">
        <f t="array" ref="AH81">_xlfn.IFS(AY81=0,0,AY81&gt;0,(LOG(0.01*BP81/10^-AY81)))</f>
        <v>6.1893389362689462</v>
      </c>
      <c r="AI81" s="24" cm="1">
        <f t="array" ref="AI81">_xlfn.IFS(AZ81=0,0,AZ81&gt;0,(LOG(0.01*BQ81/10^-AZ81)))</f>
        <v>5.5835389010571026</v>
      </c>
      <c r="AJ81" s="24" cm="1">
        <f t="array" ref="AJ81">_xlfn.IFS(BA81=0,0,BA81&gt;0,(LOG(0.01*BR81/10^-BA81)))</f>
        <v>5.5835389010571026</v>
      </c>
      <c r="AK81" s="24" cm="1">
        <f t="array" ref="AK81">_xlfn.IFS(BB81=0,0,BB81&gt;0,(LOG(0.01*BS81/10^-BB81)))</f>
        <v>6.0503463089241487</v>
      </c>
      <c r="AL81" s="24" cm="1">
        <f t="array" ref="AL81">_xlfn.IFS(BC81=0,0,BC81&gt;0,(LOG(0.01*BT81/10^-BC81)))</f>
        <v>5.562932049338702</v>
      </c>
      <c r="AM81" s="24" cm="1">
        <f t="array" ref="AM81">_xlfn.IFS(BD81=0,0,BD81&gt;0,(LOG(0.01*BU81/10^-BD81)))</f>
        <v>6.6984071921878874</v>
      </c>
      <c r="AN81" s="24" cm="1">
        <f t="array" ref="AN81">_xlfn.IFS(BE81=0,0,BE81&gt;0,(LOG(0.01*BV81/10^-BE81)))</f>
        <v>6.7160975014943656</v>
      </c>
      <c r="AO81" s="24" t="e" cm="1">
        <f t="array" ref="AO81">_xlfn.IFS(BF81=0,0,BF81&gt;0,(LOG(0.01*BW81/10^-BF81)))</f>
        <v>#N/A</v>
      </c>
      <c r="AP81" s="24" t="e" cm="1">
        <f t="array" ref="AP81">_xlfn.IFS(BG81=0,0,BG81&gt;0,(LOG(0.01*BX81/10^-BG81)))</f>
        <v>#N/A</v>
      </c>
      <c r="AQ81" s="24" t="e" cm="1">
        <f t="array" ref="AQ81">_xlfn.IFS(BH81=0,0,BH81&gt;0,(LOG(0.01*BY81/10^-BH81)))</f>
        <v>#N/A</v>
      </c>
      <c r="AR81" s="23">
        <f>VLOOKUP($A81,'I-EmEC'!$A:$DD,MATCH(AR$2,'I-EmEC'!$A$1:$DD$1,0),FALSE)</f>
        <v>5.86</v>
      </c>
      <c r="AS81" s="24">
        <f>VLOOKUP($A81,'I-EmEC'!$A:$DD,MATCH(AS$2,'I-EmEC'!$A$1:$DD$1,0),FALSE)</f>
        <v>5.51</v>
      </c>
      <c r="AT81" s="24">
        <f>VLOOKUP($A81,'I-EmEC'!$A:$DD,MATCH(AT$2,'I-EmEC'!$A$1:$DD$1,0),FALSE)</f>
        <v>6.54</v>
      </c>
      <c r="AU81" s="24">
        <f>VLOOKUP($A81,'I-EmEC'!$A:$DD,MATCH(AU$2,'I-EmEC'!$A$1:$DD$1,0),FALSE)</f>
        <v>6.54</v>
      </c>
      <c r="AV81" s="24">
        <f>VLOOKUP($A81,'I-EmEC'!$A:$DD,MATCH(AV$2,'I-EmEC'!$A$1:$DD$1,0),FALSE)</f>
        <v>6.79</v>
      </c>
      <c r="AW81" s="24">
        <f>VLOOKUP($A81,'I-EmEC'!$A:$DD,MATCH(AW$2,'I-EmEC'!$A$1:$DD$1,0),FALSE)</f>
        <v>6.65</v>
      </c>
      <c r="AX81" s="24">
        <f>VLOOKUP($A81,'I-EmEC'!$A:$DD,MATCH(AX$2,'I-EmEC'!$A$1:$DD$1,0),FALSE)</f>
        <v>6.65</v>
      </c>
      <c r="AY81" s="24">
        <f>VLOOKUP($A81,'I-EmEC'!$A:$DD,MATCH(AY$2,'I-EmEC'!$A$1:$DD$1,0),FALSE)</f>
        <v>6.28</v>
      </c>
      <c r="AZ81" s="24">
        <f>VLOOKUP($A81,'I-EmEC'!$A:$DD,MATCH(AZ$2,'I-EmEC'!$A$1:$DD$1,0),FALSE)</f>
        <v>5.9</v>
      </c>
      <c r="BA81" s="24">
        <f>VLOOKUP($A81,'I-EmEC'!$A:$DD,MATCH(BA$2,'I-EmEC'!$A$1:$DD$1,0),FALSE)</f>
        <v>5.9</v>
      </c>
      <c r="BB81" s="24">
        <f>VLOOKUP($A81,'I-EmEC'!$A:$DD,MATCH(BB$2,'I-EmEC'!$A$1:$DD$1,0),FALSE)</f>
        <v>6.25</v>
      </c>
      <c r="BC81" s="24">
        <f>VLOOKUP($A81,'I-EmEC'!$A:$DD,MATCH(BC$2,'I-EmEC'!$A$1:$DD$1,0),FALSE)</f>
        <v>5.87</v>
      </c>
      <c r="BD81" s="24">
        <f>VLOOKUP($A81,'I-EmEC'!$A:$DD,MATCH(BD$2,'I-EmEC'!$A$1:$DD$1,0),FALSE)</f>
        <v>6.94</v>
      </c>
      <c r="BE81" s="24">
        <f>VLOOKUP($A81,'I-EmEC'!$A:$DD,MATCH(BE$2,'I-EmEC'!$A$1:$DD$1,0),FALSE)</f>
        <v>7.07</v>
      </c>
      <c r="BF81" s="24" t="e">
        <f>VLOOKUP($A81,'I-EmEC'!$A:$DD,MATCH(BF$2,'I-EmEC'!$A$1:$DD$1,0),FALSE)</f>
        <v>#N/A</v>
      </c>
      <c r="BG81" s="24" t="e">
        <f>VLOOKUP($A81,'I-EmEC'!$A:$DD,MATCH(BG$2,'I-EmEC'!$A$1:$DD$1,0),FALSE)</f>
        <v>#N/A</v>
      </c>
      <c r="BH81" s="24" t="e">
        <f>VLOOKUP($A81,'I-EmEC'!$A:$DD,MATCH(BH$2,'I-EmEC'!$A$1:$DD$1,0),FALSE)</f>
        <v>#N/A</v>
      </c>
      <c r="BI81" s="26">
        <f>VLOOKUP($A81,'I-EmEC'!$A:$DD,MATCH(BI$2,'I-EmEC'!$A$1:$DD$1,0),FALSE)</f>
        <v>44.117647058823529</v>
      </c>
      <c r="BJ81" s="27">
        <f>VLOOKUP($A81,'I-EmEC'!$A:$DD,MATCH(BJ$2,'I-EmEC'!$A$1:$DD$1,0),FALSE)</f>
        <v>45.910780669144984</v>
      </c>
      <c r="BK81" s="27">
        <f>VLOOKUP($A81,'I-EmEC'!$A:$DD,MATCH(BK$2,'I-EmEC'!$A$1:$DD$1,0),FALSE)</f>
        <v>69.439071566731144</v>
      </c>
      <c r="BL81" s="27">
        <f>VLOOKUP($A81,'I-EmEC'!$A:$DD,MATCH(BL$2,'I-EmEC'!$A$1:$DD$1,0),FALSE)</f>
        <v>69.439071566731144</v>
      </c>
      <c r="BM81" s="27">
        <f>VLOOKUP($A81,'I-EmEC'!$A:$DD,MATCH(BM$2,'I-EmEC'!$A$1:$DD$1,0),FALSE)</f>
        <v>65.297741273100613</v>
      </c>
      <c r="BN81" s="27">
        <f>VLOOKUP($A81,'I-EmEC'!$A:$DD,MATCH(BN$2,'I-EmEC'!$A$1:$DD$1,0),FALSE)</f>
        <v>73.084886128364388</v>
      </c>
      <c r="BO81" s="27">
        <f>VLOOKUP($A81,'I-EmEC'!$A:$DD,MATCH(BO$2,'I-EmEC'!$A$1:$DD$1,0),FALSE)</f>
        <v>73.084886128364388</v>
      </c>
      <c r="BP81" s="27">
        <f>VLOOKUP($A81,'I-EmEC'!$A:$DD,MATCH(BP$2,'I-EmEC'!$A$1:$DD$1,0),FALSE)</f>
        <v>81.159420289855078</v>
      </c>
      <c r="BQ81" s="27">
        <f>VLOOKUP($A81,'I-EmEC'!$A:$DD,MATCH(BQ$2,'I-EmEC'!$A$1:$DD$1,0),FALSE)</f>
        <v>48.254620123203281</v>
      </c>
      <c r="BR81" s="27">
        <f>VLOOKUP($A81,'I-EmEC'!$A:$DD,MATCH(BR$2,'I-EmEC'!$A$1:$DD$1,0),FALSE)</f>
        <v>48.254620123203281</v>
      </c>
      <c r="BS81" s="27">
        <f>VLOOKUP($A81,'I-EmEC'!$A:$DD,MATCH(BS$2,'I-EmEC'!$A$1:$DD$1,0),FALSE)</f>
        <v>63.146067415730336</v>
      </c>
      <c r="BT81" s="27">
        <f>VLOOKUP($A81,'I-EmEC'!$A:$DD,MATCH(BT$2,'I-EmEC'!$A$1:$DD$1,0),FALSE)</f>
        <v>49.309664694280073</v>
      </c>
      <c r="BU81" s="27">
        <f>VLOOKUP($A81,'I-EmEC'!$A:$DD,MATCH(BU$2,'I-EmEC'!$A$1:$DD$1,0),FALSE)</f>
        <v>57.333333333333336</v>
      </c>
      <c r="BV81" s="27">
        <f>VLOOKUP($A81,'I-EmEC'!$A:$DD,MATCH(BV$2,'I-EmEC'!$A$1:$DD$1,0),FALSE)</f>
        <v>44.268774703557312</v>
      </c>
      <c r="BW81" s="27" t="e">
        <f>VLOOKUP($A81,'I-EmEC'!$A:$DD,MATCH(BW$2,'I-EmEC'!$A$1:$DD$1,0),FALSE)</f>
        <v>#N/A</v>
      </c>
      <c r="BX81" s="27" t="e">
        <f>VLOOKUP($A81,'I-EmEC'!$A:$DD,MATCH(BX$2,'I-EmEC'!$A$1:$DD$1,0),FALSE)</f>
        <v>#N/A</v>
      </c>
      <c r="BY81" s="27" t="e">
        <f>VLOOKUP($A81,'I-EmEC'!$A:$DD,MATCH(BY$2,'I-EmEC'!$A$1:$DD$1,0),FALSE)</f>
        <v>#N/A</v>
      </c>
      <c r="BZ81" s="23">
        <f>VLOOKUP($A81,'I-EmEC'!$A:$DD,MATCH(BZ$2,'I-EmEC'!$A$1:$DD$1,0),FALSE)</f>
        <v>5.2060737527114966</v>
      </c>
      <c r="CA81" s="24">
        <f>VLOOKUP($A81,'I-EmEC'!$A:$DD,MATCH(CA$2,'I-EmEC'!$A$1:$DD$1,0),FALSE)</f>
        <v>4.2881944444444446</v>
      </c>
      <c r="CB81" s="24">
        <f>VLOOKUP($A81,'I-EmEC'!$A:$DD,MATCH(CB$2,'I-EmEC'!$A$1:$DD$1,0),FALSE)</f>
        <v>6.2543554006968636</v>
      </c>
      <c r="CC81" s="24">
        <f>VLOOKUP($A81,'I-EmEC'!$A:$DD,MATCH(CC$2,'I-EmEC'!$A$1:$DD$1,0),FALSE)</f>
        <v>6.2543554006968636</v>
      </c>
      <c r="CD81" s="24">
        <f>VLOOKUP($A81,'I-EmEC'!$A:$DD,MATCH(CD$2,'I-EmEC'!$A$1:$DD$1,0),FALSE)</f>
        <v>5.6084656084656084</v>
      </c>
      <c r="CE81" s="24">
        <f>VLOOKUP($A81,'I-EmEC'!$A:$DD,MATCH(CE$2,'I-EmEC'!$A$1:$DD$1,0),FALSE)</f>
        <v>5.9527824620573355</v>
      </c>
      <c r="CF81" s="24">
        <f>VLOOKUP($A81,'I-EmEC'!$A:$DD,MATCH(CF$2,'I-EmEC'!$A$1:$DD$1,0),FALSE)</f>
        <v>5.9527824620573355</v>
      </c>
      <c r="CG81" s="24">
        <f>VLOOKUP($A81,'I-EmEC'!$A:$DD,MATCH(CG$2,'I-EmEC'!$A$1:$DD$1,0),FALSE)</f>
        <v>6.4367816091954024</v>
      </c>
      <c r="CH81" s="24">
        <f>VLOOKUP($A81,'I-EmEC'!$A:$DD,MATCH(CH$2,'I-EmEC'!$A$1:$DD$1,0),FALSE)</f>
        <v>4.1964285714285721</v>
      </c>
      <c r="CI81" s="24">
        <f>VLOOKUP($A81,'I-EmEC'!$A:$DD,MATCH(CI$2,'I-EmEC'!$A$1:$DD$1,0),FALSE)</f>
        <v>4.1964285714285721</v>
      </c>
      <c r="CJ81" s="24">
        <f>VLOOKUP($A81,'I-EmEC'!$A:$DD,MATCH(CJ$2,'I-EmEC'!$A$1:$DD$1,0),FALSE)</f>
        <v>4.8784722222222223</v>
      </c>
      <c r="CK81" s="24">
        <f>VLOOKUP($A81,'I-EmEC'!$A:$DD,MATCH(CK$2,'I-EmEC'!$A$1:$DD$1,0),FALSE)</f>
        <v>5.2521008403361344</v>
      </c>
      <c r="CL81" s="24">
        <f>VLOOKUP($A81,'I-EmEC'!$A:$DD,MATCH(CL$2,'I-EmEC'!$A$1:$DD$1,0),FALSE)</f>
        <v>6.1806981519507191</v>
      </c>
      <c r="CM81" s="24">
        <f>VLOOKUP($A81,'I-EmEC'!$A:$DD,MATCH(CM$2,'I-EmEC'!$A$1:$DD$1,0),FALSE)</f>
        <v>5.0111856823266221</v>
      </c>
      <c r="CN81" s="24" t="e">
        <f>VLOOKUP($A81,'I-EmEC'!$A:$DD,MATCH(CN$2,'I-EmEC'!$A$1:$DD$1,0),FALSE)</f>
        <v>#N/A</v>
      </c>
      <c r="CO81" s="24" t="e">
        <f>VLOOKUP($A81,'I-EmEC'!$A:$DD,MATCH(CO$2,'I-EmEC'!$A$1:$DD$1,0),FALSE)</f>
        <v>#N/A</v>
      </c>
      <c r="CP81" s="24" t="e">
        <f>VLOOKUP($A81,'I-EmEC'!$A:$DD,MATCH(CP$2,'I-EmEC'!$A$1:$DD$1,0),FALSE)</f>
        <v>#N/A</v>
      </c>
    </row>
    <row r="82" spans="1:94" x14ac:dyDescent="0.2">
      <c r="A82" s="71" t="s">
        <v>146</v>
      </c>
      <c r="B82" s="37" t="str">
        <f>IF(VLOOKUP($A82,'I-Ligands'!$A:$G,3,FALSE)="","",VLOOKUP($A82,'I-Ligands'!$A:$G,3,FALSE))</f>
        <v>Leukotriene B4</v>
      </c>
      <c r="C82" s="38" t="str">
        <f>IF(VLOOKUP($A82,'I-Ligands'!$A:$G,4,FALSE)="","",VLOOKUP($A82,'I-Ligands'!$A:$G,4,FALSE))</f>
        <v>Leukotriene B4</v>
      </c>
      <c r="D82" s="36" t="str">
        <f>IF(VLOOKUP($A82,'I-Ligands'!$A:$G,5,FALSE)="","",VLOOKUP($A82,'I-Ligands'!$A:$G,5,FALSE))</f>
        <v>Guide to Pharmacology</v>
      </c>
      <c r="E82" s="36">
        <f>IF(VLOOKUP($A82,'I-Ligands'!$A:$G,6,FALSE)="","",VLOOKUP($A82,'I-Ligands'!$A:$G,6,FALSE))</f>
        <v>2487</v>
      </c>
      <c r="F82" s="36" t="str">
        <f>IF(VLOOKUP($A82,'I-Ligands'!$A:$G,7,FALSE)="","",VLOOKUP($A82,'I-Ligands'!$A:$G,7,FALSE))</f>
        <v>Physiological</v>
      </c>
      <c r="G82" s="28">
        <f t="shared" si="20"/>
        <v>7.6656594490208967</v>
      </c>
      <c r="H82" s="32">
        <f t="shared" si="21"/>
        <v>8.7554403296597734</v>
      </c>
      <c r="I82" s="32">
        <f t="shared" si="22"/>
        <v>8.0669913584656925</v>
      </c>
      <c r="J82" s="32">
        <f t="shared" si="23"/>
        <v>7.7729306835859884</v>
      </c>
      <c r="K82" s="32" t="e">
        <f t="shared" si="24"/>
        <v>#N/A</v>
      </c>
      <c r="L82" s="28">
        <f t="shared" si="25"/>
        <v>8.5500000000000007</v>
      </c>
      <c r="M82" s="32">
        <f t="shared" si="26"/>
        <v>9.01</v>
      </c>
      <c r="N82" s="32">
        <f t="shared" si="27"/>
        <v>8.48</v>
      </c>
      <c r="O82" s="32">
        <f t="shared" si="28"/>
        <v>8.59</v>
      </c>
      <c r="P82" s="32" t="e">
        <f t="shared" si="29"/>
        <v>#N/A</v>
      </c>
      <c r="Q82" s="29">
        <f t="shared" si="30"/>
        <v>13.197026022304833</v>
      </c>
      <c r="R82" s="31">
        <f t="shared" si="31"/>
        <v>55.646817248459953</v>
      </c>
      <c r="S82" s="31">
        <f t="shared" si="32"/>
        <v>45.393258426966291</v>
      </c>
      <c r="T82" s="31">
        <f t="shared" si="33"/>
        <v>15.238095238095237</v>
      </c>
      <c r="U82" s="31" t="e">
        <f t="shared" si="34"/>
        <v>#N/A</v>
      </c>
      <c r="V82" s="28">
        <f t="shared" si="35"/>
        <v>7.6344086021505371</v>
      </c>
      <c r="W82" s="32">
        <f t="shared" si="36"/>
        <v>12.488479262672811</v>
      </c>
      <c r="X82" s="32">
        <f t="shared" si="37"/>
        <v>6.7558528428093636</v>
      </c>
      <c r="Y82" s="32">
        <f t="shared" si="38"/>
        <v>10</v>
      </c>
      <c r="Z82" s="32" t="e">
        <f t="shared" si="39"/>
        <v>#N/A</v>
      </c>
      <c r="AA82" s="23" cm="1">
        <f t="array" ref="AA82">_xlfn.IFS(AR82=0,0,AR82&gt;0,(LOG(0.01*BI82/10^-AR82)))</f>
        <v>7.6656594490208967</v>
      </c>
      <c r="AB82" s="24" cm="1">
        <f t="array" ref="AB82">_xlfn.IFS(AS82=0,0,AS82&gt;0,(LOG(0.01*BJ82/10^-AS82)))</f>
        <v>7.5904760730526881</v>
      </c>
      <c r="AC82" s="24" cm="1">
        <f t="array" ref="AC82">_xlfn.IFS(AT82=0,0,AT82&gt;0,(LOG(0.01*BK82/10^-AT82)))</f>
        <v>8.298932137728265</v>
      </c>
      <c r="AD82" s="24" cm="1">
        <f t="array" ref="AD82">_xlfn.IFS(AU82=0,0,AU82&gt;0,(LOG(0.01*BL82/10^-AU82)))</f>
        <v>8.298932137728265</v>
      </c>
      <c r="AE82" s="24" cm="1">
        <f t="array" ref="AE82">_xlfn.IFS(AV82=0,0,AV82&gt;0,(LOG(0.01*BM82/10^-AV82)))</f>
        <v>8.7554403296597734</v>
      </c>
      <c r="AF82" s="24" cm="1">
        <f t="array" ref="AF82">_xlfn.IFS(AW82=0,0,AW82&gt;0,(LOG(0.01*BN82/10^-AW82)))</f>
        <v>7.8502953786878145</v>
      </c>
      <c r="AG82" s="24" cm="1">
        <f t="array" ref="AG82">_xlfn.IFS(AX82=0,0,AX82&gt;0,(LOG(0.01*BO82/10^-AX82)))</f>
        <v>7.8502953786878145</v>
      </c>
      <c r="AH82" s="24" cm="1">
        <f t="array" ref="AH82">_xlfn.IFS(AY82=0,0,AY82&gt;0,(LOG(0.01*BP82/10^-AY82)))</f>
        <v>7.6903321553103696</v>
      </c>
      <c r="AI82" s="24" cm="1">
        <f t="array" ref="AI82">_xlfn.IFS(AZ82=0,0,AZ82&gt;0,(LOG(0.01*BQ82/10^-AZ82)))</f>
        <v>7.6075690787996226</v>
      </c>
      <c r="AJ82" s="24" cm="1">
        <f t="array" ref="AJ82">_xlfn.IFS(BA82=0,0,BA82&gt;0,(LOG(0.01*BR82/10^-BA82)))</f>
        <v>7.6075690787996226</v>
      </c>
      <c r="AK82" s="24" cm="1">
        <f t="array" ref="AK82">_xlfn.IFS(BB82=0,0,BB82&gt;0,(LOG(0.01*BS82/10^-BB82)))</f>
        <v>8.0669913584656925</v>
      </c>
      <c r="AL82" s="24" cm="1">
        <f t="array" ref="AL82">_xlfn.IFS(BC82=0,0,BC82&gt;0,(LOG(0.01*BT82/10^-BC82)))</f>
        <v>7.5308668963391572</v>
      </c>
      <c r="AM82" s="24" cm="1">
        <f t="array" ref="AM82">_xlfn.IFS(BD82=0,0,BD82&gt;0,(LOG(0.01*BU82/10^-BD82)))</f>
        <v>7.7729306835859884</v>
      </c>
      <c r="AN82" s="24" cm="1">
        <f t="array" ref="AN82">_xlfn.IFS(BE82=0,0,BE82&gt;0,(LOG(0.01*BV82/10^-BE82)))</f>
        <v>7.6367014948023462</v>
      </c>
      <c r="AO82" s="24" t="e" cm="1">
        <f t="array" ref="AO82">_xlfn.IFS(BF82=0,0,BF82&gt;0,(LOG(0.01*BW82/10^-BF82)))</f>
        <v>#N/A</v>
      </c>
      <c r="AP82" s="24" t="e" cm="1">
        <f t="array" ref="AP82">_xlfn.IFS(BG82=0,0,BG82&gt;0,(LOG(0.01*BX82/10^-BG82)))</f>
        <v>#N/A</v>
      </c>
      <c r="AQ82" s="24" t="e" cm="1">
        <f t="array" ref="AQ82">_xlfn.IFS(BH82=0,0,BH82&gt;0,(LOG(0.01*BY82/10^-BH82)))</f>
        <v>#N/A</v>
      </c>
      <c r="AR82" s="23">
        <f>VLOOKUP($A82,'I-EmEC'!$A:$DD,MATCH(AR$2,'I-EmEC'!$A$1:$DD$1,0),FALSE)</f>
        <v>8.5500000000000007</v>
      </c>
      <c r="AS82" s="24">
        <f>VLOOKUP($A82,'I-EmEC'!$A:$DD,MATCH(AS$2,'I-EmEC'!$A$1:$DD$1,0),FALSE)</f>
        <v>8.4700000000000006</v>
      </c>
      <c r="AT82" s="24">
        <f>VLOOKUP($A82,'I-EmEC'!$A:$DD,MATCH(AT$2,'I-EmEC'!$A$1:$DD$1,0),FALSE)</f>
        <v>8.67</v>
      </c>
      <c r="AU82" s="24">
        <f>VLOOKUP($A82,'I-EmEC'!$A:$DD,MATCH(AU$2,'I-EmEC'!$A$1:$DD$1,0),FALSE)</f>
        <v>8.67</v>
      </c>
      <c r="AV82" s="24">
        <f>VLOOKUP($A82,'I-EmEC'!$A:$DD,MATCH(AV$2,'I-EmEC'!$A$1:$DD$1,0),FALSE)</f>
        <v>9.01</v>
      </c>
      <c r="AW82" s="24">
        <f>VLOOKUP($A82,'I-EmEC'!$A:$DD,MATCH(AW$2,'I-EmEC'!$A$1:$DD$1,0),FALSE)</f>
        <v>8.58</v>
      </c>
      <c r="AX82" s="24">
        <f>VLOOKUP($A82,'I-EmEC'!$A:$DD,MATCH(AX$2,'I-EmEC'!$A$1:$DD$1,0),FALSE)</f>
        <v>8.58</v>
      </c>
      <c r="AY82" s="24">
        <f>VLOOKUP($A82,'I-EmEC'!$A:$DD,MATCH(AY$2,'I-EmEC'!$A$1:$DD$1,0),FALSE)</f>
        <v>8.4499999999999993</v>
      </c>
      <c r="AZ82" s="24">
        <f>VLOOKUP($A82,'I-EmEC'!$A:$DD,MATCH(AZ$2,'I-EmEC'!$A$1:$DD$1,0),FALSE)</f>
        <v>8.4499999999999993</v>
      </c>
      <c r="BA82" s="24">
        <f>VLOOKUP($A82,'I-EmEC'!$A:$DD,MATCH(BA$2,'I-EmEC'!$A$1:$DD$1,0),FALSE)</f>
        <v>8.4499999999999993</v>
      </c>
      <c r="BB82" s="24">
        <f>VLOOKUP($A82,'I-EmEC'!$A:$DD,MATCH(BB$2,'I-EmEC'!$A$1:$DD$1,0),FALSE)</f>
        <v>8.41</v>
      </c>
      <c r="BC82" s="24">
        <f>VLOOKUP($A82,'I-EmEC'!$A:$DD,MATCH(BC$2,'I-EmEC'!$A$1:$DD$1,0),FALSE)</f>
        <v>8.48</v>
      </c>
      <c r="BD82" s="24">
        <f>VLOOKUP($A82,'I-EmEC'!$A:$DD,MATCH(BD$2,'I-EmEC'!$A$1:$DD$1,0),FALSE)</f>
        <v>8.59</v>
      </c>
      <c r="BE82" s="24">
        <f>VLOOKUP($A82,'I-EmEC'!$A:$DD,MATCH(BE$2,'I-EmEC'!$A$1:$DD$1,0),FALSE)</f>
        <v>8.57</v>
      </c>
      <c r="BF82" s="24" t="e">
        <f>VLOOKUP($A82,'I-EmEC'!$A:$DD,MATCH(BF$2,'I-EmEC'!$A$1:$DD$1,0),FALSE)</f>
        <v>#N/A</v>
      </c>
      <c r="BG82" s="24" t="e">
        <f>VLOOKUP($A82,'I-EmEC'!$A:$DD,MATCH(BG$2,'I-EmEC'!$A$1:$DD$1,0),FALSE)</f>
        <v>#N/A</v>
      </c>
      <c r="BH82" s="24" t="e">
        <f>VLOOKUP($A82,'I-EmEC'!$A:$DD,MATCH(BH$2,'I-EmEC'!$A$1:$DD$1,0),FALSE)</f>
        <v>#N/A</v>
      </c>
      <c r="BI82" s="26">
        <f>VLOOKUP($A82,'I-EmEC'!$A:$DD,MATCH(BI$2,'I-EmEC'!$A$1:$DD$1,0),FALSE)</f>
        <v>13.051470588235295</v>
      </c>
      <c r="BJ82" s="27">
        <f>VLOOKUP($A82,'I-EmEC'!$A:$DD,MATCH(BJ$2,'I-EmEC'!$A$1:$DD$1,0),FALSE)</f>
        <v>13.197026022304833</v>
      </c>
      <c r="BK82" s="27">
        <f>VLOOKUP($A82,'I-EmEC'!$A:$DD,MATCH(BK$2,'I-EmEC'!$A$1:$DD$1,0),FALSE)</f>
        <v>42.553191489361701</v>
      </c>
      <c r="BL82" s="27">
        <f>VLOOKUP($A82,'I-EmEC'!$A:$DD,MATCH(BL$2,'I-EmEC'!$A$1:$DD$1,0),FALSE)</f>
        <v>42.553191489361701</v>
      </c>
      <c r="BM82" s="27">
        <f>VLOOKUP($A82,'I-EmEC'!$A:$DD,MATCH(BM$2,'I-EmEC'!$A$1:$DD$1,0),FALSE)</f>
        <v>55.646817248459953</v>
      </c>
      <c r="BN82" s="27">
        <f>VLOOKUP($A82,'I-EmEC'!$A:$DD,MATCH(BN$2,'I-EmEC'!$A$1:$DD$1,0),FALSE)</f>
        <v>18.633540372670808</v>
      </c>
      <c r="BO82" s="27">
        <f>VLOOKUP($A82,'I-EmEC'!$A:$DD,MATCH(BO$2,'I-EmEC'!$A$1:$DD$1,0),FALSE)</f>
        <v>18.633540372670808</v>
      </c>
      <c r="BP82" s="27">
        <f>VLOOKUP($A82,'I-EmEC'!$A:$DD,MATCH(BP$2,'I-EmEC'!$A$1:$DD$1,0),FALSE)</f>
        <v>17.391304347826086</v>
      </c>
      <c r="BQ82" s="27">
        <f>VLOOKUP($A82,'I-EmEC'!$A:$DD,MATCH(BQ$2,'I-EmEC'!$A$1:$DD$1,0),FALSE)</f>
        <v>14.37371663244353</v>
      </c>
      <c r="BR82" s="27">
        <f>VLOOKUP($A82,'I-EmEC'!$A:$DD,MATCH(BR$2,'I-EmEC'!$A$1:$DD$1,0),FALSE)</f>
        <v>14.37371663244353</v>
      </c>
      <c r="BS82" s="27">
        <f>VLOOKUP($A82,'I-EmEC'!$A:$DD,MATCH(BS$2,'I-EmEC'!$A$1:$DD$1,0),FALSE)</f>
        <v>45.393258426966291</v>
      </c>
      <c r="BT82" s="27">
        <f>VLOOKUP($A82,'I-EmEC'!$A:$DD,MATCH(BT$2,'I-EmEC'!$A$1:$DD$1,0),FALSE)</f>
        <v>11.242603550295858</v>
      </c>
      <c r="BU82" s="27">
        <f>VLOOKUP($A82,'I-EmEC'!$A:$DD,MATCH(BU$2,'I-EmEC'!$A$1:$DD$1,0),FALSE)</f>
        <v>15.238095238095237</v>
      </c>
      <c r="BV82" s="27">
        <f>VLOOKUP($A82,'I-EmEC'!$A:$DD,MATCH(BV$2,'I-EmEC'!$A$1:$DD$1,0),FALSE)</f>
        <v>11.660079051383399</v>
      </c>
      <c r="BW82" s="27" t="e">
        <f>VLOOKUP($A82,'I-EmEC'!$A:$DD,MATCH(BW$2,'I-EmEC'!$A$1:$DD$1,0),FALSE)</f>
        <v>#N/A</v>
      </c>
      <c r="BX82" s="27" t="e">
        <f>VLOOKUP($A82,'I-EmEC'!$A:$DD,MATCH(BX$2,'I-EmEC'!$A$1:$DD$1,0),FALSE)</f>
        <v>#N/A</v>
      </c>
      <c r="BY82" s="27" t="e">
        <f>VLOOKUP($A82,'I-EmEC'!$A:$DD,MATCH(BY$2,'I-EmEC'!$A$1:$DD$1,0),FALSE)</f>
        <v>#N/A</v>
      </c>
      <c r="BZ82" s="23">
        <f>VLOOKUP($A82,'I-EmEC'!$A:$DD,MATCH(BZ$2,'I-EmEC'!$A$1:$DD$1,0),FALSE)</f>
        <v>7.6344086021505371</v>
      </c>
      <c r="CA82" s="24">
        <f>VLOOKUP($A82,'I-EmEC'!$A:$DD,MATCH(CA$2,'I-EmEC'!$A$1:$DD$1,0),FALSE)</f>
        <v>6.2280701754385968</v>
      </c>
      <c r="CB82" s="24">
        <f>VLOOKUP($A82,'I-EmEC'!$A:$DD,MATCH(CB$2,'I-EmEC'!$A$1:$DD$1,0),FALSE)</f>
        <v>10.837438423645322</v>
      </c>
      <c r="CC82" s="24">
        <f>VLOOKUP($A82,'I-EmEC'!$A:$DD,MATCH(CC$2,'I-EmEC'!$A$1:$DD$1,0),FALSE)</f>
        <v>10.837438423645322</v>
      </c>
      <c r="CD82" s="24">
        <f>VLOOKUP($A82,'I-EmEC'!$A:$DD,MATCH(CD$2,'I-EmEC'!$A$1:$DD$1,0),FALSE)</f>
        <v>12.488479262672811</v>
      </c>
      <c r="CE82" s="24">
        <f>VLOOKUP($A82,'I-EmEC'!$A:$DD,MATCH(CE$2,'I-EmEC'!$A$1:$DD$1,0),FALSE)</f>
        <v>2.9315960912052117</v>
      </c>
      <c r="CF82" s="24">
        <f>VLOOKUP($A82,'I-EmEC'!$A:$DD,MATCH(CF$2,'I-EmEC'!$A$1:$DD$1,0),FALSE)</f>
        <v>2.9315960912052117</v>
      </c>
      <c r="CG82" s="24">
        <f>VLOOKUP($A82,'I-EmEC'!$A:$DD,MATCH(CG$2,'I-EmEC'!$A$1:$DD$1,0),FALSE)</f>
        <v>1.6759776536312849</v>
      </c>
      <c r="CH82" s="24">
        <f>VLOOKUP($A82,'I-EmEC'!$A:$DD,MATCH(CH$2,'I-EmEC'!$A$1:$DD$1,0),FALSE)</f>
        <v>2.1084337349397591</v>
      </c>
      <c r="CI82" s="24">
        <f>VLOOKUP($A82,'I-EmEC'!$A:$DD,MATCH(CI$2,'I-EmEC'!$A$1:$DD$1,0),FALSE)</f>
        <v>2.1084337349397591</v>
      </c>
      <c r="CJ82" s="24">
        <f>VLOOKUP($A82,'I-EmEC'!$A:$DD,MATCH(CJ$2,'I-EmEC'!$A$1:$DD$1,0),FALSE)</f>
        <v>6.7558528428093636</v>
      </c>
      <c r="CK82" s="24">
        <f>VLOOKUP($A82,'I-EmEC'!$A:$DD,MATCH(CK$2,'I-EmEC'!$A$1:$DD$1,0),FALSE)</f>
        <v>4.596774193548387</v>
      </c>
      <c r="CL82" s="24">
        <f>VLOOKUP($A82,'I-EmEC'!$A:$DD,MATCH(CL$2,'I-EmEC'!$A$1:$DD$1,0),FALSE)</f>
        <v>10</v>
      </c>
      <c r="CM82" s="24">
        <f>VLOOKUP($A82,'I-EmEC'!$A:$DD,MATCH(CM$2,'I-EmEC'!$A$1:$DD$1,0),FALSE)</f>
        <v>2.42798353909465</v>
      </c>
      <c r="CN82" s="24" t="e">
        <f>VLOOKUP($A82,'I-EmEC'!$A:$DD,MATCH(CN$2,'I-EmEC'!$A$1:$DD$1,0),FALSE)</f>
        <v>#N/A</v>
      </c>
      <c r="CO82" s="24" t="e">
        <f>VLOOKUP($A82,'I-EmEC'!$A:$DD,MATCH(CO$2,'I-EmEC'!$A$1:$DD$1,0),FALSE)</f>
        <v>#N/A</v>
      </c>
      <c r="CP82" s="24" t="e">
        <f>VLOOKUP($A82,'I-EmEC'!$A:$DD,MATCH(CP$2,'I-EmEC'!$A$1:$DD$1,0),FALSE)</f>
        <v>#N/A</v>
      </c>
    </row>
    <row r="83" spans="1:94" x14ac:dyDescent="0.2">
      <c r="A83" s="49" t="s">
        <v>147</v>
      </c>
      <c r="B83" s="37" t="str">
        <f>IF(VLOOKUP($A83,'I-Ligands'!$A:$G,3,FALSE)="","",VLOOKUP($A83,'I-Ligands'!$A:$G,3,FALSE))</f>
        <v>CAY10583</v>
      </c>
      <c r="C83" s="38" t="str">
        <f>IF(VLOOKUP($A83,'I-Ligands'!$A:$G,4,FALSE)="","",VLOOKUP($A83,'I-Ligands'!$A:$G,4,FALSE))</f>
        <v>CAY10583</v>
      </c>
      <c r="D83" s="36" t="str">
        <f>IF(VLOOKUP($A83,'I-Ligands'!$A:$G,5,FALSE)="","",VLOOKUP($A83,'I-Ligands'!$A:$G,5,FALSE))</f>
        <v>Guide to Pharmacology</v>
      </c>
      <c r="E83" s="36">
        <f>IF(VLOOKUP($A83,'I-Ligands'!$A:$G,6,FALSE)="","",VLOOKUP($A83,'I-Ligands'!$A:$G,6,FALSE))</f>
        <v>6161</v>
      </c>
      <c r="F83" s="36" t="str">
        <f>IF(VLOOKUP($A83,'I-Ligands'!$A:$G,7,FALSE)="","",VLOOKUP($A83,'I-Ligands'!$A:$G,7,FALSE))</f>
        <v>Surrogate</v>
      </c>
      <c r="G83" s="28">
        <f t="shared" si="20"/>
        <v>0</v>
      </c>
      <c r="H83" s="32">
        <f t="shared" si="21"/>
        <v>7.5142574743096562</v>
      </c>
      <c r="I83" s="32">
        <f t="shared" si="22"/>
        <v>5.9645688967210839</v>
      </c>
      <c r="J83" s="32">
        <f t="shared" si="23"/>
        <v>5.8619352992845242</v>
      </c>
      <c r="K83" s="32" t="e">
        <f t="shared" si="24"/>
        <v>#N/A</v>
      </c>
      <c r="L83" s="28">
        <f t="shared" si="25"/>
        <v>0</v>
      </c>
      <c r="M83" s="32">
        <f t="shared" si="26"/>
        <v>7.75</v>
      </c>
      <c r="N83" s="32">
        <f t="shared" si="27"/>
        <v>6.98</v>
      </c>
      <c r="O83" s="32">
        <f t="shared" si="28"/>
        <v>6.69</v>
      </c>
      <c r="P83" s="32" t="e">
        <f t="shared" si="29"/>
        <v>#N/A</v>
      </c>
      <c r="Q83" s="29">
        <f t="shared" si="30"/>
        <v>0</v>
      </c>
      <c r="R83" s="31">
        <f t="shared" si="31"/>
        <v>58.110882956878847</v>
      </c>
      <c r="S83" s="31">
        <f t="shared" si="32"/>
        <v>25.393258426966291</v>
      </c>
      <c r="T83" s="31">
        <f t="shared" si="33"/>
        <v>14.857142857142858</v>
      </c>
      <c r="U83" s="31" t="e">
        <f t="shared" si="34"/>
        <v>#N/A</v>
      </c>
      <c r="V83" s="28">
        <f t="shared" si="35"/>
        <v>0</v>
      </c>
      <c r="W83" s="32">
        <f t="shared" si="36"/>
        <v>8.1739130434782616</v>
      </c>
      <c r="X83" s="32">
        <f t="shared" si="37"/>
        <v>2.7360774818401938</v>
      </c>
      <c r="Y83" s="32">
        <f t="shared" si="38"/>
        <v>3.8613861386138613</v>
      </c>
      <c r="Z83" s="32" t="e">
        <f t="shared" si="39"/>
        <v>#N/A</v>
      </c>
      <c r="AA83" s="23" cm="1">
        <f t="array" ref="AA83">_xlfn.IFS(AR83=0,0,AR83&gt;0,(LOG(0.01*BI83/10^-AR83)))</f>
        <v>0</v>
      </c>
      <c r="AB83" s="24" cm="1">
        <f t="array" ref="AB83">_xlfn.IFS(AS83=0,0,AS83&gt;0,(LOG(0.01*BJ83/10^-AS83)))</f>
        <v>0</v>
      </c>
      <c r="AC83" s="24" cm="1">
        <f t="array" ref="AC83">_xlfn.IFS(AT83=0,0,AT83&gt;0,(LOG(0.01*BK83/10^-AT83)))</f>
        <v>7.0006673061697384</v>
      </c>
      <c r="AD83" s="24" cm="1">
        <f t="array" ref="AD83">_xlfn.IFS(AU83=0,0,AU83&gt;0,(LOG(0.01*BL83/10^-AU83)))</f>
        <v>7.0006673061697384</v>
      </c>
      <c r="AE83" s="24" cm="1">
        <f t="array" ref="AE83">_xlfn.IFS(AV83=0,0,AV83&gt;0,(LOG(0.01*BM83/10^-AV83)))</f>
        <v>7.5142574743096562</v>
      </c>
      <c r="AF83" s="24" cm="1">
        <f t="array" ref="AF83">_xlfn.IFS(AW83=0,0,AW83&gt;0,(LOG(0.01*BN83/10^-AW83)))</f>
        <v>4.5756830366743868</v>
      </c>
      <c r="AG83" s="24" cm="1">
        <f t="array" ref="AG83">_xlfn.IFS(AX83=0,0,AX83&gt;0,(LOG(0.01*BO83/10^-AX83)))</f>
        <v>4.5756830366743868</v>
      </c>
      <c r="AH83" s="24" cm="1">
        <f t="array" ref="AH83">_xlfn.IFS(AY83=0,0,AY83&gt;0,(LOG(0.01*BP83/10^-AY83)))</f>
        <v>0</v>
      </c>
      <c r="AI83" s="24" cm="1">
        <f t="array" ref="AI83">_xlfn.IFS(AZ83=0,0,AZ83&gt;0,(LOG(0.01*BQ83/10^-AZ83)))</f>
        <v>5.9645688967210839</v>
      </c>
      <c r="AJ83" s="24" cm="1">
        <f t="array" ref="AJ83">_xlfn.IFS(BA83=0,0,BA83&gt;0,(LOG(0.01*BR83/10^-BA83)))</f>
        <v>5.9645688967210839</v>
      </c>
      <c r="AK83" s="24" cm="1">
        <f t="array" ref="AK83">_xlfn.IFS(BB83=0,0,BB83&gt;0,(LOG(0.01*BS83/10^-BB83)))</f>
        <v>5.604718432502489</v>
      </c>
      <c r="AL83" s="24" cm="1">
        <f t="array" ref="AL83">_xlfn.IFS(BC83=0,0,BC83&gt;0,(LOG(0.01*BT83/10^-BC83)))</f>
        <v>0</v>
      </c>
      <c r="AM83" s="24" cm="1">
        <f t="array" ref="AM83">_xlfn.IFS(BD83=0,0,BD83&gt;0,(LOG(0.01*BU83/10^-BD83)))</f>
        <v>5.8619352992845242</v>
      </c>
      <c r="AN83" s="24" cm="1">
        <f t="array" ref="AN83">_xlfn.IFS(BE83=0,0,BE83&gt;0,(LOG(0.01*BV83/10^-BE83)))</f>
        <v>0</v>
      </c>
      <c r="AO83" s="24" t="e" cm="1">
        <f t="array" ref="AO83">_xlfn.IFS(BF83=0,0,BF83&gt;0,(LOG(0.01*BW83/10^-BF83)))</f>
        <v>#N/A</v>
      </c>
      <c r="AP83" s="24" t="e" cm="1">
        <f t="array" ref="AP83">_xlfn.IFS(BG83=0,0,BG83&gt;0,(LOG(0.01*BX83/10^-BG83)))</f>
        <v>#N/A</v>
      </c>
      <c r="AQ83" s="24" t="e" cm="1">
        <f t="array" ref="AQ83">_xlfn.IFS(BH83=0,0,BH83&gt;0,(LOG(0.01*BY83/10^-BH83)))</f>
        <v>#N/A</v>
      </c>
      <c r="AR83" s="23">
        <f>VLOOKUP($A83,'I-EmEC'!$A:$DD,MATCH(AR$2,'I-EmEC'!$A$1:$DD$1,0),FALSE)</f>
        <v>0</v>
      </c>
      <c r="AS83" s="24">
        <f>VLOOKUP($A83,'I-EmEC'!$A:$DD,MATCH(AS$2,'I-EmEC'!$A$1:$DD$1,0),FALSE)</f>
        <v>0</v>
      </c>
      <c r="AT83" s="24">
        <f>VLOOKUP($A83,'I-EmEC'!$A:$DD,MATCH(AT$2,'I-EmEC'!$A$1:$DD$1,0),FALSE)</f>
        <v>7.44</v>
      </c>
      <c r="AU83" s="24">
        <f>VLOOKUP($A83,'I-EmEC'!$A:$DD,MATCH(AU$2,'I-EmEC'!$A$1:$DD$1,0),FALSE)</f>
        <v>7.44</v>
      </c>
      <c r="AV83" s="24">
        <f>VLOOKUP($A83,'I-EmEC'!$A:$DD,MATCH(AV$2,'I-EmEC'!$A$1:$DD$1,0),FALSE)</f>
        <v>7.75</v>
      </c>
      <c r="AW83" s="24">
        <f>VLOOKUP($A83,'I-EmEC'!$A:$DD,MATCH(AW$2,'I-EmEC'!$A$1:$DD$1,0),FALSE)</f>
        <v>4.95</v>
      </c>
      <c r="AX83" s="24">
        <f>VLOOKUP($A83,'I-EmEC'!$A:$DD,MATCH(AX$2,'I-EmEC'!$A$1:$DD$1,0),FALSE)</f>
        <v>4.95</v>
      </c>
      <c r="AY83" s="24">
        <f>VLOOKUP($A83,'I-EmEC'!$A:$DD,MATCH(AY$2,'I-EmEC'!$A$1:$DD$1,0),FALSE)</f>
        <v>0</v>
      </c>
      <c r="AZ83" s="24">
        <f>VLOOKUP($A83,'I-EmEC'!$A:$DD,MATCH(AZ$2,'I-EmEC'!$A$1:$DD$1,0),FALSE)</f>
        <v>6.98</v>
      </c>
      <c r="BA83" s="24">
        <f>VLOOKUP($A83,'I-EmEC'!$A:$DD,MATCH(BA$2,'I-EmEC'!$A$1:$DD$1,0),FALSE)</f>
        <v>6.98</v>
      </c>
      <c r="BB83" s="24">
        <f>VLOOKUP($A83,'I-EmEC'!$A:$DD,MATCH(BB$2,'I-EmEC'!$A$1:$DD$1,0),FALSE)</f>
        <v>6.2</v>
      </c>
      <c r="BC83" s="24">
        <f>VLOOKUP($A83,'I-EmEC'!$A:$DD,MATCH(BC$2,'I-EmEC'!$A$1:$DD$1,0),FALSE)</f>
        <v>0</v>
      </c>
      <c r="BD83" s="24">
        <f>VLOOKUP($A83,'I-EmEC'!$A:$DD,MATCH(BD$2,'I-EmEC'!$A$1:$DD$1,0),FALSE)</f>
        <v>6.69</v>
      </c>
      <c r="BE83" s="24">
        <f>VLOOKUP($A83,'I-EmEC'!$A:$DD,MATCH(BE$2,'I-EmEC'!$A$1:$DD$1,0),FALSE)</f>
        <v>0</v>
      </c>
      <c r="BF83" s="24" t="e">
        <f>VLOOKUP($A83,'I-EmEC'!$A:$DD,MATCH(BF$2,'I-EmEC'!$A$1:$DD$1,0),FALSE)</f>
        <v>#N/A</v>
      </c>
      <c r="BG83" s="24" t="e">
        <f>VLOOKUP($A83,'I-EmEC'!$A:$DD,MATCH(BG$2,'I-EmEC'!$A$1:$DD$1,0),FALSE)</f>
        <v>#N/A</v>
      </c>
      <c r="BH83" s="24" t="e">
        <f>VLOOKUP($A83,'I-EmEC'!$A:$DD,MATCH(BH$2,'I-EmEC'!$A$1:$DD$1,0),FALSE)</f>
        <v>#N/A</v>
      </c>
      <c r="BI83" s="26">
        <f>VLOOKUP($A83,'I-EmEC'!$A:$DD,MATCH(BI$2,'I-EmEC'!$A$1:$DD$1,0),FALSE)</f>
        <v>0</v>
      </c>
      <c r="BJ83" s="27">
        <f>VLOOKUP($A83,'I-EmEC'!$A:$DD,MATCH(BJ$2,'I-EmEC'!$A$1:$DD$1,0),FALSE)</f>
        <v>0</v>
      </c>
      <c r="BK83" s="27">
        <f>VLOOKUP($A83,'I-EmEC'!$A:$DD,MATCH(BK$2,'I-EmEC'!$A$1:$DD$1,0),FALSE)</f>
        <v>36.36363636363636</v>
      </c>
      <c r="BL83" s="27">
        <f>VLOOKUP($A83,'I-EmEC'!$A:$DD,MATCH(BL$2,'I-EmEC'!$A$1:$DD$1,0),FALSE)</f>
        <v>36.36363636363636</v>
      </c>
      <c r="BM83" s="27">
        <f>VLOOKUP($A83,'I-EmEC'!$A:$DD,MATCH(BM$2,'I-EmEC'!$A$1:$DD$1,0),FALSE)</f>
        <v>58.110882956878847</v>
      </c>
      <c r="BN83" s="27">
        <f>VLOOKUP($A83,'I-EmEC'!$A:$DD,MATCH(BN$2,'I-EmEC'!$A$1:$DD$1,0),FALSE)</f>
        <v>42.236024844720497</v>
      </c>
      <c r="BO83" s="27">
        <f>VLOOKUP($A83,'I-EmEC'!$A:$DD,MATCH(BO$2,'I-EmEC'!$A$1:$DD$1,0),FALSE)</f>
        <v>42.236024844720497</v>
      </c>
      <c r="BP83" s="27">
        <f>VLOOKUP($A83,'I-EmEC'!$A:$DD,MATCH(BP$2,'I-EmEC'!$A$1:$DD$1,0),FALSE)</f>
        <v>0</v>
      </c>
      <c r="BQ83" s="27">
        <f>VLOOKUP($A83,'I-EmEC'!$A:$DD,MATCH(BQ$2,'I-EmEC'!$A$1:$DD$1,0),FALSE)</f>
        <v>9.6509240246406574</v>
      </c>
      <c r="BR83" s="27">
        <f>VLOOKUP($A83,'I-EmEC'!$A:$DD,MATCH(BR$2,'I-EmEC'!$A$1:$DD$1,0),FALSE)</f>
        <v>9.6509240246406574</v>
      </c>
      <c r="BS83" s="27">
        <f>VLOOKUP($A83,'I-EmEC'!$A:$DD,MATCH(BS$2,'I-EmEC'!$A$1:$DD$1,0),FALSE)</f>
        <v>25.393258426966291</v>
      </c>
      <c r="BT83" s="27">
        <f>VLOOKUP($A83,'I-EmEC'!$A:$DD,MATCH(BT$2,'I-EmEC'!$A$1:$DD$1,0),FALSE)</f>
        <v>0</v>
      </c>
      <c r="BU83" s="27">
        <f>VLOOKUP($A83,'I-EmEC'!$A:$DD,MATCH(BU$2,'I-EmEC'!$A$1:$DD$1,0),FALSE)</f>
        <v>14.857142857142858</v>
      </c>
      <c r="BV83" s="27">
        <f>VLOOKUP($A83,'I-EmEC'!$A:$DD,MATCH(BV$2,'I-EmEC'!$A$1:$DD$1,0),FALSE)</f>
        <v>0</v>
      </c>
      <c r="BW83" s="27" t="e">
        <f>VLOOKUP($A83,'I-EmEC'!$A:$DD,MATCH(BW$2,'I-EmEC'!$A$1:$DD$1,0),FALSE)</f>
        <v>#N/A</v>
      </c>
      <c r="BX83" s="27" t="e">
        <f>VLOOKUP($A83,'I-EmEC'!$A:$DD,MATCH(BX$2,'I-EmEC'!$A$1:$DD$1,0),FALSE)</f>
        <v>#N/A</v>
      </c>
      <c r="BY83" s="27" t="e">
        <f>VLOOKUP($A83,'I-EmEC'!$A:$DD,MATCH(BY$2,'I-EmEC'!$A$1:$DD$1,0),FALSE)</f>
        <v>#N/A</v>
      </c>
      <c r="BZ83" s="23">
        <f>VLOOKUP($A83,'I-EmEC'!$A:$DD,MATCH(BZ$2,'I-EmEC'!$A$1:$DD$1,0),FALSE)</f>
        <v>0</v>
      </c>
      <c r="CA83" s="24">
        <f>VLOOKUP($A83,'I-EmEC'!$A:$DD,MATCH(CA$2,'I-EmEC'!$A$1:$DD$1,0),FALSE)</f>
        <v>0</v>
      </c>
      <c r="CB83" s="24">
        <f>VLOOKUP($A83,'I-EmEC'!$A:$DD,MATCH(CB$2,'I-EmEC'!$A$1:$DD$1,0),FALSE)</f>
        <v>8.1739130434782616</v>
      </c>
      <c r="CC83" s="24">
        <f>VLOOKUP($A83,'I-EmEC'!$A:$DD,MATCH(CC$2,'I-EmEC'!$A$1:$DD$1,0),FALSE)</f>
        <v>8.1739130434782616</v>
      </c>
      <c r="CD83" s="24">
        <f>VLOOKUP($A83,'I-EmEC'!$A:$DD,MATCH(CD$2,'I-EmEC'!$A$1:$DD$1,0),FALSE)</f>
        <v>7.5066312997347477</v>
      </c>
      <c r="CE83" s="24">
        <f>VLOOKUP($A83,'I-EmEC'!$A:$DD,MATCH(CE$2,'I-EmEC'!$A$1:$DD$1,0),FALSE)</f>
        <v>7.2340425531914896</v>
      </c>
      <c r="CF83" s="24">
        <f>VLOOKUP($A83,'I-EmEC'!$A:$DD,MATCH(CF$2,'I-EmEC'!$A$1:$DD$1,0),FALSE)</f>
        <v>7.2340425531914896</v>
      </c>
      <c r="CG83" s="24">
        <f>VLOOKUP($A83,'I-EmEC'!$A:$DD,MATCH(CG$2,'I-EmEC'!$A$1:$DD$1,0),FALSE)</f>
        <v>0</v>
      </c>
      <c r="CH83" s="24">
        <f>VLOOKUP($A83,'I-EmEC'!$A:$DD,MATCH(CH$2,'I-EmEC'!$A$1:$DD$1,0),FALSE)</f>
        <v>2.3267326732673266</v>
      </c>
      <c r="CI83" s="24">
        <f>VLOOKUP($A83,'I-EmEC'!$A:$DD,MATCH(CI$2,'I-EmEC'!$A$1:$DD$1,0),FALSE)</f>
        <v>2.3267326732673266</v>
      </c>
      <c r="CJ83" s="24">
        <f>VLOOKUP($A83,'I-EmEC'!$A:$DD,MATCH(CJ$2,'I-EmEC'!$A$1:$DD$1,0),FALSE)</f>
        <v>2.7360774818401938</v>
      </c>
      <c r="CK83" s="24">
        <f>VLOOKUP($A83,'I-EmEC'!$A:$DD,MATCH(CK$2,'I-EmEC'!$A$1:$DD$1,0),FALSE)</f>
        <v>0</v>
      </c>
      <c r="CL83" s="24">
        <f>VLOOKUP($A83,'I-EmEC'!$A:$DD,MATCH(CL$2,'I-EmEC'!$A$1:$DD$1,0),FALSE)</f>
        <v>3.8613861386138613</v>
      </c>
      <c r="CM83" s="24">
        <f>VLOOKUP($A83,'I-EmEC'!$A:$DD,MATCH(CM$2,'I-EmEC'!$A$1:$DD$1,0),FALSE)</f>
        <v>0</v>
      </c>
      <c r="CN83" s="24" t="e">
        <f>VLOOKUP($A83,'I-EmEC'!$A:$DD,MATCH(CN$2,'I-EmEC'!$A$1:$DD$1,0),FALSE)</f>
        <v>#N/A</v>
      </c>
      <c r="CO83" s="24" t="e">
        <f>VLOOKUP($A83,'I-EmEC'!$A:$DD,MATCH(CO$2,'I-EmEC'!$A$1:$DD$1,0),FALSE)</f>
        <v>#N/A</v>
      </c>
      <c r="CP83" s="24" t="e">
        <f>VLOOKUP($A83,'I-EmEC'!$A:$DD,MATCH(CP$2,'I-EmEC'!$A$1:$DD$1,0),FALSE)</f>
        <v>#N/A</v>
      </c>
    </row>
    <row r="84" spans="1:94" x14ac:dyDescent="0.2">
      <c r="A84" s="49" t="s">
        <v>160</v>
      </c>
      <c r="B84" s="37" t="str">
        <f>IF(VLOOKUP($A84,'I-Ligands'!$A:$G,3,FALSE)="","",VLOOKUP($A84,'I-Ligands'!$A:$G,3,FALSE))</f>
        <v>α-MSH</v>
      </c>
      <c r="C84" s="38" t="str">
        <f>IF(VLOOKUP($A84,'I-Ligands'!$A:$G,4,FALSE)="","",VLOOKUP($A84,'I-Ligands'!$A:$G,4,FALSE))</f>
        <v>Ac-SYSMEHFRWGKPV-NH2</v>
      </c>
      <c r="D84" s="36" t="str">
        <f>IF(VLOOKUP($A84,'I-Ligands'!$A:$G,5,FALSE)="","",VLOOKUP($A84,'I-Ligands'!$A:$G,5,FALSE))</f>
        <v>Guide to Pharmacology</v>
      </c>
      <c r="E84" s="36">
        <f>IF(VLOOKUP($A84,'I-Ligands'!$A:$G,6,FALSE)="","",VLOOKUP($A84,'I-Ligands'!$A:$G,6,FALSE))</f>
        <v>1320</v>
      </c>
      <c r="F84" s="36" t="str">
        <f>IF(VLOOKUP($A84,'I-Ligands'!$A:$G,7,FALSE)="","",VLOOKUP($A84,'I-Ligands'!$A:$G,7,FALSE))</f>
        <v>Physiological</v>
      </c>
      <c r="G84" s="28">
        <f t="shared" si="20"/>
        <v>7.5774194484006063</v>
      </c>
      <c r="H84" s="32">
        <f t="shared" si="21"/>
        <v>8.1156088984896648</v>
      </c>
      <c r="I84" s="32">
        <f t="shared" si="22"/>
        <v>8.175427816364623</v>
      </c>
      <c r="J84" s="32">
        <f t="shared" si="23"/>
        <v>8.2069987279362628</v>
      </c>
      <c r="K84" s="32" t="e">
        <f t="shared" si="24"/>
        <v>#N/A</v>
      </c>
      <c r="L84" s="28">
        <f t="shared" si="25"/>
        <v>8.74</v>
      </c>
      <c r="M84" s="32">
        <f t="shared" si="26"/>
        <v>8.89</v>
      </c>
      <c r="N84" s="32">
        <f t="shared" si="27"/>
        <v>9.2799999999999994</v>
      </c>
      <c r="O84" s="32">
        <f t="shared" si="28"/>
        <v>9.48</v>
      </c>
      <c r="P84" s="32" t="e">
        <f t="shared" si="29"/>
        <v>#N/A</v>
      </c>
      <c r="Q84" s="29">
        <f t="shared" si="30"/>
        <v>6.87732342007435</v>
      </c>
      <c r="R84" s="31">
        <f t="shared" si="31"/>
        <v>16.811594202898551</v>
      </c>
      <c r="S84" s="31">
        <f t="shared" si="32"/>
        <v>20.674157303370784</v>
      </c>
      <c r="T84" s="31">
        <f t="shared" si="33"/>
        <v>6.5217391304347823</v>
      </c>
      <c r="U84" s="31" t="e">
        <f t="shared" si="34"/>
        <v>#N/A</v>
      </c>
      <c r="V84" s="28">
        <f t="shared" si="35"/>
        <v>1.4574898785425101</v>
      </c>
      <c r="W84" s="32">
        <f t="shared" si="36"/>
        <v>1.7034700315457414</v>
      </c>
      <c r="X84" s="32">
        <f t="shared" si="37"/>
        <v>1.7325800376647835</v>
      </c>
      <c r="Y84" s="32">
        <f t="shared" si="38"/>
        <v>0.90032154340836013</v>
      </c>
      <c r="Z84" s="32" t="e">
        <f t="shared" si="39"/>
        <v>#N/A</v>
      </c>
      <c r="AA84" s="23" cm="1">
        <f t="array" ref="AA84">_xlfn.IFS(AR84=0,0,AR84&gt;0,(LOG(0.01*BI84/10^-AR84)))</f>
        <v>7.1107036010691065</v>
      </c>
      <c r="AB84" s="24" cm="1">
        <f t="array" ref="AB84">_xlfn.IFS(AS84=0,0,AS84&gt;0,(LOG(0.01*BJ84/10^-AS84)))</f>
        <v>7.5774194484006063</v>
      </c>
      <c r="AC84" s="24" cm="1">
        <f t="array" ref="AC84">_xlfn.IFS(AT84=0,0,AT84&gt;0,(LOG(0.01*BK84/10^-AT84)))</f>
        <v>7.2214828048768753</v>
      </c>
      <c r="AD84" s="24" cm="1">
        <f t="array" ref="AD84">_xlfn.IFS(AU84=0,0,AU84&gt;0,(LOG(0.01*BL84/10^-AU84)))</f>
        <v>7.2214828048768753</v>
      </c>
      <c r="AE84" s="24" cm="1">
        <f t="array" ref="AE84">_xlfn.IFS(AV84=0,0,AV84&gt;0,(LOG(0.01*BM84/10^-AV84)))</f>
        <v>7.8448647986083362</v>
      </c>
      <c r="AF84" s="24" cm="1">
        <f t="array" ref="AF84">_xlfn.IFS(AW84=0,0,AW84&gt;0,(LOG(0.01*BN84/10^-AW84)))</f>
        <v>7.6512028475683946</v>
      </c>
      <c r="AG84" s="24" cm="1">
        <f t="array" ref="AG84">_xlfn.IFS(AX84=0,0,AX84&gt;0,(LOG(0.01*BO84/10^-AX84)))</f>
        <v>7.6512028475683946</v>
      </c>
      <c r="AH84" s="24" cm="1">
        <f t="array" ref="AH84">_xlfn.IFS(AY84=0,0,AY84&gt;0,(LOG(0.01*BP84/10^-AY84)))</f>
        <v>8.1156088984896648</v>
      </c>
      <c r="AI84" s="24" cm="1">
        <f t="array" ref="AI84">_xlfn.IFS(AZ84=0,0,AZ84&gt;0,(LOG(0.01*BQ84/10^-AZ84)))</f>
        <v>7.8048647986083353</v>
      </c>
      <c r="AJ84" s="24" cm="1">
        <f t="array" ref="AJ84">_xlfn.IFS(BA84=0,0,BA84&gt;0,(LOG(0.01*BR84/10^-BA84)))</f>
        <v>7.8048647986083353</v>
      </c>
      <c r="AK84" s="24" cm="1">
        <f t="array" ref="AK84">_xlfn.IFS(BB84=0,0,BB84&gt;0,(LOG(0.01*BS84/10^-BB84)))</f>
        <v>8.175427816364623</v>
      </c>
      <c r="AL84" s="24" cm="1">
        <f t="array" ref="AL84">_xlfn.IFS(BC84=0,0,BC84&gt;0,(LOG(0.01*BT84/10^-BC84)))</f>
        <v>8.10647095770892</v>
      </c>
      <c r="AM84" s="24" cm="1">
        <f t="array" ref="AM84">_xlfn.IFS(BD84=0,0,BD84&gt;0,(LOG(0.01*BU84/10^-BD84)))</f>
        <v>8.2069987279362628</v>
      </c>
      <c r="AN84" s="24" cm="1">
        <f t="array" ref="AN84">_xlfn.IFS(BE84=0,0,BE84&gt;0,(LOG(0.01*BV84/10^-BE84)))</f>
        <v>7.864363423038089</v>
      </c>
      <c r="AO84" s="24" t="e" cm="1">
        <f t="array" ref="AO84">_xlfn.IFS(BF84=0,0,BF84&gt;0,(LOG(0.01*BW84/10^-BF84)))</f>
        <v>#N/A</v>
      </c>
      <c r="AP84" s="24" t="e" cm="1">
        <f t="array" ref="AP84">_xlfn.IFS(BG84=0,0,BG84&gt;0,(LOG(0.01*BX84/10^-BG84)))</f>
        <v>#N/A</v>
      </c>
      <c r="AQ84" s="24" t="e" cm="1">
        <f t="array" ref="AQ84">_xlfn.IFS(BH84=0,0,BH84&gt;0,(LOG(0.01*BY84/10^-BH84)))</f>
        <v>#N/A</v>
      </c>
      <c r="AR84" s="23">
        <f>VLOOKUP($A84,'I-EmEC'!$A:$DD,MATCH(AR$2,'I-EmEC'!$A$1:$DD$1,0),FALSE)</f>
        <v>8.2899999999999991</v>
      </c>
      <c r="AS84" s="24">
        <f>VLOOKUP($A84,'I-EmEC'!$A:$DD,MATCH(AS$2,'I-EmEC'!$A$1:$DD$1,0),FALSE)</f>
        <v>8.74</v>
      </c>
      <c r="AT84" s="24">
        <f>VLOOKUP($A84,'I-EmEC'!$A:$DD,MATCH(AT$2,'I-EmEC'!$A$1:$DD$1,0),FALSE)</f>
        <v>8.52</v>
      </c>
      <c r="AU84" s="24">
        <f>VLOOKUP($A84,'I-EmEC'!$A:$DD,MATCH(AU$2,'I-EmEC'!$A$1:$DD$1,0),FALSE)</f>
        <v>8.52</v>
      </c>
      <c r="AV84" s="24">
        <f>VLOOKUP($A84,'I-EmEC'!$A:$DD,MATCH(AV$2,'I-EmEC'!$A$1:$DD$1,0),FALSE)</f>
        <v>8.8000000000000007</v>
      </c>
      <c r="AW84" s="24">
        <f>VLOOKUP($A84,'I-EmEC'!$A:$DD,MATCH(AW$2,'I-EmEC'!$A$1:$DD$1,0),FALSE)</f>
        <v>8.83</v>
      </c>
      <c r="AX84" s="24">
        <f>VLOOKUP($A84,'I-EmEC'!$A:$DD,MATCH(AX$2,'I-EmEC'!$A$1:$DD$1,0),FALSE)</f>
        <v>8.83</v>
      </c>
      <c r="AY84" s="24">
        <f>VLOOKUP($A84,'I-EmEC'!$A:$DD,MATCH(AY$2,'I-EmEC'!$A$1:$DD$1,0),FALSE)</f>
        <v>8.89</v>
      </c>
      <c r="AZ84" s="24">
        <f>VLOOKUP($A84,'I-EmEC'!$A:$DD,MATCH(AZ$2,'I-EmEC'!$A$1:$DD$1,0),FALSE)</f>
        <v>8.76</v>
      </c>
      <c r="BA84" s="24">
        <f>VLOOKUP($A84,'I-EmEC'!$A:$DD,MATCH(BA$2,'I-EmEC'!$A$1:$DD$1,0),FALSE)</f>
        <v>8.76</v>
      </c>
      <c r="BB84" s="24">
        <f>VLOOKUP($A84,'I-EmEC'!$A:$DD,MATCH(BB$2,'I-EmEC'!$A$1:$DD$1,0),FALSE)</f>
        <v>8.86</v>
      </c>
      <c r="BC84" s="24">
        <f>VLOOKUP($A84,'I-EmEC'!$A:$DD,MATCH(BC$2,'I-EmEC'!$A$1:$DD$1,0),FALSE)</f>
        <v>9.2799999999999994</v>
      </c>
      <c r="BD84" s="24">
        <f>VLOOKUP($A84,'I-EmEC'!$A:$DD,MATCH(BD$2,'I-EmEC'!$A$1:$DD$1,0),FALSE)</f>
        <v>9.48</v>
      </c>
      <c r="BE84" s="24">
        <f>VLOOKUP($A84,'I-EmEC'!$A:$DD,MATCH(BE$2,'I-EmEC'!$A$1:$DD$1,0),FALSE)</f>
        <v>9.0500000000000007</v>
      </c>
      <c r="BF84" s="24" t="e">
        <f>VLOOKUP($A84,'I-EmEC'!$A:$DD,MATCH(BF$2,'I-EmEC'!$A$1:$DD$1,0),FALSE)</f>
        <v>#N/A</v>
      </c>
      <c r="BG84" s="24" t="e">
        <f>VLOOKUP($A84,'I-EmEC'!$A:$DD,MATCH(BG$2,'I-EmEC'!$A$1:$DD$1,0),FALSE)</f>
        <v>#N/A</v>
      </c>
      <c r="BH84" s="24" t="e">
        <f>VLOOKUP($A84,'I-EmEC'!$A:$DD,MATCH(BH$2,'I-EmEC'!$A$1:$DD$1,0),FALSE)</f>
        <v>#N/A</v>
      </c>
      <c r="BI84" s="26">
        <f>VLOOKUP($A84,'I-EmEC'!$A:$DD,MATCH(BI$2,'I-EmEC'!$A$1:$DD$1,0),FALSE)</f>
        <v>6.6176470588235299</v>
      </c>
      <c r="BJ84" s="27">
        <f>VLOOKUP($A84,'I-EmEC'!$A:$DD,MATCH(BJ$2,'I-EmEC'!$A$1:$DD$1,0),FALSE)</f>
        <v>6.87732342007435</v>
      </c>
      <c r="BK84" s="27">
        <f>VLOOKUP($A84,'I-EmEC'!$A:$DD,MATCH(BK$2,'I-EmEC'!$A$1:$DD$1,0),FALSE)</f>
        <v>5.029013539651837</v>
      </c>
      <c r="BL84" s="27">
        <f>VLOOKUP($A84,'I-EmEC'!$A:$DD,MATCH(BL$2,'I-EmEC'!$A$1:$DD$1,0),FALSE)</f>
        <v>5.029013539651837</v>
      </c>
      <c r="BM84" s="27">
        <f>VLOOKUP($A84,'I-EmEC'!$A:$DD,MATCH(BM$2,'I-EmEC'!$A$1:$DD$1,0),FALSE)</f>
        <v>11.08829568788501</v>
      </c>
      <c r="BN84" s="27">
        <f>VLOOKUP($A84,'I-EmEC'!$A:$DD,MATCH(BN$2,'I-EmEC'!$A$1:$DD$1,0),FALSE)</f>
        <v>6.625258799171843</v>
      </c>
      <c r="BO84" s="27">
        <f>VLOOKUP($A84,'I-EmEC'!$A:$DD,MATCH(BO$2,'I-EmEC'!$A$1:$DD$1,0),FALSE)</f>
        <v>6.625258799171843</v>
      </c>
      <c r="BP84" s="27">
        <f>VLOOKUP($A84,'I-EmEC'!$A:$DD,MATCH(BP$2,'I-EmEC'!$A$1:$DD$1,0),FALSE)</f>
        <v>16.811594202898551</v>
      </c>
      <c r="BQ84" s="27">
        <f>VLOOKUP($A84,'I-EmEC'!$A:$DD,MATCH(BQ$2,'I-EmEC'!$A$1:$DD$1,0),FALSE)</f>
        <v>11.08829568788501</v>
      </c>
      <c r="BR84" s="27">
        <f>VLOOKUP($A84,'I-EmEC'!$A:$DD,MATCH(BR$2,'I-EmEC'!$A$1:$DD$1,0),FALSE)</f>
        <v>11.08829568788501</v>
      </c>
      <c r="BS84" s="27">
        <f>VLOOKUP($A84,'I-EmEC'!$A:$DD,MATCH(BS$2,'I-EmEC'!$A$1:$DD$1,0),FALSE)</f>
        <v>20.674157303370784</v>
      </c>
      <c r="BT84" s="27">
        <f>VLOOKUP($A84,'I-EmEC'!$A:$DD,MATCH(BT$2,'I-EmEC'!$A$1:$DD$1,0),FALSE)</f>
        <v>6.7061143984220903</v>
      </c>
      <c r="BU84" s="27">
        <f>VLOOKUP($A84,'I-EmEC'!$A:$DD,MATCH(BU$2,'I-EmEC'!$A$1:$DD$1,0),FALSE)</f>
        <v>5.333333333333333</v>
      </c>
      <c r="BV84" s="27">
        <f>VLOOKUP($A84,'I-EmEC'!$A:$DD,MATCH(BV$2,'I-EmEC'!$A$1:$DD$1,0),FALSE)</f>
        <v>6.5217391304347823</v>
      </c>
      <c r="BW84" s="27" t="e">
        <f>VLOOKUP($A84,'I-EmEC'!$A:$DD,MATCH(BW$2,'I-EmEC'!$A$1:$DD$1,0),FALSE)</f>
        <v>#N/A</v>
      </c>
      <c r="BX84" s="27" t="e">
        <f>VLOOKUP($A84,'I-EmEC'!$A:$DD,MATCH(BX$2,'I-EmEC'!$A$1:$DD$1,0),FALSE)</f>
        <v>#N/A</v>
      </c>
      <c r="BY84" s="27" t="e">
        <f>VLOOKUP($A84,'I-EmEC'!$A:$DD,MATCH(BY$2,'I-EmEC'!$A$1:$DD$1,0),FALSE)</f>
        <v>#N/A</v>
      </c>
      <c r="BZ84" s="23">
        <f>VLOOKUP($A84,'I-EmEC'!$A:$DD,MATCH(BZ$2,'I-EmEC'!$A$1:$DD$1,0),FALSE)</f>
        <v>1.4574898785425101</v>
      </c>
      <c r="CA84" s="24">
        <f>VLOOKUP($A84,'I-EmEC'!$A:$DD,MATCH(CA$2,'I-EmEC'!$A$1:$DD$1,0),FALSE)</f>
        <v>0.81497797356828194</v>
      </c>
      <c r="CB84" s="24">
        <f>VLOOKUP($A84,'I-EmEC'!$A:$DD,MATCH(CB$2,'I-EmEC'!$A$1:$DD$1,0),FALSE)</f>
        <v>0.72829131652661072</v>
      </c>
      <c r="CC84" s="24">
        <f>VLOOKUP($A84,'I-EmEC'!$A:$DD,MATCH(CC$2,'I-EmEC'!$A$1:$DD$1,0),FALSE)</f>
        <v>0.72829131652661072</v>
      </c>
      <c r="CD84" s="24">
        <f>VLOOKUP($A84,'I-EmEC'!$A:$DD,MATCH(CD$2,'I-EmEC'!$A$1:$DD$1,0),FALSE)</f>
        <v>1.7034700315457414</v>
      </c>
      <c r="CE84" s="24">
        <f>VLOOKUP($A84,'I-EmEC'!$A:$DD,MATCH(CE$2,'I-EmEC'!$A$1:$DD$1,0),FALSE)</f>
        <v>0.88397790055248626</v>
      </c>
      <c r="CF84" s="24">
        <f>VLOOKUP($A84,'I-EmEC'!$A:$DD,MATCH(CF$2,'I-EmEC'!$A$1:$DD$1,0),FALSE)</f>
        <v>0.88397790055248626</v>
      </c>
      <c r="CG84" s="24">
        <f>VLOOKUP($A84,'I-EmEC'!$A:$DD,MATCH(CG$2,'I-EmEC'!$A$1:$DD$1,0),FALSE)</f>
        <v>1.6111111111111109</v>
      </c>
      <c r="CH84" s="24">
        <f>VLOOKUP($A84,'I-EmEC'!$A:$DD,MATCH(CH$2,'I-EmEC'!$A$1:$DD$1,0),FALSE)</f>
        <v>0.77809798270893371</v>
      </c>
      <c r="CI84" s="24">
        <f>VLOOKUP($A84,'I-EmEC'!$A:$DD,MATCH(CI$2,'I-EmEC'!$A$1:$DD$1,0),FALSE)</f>
        <v>0.77809798270893371</v>
      </c>
      <c r="CJ84" s="24">
        <f>VLOOKUP($A84,'I-EmEC'!$A:$DD,MATCH(CJ$2,'I-EmEC'!$A$1:$DD$1,0),FALSE)</f>
        <v>1.7325800376647835</v>
      </c>
      <c r="CK84" s="24">
        <f>VLOOKUP($A84,'I-EmEC'!$A:$DD,MATCH(CK$2,'I-EmEC'!$A$1:$DD$1,0),FALSE)</f>
        <v>0.81145584725536979</v>
      </c>
      <c r="CL84" s="24">
        <f>VLOOKUP($A84,'I-EmEC'!$A:$DD,MATCH(CL$2,'I-EmEC'!$A$1:$DD$1,0),FALSE)</f>
        <v>0.90032154340836013</v>
      </c>
      <c r="CM84" s="24">
        <f>VLOOKUP($A84,'I-EmEC'!$A:$DD,MATCH(CM$2,'I-EmEC'!$A$1:$DD$1,0),FALSE)</f>
        <v>0.57192374350086661</v>
      </c>
      <c r="CN84" s="24" t="e">
        <f>VLOOKUP($A84,'I-EmEC'!$A:$DD,MATCH(CN$2,'I-EmEC'!$A$1:$DD$1,0),FALSE)</f>
        <v>#N/A</v>
      </c>
      <c r="CO84" s="24" t="e">
        <f>VLOOKUP($A84,'I-EmEC'!$A:$DD,MATCH(CO$2,'I-EmEC'!$A$1:$DD$1,0),FALSE)</f>
        <v>#N/A</v>
      </c>
      <c r="CP84" s="24" t="e">
        <f>VLOOKUP($A84,'I-EmEC'!$A:$DD,MATCH(CP$2,'I-EmEC'!$A$1:$DD$1,0),FALSE)</f>
        <v>#N/A</v>
      </c>
    </row>
    <row r="85" spans="1:94" x14ac:dyDescent="0.2">
      <c r="A85" s="49" t="s">
        <v>161</v>
      </c>
      <c r="B85" s="37" t="str">
        <f>IF(VLOOKUP($A85,'I-Ligands'!$A:$G,3,FALSE)="","",VLOOKUP($A85,'I-Ligands'!$A:$G,3,FALSE))</f>
        <v>α-MSH</v>
      </c>
      <c r="C85" s="38" t="str">
        <f>IF(VLOOKUP($A85,'I-Ligands'!$A:$G,4,FALSE)="","",VLOOKUP($A85,'I-Ligands'!$A:$G,4,FALSE))</f>
        <v>Ac-SYSMEHFRWGKPV-NH2</v>
      </c>
      <c r="D85" s="36" t="str">
        <f>IF(VLOOKUP($A85,'I-Ligands'!$A:$G,5,FALSE)="","",VLOOKUP($A85,'I-Ligands'!$A:$G,5,FALSE))</f>
        <v>Guide to Pharmacology</v>
      </c>
      <c r="E85" s="36">
        <f>IF(VLOOKUP($A85,'I-Ligands'!$A:$G,6,FALSE)="","",VLOOKUP($A85,'I-Ligands'!$A:$G,6,FALSE))</f>
        <v>1320</v>
      </c>
      <c r="F85" s="36" t="str">
        <f>IF(VLOOKUP($A85,'I-Ligands'!$A:$G,7,FALSE)="","",VLOOKUP($A85,'I-Ligands'!$A:$G,7,FALSE))</f>
        <v>Physiological</v>
      </c>
      <c r="G85" s="28">
        <f t="shared" si="20"/>
        <v>6.9771909906954175</v>
      </c>
      <c r="H85" s="32">
        <f t="shared" si="21"/>
        <v>7.0825146734217332</v>
      </c>
      <c r="I85" s="32">
        <f t="shared" si="22"/>
        <v>7.3388117174220824</v>
      </c>
      <c r="J85" s="32">
        <f t="shared" si="23"/>
        <v>0</v>
      </c>
      <c r="K85" s="32" t="e">
        <f t="shared" si="24"/>
        <v>#N/A</v>
      </c>
      <c r="L85" s="28">
        <f t="shared" si="25"/>
        <v>7.46</v>
      </c>
      <c r="M85" s="32">
        <f t="shared" si="26"/>
        <v>7.49</v>
      </c>
      <c r="N85" s="32">
        <f t="shared" si="27"/>
        <v>7.72</v>
      </c>
      <c r="O85" s="32">
        <f t="shared" si="28"/>
        <v>0</v>
      </c>
      <c r="P85" s="32" t="e">
        <f t="shared" si="29"/>
        <v>#N/A</v>
      </c>
      <c r="Q85" s="29">
        <f t="shared" si="30"/>
        <v>33.823529411764703</v>
      </c>
      <c r="R85" s="31">
        <f t="shared" si="31"/>
        <v>39.130434782608695</v>
      </c>
      <c r="S85" s="31">
        <f t="shared" si="32"/>
        <v>41.573033707865171</v>
      </c>
      <c r="T85" s="31">
        <f t="shared" si="33"/>
        <v>0</v>
      </c>
      <c r="U85" s="31" t="e">
        <f t="shared" si="34"/>
        <v>#N/A</v>
      </c>
      <c r="V85" s="28">
        <f t="shared" si="35"/>
        <v>3.8983050847457625</v>
      </c>
      <c r="W85" s="32">
        <f t="shared" si="36"/>
        <v>6.2686567164179108</v>
      </c>
      <c r="X85" s="32">
        <f t="shared" si="37"/>
        <v>3.477443609022556</v>
      </c>
      <c r="Y85" s="32">
        <f t="shared" si="38"/>
        <v>0</v>
      </c>
      <c r="Z85" s="32" t="e">
        <f t="shared" si="39"/>
        <v>#N/A</v>
      </c>
      <c r="AA85" s="23" cm="1">
        <f t="array" ref="AA85">_xlfn.IFS(AR85=0,0,AR85&gt;0,(LOG(0.01*BI85/10^-AR85)))</f>
        <v>6.6992189233113573</v>
      </c>
      <c r="AB85" s="24" cm="1">
        <f t="array" ref="AB85">_xlfn.IFS(AS85=0,0,AS85&gt;0,(LOG(0.01*BJ85/10^-AS85)))</f>
        <v>6.9771909906954175</v>
      </c>
      <c r="AC85" s="24" cm="1">
        <f t="array" ref="AC85">_xlfn.IFS(AT85=0,0,AT85&gt;0,(LOG(0.01*BK85/10^-AT85)))</f>
        <v>6.5709674461329772</v>
      </c>
      <c r="AD85" s="24" cm="1">
        <f t="array" ref="AD85">_xlfn.IFS(AU85=0,0,AU85&gt;0,(LOG(0.01*BL85/10^-AU85)))</f>
        <v>6.5709674461329772</v>
      </c>
      <c r="AE85" s="24" cm="1">
        <f t="array" ref="AE85">_xlfn.IFS(AV85=0,0,AV85&gt;0,(LOG(0.01*BM85/10^-AV85)))</f>
        <v>6.9777803205112301</v>
      </c>
      <c r="AF85" s="24" cm="1">
        <f t="array" ref="AF85">_xlfn.IFS(AW85=0,0,AW85&gt;0,(LOG(0.01*BN85/10^-AW85)))</f>
        <v>5.8928246035147334</v>
      </c>
      <c r="AG85" s="24" cm="1">
        <f t="array" ref="AG85">_xlfn.IFS(AX85=0,0,AX85&gt;0,(LOG(0.01*BO85/10^-AX85)))</f>
        <v>5.8928246035147334</v>
      </c>
      <c r="AH85" s="24" cm="1">
        <f t="array" ref="AH85">_xlfn.IFS(AY85=0,0,AY85&gt;0,(LOG(0.01*BP85/10^-AY85)))</f>
        <v>7.0825146734217332</v>
      </c>
      <c r="AI85" s="24" cm="1">
        <f t="array" ref="AI85">_xlfn.IFS(AZ85=0,0,AZ85&gt;0,(LOG(0.01*BQ85/10^-AZ85)))</f>
        <v>6.9996810084332353</v>
      </c>
      <c r="AJ85" s="24" cm="1">
        <f t="array" ref="AJ85">_xlfn.IFS(BA85=0,0,BA85&gt;0,(LOG(0.01*BR85/10^-BA85)))</f>
        <v>6.9996810084332353</v>
      </c>
      <c r="AK85" s="24" cm="1">
        <f t="array" ref="AK85">_xlfn.IFS(BB85=0,0,BB85&gt;0,(LOG(0.01*BS85/10^-BB85)))</f>
        <v>7.3388117174220824</v>
      </c>
      <c r="AL85" s="24" cm="1">
        <f t="array" ref="AL85">_xlfn.IFS(BC85=0,0,BC85&gt;0,(LOG(0.01*BT85/10^-BC85)))</f>
        <v>0</v>
      </c>
      <c r="AM85" s="24" cm="1">
        <f t="array" ref="AM85">_xlfn.IFS(BD85=0,0,BD85&gt;0,(LOG(0.01*BU85/10^-BD85)))</f>
        <v>0</v>
      </c>
      <c r="AN85" s="24" cm="1">
        <f t="array" ref="AN85">_xlfn.IFS(BE85=0,0,BE85&gt;0,(LOG(0.01*BV85/10^-BE85)))</f>
        <v>0</v>
      </c>
      <c r="AO85" s="24" t="e" cm="1">
        <f t="array" ref="AO85">_xlfn.IFS(BF85=0,0,BF85&gt;0,(LOG(0.01*BW85/10^-BF85)))</f>
        <v>#N/A</v>
      </c>
      <c r="AP85" s="24" t="e" cm="1">
        <f t="array" ref="AP85">_xlfn.IFS(BG85=0,0,BG85&gt;0,(LOG(0.01*BX85/10^-BG85)))</f>
        <v>#N/A</v>
      </c>
      <c r="AQ85" s="24" t="e" cm="1">
        <f t="array" ref="AQ85">_xlfn.IFS(BH85=0,0,BH85&gt;0,(LOG(0.01*BY85/10^-BH85)))</f>
        <v>#N/A</v>
      </c>
      <c r="AR85" s="23">
        <f>VLOOKUP($A85,'I-EmEC'!$A:$DD,MATCH(AR$2,'I-EmEC'!$A$1:$DD$1,0),FALSE)</f>
        <v>7.17</v>
      </c>
      <c r="AS85" s="24">
        <f>VLOOKUP($A85,'I-EmEC'!$A:$DD,MATCH(AS$2,'I-EmEC'!$A$1:$DD$1,0),FALSE)</f>
        <v>7.46</v>
      </c>
      <c r="AT85" s="24">
        <f>VLOOKUP($A85,'I-EmEC'!$A:$DD,MATCH(AT$2,'I-EmEC'!$A$1:$DD$1,0),FALSE)</f>
        <v>7.22</v>
      </c>
      <c r="AU85" s="24">
        <f>VLOOKUP($A85,'I-EmEC'!$A:$DD,MATCH(AU$2,'I-EmEC'!$A$1:$DD$1,0),FALSE)</f>
        <v>7.22</v>
      </c>
      <c r="AV85" s="24">
        <f>VLOOKUP($A85,'I-EmEC'!$A:$DD,MATCH(AV$2,'I-EmEC'!$A$1:$DD$1,0),FALSE)</f>
        <v>7.44</v>
      </c>
      <c r="AW85" s="24">
        <f>VLOOKUP($A85,'I-EmEC'!$A:$DD,MATCH(AW$2,'I-EmEC'!$A$1:$DD$1,0),FALSE)</f>
        <v>6.59</v>
      </c>
      <c r="AX85" s="24">
        <f>VLOOKUP($A85,'I-EmEC'!$A:$DD,MATCH(AX$2,'I-EmEC'!$A$1:$DD$1,0),FALSE)</f>
        <v>6.59</v>
      </c>
      <c r="AY85" s="24">
        <f>VLOOKUP($A85,'I-EmEC'!$A:$DD,MATCH(AY$2,'I-EmEC'!$A$1:$DD$1,0),FALSE)</f>
        <v>7.49</v>
      </c>
      <c r="AZ85" s="24">
        <f>VLOOKUP($A85,'I-EmEC'!$A:$DD,MATCH(AZ$2,'I-EmEC'!$A$1:$DD$1,0),FALSE)</f>
        <v>7.58</v>
      </c>
      <c r="BA85" s="24">
        <f>VLOOKUP($A85,'I-EmEC'!$A:$DD,MATCH(BA$2,'I-EmEC'!$A$1:$DD$1,0),FALSE)</f>
        <v>7.58</v>
      </c>
      <c r="BB85" s="24">
        <f>VLOOKUP($A85,'I-EmEC'!$A:$DD,MATCH(BB$2,'I-EmEC'!$A$1:$DD$1,0),FALSE)</f>
        <v>7.72</v>
      </c>
      <c r="BC85" s="24">
        <f>VLOOKUP($A85,'I-EmEC'!$A:$DD,MATCH(BC$2,'I-EmEC'!$A$1:$DD$1,0),FALSE)</f>
        <v>0</v>
      </c>
      <c r="BD85" s="24">
        <f>VLOOKUP($A85,'I-EmEC'!$A:$DD,MATCH(BD$2,'I-EmEC'!$A$1:$DD$1,0),FALSE)</f>
        <v>0</v>
      </c>
      <c r="BE85" s="24">
        <f>VLOOKUP($A85,'I-EmEC'!$A:$DD,MATCH(BE$2,'I-EmEC'!$A$1:$DD$1,0),FALSE)</f>
        <v>0</v>
      </c>
      <c r="BF85" s="24" t="e">
        <f>VLOOKUP($A85,'I-EmEC'!$A:$DD,MATCH(BF$2,'I-EmEC'!$A$1:$DD$1,0),FALSE)</f>
        <v>#N/A</v>
      </c>
      <c r="BG85" s="24" t="e">
        <f>VLOOKUP($A85,'I-EmEC'!$A:$DD,MATCH(BG$2,'I-EmEC'!$A$1:$DD$1,0),FALSE)</f>
        <v>#N/A</v>
      </c>
      <c r="BH85" s="24" t="e">
        <f>VLOOKUP($A85,'I-EmEC'!$A:$DD,MATCH(BH$2,'I-EmEC'!$A$1:$DD$1,0),FALSE)</f>
        <v>#N/A</v>
      </c>
      <c r="BI85" s="26">
        <f>VLOOKUP($A85,'I-EmEC'!$A:$DD,MATCH(BI$2,'I-EmEC'!$A$1:$DD$1,0),FALSE)</f>
        <v>33.823529411764703</v>
      </c>
      <c r="BJ85" s="27">
        <f>VLOOKUP($A85,'I-EmEC'!$A:$DD,MATCH(BJ$2,'I-EmEC'!$A$1:$DD$1,0),FALSE)</f>
        <v>32.899628252788105</v>
      </c>
      <c r="BK85" s="27">
        <f>VLOOKUP($A85,'I-EmEC'!$A:$DD,MATCH(BK$2,'I-EmEC'!$A$1:$DD$1,0),FALSE)</f>
        <v>22.43713733075435</v>
      </c>
      <c r="BL85" s="27">
        <f>VLOOKUP($A85,'I-EmEC'!$A:$DD,MATCH(BL$2,'I-EmEC'!$A$1:$DD$1,0),FALSE)</f>
        <v>22.43713733075435</v>
      </c>
      <c r="BM85" s="27">
        <f>VLOOKUP($A85,'I-EmEC'!$A:$DD,MATCH(BM$2,'I-EmEC'!$A$1:$DD$1,0),FALSE)</f>
        <v>34.496919917864474</v>
      </c>
      <c r="BN85" s="27">
        <f>VLOOKUP($A85,'I-EmEC'!$A:$DD,MATCH(BN$2,'I-EmEC'!$A$1:$DD$1,0),FALSE)</f>
        <v>20.082815734989648</v>
      </c>
      <c r="BO85" s="27">
        <f>VLOOKUP($A85,'I-EmEC'!$A:$DD,MATCH(BO$2,'I-EmEC'!$A$1:$DD$1,0),FALSE)</f>
        <v>20.082815734989648</v>
      </c>
      <c r="BP85" s="27">
        <f>VLOOKUP($A85,'I-EmEC'!$A:$DD,MATCH(BP$2,'I-EmEC'!$A$1:$DD$1,0),FALSE)</f>
        <v>39.130434782608695</v>
      </c>
      <c r="BQ85" s="27">
        <f>VLOOKUP($A85,'I-EmEC'!$A:$DD,MATCH(BQ$2,'I-EmEC'!$A$1:$DD$1,0),FALSE)</f>
        <v>26.283367556468171</v>
      </c>
      <c r="BR85" s="27">
        <f>VLOOKUP($A85,'I-EmEC'!$A:$DD,MATCH(BR$2,'I-EmEC'!$A$1:$DD$1,0),FALSE)</f>
        <v>26.283367556468171</v>
      </c>
      <c r="BS85" s="27">
        <f>VLOOKUP($A85,'I-EmEC'!$A:$DD,MATCH(BS$2,'I-EmEC'!$A$1:$DD$1,0),FALSE)</f>
        <v>41.573033707865171</v>
      </c>
      <c r="BT85" s="27">
        <f>VLOOKUP($A85,'I-EmEC'!$A:$DD,MATCH(BT$2,'I-EmEC'!$A$1:$DD$1,0),FALSE)</f>
        <v>0</v>
      </c>
      <c r="BU85" s="27">
        <f>VLOOKUP($A85,'I-EmEC'!$A:$DD,MATCH(BU$2,'I-EmEC'!$A$1:$DD$1,0),FALSE)</f>
        <v>0</v>
      </c>
      <c r="BV85" s="27">
        <f>VLOOKUP($A85,'I-EmEC'!$A:$DD,MATCH(BV$2,'I-EmEC'!$A$1:$DD$1,0),FALSE)</f>
        <v>0</v>
      </c>
      <c r="BW85" s="27" t="e">
        <f>VLOOKUP($A85,'I-EmEC'!$A:$DD,MATCH(BW$2,'I-EmEC'!$A$1:$DD$1,0),FALSE)</f>
        <v>#N/A</v>
      </c>
      <c r="BX85" s="27" t="e">
        <f>VLOOKUP($A85,'I-EmEC'!$A:$DD,MATCH(BX$2,'I-EmEC'!$A$1:$DD$1,0),FALSE)</f>
        <v>#N/A</v>
      </c>
      <c r="BY85" s="27" t="e">
        <f>VLOOKUP($A85,'I-EmEC'!$A:$DD,MATCH(BY$2,'I-EmEC'!$A$1:$DD$1,0),FALSE)</f>
        <v>#N/A</v>
      </c>
      <c r="BZ85" s="23">
        <f>VLOOKUP($A85,'I-EmEC'!$A:$DD,MATCH(BZ$2,'I-EmEC'!$A$1:$DD$1,0),FALSE)</f>
        <v>3.8983050847457625</v>
      </c>
      <c r="CA85" s="24">
        <f>VLOOKUP($A85,'I-EmEC'!$A:$DD,MATCH(CA$2,'I-EmEC'!$A$1:$DD$1,0),FALSE)</f>
        <v>3.7420718816067646</v>
      </c>
      <c r="CB85" s="24">
        <f>VLOOKUP($A85,'I-EmEC'!$A:$DD,MATCH(CB$2,'I-EmEC'!$A$1:$DD$1,0),FALSE)</f>
        <v>3.525835866261398</v>
      </c>
      <c r="CC85" s="24">
        <f>VLOOKUP($A85,'I-EmEC'!$A:$DD,MATCH(CC$2,'I-EmEC'!$A$1:$DD$1,0),FALSE)</f>
        <v>3.525835866261398</v>
      </c>
      <c r="CD85" s="24">
        <f>VLOOKUP($A85,'I-EmEC'!$A:$DD,MATCH(CD$2,'I-EmEC'!$A$1:$DD$1,0),FALSE)</f>
        <v>6.2686567164179108</v>
      </c>
      <c r="CE85" s="24">
        <f>VLOOKUP($A85,'I-EmEC'!$A:$DD,MATCH(CE$2,'I-EmEC'!$A$1:$DD$1,0),FALSE)</f>
        <v>3.0891719745222925</v>
      </c>
      <c r="CF85" s="24">
        <f>VLOOKUP($A85,'I-EmEC'!$A:$DD,MATCH(CF$2,'I-EmEC'!$A$1:$DD$1,0),FALSE)</f>
        <v>3.0891719745222925</v>
      </c>
      <c r="CG85" s="24">
        <f>VLOOKUP($A85,'I-EmEC'!$A:$DD,MATCH(CG$2,'I-EmEC'!$A$1:$DD$1,0),FALSE)</f>
        <v>4.4850498338870439</v>
      </c>
      <c r="CH85" s="24">
        <f>VLOOKUP($A85,'I-EmEC'!$A:$DD,MATCH(CH$2,'I-EmEC'!$A$1:$DD$1,0),FALSE)</f>
        <v>2.2775800711743774</v>
      </c>
      <c r="CI85" s="24">
        <f>VLOOKUP($A85,'I-EmEC'!$A:$DD,MATCH(CI$2,'I-EmEC'!$A$1:$DD$1,0),FALSE)</f>
        <v>2.2775800711743774</v>
      </c>
      <c r="CJ85" s="24">
        <f>VLOOKUP($A85,'I-EmEC'!$A:$DD,MATCH(CJ$2,'I-EmEC'!$A$1:$DD$1,0),FALSE)</f>
        <v>3.477443609022556</v>
      </c>
      <c r="CK85" s="24">
        <f>VLOOKUP($A85,'I-EmEC'!$A:$DD,MATCH(CK$2,'I-EmEC'!$A$1:$DD$1,0),FALSE)</f>
        <v>0</v>
      </c>
      <c r="CL85" s="24">
        <f>VLOOKUP($A85,'I-EmEC'!$A:$DD,MATCH(CL$2,'I-EmEC'!$A$1:$DD$1,0),FALSE)</f>
        <v>0</v>
      </c>
      <c r="CM85" s="24">
        <f>VLOOKUP($A85,'I-EmEC'!$A:$DD,MATCH(CM$2,'I-EmEC'!$A$1:$DD$1,0),FALSE)</f>
        <v>0</v>
      </c>
      <c r="CN85" s="24" t="e">
        <f>VLOOKUP($A85,'I-EmEC'!$A:$DD,MATCH(CN$2,'I-EmEC'!$A$1:$DD$1,0),FALSE)</f>
        <v>#N/A</v>
      </c>
      <c r="CO85" s="24" t="e">
        <f>VLOOKUP($A85,'I-EmEC'!$A:$DD,MATCH(CO$2,'I-EmEC'!$A$1:$DD$1,0),FALSE)</f>
        <v>#N/A</v>
      </c>
      <c r="CP85" s="24" t="e">
        <f>VLOOKUP($A85,'I-EmEC'!$A:$DD,MATCH(CP$2,'I-EmEC'!$A$1:$DD$1,0),FALSE)</f>
        <v>#N/A</v>
      </c>
    </row>
    <row r="86" spans="1:94" x14ac:dyDescent="0.2">
      <c r="A86" s="49" t="s">
        <v>162</v>
      </c>
      <c r="B86" s="37" t="str">
        <f>IF(VLOOKUP($A86,'I-Ligands'!$A:$G,3,FALSE)="","",VLOOKUP($A86,'I-Ligands'!$A:$G,3,FALSE))</f>
        <v>α-MSH</v>
      </c>
      <c r="C86" s="38" t="str">
        <f>IF(VLOOKUP($A86,'I-Ligands'!$A:$G,4,FALSE)="","",VLOOKUP($A86,'I-Ligands'!$A:$G,4,FALSE))</f>
        <v>Ac-SYSMEHFRWGKPV-NH2</v>
      </c>
      <c r="D86" s="36" t="str">
        <f>IF(VLOOKUP($A86,'I-Ligands'!$A:$G,5,FALSE)="","",VLOOKUP($A86,'I-Ligands'!$A:$G,5,FALSE))</f>
        <v>Guide to Pharmacology</v>
      </c>
      <c r="E86" s="36">
        <f>IF(VLOOKUP($A86,'I-Ligands'!$A:$G,6,FALSE)="","",VLOOKUP($A86,'I-Ligands'!$A:$G,6,FALSE))</f>
        <v>1320</v>
      </c>
      <c r="F86" s="36" t="str">
        <f>IF(VLOOKUP($A86,'I-Ligands'!$A:$G,7,FALSE)="","",VLOOKUP($A86,'I-Ligands'!$A:$G,7,FALSE))</f>
        <v>Physiological</v>
      </c>
      <c r="G86" s="28">
        <f t="shared" si="20"/>
        <v>5.1104044439366199</v>
      </c>
      <c r="H86" s="32">
        <f t="shared" si="21"/>
        <v>5.4904443051471725</v>
      </c>
      <c r="I86" s="32">
        <f t="shared" si="22"/>
        <v>6.0260937401700003</v>
      </c>
      <c r="J86" s="32">
        <f t="shared" si="23"/>
        <v>5.3019006879220054</v>
      </c>
      <c r="K86" s="32" t="e">
        <f t="shared" si="24"/>
        <v>#N/A</v>
      </c>
      <c r="L86" s="28">
        <f t="shared" si="25"/>
        <v>6.13</v>
      </c>
      <c r="M86" s="32">
        <f t="shared" si="26"/>
        <v>5.93</v>
      </c>
      <c r="N86" s="32">
        <f t="shared" si="27"/>
        <v>6.34</v>
      </c>
      <c r="O86" s="32">
        <f t="shared" si="28"/>
        <v>6.42</v>
      </c>
      <c r="P86" s="32" t="e">
        <f t="shared" si="29"/>
        <v>#N/A</v>
      </c>
      <c r="Q86" s="29">
        <f t="shared" si="30"/>
        <v>12.267657992565056</v>
      </c>
      <c r="R86" s="31">
        <f t="shared" si="31"/>
        <v>53.333333333333329</v>
      </c>
      <c r="S86" s="31">
        <f t="shared" si="32"/>
        <v>48.539325842696627</v>
      </c>
      <c r="T86" s="31">
        <f t="shared" si="33"/>
        <v>8.8932806324110665</v>
      </c>
      <c r="U86" s="31" t="e">
        <f t="shared" si="34"/>
        <v>#N/A</v>
      </c>
      <c r="V86" s="28">
        <f t="shared" si="35"/>
        <v>1.6879795396419435</v>
      </c>
      <c r="W86" s="32">
        <f t="shared" si="36"/>
        <v>4.3604651162790695</v>
      </c>
      <c r="X86" s="32">
        <f t="shared" si="37"/>
        <v>3.3787465940054497</v>
      </c>
      <c r="Y86" s="32">
        <f t="shared" si="38"/>
        <v>1.2893982808022921</v>
      </c>
      <c r="Z86" s="32" t="e">
        <f t="shared" si="39"/>
        <v>#N/A</v>
      </c>
      <c r="AA86" s="23" cm="1">
        <f t="array" ref="AA86">_xlfn.IFS(AR86=0,0,AR86&gt;0,(LOG(0.01*BI86/10^-AR86)))</f>
        <v>5.1104044439366199</v>
      </c>
      <c r="AB86" s="24" cm="1">
        <f t="array" ref="AB86">_xlfn.IFS(AS86=0,0,AS86&gt;0,(LOG(0.01*BJ86/10^-AS86)))</f>
        <v>5.0687616598754799</v>
      </c>
      <c r="AC86" s="24" cm="1">
        <f t="array" ref="AC86">_xlfn.IFS(AT86=0,0,AT86&gt;0,(LOG(0.01*BK86/10^-AT86)))</f>
        <v>5.1886919750174201</v>
      </c>
      <c r="AD86" s="24" cm="1">
        <f t="array" ref="AD86">_xlfn.IFS(AU86=0,0,AU86&gt;0,(LOG(0.01*BL86/10^-AU86)))</f>
        <v>5.1886919750174201</v>
      </c>
      <c r="AE86" s="24" cm="1">
        <f t="array" ref="AE86">_xlfn.IFS(AV86=0,0,AV86&gt;0,(LOG(0.01*BM86/10^-AV86)))</f>
        <v>5.4904443051471725</v>
      </c>
      <c r="AF86" s="24" cm="1">
        <f t="array" ref="AF86">_xlfn.IFS(AW86=0,0,AW86&gt;0,(LOG(0.01*BN86/10^-AW86)))</f>
        <v>4.6813253743517951</v>
      </c>
      <c r="AG86" s="24" cm="1">
        <f t="array" ref="AG86">_xlfn.IFS(AX86=0,0,AX86&gt;0,(LOG(0.01*BO86/10^-AX86)))</f>
        <v>4.6813253743517951</v>
      </c>
      <c r="AH86" s="24" cm="1">
        <f t="array" ref="AH86">_xlfn.IFS(AY86=0,0,AY86&gt;0,(LOG(0.01*BP86/10^-AY86)))</f>
        <v>5.4269987279362635</v>
      </c>
      <c r="AI86" s="24" cm="1">
        <f t="array" ref="AI86">_xlfn.IFS(AZ86=0,0,AZ86&gt;0,(LOG(0.01*BQ86/10^-AZ86)))</f>
        <v>5.3748937196075719</v>
      </c>
      <c r="AJ86" s="24" cm="1">
        <f t="array" ref="AJ86">_xlfn.IFS(BA86=0,0,BA86&gt;0,(LOG(0.01*BR86/10^-BA86)))</f>
        <v>5.3748937196075719</v>
      </c>
      <c r="AK86" s="24" cm="1">
        <f t="array" ref="AK86">_xlfn.IFS(BB86=0,0,BB86&gt;0,(LOG(0.01*BS86/10^-BB86)))</f>
        <v>6.0260937401700003</v>
      </c>
      <c r="AL86" s="24" cm="1">
        <f t="array" ref="AL86">_xlfn.IFS(BC86=0,0,BC86&gt;0,(LOG(0.01*BT86/10^-BC86)))</f>
        <v>4.8584137258288997</v>
      </c>
      <c r="AM86" s="24" cm="1">
        <f t="array" ref="AM86">_xlfn.IFS(BD86=0,0,BD86&gt;0,(LOG(0.01*BU86/10^-BD86)))</f>
        <v>5.3019006879220054</v>
      </c>
      <c r="AN86" s="24" cm="1">
        <f t="array" ref="AN86">_xlfn.IFS(BE86=0,0,BE86&gt;0,(LOG(0.01*BV86/10^-BE86)))</f>
        <v>5.2190619969355447</v>
      </c>
      <c r="AO86" s="24" t="e" cm="1">
        <f t="array" ref="AO86">_xlfn.IFS(BF86=0,0,BF86&gt;0,(LOG(0.01*BW86/10^-BF86)))</f>
        <v>#N/A</v>
      </c>
      <c r="AP86" s="24" t="e" cm="1">
        <f t="array" ref="AP86">_xlfn.IFS(BG86=0,0,BG86&gt;0,(LOG(0.01*BX86/10^-BG86)))</f>
        <v>#N/A</v>
      </c>
      <c r="AQ86" s="24" t="e" cm="1">
        <f t="array" ref="AQ86">_xlfn.IFS(BH86=0,0,BH86&gt;0,(LOG(0.01*BY86/10^-BH86)))</f>
        <v>#N/A</v>
      </c>
      <c r="AR86" s="23">
        <f>VLOOKUP($A86,'I-EmEC'!$A:$DD,MATCH(AR$2,'I-EmEC'!$A$1:$DD$1,0),FALSE)</f>
        <v>6.13</v>
      </c>
      <c r="AS86" s="24">
        <f>VLOOKUP($A86,'I-EmEC'!$A:$DD,MATCH(AS$2,'I-EmEC'!$A$1:$DD$1,0),FALSE)</f>
        <v>5.98</v>
      </c>
      <c r="AT86" s="24">
        <f>VLOOKUP($A86,'I-EmEC'!$A:$DD,MATCH(AT$2,'I-EmEC'!$A$1:$DD$1,0),FALSE)</f>
        <v>5.55</v>
      </c>
      <c r="AU86" s="24">
        <f>VLOOKUP($A86,'I-EmEC'!$A:$DD,MATCH(AU$2,'I-EmEC'!$A$1:$DD$1,0),FALSE)</f>
        <v>5.55</v>
      </c>
      <c r="AV86" s="24">
        <f>VLOOKUP($A86,'I-EmEC'!$A:$DD,MATCH(AV$2,'I-EmEC'!$A$1:$DD$1,0),FALSE)</f>
        <v>5.93</v>
      </c>
      <c r="AW86" s="24">
        <f>VLOOKUP($A86,'I-EmEC'!$A:$DD,MATCH(AW$2,'I-EmEC'!$A$1:$DD$1,0),FALSE)</f>
        <v>5.1100000000000003</v>
      </c>
      <c r="AX86" s="24">
        <f>VLOOKUP($A86,'I-EmEC'!$A:$DD,MATCH(AX$2,'I-EmEC'!$A$1:$DD$1,0),FALSE)</f>
        <v>5.1100000000000003</v>
      </c>
      <c r="AY86" s="24">
        <f>VLOOKUP($A86,'I-EmEC'!$A:$DD,MATCH(AY$2,'I-EmEC'!$A$1:$DD$1,0),FALSE)</f>
        <v>5.7</v>
      </c>
      <c r="AZ86" s="24">
        <f>VLOOKUP($A86,'I-EmEC'!$A:$DD,MATCH(AZ$2,'I-EmEC'!$A$1:$DD$1,0),FALSE)</f>
        <v>5.72</v>
      </c>
      <c r="BA86" s="24">
        <f>VLOOKUP($A86,'I-EmEC'!$A:$DD,MATCH(BA$2,'I-EmEC'!$A$1:$DD$1,0),FALSE)</f>
        <v>5.72</v>
      </c>
      <c r="BB86" s="24">
        <f>VLOOKUP($A86,'I-EmEC'!$A:$DD,MATCH(BB$2,'I-EmEC'!$A$1:$DD$1,0),FALSE)</f>
        <v>6.34</v>
      </c>
      <c r="BC86" s="24">
        <f>VLOOKUP($A86,'I-EmEC'!$A:$DD,MATCH(BC$2,'I-EmEC'!$A$1:$DD$1,0),FALSE)</f>
        <v>5.47</v>
      </c>
      <c r="BD86" s="24">
        <f>VLOOKUP($A86,'I-EmEC'!$A:$DD,MATCH(BD$2,'I-EmEC'!$A$1:$DD$1,0),FALSE)</f>
        <v>6.42</v>
      </c>
      <c r="BE86" s="24">
        <f>VLOOKUP($A86,'I-EmEC'!$A:$DD,MATCH(BE$2,'I-EmEC'!$A$1:$DD$1,0),FALSE)</f>
        <v>6.27</v>
      </c>
      <c r="BF86" s="24" t="e">
        <f>VLOOKUP($A86,'I-EmEC'!$A:$DD,MATCH(BF$2,'I-EmEC'!$A$1:$DD$1,0),FALSE)</f>
        <v>#N/A</v>
      </c>
      <c r="BG86" s="24" t="e">
        <f>VLOOKUP($A86,'I-EmEC'!$A:$DD,MATCH(BG$2,'I-EmEC'!$A$1:$DD$1,0),FALSE)</f>
        <v>#N/A</v>
      </c>
      <c r="BH86" s="24" t="e">
        <f>VLOOKUP($A86,'I-EmEC'!$A:$DD,MATCH(BH$2,'I-EmEC'!$A$1:$DD$1,0),FALSE)</f>
        <v>#N/A</v>
      </c>
      <c r="BI86" s="26">
        <f>VLOOKUP($A86,'I-EmEC'!$A:$DD,MATCH(BI$2,'I-EmEC'!$A$1:$DD$1,0),FALSE)</f>
        <v>9.5588235294117645</v>
      </c>
      <c r="BJ86" s="27">
        <f>VLOOKUP($A86,'I-EmEC'!$A:$DD,MATCH(BJ$2,'I-EmEC'!$A$1:$DD$1,0),FALSE)</f>
        <v>12.267657992565056</v>
      </c>
      <c r="BK86" s="27">
        <f>VLOOKUP($A86,'I-EmEC'!$A:$DD,MATCH(BK$2,'I-EmEC'!$A$1:$DD$1,0),FALSE)</f>
        <v>43.520309477756285</v>
      </c>
      <c r="BL86" s="27">
        <f>VLOOKUP($A86,'I-EmEC'!$A:$DD,MATCH(BL$2,'I-EmEC'!$A$1:$DD$1,0),FALSE)</f>
        <v>43.520309477756285</v>
      </c>
      <c r="BM86" s="27">
        <f>VLOOKUP($A86,'I-EmEC'!$A:$DD,MATCH(BM$2,'I-EmEC'!$A$1:$DD$1,0),FALSE)</f>
        <v>36.344969199178642</v>
      </c>
      <c r="BN86" s="27">
        <f>VLOOKUP($A86,'I-EmEC'!$A:$DD,MATCH(BN$2,'I-EmEC'!$A$1:$DD$1,0),FALSE)</f>
        <v>37.267080745341616</v>
      </c>
      <c r="BO86" s="27">
        <f>VLOOKUP($A86,'I-EmEC'!$A:$DD,MATCH(BO$2,'I-EmEC'!$A$1:$DD$1,0),FALSE)</f>
        <v>37.267080745341616</v>
      </c>
      <c r="BP86" s="27">
        <f>VLOOKUP($A86,'I-EmEC'!$A:$DD,MATCH(BP$2,'I-EmEC'!$A$1:$DD$1,0),FALSE)</f>
        <v>53.333333333333329</v>
      </c>
      <c r="BQ86" s="27">
        <f>VLOOKUP($A86,'I-EmEC'!$A:$DD,MATCH(BQ$2,'I-EmEC'!$A$1:$DD$1,0),FALSE)</f>
        <v>45.17453798767967</v>
      </c>
      <c r="BR86" s="27">
        <f>VLOOKUP($A86,'I-EmEC'!$A:$DD,MATCH(BR$2,'I-EmEC'!$A$1:$DD$1,0),FALSE)</f>
        <v>45.17453798767967</v>
      </c>
      <c r="BS86" s="27">
        <f>VLOOKUP($A86,'I-EmEC'!$A:$DD,MATCH(BS$2,'I-EmEC'!$A$1:$DD$1,0),FALSE)</f>
        <v>48.539325842696627</v>
      </c>
      <c r="BT86" s="27">
        <f>VLOOKUP($A86,'I-EmEC'!$A:$DD,MATCH(BT$2,'I-EmEC'!$A$1:$DD$1,0),FALSE)</f>
        <v>24.457593688362916</v>
      </c>
      <c r="BU86" s="27">
        <f>VLOOKUP($A86,'I-EmEC'!$A:$DD,MATCH(BU$2,'I-EmEC'!$A$1:$DD$1,0),FALSE)</f>
        <v>7.6190476190476186</v>
      </c>
      <c r="BV86" s="27">
        <f>VLOOKUP($A86,'I-EmEC'!$A:$DD,MATCH(BV$2,'I-EmEC'!$A$1:$DD$1,0),FALSE)</f>
        <v>8.8932806324110665</v>
      </c>
      <c r="BW86" s="27" t="e">
        <f>VLOOKUP($A86,'I-EmEC'!$A:$DD,MATCH(BW$2,'I-EmEC'!$A$1:$DD$1,0),FALSE)</f>
        <v>#N/A</v>
      </c>
      <c r="BX86" s="27" t="e">
        <f>VLOOKUP($A86,'I-EmEC'!$A:$DD,MATCH(BX$2,'I-EmEC'!$A$1:$DD$1,0),FALSE)</f>
        <v>#N/A</v>
      </c>
      <c r="BY86" s="27" t="e">
        <f>VLOOKUP($A86,'I-EmEC'!$A:$DD,MATCH(BY$2,'I-EmEC'!$A$1:$DD$1,0),FALSE)</f>
        <v>#N/A</v>
      </c>
      <c r="BZ86" s="23">
        <f>VLOOKUP($A86,'I-EmEC'!$A:$DD,MATCH(BZ$2,'I-EmEC'!$A$1:$DD$1,0),FALSE)</f>
        <v>1.1954022988505748</v>
      </c>
      <c r="CA86" s="24">
        <f>VLOOKUP($A86,'I-EmEC'!$A:$DD,MATCH(CA$2,'I-EmEC'!$A$1:$DD$1,0),FALSE)</f>
        <v>1.6879795396419435</v>
      </c>
      <c r="CB86" s="24">
        <f>VLOOKUP($A86,'I-EmEC'!$A:$DD,MATCH(CB$2,'I-EmEC'!$A$1:$DD$1,0),FALSE)</f>
        <v>4.3604651162790695</v>
      </c>
      <c r="CC86" s="24">
        <f>VLOOKUP($A86,'I-EmEC'!$A:$DD,MATCH(CC$2,'I-EmEC'!$A$1:$DD$1,0),FALSE)</f>
        <v>4.3604651162790695</v>
      </c>
      <c r="CD86" s="24">
        <f>VLOOKUP($A86,'I-EmEC'!$A:$DD,MATCH(CD$2,'I-EmEC'!$A$1:$DD$1,0),FALSE)</f>
        <v>2.8050713153724249</v>
      </c>
      <c r="CE86" s="24">
        <f>VLOOKUP($A86,'I-EmEC'!$A:$DD,MATCH(CE$2,'I-EmEC'!$A$1:$DD$1,0),FALSE)</f>
        <v>3.3519553072625698</v>
      </c>
      <c r="CF86" s="24">
        <f>VLOOKUP($A86,'I-EmEC'!$A:$DD,MATCH(CF$2,'I-EmEC'!$A$1:$DD$1,0),FALSE)</f>
        <v>3.3519553072625698</v>
      </c>
      <c r="CG86" s="24">
        <f>VLOOKUP($A86,'I-EmEC'!$A:$DD,MATCH(CG$2,'I-EmEC'!$A$1:$DD$1,0),FALSE)</f>
        <v>3.2624113475177303</v>
      </c>
      <c r="CH86" s="24">
        <f>VLOOKUP($A86,'I-EmEC'!$A:$DD,MATCH(CH$2,'I-EmEC'!$A$1:$DD$1,0),FALSE)</f>
        <v>3.1383737517831669</v>
      </c>
      <c r="CI86" s="24">
        <f>VLOOKUP($A86,'I-EmEC'!$A:$DD,MATCH(CI$2,'I-EmEC'!$A$1:$DD$1,0),FALSE)</f>
        <v>3.1383737517831669</v>
      </c>
      <c r="CJ86" s="24">
        <f>VLOOKUP($A86,'I-EmEC'!$A:$DD,MATCH(CJ$2,'I-EmEC'!$A$1:$DD$1,0),FALSE)</f>
        <v>3.3281972265023114</v>
      </c>
      <c r="CK86" s="24">
        <f>VLOOKUP($A86,'I-EmEC'!$A:$DD,MATCH(CK$2,'I-EmEC'!$A$1:$DD$1,0),FALSE)</f>
        <v>3.3787465940054497</v>
      </c>
      <c r="CL86" s="24">
        <f>VLOOKUP($A86,'I-EmEC'!$A:$DD,MATCH(CL$2,'I-EmEC'!$A$1:$DD$1,0),FALSE)</f>
        <v>1.1527377521613833</v>
      </c>
      <c r="CM86" s="24">
        <f>VLOOKUP($A86,'I-EmEC'!$A:$DD,MATCH(CM$2,'I-EmEC'!$A$1:$DD$1,0),FALSE)</f>
        <v>1.2893982808022921</v>
      </c>
      <c r="CN86" s="24" t="e">
        <f>VLOOKUP($A86,'I-EmEC'!$A:$DD,MATCH(CN$2,'I-EmEC'!$A$1:$DD$1,0),FALSE)</f>
        <v>#N/A</v>
      </c>
      <c r="CO86" s="24" t="e">
        <f>VLOOKUP($A86,'I-EmEC'!$A:$DD,MATCH(CO$2,'I-EmEC'!$A$1:$DD$1,0),FALSE)</f>
        <v>#N/A</v>
      </c>
      <c r="CP86" s="24" t="e">
        <f>VLOOKUP($A86,'I-EmEC'!$A:$DD,MATCH(CP$2,'I-EmEC'!$A$1:$DD$1,0),FALSE)</f>
        <v>#N/A</v>
      </c>
    </row>
    <row r="87" spans="1:94" x14ac:dyDescent="0.2">
      <c r="A87" s="49" t="s">
        <v>158</v>
      </c>
      <c r="B87" s="37" t="str">
        <f>IF(VLOOKUP($A87,'I-Ligands'!$A:$G,3,FALSE)="","",VLOOKUP($A87,'I-Ligands'!$A:$G,3,FALSE))</f>
        <v>MCH</v>
      </c>
      <c r="C87" s="38" t="str">
        <f>IF(VLOOKUP($A87,'I-Ligands'!$A:$G,4,FALSE)="","",VLOOKUP($A87,'I-Ligands'!$A:$G,4,FALSE))</f>
        <v>DFDMLRCMLGRVYRPCWQV</v>
      </c>
      <c r="D87" s="36" t="str">
        <f>IF(VLOOKUP($A87,'I-Ligands'!$A:$G,5,FALSE)="","",VLOOKUP($A87,'I-Ligands'!$A:$G,5,FALSE))</f>
        <v>Guide to Pharmacology</v>
      </c>
      <c r="E87" s="36">
        <f>IF(VLOOKUP($A87,'I-Ligands'!$A:$G,6,FALSE)="","",VLOOKUP($A87,'I-Ligands'!$A:$G,6,FALSE))</f>
        <v>1298</v>
      </c>
      <c r="F87" s="36" t="str">
        <f>IF(VLOOKUP($A87,'I-Ligands'!$A:$G,7,FALSE)="","",VLOOKUP($A87,'I-Ligands'!$A:$G,7,FALSE))</f>
        <v>Physiological</v>
      </c>
      <c r="G87" s="28">
        <f t="shared" si="20"/>
        <v>7.6146399936827036</v>
      </c>
      <c r="H87" s="32">
        <f t="shared" si="21"/>
        <v>8.6</v>
      </c>
      <c r="I87" s="32">
        <f t="shared" si="22"/>
        <v>8.51</v>
      </c>
      <c r="J87" s="32">
        <f t="shared" si="23"/>
        <v>7.1923545155650732</v>
      </c>
      <c r="K87" s="32" t="e">
        <f t="shared" si="24"/>
        <v>#N/A</v>
      </c>
      <c r="L87" s="28">
        <f t="shared" si="25"/>
        <v>7.7</v>
      </c>
      <c r="M87" s="32">
        <f t="shared" si="26"/>
        <v>8.6</v>
      </c>
      <c r="N87" s="32">
        <f t="shared" si="27"/>
        <v>8.51</v>
      </c>
      <c r="O87" s="32">
        <f t="shared" si="28"/>
        <v>7.39</v>
      </c>
      <c r="P87" s="32" t="e">
        <f t="shared" si="29"/>
        <v>#N/A</v>
      </c>
      <c r="Q87" s="29">
        <f t="shared" si="30"/>
        <v>83.27205882352942</v>
      </c>
      <c r="R87" s="31">
        <f t="shared" si="31"/>
        <v>100</v>
      </c>
      <c r="S87" s="31">
        <f t="shared" si="32"/>
        <v>100</v>
      </c>
      <c r="T87" s="31">
        <f t="shared" si="33"/>
        <v>63.43873517786561</v>
      </c>
      <c r="U87" s="31" t="e">
        <f t="shared" si="34"/>
        <v>#N/A</v>
      </c>
      <c r="V87" s="28">
        <f t="shared" si="35"/>
        <v>11.133501259445843</v>
      </c>
      <c r="W87" s="32">
        <f t="shared" si="36"/>
        <v>9.3295019157088124</v>
      </c>
      <c r="X87" s="32">
        <f t="shared" si="37"/>
        <v>6.2435897435897445</v>
      </c>
      <c r="Y87" s="32">
        <f t="shared" si="38"/>
        <v>5.8363636363636369</v>
      </c>
      <c r="Z87" s="32" t="e">
        <f t="shared" si="39"/>
        <v>#N/A</v>
      </c>
      <c r="AA87" s="23" cm="1">
        <f t="array" ref="AA87">_xlfn.IFS(AR87=0,0,AR87&gt;0,(LOG(0.01*BI87/10^-AR87)))</f>
        <v>7.6004993023146525</v>
      </c>
      <c r="AB87" s="24" cm="1">
        <f t="array" ref="AB87">_xlfn.IFS(AS87=0,0,AS87&gt;0,(LOG(0.01*BJ87/10^-AS87)))</f>
        <v>7.6146399936827036</v>
      </c>
      <c r="AC87" s="24" cm="1">
        <f t="array" ref="AC87">_xlfn.IFS(AT87=0,0,AT87&gt;0,(LOG(0.01*BK87/10^-AT87)))</f>
        <v>8.079721970681403</v>
      </c>
      <c r="AD87" s="24" cm="1">
        <f t="array" ref="AD87">_xlfn.IFS(AU87=0,0,AU87&gt;0,(LOG(0.01*BL87/10^-AU87)))</f>
        <v>8.079721970681403</v>
      </c>
      <c r="AE87" s="24" cm="1">
        <f t="array" ref="AE87">_xlfn.IFS(AV87=0,0,AV87&gt;0,(LOG(0.01*BM87/10^-AV87)))</f>
        <v>8.6</v>
      </c>
      <c r="AF87" s="24" cm="1">
        <f t="array" ref="AF87">_xlfn.IFS(AW87=0,0,AW87&gt;0,(LOG(0.01*BN87/10^-AW87)))</f>
        <v>7.7954624683512064</v>
      </c>
      <c r="AG87" s="24" cm="1">
        <f t="array" ref="AG87">_xlfn.IFS(AX87=0,0,AX87&gt;0,(LOG(0.01*BO87/10^-AX87)))</f>
        <v>7.7954624683512064</v>
      </c>
      <c r="AH87" s="24" cm="1">
        <f t="array" ref="AH87">_xlfn.IFS(AY87=0,0,AY87&gt;0,(LOG(0.01*BP87/10^-AY87)))</f>
        <v>6.859352633329741</v>
      </c>
      <c r="AI87" s="24" cm="1">
        <f t="array" ref="AI87">_xlfn.IFS(AZ87=0,0,AZ87&gt;0,(LOG(0.01*BQ87/10^-AZ87)))</f>
        <v>8.51</v>
      </c>
      <c r="AJ87" s="24" cm="1">
        <f t="array" ref="AJ87">_xlfn.IFS(BA87=0,0,BA87&gt;0,(LOG(0.01*BR87/10^-BA87)))</f>
        <v>8.51</v>
      </c>
      <c r="AK87" s="24" cm="1">
        <f t="array" ref="AK87">_xlfn.IFS(BB87=0,0,BB87&gt;0,(LOG(0.01*BS87/10^-BB87)))</f>
        <v>7.1002064846129125</v>
      </c>
      <c r="AL87" s="24" cm="1">
        <f t="array" ref="AL87">_xlfn.IFS(BC87=0,0,BC87&gt;0,(LOG(0.01*BT87/10^-BC87)))</f>
        <v>5.9755817509659144</v>
      </c>
      <c r="AM87" s="24" cm="1">
        <f t="array" ref="AM87">_xlfn.IFS(BD87=0,0,BD87&gt;0,(LOG(0.01*BU87/10^-BD87)))</f>
        <v>7.0212833250963493</v>
      </c>
      <c r="AN87" s="24" cm="1">
        <f t="array" ref="AN87">_xlfn.IFS(BE87=0,0,BE87&gt;0,(LOG(0.01*BV87/10^-BE87)))</f>
        <v>7.1923545155650732</v>
      </c>
      <c r="AO87" s="24" t="e" cm="1">
        <f t="array" ref="AO87">_xlfn.IFS(BF87=0,0,BF87&gt;0,(LOG(0.01*BW87/10^-BF87)))</f>
        <v>#N/A</v>
      </c>
      <c r="AP87" s="24" t="e" cm="1">
        <f t="array" ref="AP87">_xlfn.IFS(BG87=0,0,BG87&gt;0,(LOG(0.01*BX87/10^-BG87)))</f>
        <v>#N/A</v>
      </c>
      <c r="AQ87" s="24" t="e" cm="1">
        <f t="array" ref="AQ87">_xlfn.IFS(BH87=0,0,BH87&gt;0,(LOG(0.01*BY87/10^-BH87)))</f>
        <v>#N/A</v>
      </c>
      <c r="AR87" s="23">
        <f>VLOOKUP($A87,'I-EmEC'!$A:$DD,MATCH(AR$2,'I-EmEC'!$A$1:$DD$1,0),FALSE)</f>
        <v>7.68</v>
      </c>
      <c r="AS87" s="24">
        <f>VLOOKUP($A87,'I-EmEC'!$A:$DD,MATCH(AS$2,'I-EmEC'!$A$1:$DD$1,0),FALSE)</f>
        <v>7.7</v>
      </c>
      <c r="AT87" s="24">
        <f>VLOOKUP($A87,'I-EmEC'!$A:$DD,MATCH(AT$2,'I-EmEC'!$A$1:$DD$1,0),FALSE)</f>
        <v>8.14</v>
      </c>
      <c r="AU87" s="24">
        <f>VLOOKUP($A87,'I-EmEC'!$A:$DD,MATCH(AU$2,'I-EmEC'!$A$1:$DD$1,0),FALSE)</f>
        <v>8.14</v>
      </c>
      <c r="AV87" s="24">
        <f>VLOOKUP($A87,'I-EmEC'!$A:$DD,MATCH(AV$2,'I-EmEC'!$A$1:$DD$1,0),FALSE)</f>
        <v>8.6</v>
      </c>
      <c r="AW87" s="24">
        <f>VLOOKUP($A87,'I-EmEC'!$A:$DD,MATCH(AW$2,'I-EmEC'!$A$1:$DD$1,0),FALSE)</f>
        <v>7.85</v>
      </c>
      <c r="AX87" s="24">
        <f>VLOOKUP($A87,'I-EmEC'!$A:$DD,MATCH(AX$2,'I-EmEC'!$A$1:$DD$1,0),FALSE)</f>
        <v>7.85</v>
      </c>
      <c r="AY87" s="24">
        <f>VLOOKUP($A87,'I-EmEC'!$A:$DD,MATCH(AY$2,'I-EmEC'!$A$1:$DD$1,0),FALSE)</f>
        <v>7.13</v>
      </c>
      <c r="AZ87" s="24">
        <f>VLOOKUP($A87,'I-EmEC'!$A:$DD,MATCH(AZ$2,'I-EmEC'!$A$1:$DD$1,0),FALSE)</f>
        <v>8.51</v>
      </c>
      <c r="BA87" s="24">
        <f>VLOOKUP($A87,'I-EmEC'!$A:$DD,MATCH(BA$2,'I-EmEC'!$A$1:$DD$1,0),FALSE)</f>
        <v>8.51</v>
      </c>
      <c r="BB87" s="24">
        <f>VLOOKUP($A87,'I-EmEC'!$A:$DD,MATCH(BB$2,'I-EmEC'!$A$1:$DD$1,0),FALSE)</f>
        <v>7.27</v>
      </c>
      <c r="BC87" s="24">
        <f>VLOOKUP($A87,'I-EmEC'!$A:$DD,MATCH(BC$2,'I-EmEC'!$A$1:$DD$1,0),FALSE)</f>
        <v>6.57</v>
      </c>
      <c r="BD87" s="24">
        <f>VLOOKUP($A87,'I-EmEC'!$A:$DD,MATCH(BD$2,'I-EmEC'!$A$1:$DD$1,0),FALSE)</f>
        <v>7.26</v>
      </c>
      <c r="BE87" s="24">
        <f>VLOOKUP($A87,'I-EmEC'!$A:$DD,MATCH(BE$2,'I-EmEC'!$A$1:$DD$1,0),FALSE)</f>
        <v>7.39</v>
      </c>
      <c r="BF87" s="24" t="e">
        <f>VLOOKUP($A87,'I-EmEC'!$A:$DD,MATCH(BF$2,'I-EmEC'!$A$1:$DD$1,0),FALSE)</f>
        <v>#N/A</v>
      </c>
      <c r="BG87" s="24" t="e">
        <f>VLOOKUP($A87,'I-EmEC'!$A:$DD,MATCH(BG$2,'I-EmEC'!$A$1:$DD$1,0),FALSE)</f>
        <v>#N/A</v>
      </c>
      <c r="BH87" s="24" t="e">
        <f>VLOOKUP($A87,'I-EmEC'!$A:$DD,MATCH(BH$2,'I-EmEC'!$A$1:$DD$1,0),FALSE)</f>
        <v>#N/A</v>
      </c>
      <c r="BI87" s="26">
        <f>VLOOKUP($A87,'I-EmEC'!$A:$DD,MATCH(BI$2,'I-EmEC'!$A$1:$DD$1,0),FALSE)</f>
        <v>83.27205882352942</v>
      </c>
      <c r="BJ87" s="27">
        <f>VLOOKUP($A87,'I-EmEC'!$A:$DD,MATCH(BJ$2,'I-EmEC'!$A$1:$DD$1,0),FALSE)</f>
        <v>82.156133828996289</v>
      </c>
      <c r="BK87" s="27">
        <f>VLOOKUP($A87,'I-EmEC'!$A:$DD,MATCH(BK$2,'I-EmEC'!$A$1:$DD$1,0),FALSE)</f>
        <v>87.040618955512571</v>
      </c>
      <c r="BL87" s="27">
        <f>VLOOKUP($A87,'I-EmEC'!$A:$DD,MATCH(BL$2,'I-EmEC'!$A$1:$DD$1,0),FALSE)</f>
        <v>87.040618955512571</v>
      </c>
      <c r="BM87" s="27">
        <f>VLOOKUP($A87,'I-EmEC'!$A:$DD,MATCH(BM$2,'I-EmEC'!$A$1:$DD$1,0),FALSE)</f>
        <v>100</v>
      </c>
      <c r="BN87" s="27">
        <f>VLOOKUP($A87,'I-EmEC'!$A:$DD,MATCH(BN$2,'I-EmEC'!$A$1:$DD$1,0),FALSE)</f>
        <v>88.198757763975166</v>
      </c>
      <c r="BO87" s="27">
        <f>VLOOKUP($A87,'I-EmEC'!$A:$DD,MATCH(BO$2,'I-EmEC'!$A$1:$DD$1,0),FALSE)</f>
        <v>88.198757763975166</v>
      </c>
      <c r="BP87" s="27">
        <f>VLOOKUP($A87,'I-EmEC'!$A:$DD,MATCH(BP$2,'I-EmEC'!$A$1:$DD$1,0),FALSE)</f>
        <v>53.623188405797102</v>
      </c>
      <c r="BQ87" s="27">
        <f>VLOOKUP($A87,'I-EmEC'!$A:$DD,MATCH(BQ$2,'I-EmEC'!$A$1:$DD$1,0),FALSE)</f>
        <v>100</v>
      </c>
      <c r="BR87" s="27">
        <f>VLOOKUP($A87,'I-EmEC'!$A:$DD,MATCH(BR$2,'I-EmEC'!$A$1:$DD$1,0),FALSE)</f>
        <v>100</v>
      </c>
      <c r="BS87" s="27">
        <f>VLOOKUP($A87,'I-EmEC'!$A:$DD,MATCH(BS$2,'I-EmEC'!$A$1:$DD$1,0),FALSE)</f>
        <v>67.640449438202253</v>
      </c>
      <c r="BT87" s="27">
        <f>VLOOKUP($A87,'I-EmEC'!$A:$DD,MATCH(BT$2,'I-EmEC'!$A$1:$DD$1,0),FALSE)</f>
        <v>25.443786982248518</v>
      </c>
      <c r="BU87" s="27">
        <f>VLOOKUP($A87,'I-EmEC'!$A:$DD,MATCH(BU$2,'I-EmEC'!$A$1:$DD$1,0),FALSE)</f>
        <v>57.714285714285715</v>
      </c>
      <c r="BV87" s="27">
        <f>VLOOKUP($A87,'I-EmEC'!$A:$DD,MATCH(BV$2,'I-EmEC'!$A$1:$DD$1,0),FALSE)</f>
        <v>63.43873517786561</v>
      </c>
      <c r="BW87" s="27" t="e">
        <f>VLOOKUP($A87,'I-EmEC'!$A:$DD,MATCH(BW$2,'I-EmEC'!$A$1:$DD$1,0),FALSE)</f>
        <v>#N/A</v>
      </c>
      <c r="BX87" s="27" t="e">
        <f>VLOOKUP($A87,'I-EmEC'!$A:$DD,MATCH(BX$2,'I-EmEC'!$A$1:$DD$1,0),FALSE)</f>
        <v>#N/A</v>
      </c>
      <c r="BY87" s="27" t="e">
        <f>VLOOKUP($A87,'I-EmEC'!$A:$DD,MATCH(BY$2,'I-EmEC'!$A$1:$DD$1,0),FALSE)</f>
        <v>#N/A</v>
      </c>
      <c r="BZ87" s="23">
        <f>VLOOKUP($A87,'I-EmEC'!$A:$DD,MATCH(BZ$2,'I-EmEC'!$A$1:$DD$1,0),FALSE)</f>
        <v>7.3419773095623979</v>
      </c>
      <c r="CA87" s="24">
        <f>VLOOKUP($A87,'I-EmEC'!$A:$DD,MATCH(CA$2,'I-EmEC'!$A$1:$DD$1,0),FALSE)</f>
        <v>11.133501259445843</v>
      </c>
      <c r="CB87" s="24">
        <f>VLOOKUP($A87,'I-EmEC'!$A:$DD,MATCH(CB$2,'I-EmEC'!$A$1:$DD$1,0),FALSE)</f>
        <v>3.9577836411609502</v>
      </c>
      <c r="CC87" s="24">
        <f>VLOOKUP($A87,'I-EmEC'!$A:$DD,MATCH(CC$2,'I-EmEC'!$A$1:$DD$1,0),FALSE)</f>
        <v>3.9577836411609502</v>
      </c>
      <c r="CD87" s="24">
        <f>VLOOKUP($A87,'I-EmEC'!$A:$DD,MATCH(CD$2,'I-EmEC'!$A$1:$DD$1,0),FALSE)</f>
        <v>9.3295019157088124</v>
      </c>
      <c r="CE87" s="24">
        <f>VLOOKUP($A87,'I-EmEC'!$A:$DD,MATCH(CE$2,'I-EmEC'!$A$1:$DD$1,0),FALSE)</f>
        <v>8.6761710794297358</v>
      </c>
      <c r="CF87" s="24">
        <f>VLOOKUP($A87,'I-EmEC'!$A:$DD,MATCH(CF$2,'I-EmEC'!$A$1:$DD$1,0),FALSE)</f>
        <v>8.6761710794297358</v>
      </c>
      <c r="CG87" s="24">
        <f>VLOOKUP($A87,'I-EmEC'!$A:$DD,MATCH(CG$2,'I-EmEC'!$A$1:$DD$1,0),FALSE)</f>
        <v>4.3529411764705879</v>
      </c>
      <c r="CH87" s="24">
        <f>VLOOKUP($A87,'I-EmEC'!$A:$DD,MATCH(CH$2,'I-EmEC'!$A$1:$DD$1,0),FALSE)</f>
        <v>6.2435897435897445</v>
      </c>
      <c r="CI87" s="24">
        <f>VLOOKUP($A87,'I-EmEC'!$A:$DD,MATCH(CI$2,'I-EmEC'!$A$1:$DD$1,0),FALSE)</f>
        <v>6.2435897435897445</v>
      </c>
      <c r="CJ87" s="24">
        <f>VLOOKUP($A87,'I-EmEC'!$A:$DD,MATCH(CJ$2,'I-EmEC'!$A$1:$DD$1,0),FALSE)</f>
        <v>4.0348525469168903</v>
      </c>
      <c r="CK87" s="24">
        <f>VLOOKUP($A87,'I-EmEC'!$A:$DD,MATCH(CK$2,'I-EmEC'!$A$1:$DD$1,0),FALSE)</f>
        <v>1.8914956011730204</v>
      </c>
      <c r="CL87" s="24">
        <f>VLOOKUP($A87,'I-EmEC'!$A:$DD,MATCH(CL$2,'I-EmEC'!$A$1:$DD$1,0),FALSE)</f>
        <v>5.0924369747899156</v>
      </c>
      <c r="CM87" s="24">
        <f>VLOOKUP($A87,'I-EmEC'!$A:$DD,MATCH(CM$2,'I-EmEC'!$A$1:$DD$1,0),FALSE)</f>
        <v>5.8363636363636369</v>
      </c>
      <c r="CN87" s="24" t="e">
        <f>VLOOKUP($A87,'I-EmEC'!$A:$DD,MATCH(CN$2,'I-EmEC'!$A$1:$DD$1,0),FALSE)</f>
        <v>#N/A</v>
      </c>
      <c r="CO87" s="24" t="e">
        <f>VLOOKUP($A87,'I-EmEC'!$A:$DD,MATCH(CO$2,'I-EmEC'!$A$1:$DD$1,0),FALSE)</f>
        <v>#N/A</v>
      </c>
      <c r="CP87" s="24" t="e">
        <f>VLOOKUP($A87,'I-EmEC'!$A:$DD,MATCH(CP$2,'I-EmEC'!$A$1:$DD$1,0),FALSE)</f>
        <v>#N/A</v>
      </c>
    </row>
    <row r="88" spans="1:94" x14ac:dyDescent="0.2">
      <c r="A88" s="49" t="s">
        <v>159</v>
      </c>
      <c r="B88" s="37" t="str">
        <f>IF(VLOOKUP($A88,'I-Ligands'!$A:$G,3,FALSE)="","",VLOOKUP($A88,'I-Ligands'!$A:$G,3,FALSE))</f>
        <v>MCH</v>
      </c>
      <c r="C88" s="38" t="str">
        <f>IF(VLOOKUP($A88,'I-Ligands'!$A:$G,4,FALSE)="","",VLOOKUP($A88,'I-Ligands'!$A:$G,4,FALSE))</f>
        <v>DFDMLRCMLGRVYRPCWQV</v>
      </c>
      <c r="D88" s="36" t="str">
        <f>IF(VLOOKUP($A88,'I-Ligands'!$A:$G,5,FALSE)="","",VLOOKUP($A88,'I-Ligands'!$A:$G,5,FALSE))</f>
        <v>Guide to Pharmacology</v>
      </c>
      <c r="E88" s="36">
        <f>IF(VLOOKUP($A88,'I-Ligands'!$A:$G,6,FALSE)="","",VLOOKUP($A88,'I-Ligands'!$A:$G,6,FALSE))</f>
        <v>1298</v>
      </c>
      <c r="F88" s="36" t="str">
        <f>IF(VLOOKUP($A88,'I-Ligands'!$A:$G,7,FALSE)="","",VLOOKUP($A88,'I-Ligands'!$A:$G,7,FALSE))</f>
        <v>Physiological</v>
      </c>
      <c r="G88" s="28">
        <f t="shared" si="20"/>
        <v>7.8647139461591848</v>
      </c>
      <c r="H88" s="32">
        <f t="shared" si="21"/>
        <v>8.5984210904417679</v>
      </c>
      <c r="I88" s="32">
        <f t="shared" si="22"/>
        <v>8.6987735395526542</v>
      </c>
      <c r="J88" s="32">
        <f t="shared" si="23"/>
        <v>7.7584799065621164</v>
      </c>
      <c r="K88" s="32" t="e">
        <f t="shared" si="24"/>
        <v>#N/A</v>
      </c>
      <c r="L88" s="28">
        <f t="shared" si="25"/>
        <v>8</v>
      </c>
      <c r="M88" s="32">
        <f t="shared" si="26"/>
        <v>8.67</v>
      </c>
      <c r="N88" s="32">
        <f t="shared" si="27"/>
        <v>8.83</v>
      </c>
      <c r="O88" s="32">
        <f t="shared" si="28"/>
        <v>7.9</v>
      </c>
      <c r="P88" s="32" t="e">
        <f t="shared" si="29"/>
        <v>#N/A</v>
      </c>
      <c r="Q88" s="29">
        <f t="shared" si="30"/>
        <v>75.183823529411768</v>
      </c>
      <c r="R88" s="31">
        <f t="shared" si="31"/>
        <v>84.80492813141683</v>
      </c>
      <c r="S88" s="31">
        <f t="shared" si="32"/>
        <v>73.921971252566735</v>
      </c>
      <c r="T88" s="31">
        <f t="shared" si="33"/>
        <v>72.19047619047619</v>
      </c>
      <c r="U88" s="31" t="e">
        <f t="shared" si="34"/>
        <v>#N/A</v>
      </c>
      <c r="V88" s="28">
        <f t="shared" si="35"/>
        <v>24.936708860759492</v>
      </c>
      <c r="W88" s="32">
        <f t="shared" si="36"/>
        <v>26.30573248407643</v>
      </c>
      <c r="X88" s="32">
        <f t="shared" si="37"/>
        <v>18.106796116504853</v>
      </c>
      <c r="Y88" s="32">
        <f t="shared" si="38"/>
        <v>22.694610778443113</v>
      </c>
      <c r="Z88" s="32" t="e">
        <f t="shared" si="39"/>
        <v>#N/A</v>
      </c>
      <c r="AA88" s="23" cm="1">
        <f t="array" ref="AA88">_xlfn.IFS(AR88=0,0,AR88&gt;0,(LOG(0.01*BI88/10^-AR88)))</f>
        <v>7.8261244083091626</v>
      </c>
      <c r="AB88" s="24" cm="1">
        <f t="array" ref="AB88">_xlfn.IFS(AS88=0,0,AS88&gt;0,(LOG(0.01*BJ88/10^-AS88)))</f>
        <v>7.8647139461591848</v>
      </c>
      <c r="AC88" s="24" cm="1">
        <f t="array" ref="AC88">_xlfn.IFS(AT88=0,0,AT88&gt;0,(LOG(0.01*BK88/10^-AT88)))</f>
        <v>8.0142046428315723</v>
      </c>
      <c r="AD88" s="24" cm="1">
        <f t="array" ref="AD88">_xlfn.IFS(AU88=0,0,AU88&gt;0,(LOG(0.01*BL88/10^-AU88)))</f>
        <v>8.0142046428315723</v>
      </c>
      <c r="AE88" s="24" cm="1">
        <f t="array" ref="AE88">_xlfn.IFS(AV88=0,0,AV88&gt;0,(LOG(0.01*BM88/10^-AV88)))</f>
        <v>8.5984210904417679</v>
      </c>
      <c r="AF88" s="24" cm="1">
        <f t="array" ref="AF88">_xlfn.IFS(AW88=0,0,AW88&gt;0,(LOG(0.01*BN88/10^-AW88)))</f>
        <v>7.3102691333247432</v>
      </c>
      <c r="AG88" s="24" cm="1">
        <f t="array" ref="AG88">_xlfn.IFS(AX88=0,0,AX88&gt;0,(LOG(0.01*BO88/10^-AX88)))</f>
        <v>7.3102691333247432</v>
      </c>
      <c r="AH88" s="24" cm="1">
        <f t="array" ref="AH88">_xlfn.IFS(AY88=0,0,AY88&gt;0,(LOG(0.01*BP88/10^-AY88)))</f>
        <v>7.383934765982481</v>
      </c>
      <c r="AI88" s="24" cm="1">
        <f t="array" ref="AI88">_xlfn.IFS(AZ88=0,0,AZ88&gt;0,(LOG(0.01*BQ88/10^-AZ88)))</f>
        <v>8.6987735395526542</v>
      </c>
      <c r="AJ88" s="24" cm="1">
        <f t="array" ref="AJ88">_xlfn.IFS(BA88=0,0,BA88&gt;0,(LOG(0.01*BR88/10^-BA88)))</f>
        <v>8.6987735395526542</v>
      </c>
      <c r="AK88" s="24" cm="1">
        <f t="array" ref="AK88">_xlfn.IFS(BB88=0,0,BB88&gt;0,(LOG(0.01*BS88/10^-BB88)))</f>
        <v>7.9958562530953241</v>
      </c>
      <c r="AL88" s="24" cm="1">
        <f t="array" ref="AL88">_xlfn.IFS(BC88=0,0,BC88&gt;0,(LOG(0.01*BT88/10^-BC88)))</f>
        <v>7.8167008724753524</v>
      </c>
      <c r="AM88" s="24" cm="1">
        <f t="array" ref="AM88">_xlfn.IFS(BD88=0,0,BD88&gt;0,(LOG(0.01*BU88/10^-BD88)))</f>
        <v>7.7584799065621164</v>
      </c>
      <c r="AN88" s="24" cm="1">
        <f t="array" ref="AN88">_xlfn.IFS(BE88=0,0,BE88&gt;0,(LOG(0.01*BV88/10^-BE88)))</f>
        <v>7.6124079257317323</v>
      </c>
      <c r="AO88" s="24" t="e" cm="1">
        <f t="array" ref="AO88">_xlfn.IFS(BF88=0,0,BF88&gt;0,(LOG(0.01*BW88/10^-BF88)))</f>
        <v>#N/A</v>
      </c>
      <c r="AP88" s="24" t="e" cm="1">
        <f t="array" ref="AP88">_xlfn.IFS(BG88=0,0,BG88&gt;0,(LOG(0.01*BX88/10^-BG88)))</f>
        <v>#N/A</v>
      </c>
      <c r="AQ88" s="24" t="e" cm="1">
        <f t="array" ref="AQ88">_xlfn.IFS(BH88=0,0,BH88&gt;0,(LOG(0.01*BY88/10^-BH88)))</f>
        <v>#N/A</v>
      </c>
      <c r="AR88" s="23">
        <f>VLOOKUP($A88,'I-EmEC'!$A:$DD,MATCH(AR$2,'I-EmEC'!$A$1:$DD$1,0),FALSE)</f>
        <v>7.95</v>
      </c>
      <c r="AS88" s="24">
        <f>VLOOKUP($A88,'I-EmEC'!$A:$DD,MATCH(AS$2,'I-EmEC'!$A$1:$DD$1,0),FALSE)</f>
        <v>8</v>
      </c>
      <c r="AT88" s="24">
        <f>VLOOKUP($A88,'I-EmEC'!$A:$DD,MATCH(AT$2,'I-EmEC'!$A$1:$DD$1,0),FALSE)</f>
        <v>8.1300000000000008</v>
      </c>
      <c r="AU88" s="24">
        <f>VLOOKUP($A88,'I-EmEC'!$A:$DD,MATCH(AU$2,'I-EmEC'!$A$1:$DD$1,0),FALSE)</f>
        <v>8.1300000000000008</v>
      </c>
      <c r="AV88" s="24">
        <f>VLOOKUP($A88,'I-EmEC'!$A:$DD,MATCH(AV$2,'I-EmEC'!$A$1:$DD$1,0),FALSE)</f>
        <v>8.67</v>
      </c>
      <c r="AW88" s="24">
        <f>VLOOKUP($A88,'I-EmEC'!$A:$DD,MATCH(AW$2,'I-EmEC'!$A$1:$DD$1,0),FALSE)</f>
        <v>7.52</v>
      </c>
      <c r="AX88" s="24">
        <f>VLOOKUP($A88,'I-EmEC'!$A:$DD,MATCH(AX$2,'I-EmEC'!$A$1:$DD$1,0),FALSE)</f>
        <v>7.52</v>
      </c>
      <c r="AY88" s="24">
        <f>VLOOKUP($A88,'I-EmEC'!$A:$DD,MATCH(AY$2,'I-EmEC'!$A$1:$DD$1,0),FALSE)</f>
        <v>7.61</v>
      </c>
      <c r="AZ88" s="24">
        <f>VLOOKUP($A88,'I-EmEC'!$A:$DD,MATCH(AZ$2,'I-EmEC'!$A$1:$DD$1,0),FALSE)</f>
        <v>8.83</v>
      </c>
      <c r="BA88" s="24">
        <f>VLOOKUP($A88,'I-EmEC'!$A:$DD,MATCH(BA$2,'I-EmEC'!$A$1:$DD$1,0),FALSE)</f>
        <v>8.83</v>
      </c>
      <c r="BB88" s="24">
        <f>VLOOKUP($A88,'I-EmEC'!$A:$DD,MATCH(BB$2,'I-EmEC'!$A$1:$DD$1,0),FALSE)</f>
        <v>8.17</v>
      </c>
      <c r="BC88" s="24">
        <f>VLOOKUP($A88,'I-EmEC'!$A:$DD,MATCH(BC$2,'I-EmEC'!$A$1:$DD$1,0),FALSE)</f>
        <v>7.95</v>
      </c>
      <c r="BD88" s="24">
        <f>VLOOKUP($A88,'I-EmEC'!$A:$DD,MATCH(BD$2,'I-EmEC'!$A$1:$DD$1,0),FALSE)</f>
        <v>7.9</v>
      </c>
      <c r="BE88" s="24">
        <f>VLOOKUP($A88,'I-EmEC'!$A:$DD,MATCH(BE$2,'I-EmEC'!$A$1:$DD$1,0),FALSE)</f>
        <v>7.78</v>
      </c>
      <c r="BF88" s="24" t="e">
        <f>VLOOKUP($A88,'I-EmEC'!$A:$DD,MATCH(BF$2,'I-EmEC'!$A$1:$DD$1,0),FALSE)</f>
        <v>#N/A</v>
      </c>
      <c r="BG88" s="24" t="e">
        <f>VLOOKUP($A88,'I-EmEC'!$A:$DD,MATCH(BG$2,'I-EmEC'!$A$1:$DD$1,0),FALSE)</f>
        <v>#N/A</v>
      </c>
      <c r="BH88" s="24" t="e">
        <f>VLOOKUP($A88,'I-EmEC'!$A:$DD,MATCH(BH$2,'I-EmEC'!$A$1:$DD$1,0),FALSE)</f>
        <v>#N/A</v>
      </c>
      <c r="BI88" s="26">
        <f>VLOOKUP($A88,'I-EmEC'!$A:$DD,MATCH(BI$2,'I-EmEC'!$A$1:$DD$1,0),FALSE)</f>
        <v>75.183823529411768</v>
      </c>
      <c r="BJ88" s="27">
        <f>VLOOKUP($A88,'I-EmEC'!$A:$DD,MATCH(BJ$2,'I-EmEC'!$A$1:$DD$1,0),FALSE)</f>
        <v>73.234200743494426</v>
      </c>
      <c r="BK88" s="27">
        <f>VLOOKUP($A88,'I-EmEC'!$A:$DD,MATCH(BK$2,'I-EmEC'!$A$1:$DD$1,0),FALSE)</f>
        <v>76.595744680851055</v>
      </c>
      <c r="BL88" s="27">
        <f>VLOOKUP($A88,'I-EmEC'!$A:$DD,MATCH(BL$2,'I-EmEC'!$A$1:$DD$1,0),FALSE)</f>
        <v>76.595744680851055</v>
      </c>
      <c r="BM88" s="27">
        <f>VLOOKUP($A88,'I-EmEC'!$A:$DD,MATCH(BM$2,'I-EmEC'!$A$1:$DD$1,0),FALSE)</f>
        <v>84.80492813141683</v>
      </c>
      <c r="BN88" s="27">
        <f>VLOOKUP($A88,'I-EmEC'!$A:$DD,MATCH(BN$2,'I-EmEC'!$A$1:$DD$1,0),FALSE)</f>
        <v>61.697722567287791</v>
      </c>
      <c r="BO88" s="27">
        <f>VLOOKUP($A88,'I-EmEC'!$A:$DD,MATCH(BO$2,'I-EmEC'!$A$1:$DD$1,0),FALSE)</f>
        <v>61.697722567287791</v>
      </c>
      <c r="BP88" s="27">
        <f>VLOOKUP($A88,'I-EmEC'!$A:$DD,MATCH(BP$2,'I-EmEC'!$A$1:$DD$1,0),FALSE)</f>
        <v>59.420289855072461</v>
      </c>
      <c r="BQ88" s="27">
        <f>VLOOKUP($A88,'I-EmEC'!$A:$DD,MATCH(BQ$2,'I-EmEC'!$A$1:$DD$1,0),FALSE)</f>
        <v>73.921971252566735</v>
      </c>
      <c r="BR88" s="27">
        <f>VLOOKUP($A88,'I-EmEC'!$A:$DD,MATCH(BR$2,'I-EmEC'!$A$1:$DD$1,0),FALSE)</f>
        <v>73.921971252566735</v>
      </c>
      <c r="BS88" s="27">
        <f>VLOOKUP($A88,'I-EmEC'!$A:$DD,MATCH(BS$2,'I-EmEC'!$A$1:$DD$1,0),FALSE)</f>
        <v>66.966292134831463</v>
      </c>
      <c r="BT88" s="27">
        <f>VLOOKUP($A88,'I-EmEC'!$A:$DD,MATCH(BT$2,'I-EmEC'!$A$1:$DD$1,0),FALSE)</f>
        <v>73.570019723865869</v>
      </c>
      <c r="BU88" s="27">
        <f>VLOOKUP($A88,'I-EmEC'!$A:$DD,MATCH(BU$2,'I-EmEC'!$A$1:$DD$1,0),FALSE)</f>
        <v>72.19047619047619</v>
      </c>
      <c r="BV88" s="27">
        <f>VLOOKUP($A88,'I-EmEC'!$A:$DD,MATCH(BV$2,'I-EmEC'!$A$1:$DD$1,0),FALSE)</f>
        <v>67.984189723320156</v>
      </c>
      <c r="BW88" s="27" t="e">
        <f>VLOOKUP($A88,'I-EmEC'!$A:$DD,MATCH(BW$2,'I-EmEC'!$A$1:$DD$1,0),FALSE)</f>
        <v>#N/A</v>
      </c>
      <c r="BX88" s="27" t="e">
        <f>VLOOKUP($A88,'I-EmEC'!$A:$DD,MATCH(BX$2,'I-EmEC'!$A$1:$DD$1,0),FALSE)</f>
        <v>#N/A</v>
      </c>
      <c r="BY88" s="27" t="e">
        <f>VLOOKUP($A88,'I-EmEC'!$A:$DD,MATCH(BY$2,'I-EmEC'!$A$1:$DD$1,0),FALSE)</f>
        <v>#N/A</v>
      </c>
      <c r="BZ88" s="23">
        <f>VLOOKUP($A88,'I-EmEC'!$A:$DD,MATCH(BZ$2,'I-EmEC'!$A$1:$DD$1,0),FALSE)</f>
        <v>11.17486338797814</v>
      </c>
      <c r="CA88" s="24">
        <f>VLOOKUP($A88,'I-EmEC'!$A:$DD,MATCH(CA$2,'I-EmEC'!$A$1:$DD$1,0),FALSE)</f>
        <v>24.936708860759492</v>
      </c>
      <c r="CB88" s="24">
        <f>VLOOKUP($A88,'I-EmEC'!$A:$DD,MATCH(CB$2,'I-EmEC'!$A$1:$DD$1,0),FALSE)</f>
        <v>9.6585365853658551</v>
      </c>
      <c r="CC88" s="24">
        <f>VLOOKUP($A88,'I-EmEC'!$A:$DD,MATCH(CC$2,'I-EmEC'!$A$1:$DD$1,0),FALSE)</f>
        <v>9.6585365853658551</v>
      </c>
      <c r="CD88" s="24">
        <f>VLOOKUP($A88,'I-EmEC'!$A:$DD,MATCH(CD$2,'I-EmEC'!$A$1:$DD$1,0),FALSE)</f>
        <v>26.30573248407643</v>
      </c>
      <c r="CE88" s="24">
        <f>VLOOKUP($A88,'I-EmEC'!$A:$DD,MATCH(CE$2,'I-EmEC'!$A$1:$DD$1,0),FALSE)</f>
        <v>12.416666666666668</v>
      </c>
      <c r="CF88" s="24">
        <f>VLOOKUP($A88,'I-EmEC'!$A:$DD,MATCH(CF$2,'I-EmEC'!$A$1:$DD$1,0),FALSE)</f>
        <v>12.416666666666668</v>
      </c>
      <c r="CG88" s="24">
        <f>VLOOKUP($A88,'I-EmEC'!$A:$DD,MATCH(CG$2,'I-EmEC'!$A$1:$DD$1,0),FALSE)</f>
        <v>6.7213114754098369</v>
      </c>
      <c r="CH88" s="24">
        <f>VLOOKUP($A88,'I-EmEC'!$A:$DD,MATCH(CH$2,'I-EmEC'!$A$1:$DD$1,0),FALSE)</f>
        <v>10.876132930513595</v>
      </c>
      <c r="CI88" s="24">
        <f>VLOOKUP($A88,'I-EmEC'!$A:$DD,MATCH(CI$2,'I-EmEC'!$A$1:$DD$1,0),FALSE)</f>
        <v>10.876132930513595</v>
      </c>
      <c r="CJ88" s="24">
        <f>VLOOKUP($A88,'I-EmEC'!$A:$DD,MATCH(CJ$2,'I-EmEC'!$A$1:$DD$1,0),FALSE)</f>
        <v>16.741573033707866</v>
      </c>
      <c r="CK88" s="24">
        <f>VLOOKUP($A88,'I-EmEC'!$A:$DD,MATCH(CK$2,'I-EmEC'!$A$1:$DD$1,0),FALSE)</f>
        <v>18.106796116504853</v>
      </c>
      <c r="CL88" s="24">
        <f>VLOOKUP($A88,'I-EmEC'!$A:$DD,MATCH(CL$2,'I-EmEC'!$A$1:$DD$1,0),FALSE)</f>
        <v>22.694610778443113</v>
      </c>
      <c r="CM88" s="24">
        <f>VLOOKUP($A88,'I-EmEC'!$A:$DD,MATCH(CM$2,'I-EmEC'!$A$1:$DD$1,0),FALSE)</f>
        <v>14.638297872340424</v>
      </c>
      <c r="CN88" s="24" t="e">
        <f>VLOOKUP($A88,'I-EmEC'!$A:$DD,MATCH(CN$2,'I-EmEC'!$A$1:$DD$1,0),FALSE)</f>
        <v>#N/A</v>
      </c>
      <c r="CO88" s="24" t="e">
        <f>VLOOKUP($A88,'I-EmEC'!$A:$DD,MATCH(CO$2,'I-EmEC'!$A$1:$DD$1,0),FALSE)</f>
        <v>#N/A</v>
      </c>
      <c r="CP88" s="24" t="e">
        <f>VLOOKUP($A88,'I-EmEC'!$A:$DD,MATCH(CP$2,'I-EmEC'!$A$1:$DD$1,0),FALSE)</f>
        <v>#N/A</v>
      </c>
    </row>
    <row r="89" spans="1:94" x14ac:dyDescent="0.2">
      <c r="A89" s="49" t="s">
        <v>94</v>
      </c>
      <c r="B89" s="37" t="str">
        <f>IF(VLOOKUP($A89,'I-Ligands'!$A:$G,3,FALSE)="","",VLOOKUP($A89,'I-Ligands'!$A:$G,3,FALSE))</f>
        <v>BAM-22P</v>
      </c>
      <c r="C89" s="38" t="str">
        <f>IF(VLOOKUP($A89,'I-Ligands'!$A:$G,4,FALSE)="","",VLOOKUP($A89,'I-Ligands'!$A:$G,4,FALSE))</f>
        <v>YGGFMRRVGRPEWWMDYQKRYG</v>
      </c>
      <c r="D89" s="36" t="str">
        <f>IF(VLOOKUP($A89,'I-Ligands'!$A:$G,5,FALSE)="","",VLOOKUP($A89,'I-Ligands'!$A:$G,5,FALSE))</f>
        <v>Guide to Pharmacology</v>
      </c>
      <c r="E89" s="36">
        <f>IF(VLOOKUP($A89,'I-Ligands'!$A:$G,6,FALSE)="","",VLOOKUP($A89,'I-Ligands'!$A:$G,6,FALSE))</f>
        <v>4058</v>
      </c>
      <c r="F89" s="36" t="str">
        <f>IF(VLOOKUP($A89,'I-Ligands'!$A:$G,7,FALSE)="","",VLOOKUP($A89,'I-Ligands'!$A:$G,7,FALSE))</f>
        <v>Physiological</v>
      </c>
      <c r="G89" s="28">
        <f t="shared" si="20"/>
        <v>6.7006603528359161</v>
      </c>
      <c r="H89" s="32">
        <f t="shared" si="21"/>
        <v>6.5848064702013174</v>
      </c>
      <c r="I89" s="32">
        <f t="shared" si="22"/>
        <v>6.6151875099329507</v>
      </c>
      <c r="J89" s="32">
        <f t="shared" si="23"/>
        <v>6.6600887149282064</v>
      </c>
      <c r="K89" s="32" t="e">
        <f t="shared" si="24"/>
        <v>#N/A</v>
      </c>
      <c r="L89" s="28">
        <f t="shared" si="25"/>
        <v>6.97</v>
      </c>
      <c r="M89" s="32">
        <f t="shared" si="26"/>
        <v>7.07</v>
      </c>
      <c r="N89" s="32">
        <f t="shared" si="27"/>
        <v>7.08</v>
      </c>
      <c r="O89" s="32">
        <f t="shared" si="28"/>
        <v>7.03</v>
      </c>
      <c r="P89" s="32" t="e">
        <f t="shared" si="29"/>
        <v>#N/A</v>
      </c>
      <c r="Q89" s="29">
        <f t="shared" si="30"/>
        <v>56.319702602230485</v>
      </c>
      <c r="R89" s="31">
        <f t="shared" si="31"/>
        <v>44.927536231884055</v>
      </c>
      <c r="S89" s="31">
        <f t="shared" si="32"/>
        <v>66.272189349112423</v>
      </c>
      <c r="T89" s="31">
        <f t="shared" si="33"/>
        <v>58.893280632411063</v>
      </c>
      <c r="U89" s="31" t="e">
        <f t="shared" si="34"/>
        <v>#N/A</v>
      </c>
      <c r="V89" s="28">
        <f t="shared" si="35"/>
        <v>3.258064516129032</v>
      </c>
      <c r="W89" s="32">
        <f t="shared" si="36"/>
        <v>2.2345483359746434</v>
      </c>
      <c r="X89" s="32">
        <f t="shared" si="37"/>
        <v>3.6090225563909772</v>
      </c>
      <c r="Y89" s="32">
        <f t="shared" si="38"/>
        <v>3.5817307692307692</v>
      </c>
      <c r="Z89" s="32" t="e">
        <f t="shared" si="39"/>
        <v>#N/A</v>
      </c>
      <c r="AA89" s="23" cm="1">
        <f t="array" ref="AA89">_xlfn.IFS(AR89=0,0,AR89&gt;0,(LOG(0.01*BI89/10^-AR89)))</f>
        <v>6.6861875358261109</v>
      </c>
      <c r="AB89" s="24" cm="1">
        <f t="array" ref="AB89">_xlfn.IFS(AS89=0,0,AS89&gt;0,(LOG(0.01*BJ89/10^-AS89)))</f>
        <v>6.7006603528359161</v>
      </c>
      <c r="AC89" s="24" cm="1">
        <f t="array" ref="AC89">_xlfn.IFS(AT89=0,0,AT89&gt;0,(LOG(0.01*BK89/10^-AT89)))</f>
        <v>6.2657285695614382</v>
      </c>
      <c r="AD89" s="24" cm="1">
        <f t="array" ref="AD89">_xlfn.IFS(AU89=0,0,AU89&gt;0,(LOG(0.01*BL89/10^-AU89)))</f>
        <v>6.2657285695614382</v>
      </c>
      <c r="AE89" s="24" cm="1">
        <f t="array" ref="AE89">_xlfn.IFS(AV89=0,0,AV89&gt;0,(LOG(0.01*BM89/10^-AV89)))</f>
        <v>6.3781062333829173</v>
      </c>
      <c r="AF89" s="24" cm="1">
        <f t="array" ref="AF89">_xlfn.IFS(AW89=0,0,AW89&gt;0,(LOG(0.01*BN89/10^-AW89)))</f>
        <v>6.5848064702013174</v>
      </c>
      <c r="AG89" s="24" cm="1">
        <f t="array" ref="AG89">_xlfn.IFS(AX89=0,0,AX89&gt;0,(LOG(0.01*BO89/10^-AX89)))</f>
        <v>6.5848064702013174</v>
      </c>
      <c r="AH89" s="24" cm="1">
        <f t="array" ref="AH89">_xlfn.IFS(AY89=0,0,AY89&gt;0,(LOG(0.01*BP89/10^-AY89)))</f>
        <v>6.5625126030970184</v>
      </c>
      <c r="AI89" s="24" cm="1">
        <f t="array" ref="AI89">_xlfn.IFS(AZ89=0,0,AZ89&gt;0,(LOG(0.01*BQ89/10^-AZ89)))</f>
        <v>6.6151875099329507</v>
      </c>
      <c r="AJ89" s="24" cm="1">
        <f t="array" ref="AJ89">_xlfn.IFS(BA89=0,0,BA89&gt;0,(LOG(0.01*BR89/10^-BA89)))</f>
        <v>6.6151875099329507</v>
      </c>
      <c r="AK89" s="24" cm="1">
        <f t="array" ref="AK89">_xlfn.IFS(BB89=0,0,BB89&gt;0,(LOG(0.01*BS89/10^-BB89)))</f>
        <v>6.3685500020271251</v>
      </c>
      <c r="AL89" s="24" cm="1">
        <f t="array" ref="AL89">_xlfn.IFS(BC89=0,0,BC89&gt;0,(LOG(0.01*BT89/10^-BC89)))</f>
        <v>6.5313313180565089</v>
      </c>
      <c r="AM89" s="24" cm="1">
        <f t="array" ref="AM89">_xlfn.IFS(BD89=0,0,BD89&gt;0,(LOG(0.01*BU89/10^-BD89)))</f>
        <v>6.6600887149282064</v>
      </c>
      <c r="AN89" s="24" cm="1">
        <f t="array" ref="AN89">_xlfn.IFS(BE89=0,0,BE89&gt;0,(LOG(0.01*BV89/10^-BE89)))</f>
        <v>6.5500657472364576</v>
      </c>
      <c r="AO89" s="24" t="e" cm="1">
        <f t="array" ref="AO89">_xlfn.IFS(BF89=0,0,BF89&gt;0,(LOG(0.01*BW89/10^-BF89)))</f>
        <v>#N/A</v>
      </c>
      <c r="AP89" s="24" t="e" cm="1">
        <f t="array" ref="AP89">_xlfn.IFS(BG89=0,0,BG89&gt;0,(LOG(0.01*BX89/10^-BG89)))</f>
        <v>#N/A</v>
      </c>
      <c r="AQ89" s="24" t="e" cm="1">
        <f t="array" ref="AQ89">_xlfn.IFS(BH89=0,0,BH89&gt;0,(LOG(0.01*BY89/10^-BH89)))</f>
        <v>#N/A</v>
      </c>
      <c r="AR89" s="23">
        <f>VLOOKUP($A89,'I-EmEC'!$A:$DD,MATCH(AR$2,'I-EmEC'!$A$1:$DD$1,0),FALSE)</f>
        <v>6.97</v>
      </c>
      <c r="AS89" s="24">
        <f>VLOOKUP($A89,'I-EmEC'!$A:$DD,MATCH(AS$2,'I-EmEC'!$A$1:$DD$1,0),FALSE)</f>
        <v>6.95</v>
      </c>
      <c r="AT89" s="24">
        <f>VLOOKUP($A89,'I-EmEC'!$A:$DD,MATCH(AT$2,'I-EmEC'!$A$1:$DD$1,0),FALSE)</f>
        <v>6.83</v>
      </c>
      <c r="AU89" s="24">
        <f>VLOOKUP($A89,'I-EmEC'!$A:$DD,MATCH(AU$2,'I-EmEC'!$A$1:$DD$1,0),FALSE)</f>
        <v>6.83</v>
      </c>
      <c r="AV89" s="24">
        <f>VLOOKUP($A89,'I-EmEC'!$A:$DD,MATCH(AV$2,'I-EmEC'!$A$1:$DD$1,0),FALSE)</f>
        <v>7.07</v>
      </c>
      <c r="AW89" s="24">
        <f>VLOOKUP($A89,'I-EmEC'!$A:$DD,MATCH(AW$2,'I-EmEC'!$A$1:$DD$1,0),FALSE)</f>
        <v>6.99</v>
      </c>
      <c r="AX89" s="24">
        <f>VLOOKUP($A89,'I-EmEC'!$A:$DD,MATCH(AX$2,'I-EmEC'!$A$1:$DD$1,0),FALSE)</f>
        <v>6.99</v>
      </c>
      <c r="AY89" s="24">
        <f>VLOOKUP($A89,'I-EmEC'!$A:$DD,MATCH(AY$2,'I-EmEC'!$A$1:$DD$1,0),FALSE)</f>
        <v>6.91</v>
      </c>
      <c r="AZ89" s="24">
        <f>VLOOKUP($A89,'I-EmEC'!$A:$DD,MATCH(AZ$2,'I-EmEC'!$A$1:$DD$1,0),FALSE)</f>
        <v>7.08</v>
      </c>
      <c r="BA89" s="24">
        <f>VLOOKUP($A89,'I-EmEC'!$A:$DD,MATCH(BA$2,'I-EmEC'!$A$1:$DD$1,0),FALSE)</f>
        <v>7.08</v>
      </c>
      <c r="BB89" s="24">
        <f>VLOOKUP($A89,'I-EmEC'!$A:$DD,MATCH(BB$2,'I-EmEC'!$A$1:$DD$1,0),FALSE)</f>
        <v>6.92</v>
      </c>
      <c r="BC89" s="24">
        <f>VLOOKUP($A89,'I-EmEC'!$A:$DD,MATCH(BC$2,'I-EmEC'!$A$1:$DD$1,0),FALSE)</f>
        <v>6.71</v>
      </c>
      <c r="BD89" s="24">
        <f>VLOOKUP($A89,'I-EmEC'!$A:$DD,MATCH(BD$2,'I-EmEC'!$A$1:$DD$1,0),FALSE)</f>
        <v>7.03</v>
      </c>
      <c r="BE89" s="24">
        <f>VLOOKUP($A89,'I-EmEC'!$A:$DD,MATCH(BE$2,'I-EmEC'!$A$1:$DD$1,0),FALSE)</f>
        <v>6.78</v>
      </c>
      <c r="BF89" s="24" t="e">
        <f>VLOOKUP($A89,'I-EmEC'!$A:$DD,MATCH(BF$2,'I-EmEC'!$A$1:$DD$1,0),FALSE)</f>
        <v>#N/A</v>
      </c>
      <c r="BG89" s="24" t="e">
        <f>VLOOKUP($A89,'I-EmEC'!$A:$DD,MATCH(BG$2,'I-EmEC'!$A$1:$DD$1,0),FALSE)</f>
        <v>#N/A</v>
      </c>
      <c r="BH89" s="24" t="e">
        <f>VLOOKUP($A89,'I-EmEC'!$A:$DD,MATCH(BH$2,'I-EmEC'!$A$1:$DD$1,0),FALSE)</f>
        <v>#N/A</v>
      </c>
      <c r="BI89" s="26">
        <f>VLOOKUP($A89,'I-EmEC'!$A:$DD,MATCH(BI$2,'I-EmEC'!$A$1:$DD$1,0),FALSE)</f>
        <v>52.022058823529413</v>
      </c>
      <c r="BJ89" s="27">
        <f>VLOOKUP($A89,'I-EmEC'!$A:$DD,MATCH(BJ$2,'I-EmEC'!$A$1:$DD$1,0),FALSE)</f>
        <v>56.319702602230485</v>
      </c>
      <c r="BK89" s="27">
        <f>VLOOKUP($A89,'I-EmEC'!$A:$DD,MATCH(BK$2,'I-EmEC'!$A$1:$DD$1,0),FALSE)</f>
        <v>27.27272727272727</v>
      </c>
      <c r="BL89" s="27">
        <f>VLOOKUP($A89,'I-EmEC'!$A:$DD,MATCH(BL$2,'I-EmEC'!$A$1:$DD$1,0),FALSE)</f>
        <v>27.27272727272727</v>
      </c>
      <c r="BM89" s="27">
        <f>VLOOKUP($A89,'I-EmEC'!$A:$DD,MATCH(BM$2,'I-EmEC'!$A$1:$DD$1,0),FALSE)</f>
        <v>20.328542094455852</v>
      </c>
      <c r="BN89" s="27">
        <f>VLOOKUP($A89,'I-EmEC'!$A:$DD,MATCH(BN$2,'I-EmEC'!$A$1:$DD$1,0),FALSE)</f>
        <v>39.337474120082817</v>
      </c>
      <c r="BO89" s="27">
        <f>VLOOKUP($A89,'I-EmEC'!$A:$DD,MATCH(BO$2,'I-EmEC'!$A$1:$DD$1,0),FALSE)</f>
        <v>39.337474120082817</v>
      </c>
      <c r="BP89" s="27">
        <f>VLOOKUP($A89,'I-EmEC'!$A:$DD,MATCH(BP$2,'I-EmEC'!$A$1:$DD$1,0),FALSE)</f>
        <v>44.927536231884055</v>
      </c>
      <c r="BQ89" s="27">
        <f>VLOOKUP($A89,'I-EmEC'!$A:$DD,MATCH(BQ$2,'I-EmEC'!$A$1:$DD$1,0),FALSE)</f>
        <v>34.291581108829568</v>
      </c>
      <c r="BR89" s="27">
        <f>VLOOKUP($A89,'I-EmEC'!$A:$DD,MATCH(BR$2,'I-EmEC'!$A$1:$DD$1,0),FALSE)</f>
        <v>34.291581108829568</v>
      </c>
      <c r="BS89" s="27">
        <f>VLOOKUP($A89,'I-EmEC'!$A:$DD,MATCH(BS$2,'I-EmEC'!$A$1:$DD$1,0),FALSE)</f>
        <v>28.089887640449437</v>
      </c>
      <c r="BT89" s="27">
        <f>VLOOKUP($A89,'I-EmEC'!$A:$DD,MATCH(BT$2,'I-EmEC'!$A$1:$DD$1,0),FALSE)</f>
        <v>66.272189349112423</v>
      </c>
      <c r="BU89" s="27">
        <f>VLOOKUP($A89,'I-EmEC'!$A:$DD,MATCH(BU$2,'I-EmEC'!$A$1:$DD$1,0),FALSE)</f>
        <v>42.666666666666664</v>
      </c>
      <c r="BV89" s="27">
        <f>VLOOKUP($A89,'I-EmEC'!$A:$DD,MATCH(BV$2,'I-EmEC'!$A$1:$DD$1,0),FALSE)</f>
        <v>58.893280632411063</v>
      </c>
      <c r="BW89" s="27" t="e">
        <f>VLOOKUP($A89,'I-EmEC'!$A:$DD,MATCH(BW$2,'I-EmEC'!$A$1:$DD$1,0),FALSE)</f>
        <v>#N/A</v>
      </c>
      <c r="BX89" s="27" t="e">
        <f>VLOOKUP($A89,'I-EmEC'!$A:$DD,MATCH(BX$2,'I-EmEC'!$A$1:$DD$1,0),FALSE)</f>
        <v>#N/A</v>
      </c>
      <c r="BY89" s="27" t="e">
        <f>VLOOKUP($A89,'I-EmEC'!$A:$DD,MATCH(BY$2,'I-EmEC'!$A$1:$DD$1,0),FALSE)</f>
        <v>#N/A</v>
      </c>
      <c r="BZ89" s="23">
        <f>VLOOKUP($A89,'I-EmEC'!$A:$DD,MATCH(BZ$2,'I-EmEC'!$A$1:$DD$1,0),FALSE)</f>
        <v>2.8995901639344264</v>
      </c>
      <c r="CA89" s="24">
        <f>VLOOKUP($A89,'I-EmEC'!$A:$DD,MATCH(CA$2,'I-EmEC'!$A$1:$DD$1,0),FALSE)</f>
        <v>3.258064516129032</v>
      </c>
      <c r="CB89" s="24">
        <f>VLOOKUP($A89,'I-EmEC'!$A:$DD,MATCH(CB$2,'I-EmEC'!$A$1:$DD$1,0),FALSE)</f>
        <v>2.2345483359746434</v>
      </c>
      <c r="CC89" s="24">
        <f>VLOOKUP($A89,'I-EmEC'!$A:$DD,MATCH(CC$2,'I-EmEC'!$A$1:$DD$1,0),FALSE)</f>
        <v>2.2345483359746434</v>
      </c>
      <c r="CD89" s="24">
        <f>VLOOKUP($A89,'I-EmEC'!$A:$DD,MATCH(CD$2,'I-EmEC'!$A$1:$DD$1,0),FALSE)</f>
        <v>1.6045380875202595</v>
      </c>
      <c r="CE89" s="24">
        <f>VLOOKUP($A89,'I-EmEC'!$A:$DD,MATCH(CE$2,'I-EmEC'!$A$1:$DD$1,0),FALSE)</f>
        <v>2.0021074815595363</v>
      </c>
      <c r="CF89" s="24">
        <f>VLOOKUP($A89,'I-EmEC'!$A:$DD,MATCH(CF$2,'I-EmEC'!$A$1:$DD$1,0),FALSE)</f>
        <v>2.0021074815595363</v>
      </c>
      <c r="CG89" s="24">
        <f>VLOOKUP($A89,'I-EmEC'!$A:$DD,MATCH(CG$2,'I-EmEC'!$A$1:$DD$1,0),FALSE)</f>
        <v>1.9159456118665019</v>
      </c>
      <c r="CH89" s="24">
        <f>VLOOKUP($A89,'I-EmEC'!$A:$DD,MATCH(CH$2,'I-EmEC'!$A$1:$DD$1,0),FALSE)</f>
        <v>1.8912797281993203</v>
      </c>
      <c r="CI89" s="24">
        <f>VLOOKUP($A89,'I-EmEC'!$A:$DD,MATCH(CI$2,'I-EmEC'!$A$1:$DD$1,0),FALSE)</f>
        <v>1.8912797281993203</v>
      </c>
      <c r="CJ89" s="24">
        <f>VLOOKUP($A89,'I-EmEC'!$A:$DD,MATCH(CJ$2,'I-EmEC'!$A$1:$DD$1,0),FALSE)</f>
        <v>2.029220779220779</v>
      </c>
      <c r="CK89" s="24">
        <f>VLOOKUP($A89,'I-EmEC'!$A:$DD,MATCH(CK$2,'I-EmEC'!$A$1:$DD$1,0),FALSE)</f>
        <v>3.6090225563909772</v>
      </c>
      <c r="CL89" s="24">
        <f>VLOOKUP($A89,'I-EmEC'!$A:$DD,MATCH(CL$2,'I-EmEC'!$A$1:$DD$1,0),FALSE)</f>
        <v>2.4268689057421451</v>
      </c>
      <c r="CM89" s="24">
        <f>VLOOKUP($A89,'I-EmEC'!$A:$DD,MATCH(CM$2,'I-EmEC'!$A$1:$DD$1,0),FALSE)</f>
        <v>3.5817307692307692</v>
      </c>
      <c r="CN89" s="24" t="e">
        <f>VLOOKUP($A89,'I-EmEC'!$A:$DD,MATCH(CN$2,'I-EmEC'!$A$1:$DD$1,0),FALSE)</f>
        <v>#N/A</v>
      </c>
      <c r="CO89" s="24" t="e">
        <f>VLOOKUP($A89,'I-EmEC'!$A:$DD,MATCH(CO$2,'I-EmEC'!$A$1:$DD$1,0),FALSE)</f>
        <v>#N/A</v>
      </c>
      <c r="CP89" s="24" t="e">
        <f>VLOOKUP($A89,'I-EmEC'!$A:$DD,MATCH(CP$2,'I-EmEC'!$A$1:$DD$1,0),FALSE)</f>
        <v>#N/A</v>
      </c>
    </row>
    <row r="90" spans="1:94" x14ac:dyDescent="0.2">
      <c r="A90" s="49" t="s">
        <v>96</v>
      </c>
      <c r="B90" s="37" t="str">
        <f>IF(VLOOKUP($A90,'I-Ligands'!$A:$G,3,FALSE)="","",VLOOKUP($A90,'I-Ligands'!$A:$G,3,FALSE))</f>
        <v>Cortistatin-14</v>
      </c>
      <c r="C90" s="38" t="str">
        <f>IF(VLOOKUP($A90,'I-Ligands'!$A:$G,4,FALSE)="","",VLOOKUP($A90,'I-Ligands'!$A:$G,4,FALSE))</f>
        <v>PCKNFFWKTFSSCK</v>
      </c>
      <c r="D90" s="36" t="str">
        <f>IF(VLOOKUP($A90,'I-Ligands'!$A:$G,5,FALSE)="","",VLOOKUP($A90,'I-Ligands'!$A:$G,5,FALSE))</f>
        <v>Guide to Pharmacology</v>
      </c>
      <c r="E90" s="36">
        <f>IF(VLOOKUP($A90,'I-Ligands'!$A:$G,6,FALSE)="","",VLOOKUP($A90,'I-Ligands'!$A:$G,6,FALSE))</f>
        <v>2007</v>
      </c>
      <c r="F90" s="36" t="str">
        <f>IF(VLOOKUP($A90,'I-Ligands'!$A:$G,7,FALSE)="","",VLOOKUP($A90,'I-Ligands'!$A:$G,7,FALSE))</f>
        <v>Physiological</v>
      </c>
      <c r="G90" s="28">
        <f t="shared" si="20"/>
        <v>6.6994668326529725</v>
      </c>
      <c r="H90" s="32">
        <f t="shared" si="21"/>
        <v>6.9349659505106631</v>
      </c>
      <c r="I90" s="32">
        <f t="shared" si="22"/>
        <v>6.9348360464395578</v>
      </c>
      <c r="J90" s="32">
        <f t="shared" si="23"/>
        <v>6.5818577391689121</v>
      </c>
      <c r="K90" s="32" t="e">
        <f t="shared" si="24"/>
        <v>#N/A</v>
      </c>
      <c r="L90" s="28">
        <f t="shared" si="25"/>
        <v>6.98</v>
      </c>
      <c r="M90" s="32">
        <f t="shared" si="26"/>
        <v>7.31</v>
      </c>
      <c r="N90" s="32">
        <f t="shared" si="27"/>
        <v>7.28</v>
      </c>
      <c r="O90" s="32">
        <f t="shared" si="28"/>
        <v>6.92</v>
      </c>
      <c r="P90" s="32" t="e">
        <f t="shared" si="29"/>
        <v>#N/A</v>
      </c>
      <c r="Q90" s="29">
        <f t="shared" si="30"/>
        <v>53.860294117647058</v>
      </c>
      <c r="R90" s="31">
        <f t="shared" si="31"/>
        <v>56.314699792960667</v>
      </c>
      <c r="S90" s="31">
        <f t="shared" si="32"/>
        <v>54.209445585215605</v>
      </c>
      <c r="T90" s="31">
        <f t="shared" si="33"/>
        <v>45.904761904761905</v>
      </c>
      <c r="U90" s="31" t="e">
        <f t="shared" si="34"/>
        <v>#N/A</v>
      </c>
      <c r="V90" s="28">
        <f t="shared" si="35"/>
        <v>7.5603217158176941</v>
      </c>
      <c r="W90" s="32">
        <f t="shared" si="36"/>
        <v>6.6180048661800477</v>
      </c>
      <c r="X90" s="32">
        <f t="shared" si="37"/>
        <v>4.7435897435897436</v>
      </c>
      <c r="Y90" s="32">
        <f t="shared" si="38"/>
        <v>5.2277657266811275</v>
      </c>
      <c r="Z90" s="32" t="e">
        <f t="shared" si="39"/>
        <v>#N/A</v>
      </c>
      <c r="AA90" s="23" cm="1">
        <f t="array" ref="AA90">_xlfn.IFS(AR90=0,0,AR90&gt;0,(LOG(0.01*BI90/10^-AR90)))</f>
        <v>6.6812687206559298</v>
      </c>
      <c r="AB90" s="24" cm="1">
        <f t="array" ref="AB90">_xlfn.IFS(AS90=0,0,AS90&gt;0,(LOG(0.01*BJ90/10^-AS90)))</f>
        <v>6.6994668326529725</v>
      </c>
      <c r="AC90" s="24" cm="1">
        <f t="array" ref="AC90">_xlfn.IFS(AT90=0,0,AT90&gt;0,(LOG(0.01*BK90/10^-AT90)))</f>
        <v>6.9349659505106631</v>
      </c>
      <c r="AD90" s="24" cm="1">
        <f t="array" ref="AD90">_xlfn.IFS(AU90=0,0,AU90&gt;0,(LOG(0.01*BL90/10^-AU90)))</f>
        <v>6.9349659505106631</v>
      </c>
      <c r="AE90" s="24" cm="1">
        <f t="array" ref="AE90">_xlfn.IFS(AV90=0,0,AV90&gt;0,(LOG(0.01*BM90/10^-AV90)))</f>
        <v>6.9025056501478845</v>
      </c>
      <c r="AF90" s="24" cm="1">
        <f t="array" ref="AF90">_xlfn.IFS(AW90=0,0,AW90&gt;0,(LOG(0.01*BN90/10^-AW90)))</f>
        <v>6.8406217732826864</v>
      </c>
      <c r="AG90" s="24" cm="1">
        <f t="array" ref="AG90">_xlfn.IFS(AX90=0,0,AX90&gt;0,(LOG(0.01*BO90/10^-AX90)))</f>
        <v>6.8406217732826864</v>
      </c>
      <c r="AH90" s="24" cm="1">
        <f t="array" ref="AH90">_xlfn.IFS(AY90=0,0,AY90&gt;0,(LOG(0.01*BP90/10^-AY90)))</f>
        <v>6.6474901866525888</v>
      </c>
      <c r="AI90" s="24" cm="1">
        <f t="array" ref="AI90">_xlfn.IFS(AZ90=0,0,AZ90&gt;0,(LOG(0.01*BQ90/10^-AZ90)))</f>
        <v>6.864074965655198</v>
      </c>
      <c r="AJ90" s="24" cm="1">
        <f t="array" ref="AJ90">_xlfn.IFS(BA90=0,0,BA90&gt;0,(LOG(0.01*BR90/10^-BA90)))</f>
        <v>6.864074965655198</v>
      </c>
      <c r="AK90" s="24" cm="1">
        <f t="array" ref="AK90">_xlfn.IFS(BB90=0,0,BB90&gt;0,(LOG(0.01*BS90/10^-BB90)))</f>
        <v>6.9348360464395578</v>
      </c>
      <c r="AL90" s="24" cm="1">
        <f t="array" ref="AL90">_xlfn.IFS(BC90=0,0,BC90&gt;0,(LOG(0.01*BT90/10^-BC90)))</f>
        <v>6.361345015117303</v>
      </c>
      <c r="AM90" s="24" cm="1">
        <f t="array" ref="AM90">_xlfn.IFS(BD90=0,0,BD90&gt;0,(LOG(0.01*BU90/10^-BD90)))</f>
        <v>6.5818577391689121</v>
      </c>
      <c r="AN90" s="24" cm="1">
        <f t="array" ref="AN90">_xlfn.IFS(BE90=0,0,BE90&gt;0,(LOG(0.01*BV90/10^-BE90)))</f>
        <v>6.3011587648860647</v>
      </c>
      <c r="AO90" s="24" t="e" cm="1">
        <f t="array" ref="AO90">_xlfn.IFS(BF90=0,0,BF90&gt;0,(LOG(0.01*BW90/10^-BF90)))</f>
        <v>#N/A</v>
      </c>
      <c r="AP90" s="24" t="e" cm="1">
        <f t="array" ref="AP90">_xlfn.IFS(BG90=0,0,BG90&gt;0,(LOG(0.01*BX90/10^-BG90)))</f>
        <v>#N/A</v>
      </c>
      <c r="AQ90" s="24" t="e" cm="1">
        <f t="array" ref="AQ90">_xlfn.IFS(BH90=0,0,BH90&gt;0,(LOG(0.01*BY90/10^-BH90)))</f>
        <v>#N/A</v>
      </c>
      <c r="AR90" s="23">
        <f>VLOOKUP($A90,'I-EmEC'!$A:$DD,MATCH(AR$2,'I-EmEC'!$A$1:$DD$1,0),FALSE)</f>
        <v>6.95</v>
      </c>
      <c r="AS90" s="24">
        <f>VLOOKUP($A90,'I-EmEC'!$A:$DD,MATCH(AS$2,'I-EmEC'!$A$1:$DD$1,0),FALSE)</f>
        <v>6.98</v>
      </c>
      <c r="AT90" s="24">
        <f>VLOOKUP($A90,'I-EmEC'!$A:$DD,MATCH(AT$2,'I-EmEC'!$A$1:$DD$1,0),FALSE)</f>
        <v>7.31</v>
      </c>
      <c r="AU90" s="24">
        <f>VLOOKUP($A90,'I-EmEC'!$A:$DD,MATCH(AU$2,'I-EmEC'!$A$1:$DD$1,0),FALSE)</f>
        <v>7.31</v>
      </c>
      <c r="AV90" s="24">
        <f>VLOOKUP($A90,'I-EmEC'!$A:$DD,MATCH(AV$2,'I-EmEC'!$A$1:$DD$1,0),FALSE)</f>
        <v>7.3</v>
      </c>
      <c r="AW90" s="24">
        <f>VLOOKUP($A90,'I-EmEC'!$A:$DD,MATCH(AW$2,'I-EmEC'!$A$1:$DD$1,0),FALSE)</f>
        <v>7.09</v>
      </c>
      <c r="AX90" s="24">
        <f>VLOOKUP($A90,'I-EmEC'!$A:$DD,MATCH(AX$2,'I-EmEC'!$A$1:$DD$1,0),FALSE)</f>
        <v>7.09</v>
      </c>
      <c r="AY90" s="24">
        <f>VLOOKUP($A90,'I-EmEC'!$A:$DD,MATCH(AY$2,'I-EmEC'!$A$1:$DD$1,0),FALSE)</f>
        <v>6.96</v>
      </c>
      <c r="AZ90" s="24">
        <f>VLOOKUP($A90,'I-EmEC'!$A:$DD,MATCH(AZ$2,'I-EmEC'!$A$1:$DD$1,0),FALSE)</f>
        <v>7.13</v>
      </c>
      <c r="BA90" s="24">
        <f>VLOOKUP($A90,'I-EmEC'!$A:$DD,MATCH(BA$2,'I-EmEC'!$A$1:$DD$1,0),FALSE)</f>
        <v>7.13</v>
      </c>
      <c r="BB90" s="24">
        <f>VLOOKUP($A90,'I-EmEC'!$A:$DD,MATCH(BB$2,'I-EmEC'!$A$1:$DD$1,0),FALSE)</f>
        <v>7.28</v>
      </c>
      <c r="BC90" s="24">
        <f>VLOOKUP($A90,'I-EmEC'!$A:$DD,MATCH(BC$2,'I-EmEC'!$A$1:$DD$1,0),FALSE)</f>
        <v>6.72</v>
      </c>
      <c r="BD90" s="24">
        <f>VLOOKUP($A90,'I-EmEC'!$A:$DD,MATCH(BD$2,'I-EmEC'!$A$1:$DD$1,0),FALSE)</f>
        <v>6.92</v>
      </c>
      <c r="BE90" s="24">
        <f>VLOOKUP($A90,'I-EmEC'!$A:$DD,MATCH(BE$2,'I-EmEC'!$A$1:$DD$1,0),FALSE)</f>
        <v>6.78</v>
      </c>
      <c r="BF90" s="24" t="e">
        <f>VLOOKUP($A90,'I-EmEC'!$A:$DD,MATCH(BF$2,'I-EmEC'!$A$1:$DD$1,0),FALSE)</f>
        <v>#N/A</v>
      </c>
      <c r="BG90" s="24" t="e">
        <f>VLOOKUP($A90,'I-EmEC'!$A:$DD,MATCH(BG$2,'I-EmEC'!$A$1:$DD$1,0),FALSE)</f>
        <v>#N/A</v>
      </c>
      <c r="BH90" s="24" t="e">
        <f>VLOOKUP($A90,'I-EmEC'!$A:$DD,MATCH(BH$2,'I-EmEC'!$A$1:$DD$1,0),FALSE)</f>
        <v>#N/A</v>
      </c>
      <c r="BI90" s="26">
        <f>VLOOKUP($A90,'I-EmEC'!$A:$DD,MATCH(BI$2,'I-EmEC'!$A$1:$DD$1,0),FALSE)</f>
        <v>53.860294117647058</v>
      </c>
      <c r="BJ90" s="27">
        <f>VLOOKUP($A90,'I-EmEC'!$A:$DD,MATCH(BJ$2,'I-EmEC'!$A$1:$DD$1,0),FALSE)</f>
        <v>52.416356877323423</v>
      </c>
      <c r="BK90" s="27">
        <f>VLOOKUP($A90,'I-EmEC'!$A:$DD,MATCH(BK$2,'I-EmEC'!$A$1:$DD$1,0),FALSE)</f>
        <v>42.166344294003864</v>
      </c>
      <c r="BL90" s="27">
        <f>VLOOKUP($A90,'I-EmEC'!$A:$DD,MATCH(BL$2,'I-EmEC'!$A$1:$DD$1,0),FALSE)</f>
        <v>42.166344294003864</v>
      </c>
      <c r="BM90" s="27">
        <f>VLOOKUP($A90,'I-EmEC'!$A:$DD,MATCH(BM$2,'I-EmEC'!$A$1:$DD$1,0),FALSE)</f>
        <v>40.041067761806978</v>
      </c>
      <c r="BN90" s="27">
        <f>VLOOKUP($A90,'I-EmEC'!$A:$DD,MATCH(BN$2,'I-EmEC'!$A$1:$DD$1,0),FALSE)</f>
        <v>56.314699792960667</v>
      </c>
      <c r="BO90" s="27">
        <f>VLOOKUP($A90,'I-EmEC'!$A:$DD,MATCH(BO$2,'I-EmEC'!$A$1:$DD$1,0),FALSE)</f>
        <v>56.314699792960667</v>
      </c>
      <c r="BP90" s="27">
        <f>VLOOKUP($A90,'I-EmEC'!$A:$DD,MATCH(BP$2,'I-EmEC'!$A$1:$DD$1,0),FALSE)</f>
        <v>48.695652173913047</v>
      </c>
      <c r="BQ90" s="27">
        <f>VLOOKUP($A90,'I-EmEC'!$A:$DD,MATCH(BQ$2,'I-EmEC'!$A$1:$DD$1,0),FALSE)</f>
        <v>54.209445585215605</v>
      </c>
      <c r="BR90" s="27">
        <f>VLOOKUP($A90,'I-EmEC'!$A:$DD,MATCH(BR$2,'I-EmEC'!$A$1:$DD$1,0),FALSE)</f>
        <v>54.209445585215605</v>
      </c>
      <c r="BS90" s="27">
        <f>VLOOKUP($A90,'I-EmEC'!$A:$DD,MATCH(BS$2,'I-EmEC'!$A$1:$DD$1,0),FALSE)</f>
        <v>45.168539325842701</v>
      </c>
      <c r="BT90" s="27">
        <f>VLOOKUP($A90,'I-EmEC'!$A:$DD,MATCH(BT$2,'I-EmEC'!$A$1:$DD$1,0),FALSE)</f>
        <v>43.786982248520708</v>
      </c>
      <c r="BU90" s="27">
        <f>VLOOKUP($A90,'I-EmEC'!$A:$DD,MATCH(BU$2,'I-EmEC'!$A$1:$DD$1,0),FALSE)</f>
        <v>45.904761904761905</v>
      </c>
      <c r="BV90" s="27">
        <f>VLOOKUP($A90,'I-EmEC'!$A:$DD,MATCH(BV$2,'I-EmEC'!$A$1:$DD$1,0),FALSE)</f>
        <v>33.201581027667984</v>
      </c>
      <c r="BW90" s="27" t="e">
        <f>VLOOKUP($A90,'I-EmEC'!$A:$DD,MATCH(BW$2,'I-EmEC'!$A$1:$DD$1,0),FALSE)</f>
        <v>#N/A</v>
      </c>
      <c r="BX90" s="27" t="e">
        <f>VLOOKUP($A90,'I-EmEC'!$A:$DD,MATCH(BX$2,'I-EmEC'!$A$1:$DD$1,0),FALSE)</f>
        <v>#N/A</v>
      </c>
      <c r="BY90" s="27" t="e">
        <f>VLOOKUP($A90,'I-EmEC'!$A:$DD,MATCH(BY$2,'I-EmEC'!$A$1:$DD$1,0),FALSE)</f>
        <v>#N/A</v>
      </c>
      <c r="BZ90" s="23">
        <f>VLOOKUP($A90,'I-EmEC'!$A:$DD,MATCH(BZ$2,'I-EmEC'!$A$1:$DD$1,0),FALSE)</f>
        <v>5.779092702169625</v>
      </c>
      <c r="CA90" s="24">
        <f>VLOOKUP($A90,'I-EmEC'!$A:$DD,MATCH(CA$2,'I-EmEC'!$A$1:$DD$1,0),FALSE)</f>
        <v>7.5603217158176941</v>
      </c>
      <c r="CB90" s="24">
        <f>VLOOKUP($A90,'I-EmEC'!$A:$DD,MATCH(CB$2,'I-EmEC'!$A$1:$DD$1,0),FALSE)</f>
        <v>4.1209829867674861</v>
      </c>
      <c r="CC90" s="24">
        <f>VLOOKUP($A90,'I-EmEC'!$A:$DD,MATCH(CC$2,'I-EmEC'!$A$1:$DD$1,0),FALSE)</f>
        <v>4.1209829867674861</v>
      </c>
      <c r="CD90" s="24">
        <f>VLOOKUP($A90,'I-EmEC'!$A:$DD,MATCH(CD$2,'I-EmEC'!$A$1:$DD$1,0),FALSE)</f>
        <v>2.8718703976435935</v>
      </c>
      <c r="CE90" s="24">
        <f>VLOOKUP($A90,'I-EmEC'!$A:$DD,MATCH(CE$2,'I-EmEC'!$A$1:$DD$1,0),FALSE)</f>
        <v>6.6180048661800477</v>
      </c>
      <c r="CF90" s="24">
        <f>VLOOKUP($A90,'I-EmEC'!$A:$DD,MATCH(CF$2,'I-EmEC'!$A$1:$DD$1,0),FALSE)</f>
        <v>6.6180048661800477</v>
      </c>
      <c r="CG90" s="24">
        <f>VLOOKUP($A90,'I-EmEC'!$A:$DD,MATCH(CG$2,'I-EmEC'!$A$1:$DD$1,0),FALSE)</f>
        <v>4.7457627118644066</v>
      </c>
      <c r="CH90" s="24">
        <f>VLOOKUP($A90,'I-EmEC'!$A:$DD,MATCH(CH$2,'I-EmEC'!$A$1:$DD$1,0),FALSE)</f>
        <v>3.8205499276410997</v>
      </c>
      <c r="CI90" s="24">
        <f>VLOOKUP($A90,'I-EmEC'!$A:$DD,MATCH(CI$2,'I-EmEC'!$A$1:$DD$1,0),FALSE)</f>
        <v>3.8205499276410997</v>
      </c>
      <c r="CJ90" s="24">
        <f>VLOOKUP($A90,'I-EmEC'!$A:$DD,MATCH(CJ$2,'I-EmEC'!$A$1:$DD$1,0),FALSE)</f>
        <v>2.7534246575342469</v>
      </c>
      <c r="CK90" s="24">
        <f>VLOOKUP($A90,'I-EmEC'!$A:$DD,MATCH(CK$2,'I-EmEC'!$A$1:$DD$1,0),FALSE)</f>
        <v>4.7435897435897436</v>
      </c>
      <c r="CL90" s="24">
        <f>VLOOKUP($A90,'I-EmEC'!$A:$DD,MATCH(CL$2,'I-EmEC'!$A$1:$DD$1,0),FALSE)</f>
        <v>5.2277657266811275</v>
      </c>
      <c r="CM90" s="24">
        <f>VLOOKUP($A90,'I-EmEC'!$A:$DD,MATCH(CM$2,'I-EmEC'!$A$1:$DD$1,0),FALSE)</f>
        <v>3.725055432372506</v>
      </c>
      <c r="CN90" s="24" t="e">
        <f>VLOOKUP($A90,'I-EmEC'!$A:$DD,MATCH(CN$2,'I-EmEC'!$A$1:$DD$1,0),FALSE)</f>
        <v>#N/A</v>
      </c>
      <c r="CO90" s="24" t="e">
        <f>VLOOKUP($A90,'I-EmEC'!$A:$DD,MATCH(CO$2,'I-EmEC'!$A$1:$DD$1,0),FALSE)</f>
        <v>#N/A</v>
      </c>
      <c r="CP90" s="24" t="e">
        <f>VLOOKUP($A90,'I-EmEC'!$A:$DD,MATCH(CP$2,'I-EmEC'!$A$1:$DD$1,0),FALSE)</f>
        <v>#N/A</v>
      </c>
    </row>
    <row r="91" spans="1:94" x14ac:dyDescent="0.2">
      <c r="A91" s="49" t="s">
        <v>163</v>
      </c>
      <c r="B91" s="37" t="str">
        <f>IF(VLOOKUP($A91,'I-Ligands'!$A:$G,3,FALSE)="","",VLOOKUP($A91,'I-Ligands'!$A:$G,3,FALSE))</f>
        <v>α-MSH</v>
      </c>
      <c r="C91" s="38" t="str">
        <f>IF(VLOOKUP($A91,'I-Ligands'!$A:$G,4,FALSE)="","",VLOOKUP($A91,'I-Ligands'!$A:$G,4,FALSE))</f>
        <v>Ac-SYSMEHFRWGKPV-NH2</v>
      </c>
      <c r="D91" s="36" t="str">
        <f>IF(VLOOKUP($A91,'I-Ligands'!$A:$G,5,FALSE)="","",VLOOKUP($A91,'I-Ligands'!$A:$G,5,FALSE))</f>
        <v>Guide to Pharmacology</v>
      </c>
      <c r="E91" s="36">
        <f>IF(VLOOKUP($A91,'I-Ligands'!$A:$G,6,FALSE)="","",VLOOKUP($A91,'I-Ligands'!$A:$G,6,FALSE))</f>
        <v>1320</v>
      </c>
      <c r="F91" s="36" t="str">
        <f>IF(VLOOKUP($A91,'I-Ligands'!$A:$G,7,FALSE)="","",VLOOKUP($A91,'I-Ligands'!$A:$G,7,FALSE))</f>
        <v>Physiological</v>
      </c>
      <c r="G91" s="28">
        <f t="shared" si="20"/>
        <v>0</v>
      </c>
      <c r="H91" s="32">
        <f t="shared" si="21"/>
        <v>0</v>
      </c>
      <c r="I91" s="32">
        <f t="shared" si="22"/>
        <v>7.6184117232853126</v>
      </c>
      <c r="J91" s="32">
        <f t="shared" si="23"/>
        <v>0</v>
      </c>
      <c r="K91" s="32" t="e">
        <f t="shared" si="24"/>
        <v>#N/A</v>
      </c>
      <c r="L91" s="28">
        <f t="shared" si="25"/>
        <v>0</v>
      </c>
      <c r="M91" s="32">
        <f t="shared" si="26"/>
        <v>0</v>
      </c>
      <c r="N91" s="32">
        <f t="shared" si="27"/>
        <v>8.2799999999999994</v>
      </c>
      <c r="O91" s="32">
        <f t="shared" si="28"/>
        <v>0</v>
      </c>
      <c r="P91" s="32" t="e">
        <f t="shared" si="29"/>
        <v>#N/A</v>
      </c>
      <c r="Q91" s="29">
        <f t="shared" si="30"/>
        <v>0</v>
      </c>
      <c r="R91" s="31">
        <f t="shared" si="31"/>
        <v>0</v>
      </c>
      <c r="S91" s="31">
        <f t="shared" si="32"/>
        <v>21.797752808988761</v>
      </c>
      <c r="T91" s="31">
        <f t="shared" si="33"/>
        <v>0</v>
      </c>
      <c r="U91" s="31" t="e">
        <f t="shared" si="34"/>
        <v>#N/A</v>
      </c>
      <c r="V91" s="28">
        <f t="shared" si="35"/>
        <v>0</v>
      </c>
      <c r="W91" s="32">
        <f t="shared" si="36"/>
        <v>0</v>
      </c>
      <c r="X91" s="32">
        <f t="shared" si="37"/>
        <v>1.5275590551181102</v>
      </c>
      <c r="Y91" s="32">
        <f t="shared" si="38"/>
        <v>0</v>
      </c>
      <c r="Z91" s="32" t="e">
        <f t="shared" si="39"/>
        <v>#N/A</v>
      </c>
      <c r="AA91" s="23" cm="1">
        <f t="array" ref="AA91">_xlfn.IFS(AR91=0,0,AR91&gt;0,(LOG(0.01*BI91/10^-AR91)))</f>
        <v>0</v>
      </c>
      <c r="AB91" s="24" cm="1">
        <f t="array" ref="AB91">_xlfn.IFS(AS91=0,0,AS91&gt;0,(LOG(0.01*BJ91/10^-AS91)))</f>
        <v>0</v>
      </c>
      <c r="AC91" s="24" cm="1">
        <f t="array" ref="AC91">_xlfn.IFS(AT91=0,0,AT91&gt;0,(LOG(0.01*BK91/10^-AT91)))</f>
        <v>0</v>
      </c>
      <c r="AD91" s="24" cm="1">
        <f t="array" ref="AD91">_xlfn.IFS(AU91=0,0,AU91&gt;0,(LOG(0.01*BL91/10^-AU91)))</f>
        <v>0</v>
      </c>
      <c r="AE91" s="24" cm="1">
        <f t="array" ref="AE91">_xlfn.IFS(AV91=0,0,AV91&gt;0,(LOG(0.01*BM91/10^-AV91)))</f>
        <v>0</v>
      </c>
      <c r="AF91" s="24" cm="1">
        <f t="array" ref="AF91">_xlfn.IFS(AW91=0,0,AW91&gt;0,(LOG(0.01*BN91/10^-AW91)))</f>
        <v>0</v>
      </c>
      <c r="AG91" s="24" cm="1">
        <f t="array" ref="AG91">_xlfn.IFS(AX91=0,0,AX91&gt;0,(LOG(0.01*BO91/10^-AX91)))</f>
        <v>0</v>
      </c>
      <c r="AH91" s="24" cm="1">
        <f t="array" ref="AH91">_xlfn.IFS(AY91=0,0,AY91&gt;0,(LOG(0.01*BP91/10^-AY91)))</f>
        <v>0</v>
      </c>
      <c r="AI91" s="24" cm="1">
        <f t="array" ref="AI91">_xlfn.IFS(AZ91=0,0,AZ91&gt;0,(LOG(0.01*BQ91/10^-AZ91)))</f>
        <v>7.0875690787996239</v>
      </c>
      <c r="AJ91" s="24" cm="1">
        <f t="array" ref="AJ91">_xlfn.IFS(BA91=0,0,BA91&gt;0,(LOG(0.01*BR91/10^-BA91)))</f>
        <v>7.0875690787996239</v>
      </c>
      <c r="AK91" s="24" cm="1">
        <f t="array" ref="AK91">_xlfn.IFS(BB91=0,0,BB91&gt;0,(LOG(0.01*BS91/10^-BB91)))</f>
        <v>7.6184117232853126</v>
      </c>
      <c r="AL91" s="24" cm="1">
        <f t="array" ref="AL91">_xlfn.IFS(BC91=0,0,BC91&gt;0,(LOG(0.01*BT91/10^-BC91)))</f>
        <v>0</v>
      </c>
      <c r="AM91" s="24" cm="1">
        <f t="array" ref="AM91">_xlfn.IFS(BD91=0,0,BD91&gt;0,(LOG(0.01*BU91/10^-BD91)))</f>
        <v>0</v>
      </c>
      <c r="AN91" s="24" cm="1">
        <f t="array" ref="AN91">_xlfn.IFS(BE91=0,0,BE91&gt;0,(LOG(0.01*BV91/10^-BE91)))</f>
        <v>0</v>
      </c>
      <c r="AO91" s="24" t="e" cm="1">
        <f t="array" ref="AO91">_xlfn.IFS(BF91=0,0,BF91&gt;0,(LOG(0.01*BW91/10^-BF91)))</f>
        <v>#N/A</v>
      </c>
      <c r="AP91" s="24" t="e" cm="1">
        <f t="array" ref="AP91">_xlfn.IFS(BG91=0,0,BG91&gt;0,(LOG(0.01*BX91/10^-BG91)))</f>
        <v>#N/A</v>
      </c>
      <c r="AQ91" s="24" t="e" cm="1">
        <f t="array" ref="AQ91">_xlfn.IFS(BH91=0,0,BH91&gt;0,(LOG(0.01*BY91/10^-BH91)))</f>
        <v>#N/A</v>
      </c>
      <c r="AR91" s="23">
        <f>VLOOKUP($A91,'I-EmEC'!$A:$DD,MATCH(AR$2,'I-EmEC'!$A$1:$DD$1,0),FALSE)</f>
        <v>0</v>
      </c>
      <c r="AS91" s="24">
        <f>VLOOKUP($A91,'I-EmEC'!$A:$DD,MATCH(AS$2,'I-EmEC'!$A$1:$DD$1,0),FALSE)</f>
        <v>0</v>
      </c>
      <c r="AT91" s="24">
        <f>VLOOKUP($A91,'I-EmEC'!$A:$DD,MATCH(AT$2,'I-EmEC'!$A$1:$DD$1,0),FALSE)</f>
        <v>0</v>
      </c>
      <c r="AU91" s="24">
        <f>VLOOKUP($A91,'I-EmEC'!$A:$DD,MATCH(AU$2,'I-EmEC'!$A$1:$DD$1,0),FALSE)</f>
        <v>0</v>
      </c>
      <c r="AV91" s="24">
        <f>VLOOKUP($A91,'I-EmEC'!$A:$DD,MATCH(AV$2,'I-EmEC'!$A$1:$DD$1,0),FALSE)</f>
        <v>0</v>
      </c>
      <c r="AW91" s="24">
        <f>VLOOKUP($A91,'I-EmEC'!$A:$DD,MATCH(AW$2,'I-EmEC'!$A$1:$DD$1,0),FALSE)</f>
        <v>0</v>
      </c>
      <c r="AX91" s="24">
        <f>VLOOKUP($A91,'I-EmEC'!$A:$DD,MATCH(AX$2,'I-EmEC'!$A$1:$DD$1,0),FALSE)</f>
        <v>0</v>
      </c>
      <c r="AY91" s="24">
        <f>VLOOKUP($A91,'I-EmEC'!$A:$DD,MATCH(AY$2,'I-EmEC'!$A$1:$DD$1,0),FALSE)</f>
        <v>0</v>
      </c>
      <c r="AZ91" s="24">
        <f>VLOOKUP($A91,'I-EmEC'!$A:$DD,MATCH(AZ$2,'I-EmEC'!$A$1:$DD$1,0),FALSE)</f>
        <v>7.93</v>
      </c>
      <c r="BA91" s="24">
        <f>VLOOKUP($A91,'I-EmEC'!$A:$DD,MATCH(BA$2,'I-EmEC'!$A$1:$DD$1,0),FALSE)</f>
        <v>7.93</v>
      </c>
      <c r="BB91" s="24">
        <f>VLOOKUP($A91,'I-EmEC'!$A:$DD,MATCH(BB$2,'I-EmEC'!$A$1:$DD$1,0),FALSE)</f>
        <v>8.2799999999999994</v>
      </c>
      <c r="BC91" s="24">
        <f>VLOOKUP($A91,'I-EmEC'!$A:$DD,MATCH(BC$2,'I-EmEC'!$A$1:$DD$1,0),FALSE)</f>
        <v>0</v>
      </c>
      <c r="BD91" s="24">
        <f>VLOOKUP($A91,'I-EmEC'!$A:$DD,MATCH(BD$2,'I-EmEC'!$A$1:$DD$1,0),FALSE)</f>
        <v>0</v>
      </c>
      <c r="BE91" s="24">
        <f>VLOOKUP($A91,'I-EmEC'!$A:$DD,MATCH(BE$2,'I-EmEC'!$A$1:$DD$1,0),FALSE)</f>
        <v>0</v>
      </c>
      <c r="BF91" s="24" t="e">
        <f>VLOOKUP($A91,'I-EmEC'!$A:$DD,MATCH(BF$2,'I-EmEC'!$A$1:$DD$1,0),FALSE)</f>
        <v>#N/A</v>
      </c>
      <c r="BG91" s="24" t="e">
        <f>VLOOKUP($A91,'I-EmEC'!$A:$DD,MATCH(BG$2,'I-EmEC'!$A$1:$DD$1,0),FALSE)</f>
        <v>#N/A</v>
      </c>
      <c r="BH91" s="24" t="e">
        <f>VLOOKUP($A91,'I-EmEC'!$A:$DD,MATCH(BH$2,'I-EmEC'!$A$1:$DD$1,0),FALSE)</f>
        <v>#N/A</v>
      </c>
      <c r="BI91" s="26">
        <f>VLOOKUP($A91,'I-EmEC'!$A:$DD,MATCH(BI$2,'I-EmEC'!$A$1:$DD$1,0),FALSE)</f>
        <v>0</v>
      </c>
      <c r="BJ91" s="27">
        <f>VLOOKUP($A91,'I-EmEC'!$A:$DD,MATCH(BJ$2,'I-EmEC'!$A$1:$DD$1,0),FALSE)</f>
        <v>0</v>
      </c>
      <c r="BK91" s="27">
        <f>VLOOKUP($A91,'I-EmEC'!$A:$DD,MATCH(BK$2,'I-EmEC'!$A$1:$DD$1,0),FALSE)</f>
        <v>0</v>
      </c>
      <c r="BL91" s="27">
        <f>VLOOKUP($A91,'I-EmEC'!$A:$DD,MATCH(BL$2,'I-EmEC'!$A$1:$DD$1,0),FALSE)</f>
        <v>0</v>
      </c>
      <c r="BM91" s="27">
        <f>VLOOKUP($A91,'I-EmEC'!$A:$DD,MATCH(BM$2,'I-EmEC'!$A$1:$DD$1,0),FALSE)</f>
        <v>0</v>
      </c>
      <c r="BN91" s="27">
        <f>VLOOKUP($A91,'I-EmEC'!$A:$DD,MATCH(BN$2,'I-EmEC'!$A$1:$DD$1,0),FALSE)</f>
        <v>0</v>
      </c>
      <c r="BO91" s="27">
        <f>VLOOKUP($A91,'I-EmEC'!$A:$DD,MATCH(BO$2,'I-EmEC'!$A$1:$DD$1,0),FALSE)</f>
        <v>0</v>
      </c>
      <c r="BP91" s="27">
        <f>VLOOKUP($A91,'I-EmEC'!$A:$DD,MATCH(BP$2,'I-EmEC'!$A$1:$DD$1,0),FALSE)</f>
        <v>0</v>
      </c>
      <c r="BQ91" s="27">
        <f>VLOOKUP($A91,'I-EmEC'!$A:$DD,MATCH(BQ$2,'I-EmEC'!$A$1:$DD$1,0),FALSE)</f>
        <v>14.37371663244353</v>
      </c>
      <c r="BR91" s="27">
        <f>VLOOKUP($A91,'I-EmEC'!$A:$DD,MATCH(BR$2,'I-EmEC'!$A$1:$DD$1,0),FALSE)</f>
        <v>14.37371663244353</v>
      </c>
      <c r="BS91" s="27">
        <f>VLOOKUP($A91,'I-EmEC'!$A:$DD,MATCH(BS$2,'I-EmEC'!$A$1:$DD$1,0),FALSE)</f>
        <v>21.797752808988761</v>
      </c>
      <c r="BT91" s="27">
        <f>VLOOKUP($A91,'I-EmEC'!$A:$DD,MATCH(BT$2,'I-EmEC'!$A$1:$DD$1,0),FALSE)</f>
        <v>0</v>
      </c>
      <c r="BU91" s="27">
        <f>VLOOKUP($A91,'I-EmEC'!$A:$DD,MATCH(BU$2,'I-EmEC'!$A$1:$DD$1,0),FALSE)</f>
        <v>0</v>
      </c>
      <c r="BV91" s="27">
        <f>VLOOKUP($A91,'I-EmEC'!$A:$DD,MATCH(BV$2,'I-EmEC'!$A$1:$DD$1,0),FALSE)</f>
        <v>0</v>
      </c>
      <c r="BW91" s="27" t="e">
        <f>VLOOKUP($A91,'I-EmEC'!$A:$DD,MATCH(BW$2,'I-EmEC'!$A$1:$DD$1,0),FALSE)</f>
        <v>#N/A</v>
      </c>
      <c r="BX91" s="27" t="e">
        <f>VLOOKUP($A91,'I-EmEC'!$A:$DD,MATCH(BX$2,'I-EmEC'!$A$1:$DD$1,0),FALSE)</f>
        <v>#N/A</v>
      </c>
      <c r="BY91" s="27" t="e">
        <f>VLOOKUP($A91,'I-EmEC'!$A:$DD,MATCH(BY$2,'I-EmEC'!$A$1:$DD$1,0),FALSE)</f>
        <v>#N/A</v>
      </c>
      <c r="BZ91" s="23">
        <f>VLOOKUP($A91,'I-EmEC'!$A:$DD,MATCH(BZ$2,'I-EmEC'!$A$1:$DD$1,0),FALSE)</f>
        <v>0</v>
      </c>
      <c r="CA91" s="24">
        <f>VLOOKUP($A91,'I-EmEC'!$A:$DD,MATCH(CA$2,'I-EmEC'!$A$1:$DD$1,0),FALSE)</f>
        <v>0</v>
      </c>
      <c r="CB91" s="24">
        <f>VLOOKUP($A91,'I-EmEC'!$A:$DD,MATCH(CB$2,'I-EmEC'!$A$1:$DD$1,0),FALSE)</f>
        <v>0</v>
      </c>
      <c r="CC91" s="24">
        <f>VLOOKUP($A91,'I-EmEC'!$A:$DD,MATCH(CC$2,'I-EmEC'!$A$1:$DD$1,0),FALSE)</f>
        <v>0</v>
      </c>
      <c r="CD91" s="24">
        <f>VLOOKUP($A91,'I-EmEC'!$A:$DD,MATCH(CD$2,'I-EmEC'!$A$1:$DD$1,0),FALSE)</f>
        <v>0</v>
      </c>
      <c r="CE91" s="24">
        <f>VLOOKUP($A91,'I-EmEC'!$A:$DD,MATCH(CE$2,'I-EmEC'!$A$1:$DD$1,0),FALSE)</f>
        <v>0</v>
      </c>
      <c r="CF91" s="24">
        <f>VLOOKUP($A91,'I-EmEC'!$A:$DD,MATCH(CF$2,'I-EmEC'!$A$1:$DD$1,0),FALSE)</f>
        <v>0</v>
      </c>
      <c r="CG91" s="24">
        <f>VLOOKUP($A91,'I-EmEC'!$A:$DD,MATCH(CG$2,'I-EmEC'!$A$1:$DD$1,0),FALSE)</f>
        <v>0</v>
      </c>
      <c r="CH91" s="24">
        <f>VLOOKUP($A91,'I-EmEC'!$A:$DD,MATCH(CH$2,'I-EmEC'!$A$1:$DD$1,0),FALSE)</f>
        <v>1.0130246020260492</v>
      </c>
      <c r="CI91" s="24">
        <f>VLOOKUP($A91,'I-EmEC'!$A:$DD,MATCH(CI$2,'I-EmEC'!$A$1:$DD$1,0),FALSE)</f>
        <v>1.0130246020260492</v>
      </c>
      <c r="CJ91" s="24">
        <f>VLOOKUP($A91,'I-EmEC'!$A:$DD,MATCH(CJ$2,'I-EmEC'!$A$1:$DD$1,0),FALSE)</f>
        <v>1.5275590551181102</v>
      </c>
      <c r="CK91" s="24">
        <f>VLOOKUP($A91,'I-EmEC'!$A:$DD,MATCH(CK$2,'I-EmEC'!$A$1:$DD$1,0),FALSE)</f>
        <v>0</v>
      </c>
      <c r="CL91" s="24">
        <f>VLOOKUP($A91,'I-EmEC'!$A:$DD,MATCH(CL$2,'I-EmEC'!$A$1:$DD$1,0),FALSE)</f>
        <v>0</v>
      </c>
      <c r="CM91" s="24">
        <f>VLOOKUP($A91,'I-EmEC'!$A:$DD,MATCH(CM$2,'I-EmEC'!$A$1:$DD$1,0),FALSE)</f>
        <v>0</v>
      </c>
      <c r="CN91" s="24" t="e">
        <f>VLOOKUP($A91,'I-EmEC'!$A:$DD,MATCH(CN$2,'I-EmEC'!$A$1:$DD$1,0),FALSE)</f>
        <v>#N/A</v>
      </c>
      <c r="CO91" s="24" t="e">
        <f>VLOOKUP($A91,'I-EmEC'!$A:$DD,MATCH(CO$2,'I-EmEC'!$A$1:$DD$1,0),FALSE)</f>
        <v>#N/A</v>
      </c>
      <c r="CP91" s="24" t="e">
        <f>VLOOKUP($A91,'I-EmEC'!$A:$DD,MATCH(CP$2,'I-EmEC'!$A$1:$DD$1,0),FALSE)</f>
        <v>#N/A</v>
      </c>
    </row>
    <row r="92" spans="1:94" x14ac:dyDescent="0.2">
      <c r="A92" s="49" t="s">
        <v>171</v>
      </c>
      <c r="B92" s="37" t="str">
        <f>IF(VLOOKUP($A92,'I-Ligands'!$A:$G,3,FALSE)="","",VLOOKUP($A92,'I-Ligands'!$A:$G,3,FALSE))</f>
        <v>Motilin</v>
      </c>
      <c r="C92" s="38" t="str">
        <f>IF(VLOOKUP($A92,'I-Ligands'!$A:$G,4,FALSE)="","",VLOOKUP($A92,'I-Ligands'!$A:$G,4,FALSE))</f>
        <v>FVPIFTYGELQRMQEKERNKGQ</v>
      </c>
      <c r="D92" s="36" t="str">
        <f>IF(VLOOKUP($A92,'I-Ligands'!$A:$G,5,FALSE)="","",VLOOKUP($A92,'I-Ligands'!$A:$G,5,FALSE))</f>
        <v>Guide to Pharmacology</v>
      </c>
      <c r="E92" s="36">
        <f>IF(VLOOKUP($A92,'I-Ligands'!$A:$G,6,FALSE)="","",VLOOKUP($A92,'I-Ligands'!$A:$G,6,FALSE))</f>
        <v>1458</v>
      </c>
      <c r="F92" s="36" t="str">
        <f>IF(VLOOKUP($A92,'I-Ligands'!$A:$G,7,FALSE)="","",VLOOKUP($A92,'I-Ligands'!$A:$G,7,FALSE))</f>
        <v>Physiological</v>
      </c>
      <c r="G92" s="28">
        <f t="shared" si="20"/>
        <v>8.7681475671133864</v>
      </c>
      <c r="H92" s="32">
        <f t="shared" si="21"/>
        <v>9.5988123889911598</v>
      </c>
      <c r="I92" s="32">
        <f t="shared" si="22"/>
        <v>9.9985692407981972</v>
      </c>
      <c r="J92" s="32">
        <f t="shared" si="23"/>
        <v>9.0922849301003623</v>
      </c>
      <c r="K92" s="32" t="e">
        <f t="shared" si="24"/>
        <v>#N/A</v>
      </c>
      <c r="L92" s="28">
        <f t="shared" si="25"/>
        <v>8.98</v>
      </c>
      <c r="M92" s="32">
        <f t="shared" si="26"/>
        <v>9.7100000000000009</v>
      </c>
      <c r="N92" s="32">
        <f t="shared" si="27"/>
        <v>10.029999999999999</v>
      </c>
      <c r="O92" s="32">
        <f t="shared" si="28"/>
        <v>9.2899999999999991</v>
      </c>
      <c r="P92" s="32" t="e">
        <f t="shared" si="29"/>
        <v>#N/A</v>
      </c>
      <c r="Q92" s="29">
        <f t="shared" si="30"/>
        <v>61.397058823529413</v>
      </c>
      <c r="R92" s="31">
        <f t="shared" si="31"/>
        <v>77.412731006160172</v>
      </c>
      <c r="S92" s="31">
        <f t="shared" si="32"/>
        <v>93.01848049281314</v>
      </c>
      <c r="T92" s="31">
        <f t="shared" si="33"/>
        <v>63.428571428571416</v>
      </c>
      <c r="U92" s="31" t="e">
        <f t="shared" si="34"/>
        <v>#N/A</v>
      </c>
      <c r="V92" s="28">
        <f t="shared" si="35"/>
        <v>13.304347826086959</v>
      </c>
      <c r="W92" s="32">
        <f t="shared" si="36"/>
        <v>14.7265625</v>
      </c>
      <c r="X92" s="32">
        <f t="shared" si="37"/>
        <v>22.333333333333336</v>
      </c>
      <c r="Y92" s="32">
        <f t="shared" si="38"/>
        <v>25.615384615384613</v>
      </c>
      <c r="Z92" s="32" t="e">
        <f t="shared" si="39"/>
        <v>#N/A</v>
      </c>
      <c r="AA92" s="23" cm="1">
        <f t="array" ref="AA92">_xlfn.IFS(AR92=0,0,AR92&gt;0,(LOG(0.01*BI92/10^-AR92)))</f>
        <v>8.7681475671133864</v>
      </c>
      <c r="AB92" s="24" cm="1">
        <f t="array" ref="AB92">_xlfn.IFS(AS92=0,0,AS92&gt;0,(LOG(0.01*BJ92/10^-AS92)))</f>
        <v>8.704939150815191</v>
      </c>
      <c r="AC92" s="24" cm="1">
        <f t="array" ref="AC92">_xlfn.IFS(AT92=0,0,AT92&gt;0,(LOG(0.01*BK92/10^-AT92)))</f>
        <v>9.1611755211581478</v>
      </c>
      <c r="AD92" s="24" cm="1">
        <f t="array" ref="AD92">_xlfn.IFS(AU92=0,0,AU92&gt;0,(LOG(0.01*BL92/10^-AU92)))</f>
        <v>9.1611755211581478</v>
      </c>
      <c r="AE92" s="24" cm="1">
        <f t="array" ref="AE92">_xlfn.IFS(AV92=0,0,AV92&gt;0,(LOG(0.01*BM92/10^-AV92)))</f>
        <v>9.5988123889911598</v>
      </c>
      <c r="AF92" s="24" cm="1">
        <f t="array" ref="AF92">_xlfn.IFS(AW92=0,0,AW92&gt;0,(LOG(0.01*BN92/10^-AW92)))</f>
        <v>8.7677807052660821</v>
      </c>
      <c r="AG92" s="24" cm="1">
        <f t="array" ref="AG92">_xlfn.IFS(AX92=0,0,AX92&gt;0,(LOG(0.01*BO92/10^-AX92)))</f>
        <v>8.7677807052660821</v>
      </c>
      <c r="AH92" s="24" cm="1">
        <f t="array" ref="AH92">_xlfn.IFS(AY92=0,0,AY92&gt;0,(LOG(0.01*BP92/10^-AY92)))</f>
        <v>8.8488460951882573</v>
      </c>
      <c r="AI92" s="24" cm="1">
        <f t="array" ref="AI92">_xlfn.IFS(AZ92=0,0,AZ92&gt;0,(LOG(0.01*BQ92/10^-AZ92)))</f>
        <v>9.9985692407981972</v>
      </c>
      <c r="AJ92" s="24" cm="1">
        <f t="array" ref="AJ92">_xlfn.IFS(BA92=0,0,BA92&gt;0,(LOG(0.01*BR92/10^-BA92)))</f>
        <v>9.9985692407981972</v>
      </c>
      <c r="AK92" s="24" cm="1">
        <f t="array" ref="AK92">_xlfn.IFS(BB92=0,0,BB92&gt;0,(LOG(0.01*BS92/10^-BB92)))</f>
        <v>9.4758660421035383</v>
      </c>
      <c r="AL92" s="24" cm="1">
        <f t="array" ref="AL92">_xlfn.IFS(BC92=0,0,BC92&gt;0,(LOG(0.01*BT92/10^-BC92)))</f>
        <v>8.3310178978597875</v>
      </c>
      <c r="AM92" s="24" cm="1">
        <f t="array" ref="AM92">_xlfn.IFS(BD92=0,0,BD92&gt;0,(LOG(0.01*BU92/10^-BD92)))</f>
        <v>9.0922849301003623</v>
      </c>
      <c r="AN92" s="24" cm="1">
        <f t="array" ref="AN92">_xlfn.IFS(BE92=0,0,BE92&gt;0,(LOG(0.01*BV92/10^-BE92)))</f>
        <v>8.8285464364198685</v>
      </c>
      <c r="AO92" s="24" t="e" cm="1">
        <f t="array" ref="AO92">_xlfn.IFS(BF92=0,0,BF92&gt;0,(LOG(0.01*BW92/10^-BF92)))</f>
        <v>#N/A</v>
      </c>
      <c r="AP92" s="24" t="e" cm="1">
        <f t="array" ref="AP92">_xlfn.IFS(BG92=0,0,BG92&gt;0,(LOG(0.01*BX92/10^-BG92)))</f>
        <v>#N/A</v>
      </c>
      <c r="AQ92" s="24" t="e" cm="1">
        <f t="array" ref="AQ92">_xlfn.IFS(BH92=0,0,BH92&gt;0,(LOG(0.01*BY92/10^-BH92)))</f>
        <v>#N/A</v>
      </c>
      <c r="AR92" s="23">
        <f>VLOOKUP($A92,'I-EmEC'!$A:$DD,MATCH(AR$2,'I-EmEC'!$A$1:$DD$1,0),FALSE)</f>
        <v>8.98</v>
      </c>
      <c r="AS92" s="24">
        <f>VLOOKUP($A92,'I-EmEC'!$A:$DD,MATCH(AS$2,'I-EmEC'!$A$1:$DD$1,0),FALSE)</f>
        <v>8.9499999999999993</v>
      </c>
      <c r="AT92" s="24">
        <f>VLOOKUP($A92,'I-EmEC'!$A:$DD,MATCH(AT$2,'I-EmEC'!$A$1:$DD$1,0),FALSE)</f>
        <v>9.31</v>
      </c>
      <c r="AU92" s="24">
        <f>VLOOKUP($A92,'I-EmEC'!$A:$DD,MATCH(AU$2,'I-EmEC'!$A$1:$DD$1,0),FALSE)</f>
        <v>9.31</v>
      </c>
      <c r="AV92" s="24">
        <f>VLOOKUP($A92,'I-EmEC'!$A:$DD,MATCH(AV$2,'I-EmEC'!$A$1:$DD$1,0),FALSE)</f>
        <v>9.7100000000000009</v>
      </c>
      <c r="AW92" s="24">
        <f>VLOOKUP($A92,'I-EmEC'!$A:$DD,MATCH(AW$2,'I-EmEC'!$A$1:$DD$1,0),FALSE)</f>
        <v>9.09</v>
      </c>
      <c r="AX92" s="24">
        <f>VLOOKUP($A92,'I-EmEC'!$A:$DD,MATCH(AX$2,'I-EmEC'!$A$1:$DD$1,0),FALSE)</f>
        <v>9.09</v>
      </c>
      <c r="AY92" s="24">
        <f>VLOOKUP($A92,'I-EmEC'!$A:$DD,MATCH(AY$2,'I-EmEC'!$A$1:$DD$1,0),FALSE)</f>
        <v>9.09</v>
      </c>
      <c r="AZ92" s="24">
        <f>VLOOKUP($A92,'I-EmEC'!$A:$DD,MATCH(AZ$2,'I-EmEC'!$A$1:$DD$1,0),FALSE)</f>
        <v>10.029999999999999</v>
      </c>
      <c r="BA92" s="24">
        <f>VLOOKUP($A92,'I-EmEC'!$A:$DD,MATCH(BA$2,'I-EmEC'!$A$1:$DD$1,0),FALSE)</f>
        <v>10.029999999999999</v>
      </c>
      <c r="BB92" s="24">
        <f>VLOOKUP($A92,'I-EmEC'!$A:$DD,MATCH(BB$2,'I-EmEC'!$A$1:$DD$1,0),FALSE)</f>
        <v>9.52</v>
      </c>
      <c r="BC92" s="24">
        <f>VLOOKUP($A92,'I-EmEC'!$A:$DD,MATCH(BC$2,'I-EmEC'!$A$1:$DD$1,0),FALSE)</f>
        <v>8.68</v>
      </c>
      <c r="BD92" s="24">
        <f>VLOOKUP($A92,'I-EmEC'!$A:$DD,MATCH(BD$2,'I-EmEC'!$A$1:$DD$1,0),FALSE)</f>
        <v>9.2899999999999991</v>
      </c>
      <c r="BE92" s="24">
        <f>VLOOKUP($A92,'I-EmEC'!$A:$DD,MATCH(BE$2,'I-EmEC'!$A$1:$DD$1,0),FALSE)</f>
        <v>9.14</v>
      </c>
      <c r="BF92" s="24" t="e">
        <f>VLOOKUP($A92,'I-EmEC'!$A:$DD,MATCH(BF$2,'I-EmEC'!$A$1:$DD$1,0),FALSE)</f>
        <v>#N/A</v>
      </c>
      <c r="BG92" s="24" t="e">
        <f>VLOOKUP($A92,'I-EmEC'!$A:$DD,MATCH(BG$2,'I-EmEC'!$A$1:$DD$1,0),FALSE)</f>
        <v>#N/A</v>
      </c>
      <c r="BH92" s="24" t="e">
        <f>VLOOKUP($A92,'I-EmEC'!$A:$DD,MATCH(BH$2,'I-EmEC'!$A$1:$DD$1,0),FALSE)</f>
        <v>#N/A</v>
      </c>
      <c r="BI92" s="26">
        <f>VLOOKUP($A92,'I-EmEC'!$A:$DD,MATCH(BI$2,'I-EmEC'!$A$1:$DD$1,0),FALSE)</f>
        <v>61.397058823529413</v>
      </c>
      <c r="BJ92" s="27">
        <f>VLOOKUP($A92,'I-EmEC'!$A:$DD,MATCH(BJ$2,'I-EmEC'!$A$1:$DD$1,0),FALSE)</f>
        <v>56.877323420074354</v>
      </c>
      <c r="BK92" s="27">
        <f>VLOOKUP($A92,'I-EmEC'!$A:$DD,MATCH(BK$2,'I-EmEC'!$A$1:$DD$1,0),FALSE)</f>
        <v>70.986460348162481</v>
      </c>
      <c r="BL92" s="27">
        <f>VLOOKUP($A92,'I-EmEC'!$A:$DD,MATCH(BL$2,'I-EmEC'!$A$1:$DD$1,0),FALSE)</f>
        <v>70.986460348162481</v>
      </c>
      <c r="BM92" s="27">
        <f>VLOOKUP($A92,'I-EmEC'!$A:$DD,MATCH(BM$2,'I-EmEC'!$A$1:$DD$1,0),FALSE)</f>
        <v>77.412731006160172</v>
      </c>
      <c r="BN92" s="27">
        <f>VLOOKUP($A92,'I-EmEC'!$A:$DD,MATCH(BN$2,'I-EmEC'!$A$1:$DD$1,0),FALSE)</f>
        <v>47.61904761904762</v>
      </c>
      <c r="BO92" s="27">
        <f>VLOOKUP($A92,'I-EmEC'!$A:$DD,MATCH(BO$2,'I-EmEC'!$A$1:$DD$1,0),FALSE)</f>
        <v>47.61904761904762</v>
      </c>
      <c r="BP92" s="27">
        <f>VLOOKUP($A92,'I-EmEC'!$A:$DD,MATCH(BP$2,'I-EmEC'!$A$1:$DD$1,0),FALSE)</f>
        <v>57.391304347826086</v>
      </c>
      <c r="BQ92" s="27">
        <f>VLOOKUP($A92,'I-EmEC'!$A:$DD,MATCH(BQ$2,'I-EmEC'!$A$1:$DD$1,0),FALSE)</f>
        <v>93.01848049281314</v>
      </c>
      <c r="BR92" s="27">
        <f>VLOOKUP($A92,'I-EmEC'!$A:$DD,MATCH(BR$2,'I-EmEC'!$A$1:$DD$1,0),FALSE)</f>
        <v>93.01848049281314</v>
      </c>
      <c r="BS92" s="27">
        <f>VLOOKUP($A92,'I-EmEC'!$A:$DD,MATCH(BS$2,'I-EmEC'!$A$1:$DD$1,0),FALSE)</f>
        <v>90.337078651685403</v>
      </c>
      <c r="BT92" s="27">
        <f>VLOOKUP($A92,'I-EmEC'!$A:$DD,MATCH(BT$2,'I-EmEC'!$A$1:$DD$1,0),FALSE)</f>
        <v>44.773175542406307</v>
      </c>
      <c r="BU92" s="27">
        <f>VLOOKUP($A92,'I-EmEC'!$A:$DD,MATCH(BU$2,'I-EmEC'!$A$1:$DD$1,0),FALSE)</f>
        <v>63.428571428571416</v>
      </c>
      <c r="BV92" s="27">
        <f>VLOOKUP($A92,'I-EmEC'!$A:$DD,MATCH(BV$2,'I-EmEC'!$A$1:$DD$1,0),FALSE)</f>
        <v>48.814229249011859</v>
      </c>
      <c r="BW92" s="27" t="e">
        <f>VLOOKUP($A92,'I-EmEC'!$A:$DD,MATCH(BW$2,'I-EmEC'!$A$1:$DD$1,0),FALSE)</f>
        <v>#N/A</v>
      </c>
      <c r="BX92" s="27" t="e">
        <f>VLOOKUP($A92,'I-EmEC'!$A:$DD,MATCH(BX$2,'I-EmEC'!$A$1:$DD$1,0),FALSE)</f>
        <v>#N/A</v>
      </c>
      <c r="BY92" s="27" t="e">
        <f>VLOOKUP($A92,'I-EmEC'!$A:$DD,MATCH(BY$2,'I-EmEC'!$A$1:$DD$1,0),FALSE)</f>
        <v>#N/A</v>
      </c>
      <c r="BZ92" s="23">
        <f>VLOOKUP($A92,'I-EmEC'!$A:$DD,MATCH(BZ$2,'I-EmEC'!$A$1:$DD$1,0),FALSE)</f>
        <v>8.1662591687041566</v>
      </c>
      <c r="CA92" s="24">
        <f>VLOOKUP($A92,'I-EmEC'!$A:$DD,MATCH(CA$2,'I-EmEC'!$A$1:$DD$1,0),FALSE)</f>
        <v>13.304347826086959</v>
      </c>
      <c r="CB92" s="24">
        <f>VLOOKUP($A92,'I-EmEC'!$A:$DD,MATCH(CB$2,'I-EmEC'!$A$1:$DD$1,0),FALSE)</f>
        <v>7.8251599147121533</v>
      </c>
      <c r="CC92" s="24">
        <f>VLOOKUP($A92,'I-EmEC'!$A:$DD,MATCH(CC$2,'I-EmEC'!$A$1:$DD$1,0),FALSE)</f>
        <v>7.8251599147121533</v>
      </c>
      <c r="CD92" s="24">
        <f>VLOOKUP($A92,'I-EmEC'!$A:$DD,MATCH(CD$2,'I-EmEC'!$A$1:$DD$1,0),FALSE)</f>
        <v>14.7265625</v>
      </c>
      <c r="CE92" s="24">
        <f>VLOOKUP($A92,'I-EmEC'!$A:$DD,MATCH(CE$2,'I-EmEC'!$A$1:$DD$1,0),FALSE)</f>
        <v>8.778625954198473</v>
      </c>
      <c r="CF92" s="24">
        <f>VLOOKUP($A92,'I-EmEC'!$A:$DD,MATCH(CF$2,'I-EmEC'!$A$1:$DD$1,0),FALSE)</f>
        <v>8.778625954198473</v>
      </c>
      <c r="CG92" s="24">
        <f>VLOOKUP($A92,'I-EmEC'!$A:$DD,MATCH(CG$2,'I-EmEC'!$A$1:$DD$1,0),FALSE)</f>
        <v>5.2380952380952381</v>
      </c>
      <c r="CH92" s="24">
        <f>VLOOKUP($A92,'I-EmEC'!$A:$DD,MATCH(CH$2,'I-EmEC'!$A$1:$DD$1,0),FALSE)</f>
        <v>16.65441176470588</v>
      </c>
      <c r="CI92" s="24">
        <f>VLOOKUP($A92,'I-EmEC'!$A:$DD,MATCH(CI$2,'I-EmEC'!$A$1:$DD$1,0),FALSE)</f>
        <v>16.65441176470588</v>
      </c>
      <c r="CJ92" s="24">
        <f>VLOOKUP($A92,'I-EmEC'!$A:$DD,MATCH(CJ$2,'I-EmEC'!$A$1:$DD$1,0),FALSE)</f>
        <v>22.333333333333336</v>
      </c>
      <c r="CK92" s="24">
        <f>VLOOKUP($A92,'I-EmEC'!$A:$DD,MATCH(CK$2,'I-EmEC'!$A$1:$DD$1,0),FALSE)</f>
        <v>9.4190871369294591</v>
      </c>
      <c r="CL92" s="24">
        <f>VLOOKUP($A92,'I-EmEC'!$A:$DD,MATCH(CL$2,'I-EmEC'!$A$1:$DD$1,0),FALSE)</f>
        <v>25.615384615384613</v>
      </c>
      <c r="CM92" s="24">
        <f>VLOOKUP($A92,'I-EmEC'!$A:$DD,MATCH(CM$2,'I-EmEC'!$A$1:$DD$1,0),FALSE)</f>
        <v>10.786026200873362</v>
      </c>
      <c r="CN92" s="24" t="e">
        <f>VLOOKUP($A92,'I-EmEC'!$A:$DD,MATCH(CN$2,'I-EmEC'!$A$1:$DD$1,0),FALSE)</f>
        <v>#N/A</v>
      </c>
      <c r="CO92" s="24" t="e">
        <f>VLOOKUP($A92,'I-EmEC'!$A:$DD,MATCH(CO$2,'I-EmEC'!$A$1:$DD$1,0),FALSE)</f>
        <v>#N/A</v>
      </c>
      <c r="CP92" s="24" t="e">
        <f>VLOOKUP($A92,'I-EmEC'!$A:$DD,MATCH(CP$2,'I-EmEC'!$A$1:$DD$1,0),FALSE)</f>
        <v>#N/A</v>
      </c>
    </row>
    <row r="93" spans="1:94" x14ac:dyDescent="0.2">
      <c r="A93" s="49" t="s">
        <v>164</v>
      </c>
      <c r="B93" s="37" t="str">
        <f>IF(VLOOKUP($A93,'I-Ligands'!$A:$G,3,FALSE)="","",VLOOKUP($A93,'I-Ligands'!$A:$G,3,FALSE))</f>
        <v>Melatonin</v>
      </c>
      <c r="C93" s="38" t="str">
        <f>IF(VLOOKUP($A93,'I-Ligands'!$A:$G,4,FALSE)="","",VLOOKUP($A93,'I-Ligands'!$A:$G,4,FALSE))</f>
        <v>Melatonin</v>
      </c>
      <c r="D93" s="36" t="str">
        <f>IF(VLOOKUP($A93,'I-Ligands'!$A:$G,5,FALSE)="","",VLOOKUP($A93,'I-Ligands'!$A:$G,5,FALSE))</f>
        <v>Guide to Pharmacology</v>
      </c>
      <c r="E93" s="36">
        <f>IF(VLOOKUP($A93,'I-Ligands'!$A:$G,6,FALSE)="","",VLOOKUP($A93,'I-Ligands'!$A:$G,6,FALSE))</f>
        <v>224</v>
      </c>
      <c r="F93" s="36" t="str">
        <f>IF(VLOOKUP($A93,'I-Ligands'!$A:$G,7,FALSE)="","",VLOOKUP($A93,'I-Ligands'!$A:$G,7,FALSE))</f>
        <v>Physiological</v>
      </c>
      <c r="G93" s="28">
        <f t="shared" si="20"/>
        <v>0</v>
      </c>
      <c r="H93" s="32">
        <f t="shared" si="21"/>
        <v>10.334436976283202</v>
      </c>
      <c r="I93" s="32">
        <f t="shared" si="22"/>
        <v>0</v>
      </c>
      <c r="J93" s="32">
        <f t="shared" si="23"/>
        <v>0</v>
      </c>
      <c r="K93" s="32" t="e">
        <f t="shared" si="24"/>
        <v>#N/A</v>
      </c>
      <c r="L93" s="28">
        <f t="shared" si="25"/>
        <v>0</v>
      </c>
      <c r="M93" s="32">
        <f t="shared" si="26"/>
        <v>10.58</v>
      </c>
      <c r="N93" s="32">
        <f t="shared" si="27"/>
        <v>0</v>
      </c>
      <c r="O93" s="32">
        <f t="shared" si="28"/>
        <v>0</v>
      </c>
      <c r="P93" s="32" t="e">
        <f t="shared" si="29"/>
        <v>#N/A</v>
      </c>
      <c r="Q93" s="29">
        <f t="shared" si="30"/>
        <v>0</v>
      </c>
      <c r="R93" s="31">
        <f t="shared" si="31"/>
        <v>56.811594202898554</v>
      </c>
      <c r="S93" s="31">
        <f t="shared" si="32"/>
        <v>0</v>
      </c>
      <c r="T93" s="31">
        <f t="shared" si="33"/>
        <v>0</v>
      </c>
      <c r="U93" s="31" t="e">
        <f t="shared" si="34"/>
        <v>#N/A</v>
      </c>
      <c r="V93" s="28">
        <f t="shared" si="35"/>
        <v>0</v>
      </c>
      <c r="W93" s="32">
        <f t="shared" si="36"/>
        <v>11.82608695652174</v>
      </c>
      <c r="X93" s="32">
        <f t="shared" si="37"/>
        <v>0</v>
      </c>
      <c r="Y93" s="32">
        <f t="shared" si="38"/>
        <v>0</v>
      </c>
      <c r="Z93" s="32" t="e">
        <f t="shared" si="39"/>
        <v>#N/A</v>
      </c>
      <c r="AA93" s="23" cm="1">
        <f t="array" ref="AA93">_xlfn.IFS(AR93=0,0,AR93&gt;0,(LOG(0.01*BI93/10^-AR93)))</f>
        <v>0</v>
      </c>
      <c r="AB93" s="24" cm="1">
        <f t="array" ref="AB93">_xlfn.IFS(AS93=0,0,AS93&gt;0,(LOG(0.01*BJ93/10^-AS93)))</f>
        <v>0</v>
      </c>
      <c r="AC93" s="24" cm="1">
        <f t="array" ref="AC93">_xlfn.IFS(AT93=0,0,AT93&gt;0,(LOG(0.01*BK93/10^-AT93)))</f>
        <v>10.080402445891965</v>
      </c>
      <c r="AD93" s="24" cm="1">
        <f t="array" ref="AD93">_xlfn.IFS(AU93=0,0,AU93&gt;0,(LOG(0.01*BL93/10^-AU93)))</f>
        <v>10.080402445891965</v>
      </c>
      <c r="AE93" s="24" cm="1">
        <f t="array" ref="AE93">_xlfn.IFS(AV93=0,0,AV93&gt;0,(LOG(0.01*BM93/10^-AV93)))</f>
        <v>10.227039942819566</v>
      </c>
      <c r="AF93" s="24" cm="1">
        <f t="array" ref="AF93">_xlfn.IFS(AW93=0,0,AW93&gt;0,(LOG(0.01*BN93/10^-AW93)))</f>
        <v>9.8126933765867701</v>
      </c>
      <c r="AG93" s="24" cm="1">
        <f t="array" ref="AG93">_xlfn.IFS(AX93=0,0,AX93&gt;0,(LOG(0.01*BO93/10^-AX93)))</f>
        <v>9.8126933765867701</v>
      </c>
      <c r="AH93" s="24" cm="1">
        <f t="array" ref="AH93">_xlfn.IFS(AY93=0,0,AY93&gt;0,(LOG(0.01*BP93/10^-AY93)))</f>
        <v>10.334436976283202</v>
      </c>
      <c r="AI93" s="24" cm="1">
        <f t="array" ref="AI93">_xlfn.IFS(AZ93=0,0,AZ93&gt;0,(LOG(0.01*BQ93/10^-AZ93)))</f>
        <v>0</v>
      </c>
      <c r="AJ93" s="24" cm="1">
        <f t="array" ref="AJ93">_xlfn.IFS(BA93=0,0,BA93&gt;0,(LOG(0.01*BR93/10^-BA93)))</f>
        <v>0</v>
      </c>
      <c r="AK93" s="24" cm="1">
        <f t="array" ref="AK93">_xlfn.IFS(BB93=0,0,BB93&gt;0,(LOG(0.01*BS93/10^-BB93)))</f>
        <v>0</v>
      </c>
      <c r="AL93" s="24" cm="1">
        <f t="array" ref="AL93">_xlfn.IFS(BC93=0,0,BC93&gt;0,(LOG(0.01*BT93/10^-BC93)))</f>
        <v>0</v>
      </c>
      <c r="AM93" s="24" cm="1">
        <f t="array" ref="AM93">_xlfn.IFS(BD93=0,0,BD93&gt;0,(LOG(0.01*BU93/10^-BD93)))</f>
        <v>0</v>
      </c>
      <c r="AN93" s="24" cm="1">
        <f t="array" ref="AN93">_xlfn.IFS(BE93=0,0,BE93&gt;0,(LOG(0.01*BV93/10^-BE93)))</f>
        <v>0</v>
      </c>
      <c r="AO93" s="24" t="e" cm="1">
        <f t="array" ref="AO93">_xlfn.IFS(BF93=0,0,BF93&gt;0,(LOG(0.01*BW93/10^-BF93)))</f>
        <v>#N/A</v>
      </c>
      <c r="AP93" s="24" t="e" cm="1">
        <f t="array" ref="AP93">_xlfn.IFS(BG93=0,0,BG93&gt;0,(LOG(0.01*BX93/10^-BG93)))</f>
        <v>#N/A</v>
      </c>
      <c r="AQ93" s="24" t="e" cm="1">
        <f t="array" ref="AQ93">_xlfn.IFS(BH93=0,0,BH93&gt;0,(LOG(0.01*BY93/10^-BH93)))</f>
        <v>#N/A</v>
      </c>
      <c r="AR93" s="23">
        <f>VLOOKUP($A93,'I-EmEC'!$A:$DD,MATCH(AR$2,'I-EmEC'!$A$1:$DD$1,0),FALSE)</f>
        <v>0</v>
      </c>
      <c r="AS93" s="24">
        <f>VLOOKUP($A93,'I-EmEC'!$A:$DD,MATCH(AS$2,'I-EmEC'!$A$1:$DD$1,0),FALSE)</f>
        <v>0</v>
      </c>
      <c r="AT93" s="24">
        <f>VLOOKUP($A93,'I-EmEC'!$A:$DD,MATCH(AT$2,'I-EmEC'!$A$1:$DD$1,0),FALSE)</f>
        <v>10.33</v>
      </c>
      <c r="AU93" s="24">
        <f>VLOOKUP($A93,'I-EmEC'!$A:$DD,MATCH(AU$2,'I-EmEC'!$A$1:$DD$1,0),FALSE)</f>
        <v>10.33</v>
      </c>
      <c r="AV93" s="24">
        <f>VLOOKUP($A93,'I-EmEC'!$A:$DD,MATCH(AV$2,'I-EmEC'!$A$1:$DD$1,0),FALSE)</f>
        <v>10.48</v>
      </c>
      <c r="AW93" s="24">
        <f>VLOOKUP($A93,'I-EmEC'!$A:$DD,MATCH(AW$2,'I-EmEC'!$A$1:$DD$1,0),FALSE)</f>
        <v>10.08</v>
      </c>
      <c r="AX93" s="24">
        <f>VLOOKUP($A93,'I-EmEC'!$A:$DD,MATCH(AX$2,'I-EmEC'!$A$1:$DD$1,0),FALSE)</f>
        <v>10.08</v>
      </c>
      <c r="AY93" s="24">
        <f>VLOOKUP($A93,'I-EmEC'!$A:$DD,MATCH(AY$2,'I-EmEC'!$A$1:$DD$1,0),FALSE)</f>
        <v>10.58</v>
      </c>
      <c r="AZ93" s="24">
        <f>VLOOKUP($A93,'I-EmEC'!$A:$DD,MATCH(AZ$2,'I-EmEC'!$A$1:$DD$1,0),FALSE)</f>
        <v>0</v>
      </c>
      <c r="BA93" s="24">
        <f>VLOOKUP($A93,'I-EmEC'!$A:$DD,MATCH(BA$2,'I-EmEC'!$A$1:$DD$1,0),FALSE)</f>
        <v>0</v>
      </c>
      <c r="BB93" s="24">
        <f>VLOOKUP($A93,'I-EmEC'!$A:$DD,MATCH(BB$2,'I-EmEC'!$A$1:$DD$1,0),FALSE)</f>
        <v>0</v>
      </c>
      <c r="BC93" s="24">
        <f>VLOOKUP($A93,'I-EmEC'!$A:$DD,MATCH(BC$2,'I-EmEC'!$A$1:$DD$1,0),FALSE)</f>
        <v>0</v>
      </c>
      <c r="BD93" s="24">
        <f>VLOOKUP($A93,'I-EmEC'!$A:$DD,MATCH(BD$2,'I-EmEC'!$A$1:$DD$1,0),FALSE)</f>
        <v>0</v>
      </c>
      <c r="BE93" s="24">
        <f>VLOOKUP($A93,'I-EmEC'!$A:$DD,MATCH(BE$2,'I-EmEC'!$A$1:$DD$1,0),FALSE)</f>
        <v>0</v>
      </c>
      <c r="BF93" s="24" t="e">
        <f>VLOOKUP($A93,'I-EmEC'!$A:$DD,MATCH(BF$2,'I-EmEC'!$A$1:$DD$1,0),FALSE)</f>
        <v>#N/A</v>
      </c>
      <c r="BG93" s="24" t="e">
        <f>VLOOKUP($A93,'I-EmEC'!$A:$DD,MATCH(BG$2,'I-EmEC'!$A$1:$DD$1,0),FALSE)</f>
        <v>#N/A</v>
      </c>
      <c r="BH93" s="24" t="e">
        <f>VLOOKUP($A93,'I-EmEC'!$A:$DD,MATCH(BH$2,'I-EmEC'!$A$1:$DD$1,0),FALSE)</f>
        <v>#N/A</v>
      </c>
      <c r="BI93" s="26">
        <f>VLOOKUP($A93,'I-EmEC'!$A:$DD,MATCH(BI$2,'I-EmEC'!$A$1:$DD$1,0),FALSE)</f>
        <v>0</v>
      </c>
      <c r="BJ93" s="27">
        <f>VLOOKUP($A93,'I-EmEC'!$A:$DD,MATCH(BJ$2,'I-EmEC'!$A$1:$DD$1,0),FALSE)</f>
        <v>0</v>
      </c>
      <c r="BK93" s="27">
        <f>VLOOKUP($A93,'I-EmEC'!$A:$DD,MATCH(BK$2,'I-EmEC'!$A$1:$DD$1,0),FALSE)</f>
        <v>56.286266924564792</v>
      </c>
      <c r="BL93" s="27">
        <f>VLOOKUP($A93,'I-EmEC'!$A:$DD,MATCH(BL$2,'I-EmEC'!$A$1:$DD$1,0),FALSE)</f>
        <v>56.286266924564792</v>
      </c>
      <c r="BM93" s="27">
        <f>VLOOKUP($A93,'I-EmEC'!$A:$DD,MATCH(BM$2,'I-EmEC'!$A$1:$DD$1,0),FALSE)</f>
        <v>55.852156057494867</v>
      </c>
      <c r="BN93" s="27">
        <f>VLOOKUP($A93,'I-EmEC'!$A:$DD,MATCH(BN$2,'I-EmEC'!$A$1:$DD$1,0),FALSE)</f>
        <v>54.037267080745345</v>
      </c>
      <c r="BO93" s="27">
        <f>VLOOKUP($A93,'I-EmEC'!$A:$DD,MATCH(BO$2,'I-EmEC'!$A$1:$DD$1,0),FALSE)</f>
        <v>54.037267080745345</v>
      </c>
      <c r="BP93" s="27">
        <f>VLOOKUP($A93,'I-EmEC'!$A:$DD,MATCH(BP$2,'I-EmEC'!$A$1:$DD$1,0),FALSE)</f>
        <v>56.811594202898554</v>
      </c>
      <c r="BQ93" s="27">
        <f>VLOOKUP($A93,'I-EmEC'!$A:$DD,MATCH(BQ$2,'I-EmEC'!$A$1:$DD$1,0),FALSE)</f>
        <v>0</v>
      </c>
      <c r="BR93" s="27">
        <f>VLOOKUP($A93,'I-EmEC'!$A:$DD,MATCH(BR$2,'I-EmEC'!$A$1:$DD$1,0),FALSE)</f>
        <v>0</v>
      </c>
      <c r="BS93" s="27">
        <f>VLOOKUP($A93,'I-EmEC'!$A:$DD,MATCH(BS$2,'I-EmEC'!$A$1:$DD$1,0),FALSE)</f>
        <v>0</v>
      </c>
      <c r="BT93" s="27">
        <f>VLOOKUP($A93,'I-EmEC'!$A:$DD,MATCH(BT$2,'I-EmEC'!$A$1:$DD$1,0),FALSE)</f>
        <v>0</v>
      </c>
      <c r="BU93" s="27">
        <f>VLOOKUP($A93,'I-EmEC'!$A:$DD,MATCH(BU$2,'I-EmEC'!$A$1:$DD$1,0),FALSE)</f>
        <v>0</v>
      </c>
      <c r="BV93" s="27">
        <f>VLOOKUP($A93,'I-EmEC'!$A:$DD,MATCH(BV$2,'I-EmEC'!$A$1:$DD$1,0),FALSE)</f>
        <v>0</v>
      </c>
      <c r="BW93" s="27" t="e">
        <f>VLOOKUP($A93,'I-EmEC'!$A:$DD,MATCH(BW$2,'I-EmEC'!$A$1:$DD$1,0),FALSE)</f>
        <v>#N/A</v>
      </c>
      <c r="BX93" s="27" t="e">
        <f>VLOOKUP($A93,'I-EmEC'!$A:$DD,MATCH(BX$2,'I-EmEC'!$A$1:$DD$1,0),FALSE)</f>
        <v>#N/A</v>
      </c>
      <c r="BY93" s="27" t="e">
        <f>VLOOKUP($A93,'I-EmEC'!$A:$DD,MATCH(BY$2,'I-EmEC'!$A$1:$DD$1,0),FALSE)</f>
        <v>#N/A</v>
      </c>
      <c r="BZ93" s="23">
        <f>VLOOKUP($A93,'I-EmEC'!$A:$DD,MATCH(BZ$2,'I-EmEC'!$A$1:$DD$1,0),FALSE)</f>
        <v>0</v>
      </c>
      <c r="CA93" s="24">
        <f>VLOOKUP($A93,'I-EmEC'!$A:$DD,MATCH(CA$2,'I-EmEC'!$A$1:$DD$1,0),FALSE)</f>
        <v>0</v>
      </c>
      <c r="CB93" s="24">
        <f>VLOOKUP($A93,'I-EmEC'!$A:$DD,MATCH(CB$2,'I-EmEC'!$A$1:$DD$1,0),FALSE)</f>
        <v>8.0386740331491708</v>
      </c>
      <c r="CC93" s="24">
        <f>VLOOKUP($A93,'I-EmEC'!$A:$DD,MATCH(CC$2,'I-EmEC'!$A$1:$DD$1,0),FALSE)</f>
        <v>8.0386740331491708</v>
      </c>
      <c r="CD93" s="24">
        <f>VLOOKUP($A93,'I-EmEC'!$A:$DD,MATCH(CD$2,'I-EmEC'!$A$1:$DD$1,0),FALSE)</f>
        <v>11.82608695652174</v>
      </c>
      <c r="CE93" s="24">
        <f>VLOOKUP($A93,'I-EmEC'!$A:$DD,MATCH(CE$2,'I-EmEC'!$A$1:$DD$1,0),FALSE)</f>
        <v>5.8389261744966445</v>
      </c>
      <c r="CF93" s="24">
        <f>VLOOKUP($A93,'I-EmEC'!$A:$DD,MATCH(CF$2,'I-EmEC'!$A$1:$DD$1,0),FALSE)</f>
        <v>5.8389261744966445</v>
      </c>
      <c r="CG93" s="24">
        <f>VLOOKUP($A93,'I-EmEC'!$A:$DD,MATCH(CG$2,'I-EmEC'!$A$1:$DD$1,0),FALSE)</f>
        <v>4.0329218106995883</v>
      </c>
      <c r="CH93" s="24">
        <f>VLOOKUP($A93,'I-EmEC'!$A:$DD,MATCH(CH$2,'I-EmEC'!$A$1:$DD$1,0),FALSE)</f>
        <v>0</v>
      </c>
      <c r="CI93" s="24">
        <f>VLOOKUP($A93,'I-EmEC'!$A:$DD,MATCH(CI$2,'I-EmEC'!$A$1:$DD$1,0),FALSE)</f>
        <v>0</v>
      </c>
      <c r="CJ93" s="24">
        <f>VLOOKUP($A93,'I-EmEC'!$A:$DD,MATCH(CJ$2,'I-EmEC'!$A$1:$DD$1,0),FALSE)</f>
        <v>0</v>
      </c>
      <c r="CK93" s="24">
        <f>VLOOKUP($A93,'I-EmEC'!$A:$DD,MATCH(CK$2,'I-EmEC'!$A$1:$DD$1,0),FALSE)</f>
        <v>0</v>
      </c>
      <c r="CL93" s="24">
        <f>VLOOKUP($A93,'I-EmEC'!$A:$DD,MATCH(CL$2,'I-EmEC'!$A$1:$DD$1,0),FALSE)</f>
        <v>0</v>
      </c>
      <c r="CM93" s="24">
        <f>VLOOKUP($A93,'I-EmEC'!$A:$DD,MATCH(CM$2,'I-EmEC'!$A$1:$DD$1,0),FALSE)</f>
        <v>0</v>
      </c>
      <c r="CN93" s="24" t="e">
        <f>VLOOKUP($A93,'I-EmEC'!$A:$DD,MATCH(CN$2,'I-EmEC'!$A$1:$DD$1,0),FALSE)</f>
        <v>#N/A</v>
      </c>
      <c r="CO93" s="24" t="e">
        <f>VLOOKUP($A93,'I-EmEC'!$A:$DD,MATCH(CO$2,'I-EmEC'!$A$1:$DD$1,0),FALSE)</f>
        <v>#N/A</v>
      </c>
      <c r="CP93" s="24" t="e">
        <f>VLOOKUP($A93,'I-EmEC'!$A:$DD,MATCH(CP$2,'I-EmEC'!$A$1:$DD$1,0),FALSE)</f>
        <v>#N/A</v>
      </c>
    </row>
    <row r="94" spans="1:94" x14ac:dyDescent="0.2">
      <c r="A94" s="49" t="s">
        <v>166</v>
      </c>
      <c r="B94" s="37" t="str">
        <f>IF(VLOOKUP($A94,'I-Ligands'!$A:$G,3,FALSE)="","",VLOOKUP($A94,'I-Ligands'!$A:$G,3,FALSE))</f>
        <v>Melatonin</v>
      </c>
      <c r="C94" s="38" t="str">
        <f>IF(VLOOKUP($A94,'I-Ligands'!$A:$G,4,FALSE)="","",VLOOKUP($A94,'I-Ligands'!$A:$G,4,FALSE))</f>
        <v>Melatonin</v>
      </c>
      <c r="D94" s="36" t="str">
        <f>IF(VLOOKUP($A94,'I-Ligands'!$A:$G,5,FALSE)="","",VLOOKUP($A94,'I-Ligands'!$A:$G,5,FALSE))</f>
        <v>Guide to Pharmacology</v>
      </c>
      <c r="E94" s="36">
        <f>IF(VLOOKUP($A94,'I-Ligands'!$A:$G,6,FALSE)="","",VLOOKUP($A94,'I-Ligands'!$A:$G,6,FALSE))</f>
        <v>224</v>
      </c>
      <c r="F94" s="36" t="str">
        <f>IF(VLOOKUP($A94,'I-Ligands'!$A:$G,7,FALSE)="","",VLOOKUP($A94,'I-Ligands'!$A:$G,7,FALSE))</f>
        <v>Physiological</v>
      </c>
      <c r="G94" s="28">
        <f t="shared" si="20"/>
        <v>0</v>
      </c>
      <c r="H94" s="32">
        <f t="shared" si="21"/>
        <v>9.9054403296597719</v>
      </c>
      <c r="I94" s="32">
        <f t="shared" si="22"/>
        <v>0</v>
      </c>
      <c r="J94" s="32">
        <f t="shared" si="23"/>
        <v>0</v>
      </c>
      <c r="K94" s="32" t="e">
        <f t="shared" si="24"/>
        <v>#N/A</v>
      </c>
      <c r="L94" s="28">
        <f t="shared" si="25"/>
        <v>0</v>
      </c>
      <c r="M94" s="32">
        <f t="shared" si="26"/>
        <v>10.16</v>
      </c>
      <c r="N94" s="32">
        <f t="shared" si="27"/>
        <v>0</v>
      </c>
      <c r="O94" s="32">
        <f t="shared" si="28"/>
        <v>0</v>
      </c>
      <c r="P94" s="32" t="e">
        <f t="shared" si="29"/>
        <v>#N/A</v>
      </c>
      <c r="Q94" s="29">
        <f t="shared" si="30"/>
        <v>0</v>
      </c>
      <c r="R94" s="31">
        <f t="shared" si="31"/>
        <v>61.315280464216634</v>
      </c>
      <c r="S94" s="31">
        <f t="shared" si="32"/>
        <v>0</v>
      </c>
      <c r="T94" s="31">
        <f t="shared" si="33"/>
        <v>0</v>
      </c>
      <c r="U94" s="31" t="e">
        <f t="shared" si="34"/>
        <v>#N/A</v>
      </c>
      <c r="V94" s="28">
        <f t="shared" si="35"/>
        <v>0</v>
      </c>
      <c r="W94" s="32">
        <f t="shared" si="36"/>
        <v>57.659574468085111</v>
      </c>
      <c r="X94" s="32">
        <f t="shared" si="37"/>
        <v>0</v>
      </c>
      <c r="Y94" s="32">
        <f t="shared" si="38"/>
        <v>0</v>
      </c>
      <c r="Z94" s="32" t="e">
        <f t="shared" si="39"/>
        <v>#N/A</v>
      </c>
      <c r="AA94" s="23" cm="1">
        <f t="array" ref="AA94">_xlfn.IFS(AR94=0,0,AR94&gt;0,(LOG(0.01*BI94/10^-AR94)))</f>
        <v>0</v>
      </c>
      <c r="AB94" s="24" cm="1">
        <f t="array" ref="AB94">_xlfn.IFS(AS94=0,0,AS94&gt;0,(LOG(0.01*BJ94/10^-AS94)))</f>
        <v>0</v>
      </c>
      <c r="AC94" s="24" cm="1">
        <f t="array" ref="AC94">_xlfn.IFS(AT94=0,0,AT94&gt;0,(LOG(0.01*BK94/10^-AT94)))</f>
        <v>9.8875687191238111</v>
      </c>
      <c r="AD94" s="24" cm="1">
        <f t="array" ref="AD94">_xlfn.IFS(AU94=0,0,AU94&gt;0,(LOG(0.01*BL94/10^-AU94)))</f>
        <v>9.8875687191238111</v>
      </c>
      <c r="AE94" s="24" cm="1">
        <f t="array" ref="AE94">_xlfn.IFS(AV94=0,0,AV94&gt;0,(LOG(0.01*BM94/10^-AV94)))</f>
        <v>9.9054403296597719</v>
      </c>
      <c r="AF94" s="24" cm="1">
        <f t="array" ref="AF94">_xlfn.IFS(AW94=0,0,AW94&gt;0,(LOG(0.01*BN94/10^-AW94)))</f>
        <v>9.0299962215553258</v>
      </c>
      <c r="AG94" s="24" cm="1">
        <f t="array" ref="AG94">_xlfn.IFS(AX94=0,0,AX94&gt;0,(LOG(0.01*BO94/10^-AX94)))</f>
        <v>9.0299962215553258</v>
      </c>
      <c r="AH94" s="24" cm="1">
        <f t="array" ref="AH94">_xlfn.IFS(AY94=0,0,AY94&gt;0,(LOG(0.01*BP94/10^-AY94)))</f>
        <v>9.7798594797959115</v>
      </c>
      <c r="AI94" s="24" cm="1">
        <f t="array" ref="AI94">_xlfn.IFS(AZ94=0,0,AZ94&gt;0,(LOG(0.01*BQ94/10^-AZ94)))</f>
        <v>0</v>
      </c>
      <c r="AJ94" s="24" cm="1">
        <f t="array" ref="AJ94">_xlfn.IFS(BA94=0,0,BA94&gt;0,(LOG(0.01*BR94/10^-BA94)))</f>
        <v>0</v>
      </c>
      <c r="AK94" s="24" cm="1">
        <f t="array" ref="AK94">_xlfn.IFS(BB94=0,0,BB94&gt;0,(LOG(0.01*BS94/10^-BB94)))</f>
        <v>0</v>
      </c>
      <c r="AL94" s="24" cm="1">
        <f t="array" ref="AL94">_xlfn.IFS(BC94=0,0,BC94&gt;0,(LOG(0.01*BT94/10^-BC94)))</f>
        <v>0</v>
      </c>
      <c r="AM94" s="24" cm="1">
        <f t="array" ref="AM94">_xlfn.IFS(BD94=0,0,BD94&gt;0,(LOG(0.01*BU94/10^-BD94)))</f>
        <v>0</v>
      </c>
      <c r="AN94" s="24" cm="1">
        <f t="array" ref="AN94">_xlfn.IFS(BE94=0,0,BE94&gt;0,(LOG(0.01*BV94/10^-BE94)))</f>
        <v>0</v>
      </c>
      <c r="AO94" s="24" t="e" cm="1">
        <f t="array" ref="AO94">_xlfn.IFS(BF94=0,0,BF94&gt;0,(LOG(0.01*BW94/10^-BF94)))</f>
        <v>#N/A</v>
      </c>
      <c r="AP94" s="24" t="e" cm="1">
        <f t="array" ref="AP94">_xlfn.IFS(BG94=0,0,BG94&gt;0,(LOG(0.01*BX94/10^-BG94)))</f>
        <v>#N/A</v>
      </c>
      <c r="AQ94" s="24" t="e" cm="1">
        <f t="array" ref="AQ94">_xlfn.IFS(BH94=0,0,BH94&gt;0,(LOG(0.01*BY94/10^-BH94)))</f>
        <v>#N/A</v>
      </c>
      <c r="AR94" s="23">
        <f>VLOOKUP($A94,'I-EmEC'!$A:$DD,MATCH(AR$2,'I-EmEC'!$A$1:$DD$1,0),FALSE)</f>
        <v>0</v>
      </c>
      <c r="AS94" s="24">
        <f>VLOOKUP($A94,'I-EmEC'!$A:$DD,MATCH(AS$2,'I-EmEC'!$A$1:$DD$1,0),FALSE)</f>
        <v>0</v>
      </c>
      <c r="AT94" s="24">
        <f>VLOOKUP($A94,'I-EmEC'!$A:$DD,MATCH(AT$2,'I-EmEC'!$A$1:$DD$1,0),FALSE)</f>
        <v>10.1</v>
      </c>
      <c r="AU94" s="24">
        <f>VLOOKUP($A94,'I-EmEC'!$A:$DD,MATCH(AU$2,'I-EmEC'!$A$1:$DD$1,0),FALSE)</f>
        <v>10.1</v>
      </c>
      <c r="AV94" s="24">
        <f>VLOOKUP($A94,'I-EmEC'!$A:$DD,MATCH(AV$2,'I-EmEC'!$A$1:$DD$1,0),FALSE)</f>
        <v>10.16</v>
      </c>
      <c r="AW94" s="24">
        <f>VLOOKUP($A94,'I-EmEC'!$A:$DD,MATCH(AW$2,'I-EmEC'!$A$1:$DD$1,0),FALSE)</f>
        <v>9.6</v>
      </c>
      <c r="AX94" s="24">
        <f>VLOOKUP($A94,'I-EmEC'!$A:$DD,MATCH(AX$2,'I-EmEC'!$A$1:$DD$1,0),FALSE)</f>
        <v>9.6</v>
      </c>
      <c r="AY94" s="24">
        <f>VLOOKUP($A94,'I-EmEC'!$A:$DD,MATCH(AY$2,'I-EmEC'!$A$1:$DD$1,0),FALSE)</f>
        <v>10.06</v>
      </c>
      <c r="AZ94" s="24">
        <f>VLOOKUP($A94,'I-EmEC'!$A:$DD,MATCH(AZ$2,'I-EmEC'!$A$1:$DD$1,0),FALSE)</f>
        <v>0</v>
      </c>
      <c r="BA94" s="24">
        <f>VLOOKUP($A94,'I-EmEC'!$A:$DD,MATCH(BA$2,'I-EmEC'!$A$1:$DD$1,0),FALSE)</f>
        <v>0</v>
      </c>
      <c r="BB94" s="24">
        <f>VLOOKUP($A94,'I-EmEC'!$A:$DD,MATCH(BB$2,'I-EmEC'!$A$1:$DD$1,0),FALSE)</f>
        <v>0</v>
      </c>
      <c r="BC94" s="24">
        <f>VLOOKUP($A94,'I-EmEC'!$A:$DD,MATCH(BC$2,'I-EmEC'!$A$1:$DD$1,0),FALSE)</f>
        <v>0</v>
      </c>
      <c r="BD94" s="24">
        <f>VLOOKUP($A94,'I-EmEC'!$A:$DD,MATCH(BD$2,'I-EmEC'!$A$1:$DD$1,0),FALSE)</f>
        <v>0</v>
      </c>
      <c r="BE94" s="24">
        <f>VLOOKUP($A94,'I-EmEC'!$A:$DD,MATCH(BE$2,'I-EmEC'!$A$1:$DD$1,0),FALSE)</f>
        <v>0</v>
      </c>
      <c r="BF94" s="24" t="e">
        <f>VLOOKUP($A94,'I-EmEC'!$A:$DD,MATCH(BF$2,'I-EmEC'!$A$1:$DD$1,0),FALSE)</f>
        <v>#N/A</v>
      </c>
      <c r="BG94" s="24" t="e">
        <f>VLOOKUP($A94,'I-EmEC'!$A:$DD,MATCH(BG$2,'I-EmEC'!$A$1:$DD$1,0),FALSE)</f>
        <v>#N/A</v>
      </c>
      <c r="BH94" s="24" t="e">
        <f>VLOOKUP($A94,'I-EmEC'!$A:$DD,MATCH(BH$2,'I-EmEC'!$A$1:$DD$1,0),FALSE)</f>
        <v>#N/A</v>
      </c>
      <c r="BI94" s="26">
        <f>VLOOKUP($A94,'I-EmEC'!$A:$DD,MATCH(BI$2,'I-EmEC'!$A$1:$DD$1,0),FALSE)</f>
        <v>0</v>
      </c>
      <c r="BJ94" s="27">
        <f>VLOOKUP($A94,'I-EmEC'!$A:$DD,MATCH(BJ$2,'I-EmEC'!$A$1:$DD$1,0),FALSE)</f>
        <v>0</v>
      </c>
      <c r="BK94" s="27">
        <f>VLOOKUP($A94,'I-EmEC'!$A:$DD,MATCH(BK$2,'I-EmEC'!$A$1:$DD$1,0),FALSE)</f>
        <v>61.315280464216634</v>
      </c>
      <c r="BL94" s="27">
        <f>VLOOKUP($A94,'I-EmEC'!$A:$DD,MATCH(BL$2,'I-EmEC'!$A$1:$DD$1,0),FALSE)</f>
        <v>61.315280464216634</v>
      </c>
      <c r="BM94" s="27">
        <f>VLOOKUP($A94,'I-EmEC'!$A:$DD,MATCH(BM$2,'I-EmEC'!$A$1:$DD$1,0),FALSE)</f>
        <v>55.646817248459953</v>
      </c>
      <c r="BN94" s="27">
        <f>VLOOKUP($A94,'I-EmEC'!$A:$DD,MATCH(BN$2,'I-EmEC'!$A$1:$DD$1,0),FALSE)</f>
        <v>26.915113871635612</v>
      </c>
      <c r="BO94" s="27">
        <f>VLOOKUP($A94,'I-EmEC'!$A:$DD,MATCH(BO$2,'I-EmEC'!$A$1:$DD$1,0),FALSE)</f>
        <v>26.915113871635612</v>
      </c>
      <c r="BP94" s="27">
        <f>VLOOKUP($A94,'I-EmEC'!$A:$DD,MATCH(BP$2,'I-EmEC'!$A$1:$DD$1,0),FALSE)</f>
        <v>52.463768115942038</v>
      </c>
      <c r="BQ94" s="27">
        <f>VLOOKUP($A94,'I-EmEC'!$A:$DD,MATCH(BQ$2,'I-EmEC'!$A$1:$DD$1,0),FALSE)</f>
        <v>0</v>
      </c>
      <c r="BR94" s="27">
        <f>VLOOKUP($A94,'I-EmEC'!$A:$DD,MATCH(BR$2,'I-EmEC'!$A$1:$DD$1,0),FALSE)</f>
        <v>0</v>
      </c>
      <c r="BS94" s="27">
        <f>VLOOKUP($A94,'I-EmEC'!$A:$DD,MATCH(BS$2,'I-EmEC'!$A$1:$DD$1,0),FALSE)</f>
        <v>0</v>
      </c>
      <c r="BT94" s="27">
        <f>VLOOKUP($A94,'I-EmEC'!$A:$DD,MATCH(BT$2,'I-EmEC'!$A$1:$DD$1,0),FALSE)</f>
        <v>0</v>
      </c>
      <c r="BU94" s="27">
        <f>VLOOKUP($A94,'I-EmEC'!$A:$DD,MATCH(BU$2,'I-EmEC'!$A$1:$DD$1,0),FALSE)</f>
        <v>0</v>
      </c>
      <c r="BV94" s="27">
        <f>VLOOKUP($A94,'I-EmEC'!$A:$DD,MATCH(BV$2,'I-EmEC'!$A$1:$DD$1,0),FALSE)</f>
        <v>0</v>
      </c>
      <c r="BW94" s="27" t="e">
        <f>VLOOKUP($A94,'I-EmEC'!$A:$DD,MATCH(BW$2,'I-EmEC'!$A$1:$DD$1,0),FALSE)</f>
        <v>#N/A</v>
      </c>
      <c r="BX94" s="27" t="e">
        <f>VLOOKUP($A94,'I-EmEC'!$A:$DD,MATCH(BX$2,'I-EmEC'!$A$1:$DD$1,0),FALSE)</f>
        <v>#N/A</v>
      </c>
      <c r="BY94" s="27" t="e">
        <f>VLOOKUP($A94,'I-EmEC'!$A:$DD,MATCH(BY$2,'I-EmEC'!$A$1:$DD$1,0),FALSE)</f>
        <v>#N/A</v>
      </c>
      <c r="BZ94" s="23">
        <f>VLOOKUP($A94,'I-EmEC'!$A:$DD,MATCH(BZ$2,'I-EmEC'!$A$1:$DD$1,0),FALSE)</f>
        <v>0</v>
      </c>
      <c r="CA94" s="24">
        <f>VLOOKUP($A94,'I-EmEC'!$A:$DD,MATCH(CA$2,'I-EmEC'!$A$1:$DD$1,0),FALSE)</f>
        <v>0</v>
      </c>
      <c r="CB94" s="24">
        <f>VLOOKUP($A94,'I-EmEC'!$A:$DD,MATCH(CB$2,'I-EmEC'!$A$1:$DD$1,0),FALSE)</f>
        <v>19.329268292682926</v>
      </c>
      <c r="CC94" s="24">
        <f>VLOOKUP($A94,'I-EmEC'!$A:$DD,MATCH(CC$2,'I-EmEC'!$A$1:$DD$1,0),FALSE)</f>
        <v>19.329268292682926</v>
      </c>
      <c r="CD94" s="24">
        <f>VLOOKUP($A94,'I-EmEC'!$A:$DD,MATCH(CD$2,'I-EmEC'!$A$1:$DD$1,0),FALSE)</f>
        <v>57.659574468085111</v>
      </c>
      <c r="CE94" s="24">
        <f>VLOOKUP($A94,'I-EmEC'!$A:$DD,MATCH(CE$2,'I-EmEC'!$A$1:$DD$1,0),FALSE)</f>
        <v>6.3106796116504853</v>
      </c>
      <c r="CF94" s="24">
        <f>VLOOKUP($A94,'I-EmEC'!$A:$DD,MATCH(CF$2,'I-EmEC'!$A$1:$DD$1,0),FALSE)</f>
        <v>6.3106796116504853</v>
      </c>
      <c r="CG94" s="24">
        <f>VLOOKUP($A94,'I-EmEC'!$A:$DD,MATCH(CG$2,'I-EmEC'!$A$1:$DD$1,0),FALSE)</f>
        <v>8.7864077669902922</v>
      </c>
      <c r="CH94" s="24">
        <f>VLOOKUP($A94,'I-EmEC'!$A:$DD,MATCH(CH$2,'I-EmEC'!$A$1:$DD$1,0),FALSE)</f>
        <v>0</v>
      </c>
      <c r="CI94" s="24">
        <f>VLOOKUP($A94,'I-EmEC'!$A:$DD,MATCH(CI$2,'I-EmEC'!$A$1:$DD$1,0),FALSE)</f>
        <v>0</v>
      </c>
      <c r="CJ94" s="24">
        <f>VLOOKUP($A94,'I-EmEC'!$A:$DD,MATCH(CJ$2,'I-EmEC'!$A$1:$DD$1,0),FALSE)</f>
        <v>0</v>
      </c>
      <c r="CK94" s="24">
        <f>VLOOKUP($A94,'I-EmEC'!$A:$DD,MATCH(CK$2,'I-EmEC'!$A$1:$DD$1,0),FALSE)</f>
        <v>0</v>
      </c>
      <c r="CL94" s="24">
        <f>VLOOKUP($A94,'I-EmEC'!$A:$DD,MATCH(CL$2,'I-EmEC'!$A$1:$DD$1,0),FALSE)</f>
        <v>0</v>
      </c>
      <c r="CM94" s="24">
        <f>VLOOKUP($A94,'I-EmEC'!$A:$DD,MATCH(CM$2,'I-EmEC'!$A$1:$DD$1,0),FALSE)</f>
        <v>0</v>
      </c>
      <c r="CN94" s="24" t="e">
        <f>VLOOKUP($A94,'I-EmEC'!$A:$DD,MATCH(CN$2,'I-EmEC'!$A$1:$DD$1,0),FALSE)</f>
        <v>#N/A</v>
      </c>
      <c r="CO94" s="24" t="e">
        <f>VLOOKUP($A94,'I-EmEC'!$A:$DD,MATCH(CO$2,'I-EmEC'!$A$1:$DD$1,0),FALSE)</f>
        <v>#N/A</v>
      </c>
      <c r="CP94" s="24" t="e">
        <f>VLOOKUP($A94,'I-EmEC'!$A:$DD,MATCH(CP$2,'I-EmEC'!$A$1:$DD$1,0),FALSE)</f>
        <v>#N/A</v>
      </c>
    </row>
    <row r="95" spans="1:94" x14ac:dyDescent="0.2">
      <c r="A95" s="49" t="s">
        <v>222</v>
      </c>
      <c r="B95" s="37" t="str">
        <f>IF(VLOOKUP($A95,'I-Ligands'!$A:$G,3,FALSE)="","",VLOOKUP($A95,'I-Ligands'!$A:$G,3,FALSE))</f>
        <v>Substance P</v>
      </c>
      <c r="C95" s="38" t="str">
        <f>IF(VLOOKUP($A95,'I-Ligands'!$A:$G,4,FALSE)="","",VLOOKUP($A95,'I-Ligands'!$A:$G,4,FALSE))</f>
        <v>RPKPQQFFGLM-NH2</v>
      </c>
      <c r="D95" s="36" t="str">
        <f>IF(VLOOKUP($A95,'I-Ligands'!$A:$G,5,FALSE)="","",VLOOKUP($A95,'I-Ligands'!$A:$G,5,FALSE))</f>
        <v>Guide to Pharmacology</v>
      </c>
      <c r="E95" s="36">
        <f>IF(VLOOKUP($A95,'I-Ligands'!$A:$G,6,FALSE)="","",VLOOKUP($A95,'I-Ligands'!$A:$G,6,FALSE))</f>
        <v>2098</v>
      </c>
      <c r="F95" s="36" t="str">
        <f>IF(VLOOKUP($A95,'I-Ligands'!$A:$G,7,FALSE)="","",VLOOKUP($A95,'I-Ligands'!$A:$G,7,FALSE))</f>
        <v>Physiological</v>
      </c>
      <c r="G95" s="28">
        <f t="shared" si="20"/>
        <v>9.2499820913197741</v>
      </c>
      <c r="H95" s="32">
        <f t="shared" si="21"/>
        <v>9.4606859987840188</v>
      </c>
      <c r="I95" s="32">
        <f t="shared" si="22"/>
        <v>9.9001660225962631</v>
      </c>
      <c r="J95" s="32">
        <f t="shared" si="23"/>
        <v>9.5319476851730336</v>
      </c>
      <c r="K95" s="32" t="e">
        <f t="shared" si="24"/>
        <v>#N/A</v>
      </c>
      <c r="L95" s="28">
        <f t="shared" si="25"/>
        <v>9.32</v>
      </c>
      <c r="M95" s="32">
        <f t="shared" si="26"/>
        <v>9.52</v>
      </c>
      <c r="N95" s="32">
        <f t="shared" si="27"/>
        <v>9.94</v>
      </c>
      <c r="O95" s="32">
        <f t="shared" si="28"/>
        <v>9.58</v>
      </c>
      <c r="P95" s="32" t="e">
        <f t="shared" si="29"/>
        <v>#N/A</v>
      </c>
      <c r="Q95" s="29">
        <f t="shared" si="30"/>
        <v>85.110294117647058</v>
      </c>
      <c r="R95" s="31">
        <f t="shared" si="31"/>
        <v>97.391304347826093</v>
      </c>
      <c r="S95" s="31">
        <f t="shared" si="32"/>
        <v>91.235955056179776</v>
      </c>
      <c r="T95" s="31">
        <f t="shared" si="33"/>
        <v>90.095238095238102</v>
      </c>
      <c r="U95" s="31" t="e">
        <f t="shared" si="34"/>
        <v>#N/A</v>
      </c>
      <c r="V95" s="28">
        <f t="shared" si="35"/>
        <v>10.427927927927927</v>
      </c>
      <c r="W95" s="32">
        <f t="shared" si="36"/>
        <v>18.636363636363637</v>
      </c>
      <c r="X95" s="32">
        <f t="shared" si="37"/>
        <v>15.807692307692308</v>
      </c>
      <c r="Y95" s="32">
        <f t="shared" si="38"/>
        <v>13.206997084548103</v>
      </c>
      <c r="Z95" s="32" t="e">
        <f t="shared" si="39"/>
        <v>#N/A</v>
      </c>
      <c r="AA95" s="23" cm="1">
        <f t="array" ref="AA95">_xlfn.IFS(AR95=0,0,AR95&gt;0,(LOG(0.01*BI95/10^-AR95)))</f>
        <v>9.2499820913197741</v>
      </c>
      <c r="AB95" s="24" cm="1">
        <f t="array" ref="AB95">_xlfn.IFS(AS95=0,0,AS95&gt;0,(LOG(0.01*BJ95/10^-AS95)))</f>
        <v>9.2204957383317563</v>
      </c>
      <c r="AC95" s="24" cm="1">
        <f t="array" ref="AC95">_xlfn.IFS(AT95=0,0,AT95&gt;0,(LOG(0.01*BK95/10^-AT95)))</f>
        <v>9.4606859987840188</v>
      </c>
      <c r="AD95" s="24" cm="1">
        <f t="array" ref="AD95">_xlfn.IFS(AU95=0,0,AU95&gt;0,(LOG(0.01*BL95/10^-AU95)))</f>
        <v>9.4606859987840188</v>
      </c>
      <c r="AE95" s="24" cm="1">
        <f t="array" ref="AE95">_xlfn.IFS(AV95=0,0,AV95&gt;0,(LOG(0.01*BM95/10^-AV95)))</f>
        <v>9.3579547856002794</v>
      </c>
      <c r="AF95" s="24" cm="1">
        <f t="array" ref="AF95">_xlfn.IFS(AW95=0,0,AW95&gt;0,(LOG(0.01*BN95/10^-AW95)))</f>
        <v>9.19245659547156</v>
      </c>
      <c r="AG95" s="24" cm="1">
        <f t="array" ref="AG95">_xlfn.IFS(AX95=0,0,AX95&gt;0,(LOG(0.01*BO95/10^-AX95)))</f>
        <v>9.19245659547156</v>
      </c>
      <c r="AH95" s="24" cm="1">
        <f t="array" ref="AH95">_xlfn.IFS(AY95=0,0,AY95&gt;0,(LOG(0.01*BP95/10^-AY95)))</f>
        <v>9.2585201823165697</v>
      </c>
      <c r="AI95" s="24" cm="1">
        <f t="array" ref="AI95">_xlfn.IFS(AZ95=0,0,AZ95&gt;0,(LOG(0.01*BQ95/10^-AZ95)))</f>
        <v>9.8034439344721154</v>
      </c>
      <c r="AJ95" s="24" cm="1">
        <f t="array" ref="AJ95">_xlfn.IFS(BA95=0,0,BA95&gt;0,(LOG(0.01*BR95/10^-BA95)))</f>
        <v>9.8034439344721154</v>
      </c>
      <c r="AK95" s="24" cm="1">
        <f t="array" ref="AK95">_xlfn.IFS(BB95=0,0,BB95&gt;0,(LOG(0.01*BS95/10^-BB95)))</f>
        <v>9.9001660225962631</v>
      </c>
      <c r="AL95" s="24" cm="1">
        <f t="array" ref="AL95">_xlfn.IFS(BC95=0,0,BC95&gt;0,(LOG(0.01*BT95/10^-BC95)))</f>
        <v>8.7388338625427338</v>
      </c>
      <c r="AM95" s="24" cm="1">
        <f t="array" ref="AM95">_xlfn.IFS(BD95=0,0,BD95&gt;0,(LOG(0.01*BU95/10^-BD95)))</f>
        <v>9.2047018373318554</v>
      </c>
      <c r="AN95" s="24" cm="1">
        <f t="array" ref="AN95">_xlfn.IFS(BE95=0,0,BE95&gt;0,(LOG(0.01*BV95/10^-BE95)))</f>
        <v>9.5319476851730336</v>
      </c>
      <c r="AO95" s="24" t="e" cm="1">
        <f t="array" ref="AO95">_xlfn.IFS(BF95=0,0,BF95&gt;0,(LOG(0.01*BW95/10^-BF95)))</f>
        <v>#N/A</v>
      </c>
      <c r="AP95" s="24" t="e" cm="1">
        <f t="array" ref="AP95">_xlfn.IFS(BG95=0,0,BG95&gt;0,(LOG(0.01*BX95/10^-BG95)))</f>
        <v>#N/A</v>
      </c>
      <c r="AQ95" s="24" t="e" cm="1">
        <f t="array" ref="AQ95">_xlfn.IFS(BH95=0,0,BH95&gt;0,(LOG(0.01*BY95/10^-BH95)))</f>
        <v>#N/A</v>
      </c>
      <c r="AR95" s="23">
        <f>VLOOKUP($A95,'I-EmEC'!$A:$DD,MATCH(AR$2,'I-EmEC'!$A$1:$DD$1,0),FALSE)</f>
        <v>9.32</v>
      </c>
      <c r="AS95" s="24">
        <f>VLOOKUP($A95,'I-EmEC'!$A:$DD,MATCH(AS$2,'I-EmEC'!$A$1:$DD$1,0),FALSE)</f>
        <v>9.3000000000000007</v>
      </c>
      <c r="AT95" s="24">
        <f>VLOOKUP($A95,'I-EmEC'!$A:$DD,MATCH(AT$2,'I-EmEC'!$A$1:$DD$1,0),FALSE)</f>
        <v>9.52</v>
      </c>
      <c r="AU95" s="24">
        <f>VLOOKUP($A95,'I-EmEC'!$A:$DD,MATCH(AU$2,'I-EmEC'!$A$1:$DD$1,0),FALSE)</f>
        <v>9.52</v>
      </c>
      <c r="AV95" s="24">
        <f>VLOOKUP($A95,'I-EmEC'!$A:$DD,MATCH(AV$2,'I-EmEC'!$A$1:$DD$1,0),FALSE)</f>
        <v>9.41</v>
      </c>
      <c r="AW95" s="24">
        <f>VLOOKUP($A95,'I-EmEC'!$A:$DD,MATCH(AW$2,'I-EmEC'!$A$1:$DD$1,0),FALSE)</f>
        <v>9.23</v>
      </c>
      <c r="AX95" s="24">
        <f>VLOOKUP($A95,'I-EmEC'!$A:$DD,MATCH(AX$2,'I-EmEC'!$A$1:$DD$1,0),FALSE)</f>
        <v>9.23</v>
      </c>
      <c r="AY95" s="24">
        <f>VLOOKUP($A95,'I-EmEC'!$A:$DD,MATCH(AY$2,'I-EmEC'!$A$1:$DD$1,0),FALSE)</f>
        <v>9.27</v>
      </c>
      <c r="AZ95" s="24">
        <f>VLOOKUP($A95,'I-EmEC'!$A:$DD,MATCH(AZ$2,'I-EmEC'!$A$1:$DD$1,0),FALSE)</f>
        <v>9.89</v>
      </c>
      <c r="BA95" s="24">
        <f>VLOOKUP($A95,'I-EmEC'!$A:$DD,MATCH(BA$2,'I-EmEC'!$A$1:$DD$1,0),FALSE)</f>
        <v>9.89</v>
      </c>
      <c r="BB95" s="24">
        <f>VLOOKUP($A95,'I-EmEC'!$A:$DD,MATCH(BB$2,'I-EmEC'!$A$1:$DD$1,0),FALSE)</f>
        <v>9.94</v>
      </c>
      <c r="BC95" s="24">
        <f>VLOOKUP($A95,'I-EmEC'!$A:$DD,MATCH(BC$2,'I-EmEC'!$A$1:$DD$1,0),FALSE)</f>
        <v>8.83</v>
      </c>
      <c r="BD95" s="24">
        <f>VLOOKUP($A95,'I-EmEC'!$A:$DD,MATCH(BD$2,'I-EmEC'!$A$1:$DD$1,0),FALSE)</f>
        <v>9.25</v>
      </c>
      <c r="BE95" s="24">
        <f>VLOOKUP($A95,'I-EmEC'!$A:$DD,MATCH(BE$2,'I-EmEC'!$A$1:$DD$1,0),FALSE)</f>
        <v>9.58</v>
      </c>
      <c r="BF95" s="24" t="e">
        <f>VLOOKUP($A95,'I-EmEC'!$A:$DD,MATCH(BF$2,'I-EmEC'!$A$1:$DD$1,0),FALSE)</f>
        <v>#N/A</v>
      </c>
      <c r="BG95" s="24" t="e">
        <f>VLOOKUP($A95,'I-EmEC'!$A:$DD,MATCH(BG$2,'I-EmEC'!$A$1:$DD$1,0),FALSE)</f>
        <v>#N/A</v>
      </c>
      <c r="BH95" s="24" t="e">
        <f>VLOOKUP($A95,'I-EmEC'!$A:$DD,MATCH(BH$2,'I-EmEC'!$A$1:$DD$1,0),FALSE)</f>
        <v>#N/A</v>
      </c>
      <c r="BI95" s="26">
        <f>VLOOKUP($A95,'I-EmEC'!$A:$DD,MATCH(BI$2,'I-EmEC'!$A$1:$DD$1,0),FALSE)</f>
        <v>85.110294117647058</v>
      </c>
      <c r="BJ95" s="27">
        <f>VLOOKUP($A95,'I-EmEC'!$A:$DD,MATCH(BJ$2,'I-EmEC'!$A$1:$DD$1,0),FALSE)</f>
        <v>83.271375464684013</v>
      </c>
      <c r="BK95" s="27">
        <f>VLOOKUP($A95,'I-EmEC'!$A:$DD,MATCH(BK$2,'I-EmEC'!$A$1:$DD$1,0),FALSE)</f>
        <v>87.234042553191486</v>
      </c>
      <c r="BL95" s="27">
        <f>VLOOKUP($A95,'I-EmEC'!$A:$DD,MATCH(BL$2,'I-EmEC'!$A$1:$DD$1,0),FALSE)</f>
        <v>87.234042553191486</v>
      </c>
      <c r="BM95" s="27">
        <f>VLOOKUP($A95,'I-EmEC'!$A:$DD,MATCH(BM$2,'I-EmEC'!$A$1:$DD$1,0),FALSE)</f>
        <v>88.706365503080079</v>
      </c>
      <c r="BN95" s="27">
        <f>VLOOKUP($A95,'I-EmEC'!$A:$DD,MATCH(BN$2,'I-EmEC'!$A$1:$DD$1,0),FALSE)</f>
        <v>91.718426501035196</v>
      </c>
      <c r="BO95" s="27">
        <f>VLOOKUP($A95,'I-EmEC'!$A:$DD,MATCH(BO$2,'I-EmEC'!$A$1:$DD$1,0),FALSE)</f>
        <v>91.718426501035196</v>
      </c>
      <c r="BP95" s="27">
        <f>VLOOKUP($A95,'I-EmEC'!$A:$DD,MATCH(BP$2,'I-EmEC'!$A$1:$DD$1,0),FALSE)</f>
        <v>97.391304347826093</v>
      </c>
      <c r="BQ95" s="27">
        <f>VLOOKUP($A95,'I-EmEC'!$A:$DD,MATCH(BQ$2,'I-EmEC'!$A$1:$DD$1,0),FALSE)</f>
        <v>81.930184804928132</v>
      </c>
      <c r="BR95" s="27">
        <f>VLOOKUP($A95,'I-EmEC'!$A:$DD,MATCH(BR$2,'I-EmEC'!$A$1:$DD$1,0),FALSE)</f>
        <v>81.930184804928132</v>
      </c>
      <c r="BS95" s="27">
        <f>VLOOKUP($A95,'I-EmEC'!$A:$DD,MATCH(BS$2,'I-EmEC'!$A$1:$DD$1,0),FALSE)</f>
        <v>91.235955056179776</v>
      </c>
      <c r="BT95" s="27">
        <f>VLOOKUP($A95,'I-EmEC'!$A:$DD,MATCH(BT$2,'I-EmEC'!$A$1:$DD$1,0),FALSE)</f>
        <v>81.065088757396438</v>
      </c>
      <c r="BU95" s="27">
        <f>VLOOKUP($A95,'I-EmEC'!$A:$DD,MATCH(BU$2,'I-EmEC'!$A$1:$DD$1,0),FALSE)</f>
        <v>90.095238095238102</v>
      </c>
      <c r="BV95" s="27">
        <f>VLOOKUP($A95,'I-EmEC'!$A:$DD,MATCH(BV$2,'I-EmEC'!$A$1:$DD$1,0),FALSE)</f>
        <v>89.525691699604735</v>
      </c>
      <c r="BW95" s="27" t="e">
        <f>VLOOKUP($A95,'I-EmEC'!$A:$DD,MATCH(BW$2,'I-EmEC'!$A$1:$DD$1,0),FALSE)</f>
        <v>#N/A</v>
      </c>
      <c r="BX95" s="27" t="e">
        <f>VLOOKUP($A95,'I-EmEC'!$A:$DD,MATCH(BX$2,'I-EmEC'!$A$1:$DD$1,0),FALSE)</f>
        <v>#N/A</v>
      </c>
      <c r="BY95" s="27" t="e">
        <f>VLOOKUP($A95,'I-EmEC'!$A:$DD,MATCH(BY$2,'I-EmEC'!$A$1:$DD$1,0),FALSE)</f>
        <v>#N/A</v>
      </c>
      <c r="BZ95" s="23">
        <f>VLOOKUP($A95,'I-EmEC'!$A:$DD,MATCH(BZ$2,'I-EmEC'!$A$1:$DD$1,0),FALSE)</f>
        <v>10.427927927927927</v>
      </c>
      <c r="CA95" s="24">
        <f>VLOOKUP($A95,'I-EmEC'!$A:$DD,MATCH(CA$2,'I-EmEC'!$A$1:$DD$1,0),FALSE)</f>
        <v>8.615384615384615</v>
      </c>
      <c r="CB95" s="24">
        <f>VLOOKUP($A95,'I-EmEC'!$A:$DD,MATCH(CB$2,'I-EmEC'!$A$1:$DD$1,0),FALSE)</f>
        <v>18.636363636363637</v>
      </c>
      <c r="CC95" s="24">
        <f>VLOOKUP($A95,'I-EmEC'!$A:$DD,MATCH(CC$2,'I-EmEC'!$A$1:$DD$1,0),FALSE)</f>
        <v>18.636363636363637</v>
      </c>
      <c r="CD95" s="24">
        <f>VLOOKUP($A95,'I-EmEC'!$A:$DD,MATCH(CD$2,'I-EmEC'!$A$1:$DD$1,0),FALSE)</f>
        <v>8.5207100591715985</v>
      </c>
      <c r="CE95" s="24">
        <f>VLOOKUP($A95,'I-EmEC'!$A:$DD,MATCH(CE$2,'I-EmEC'!$A$1:$DD$1,0),FALSE)</f>
        <v>12.443820224719101</v>
      </c>
      <c r="CF95" s="24">
        <f>VLOOKUP($A95,'I-EmEC'!$A:$DD,MATCH(CF$2,'I-EmEC'!$A$1:$DD$1,0),FALSE)</f>
        <v>12.443820224719101</v>
      </c>
      <c r="CG95" s="24">
        <f>VLOOKUP($A95,'I-EmEC'!$A:$DD,MATCH(CG$2,'I-EmEC'!$A$1:$DD$1,0),FALSE)</f>
        <v>10.838709677419356</v>
      </c>
      <c r="CH95" s="24">
        <f>VLOOKUP($A95,'I-EmEC'!$A:$DD,MATCH(CH$2,'I-EmEC'!$A$1:$DD$1,0),FALSE)</f>
        <v>5.8936484490398824</v>
      </c>
      <c r="CI95" s="24">
        <f>VLOOKUP($A95,'I-EmEC'!$A:$DD,MATCH(CI$2,'I-EmEC'!$A$1:$DD$1,0),FALSE)</f>
        <v>5.8936484490398824</v>
      </c>
      <c r="CJ95" s="24">
        <f>VLOOKUP($A95,'I-EmEC'!$A:$DD,MATCH(CJ$2,'I-EmEC'!$A$1:$DD$1,0),FALSE)</f>
        <v>6.4546899841017487</v>
      </c>
      <c r="CK95" s="24">
        <f>VLOOKUP($A95,'I-EmEC'!$A:$DD,MATCH(CK$2,'I-EmEC'!$A$1:$DD$1,0),FALSE)</f>
        <v>15.807692307692308</v>
      </c>
      <c r="CL95" s="24">
        <f>VLOOKUP($A95,'I-EmEC'!$A:$DD,MATCH(CL$2,'I-EmEC'!$A$1:$DD$1,0),FALSE)</f>
        <v>10.749999999999998</v>
      </c>
      <c r="CM95" s="24">
        <f>VLOOKUP($A95,'I-EmEC'!$A:$DD,MATCH(CM$2,'I-EmEC'!$A$1:$DD$1,0),FALSE)</f>
        <v>13.206997084548103</v>
      </c>
      <c r="CN95" s="24" t="e">
        <f>VLOOKUP($A95,'I-EmEC'!$A:$DD,MATCH(CN$2,'I-EmEC'!$A$1:$DD$1,0),FALSE)</f>
        <v>#N/A</v>
      </c>
      <c r="CO95" s="24" t="e">
        <f>VLOOKUP($A95,'I-EmEC'!$A:$DD,MATCH(CO$2,'I-EmEC'!$A$1:$DD$1,0),FALSE)</f>
        <v>#N/A</v>
      </c>
      <c r="CP95" s="24" t="e">
        <f>VLOOKUP($A95,'I-EmEC'!$A:$DD,MATCH(CP$2,'I-EmEC'!$A$1:$DD$1,0),FALSE)</f>
        <v>#N/A</v>
      </c>
    </row>
    <row r="96" spans="1:94" x14ac:dyDescent="0.2">
      <c r="A96" s="49" t="s">
        <v>223</v>
      </c>
      <c r="B96" s="37" t="str">
        <f>IF(VLOOKUP($A96,'I-Ligands'!$A:$G,3,FALSE)="","",VLOOKUP($A96,'I-Ligands'!$A:$G,3,FALSE))</f>
        <v>Neurokinin B</v>
      </c>
      <c r="C96" s="38" t="str">
        <f>IF(VLOOKUP($A96,'I-Ligands'!$A:$G,4,FALSE)="","",VLOOKUP($A96,'I-Ligands'!$A:$G,4,FALSE))</f>
        <v>DMHDFFVGLM-NH2</v>
      </c>
      <c r="D96" s="36" t="str">
        <f>IF(VLOOKUP($A96,'I-Ligands'!$A:$G,5,FALSE)="","",VLOOKUP($A96,'I-Ligands'!$A:$G,5,FALSE))</f>
        <v>Guide to Pharmacology</v>
      </c>
      <c r="E96" s="36">
        <f>IF(VLOOKUP($A96,'I-Ligands'!$A:$G,6,FALSE)="","",VLOOKUP($A96,'I-Ligands'!$A:$G,6,FALSE))</f>
        <v>2090</v>
      </c>
      <c r="F96" s="36" t="str">
        <f>IF(VLOOKUP($A96,'I-Ligands'!$A:$G,7,FALSE)="","",VLOOKUP($A96,'I-Ligands'!$A:$G,7,FALSE))</f>
        <v>Physiological</v>
      </c>
      <c r="G96" s="28">
        <f t="shared" si="20"/>
        <v>8.3741910723044306</v>
      </c>
      <c r="H96" s="32">
        <f t="shared" si="21"/>
        <v>9.2789823001499414</v>
      </c>
      <c r="I96" s="32">
        <f t="shared" si="22"/>
        <v>9.8487783644962548</v>
      </c>
      <c r="J96" s="32">
        <f t="shared" si="23"/>
        <v>8.6655621230756239</v>
      </c>
      <c r="K96" s="32" t="e">
        <f t="shared" si="24"/>
        <v>#N/A</v>
      </c>
      <c r="L96" s="28">
        <f t="shared" si="25"/>
        <v>8.69</v>
      </c>
      <c r="M96" s="32">
        <f t="shared" si="26"/>
        <v>9.5399999999999991</v>
      </c>
      <c r="N96" s="32">
        <f t="shared" si="27"/>
        <v>10.01</v>
      </c>
      <c r="O96" s="32">
        <f t="shared" si="28"/>
        <v>8.9</v>
      </c>
      <c r="P96" s="32" t="e">
        <f t="shared" si="29"/>
        <v>#N/A</v>
      </c>
      <c r="Q96" s="29">
        <f t="shared" si="30"/>
        <v>51.286764705882355</v>
      </c>
      <c r="R96" s="31">
        <f t="shared" si="31"/>
        <v>64.603481624758217</v>
      </c>
      <c r="S96" s="31">
        <f t="shared" si="32"/>
        <v>68.988764044943821</v>
      </c>
      <c r="T96" s="31">
        <f t="shared" si="33"/>
        <v>58.285714285714285</v>
      </c>
      <c r="U96" s="31" t="e">
        <f t="shared" si="34"/>
        <v>#N/A</v>
      </c>
      <c r="V96" s="28">
        <f t="shared" si="35"/>
        <v>5.383022774327122</v>
      </c>
      <c r="W96" s="32">
        <f t="shared" si="36"/>
        <v>7.2992700729926998</v>
      </c>
      <c r="X96" s="32">
        <f t="shared" si="37"/>
        <v>6.1052631578947372</v>
      </c>
      <c r="Y96" s="32">
        <f t="shared" si="38"/>
        <v>5.7410881801125706</v>
      </c>
      <c r="Z96" s="32" t="e">
        <f t="shared" si="39"/>
        <v>#N/A</v>
      </c>
      <c r="AA96" s="23" cm="1">
        <f t="array" ref="AA96">_xlfn.IFS(AR96=0,0,AR96&gt;0,(LOG(0.01*BI96/10^-AR96)))</f>
        <v>8.3500053035754185</v>
      </c>
      <c r="AB96" s="24" cm="1">
        <f t="array" ref="AB96">_xlfn.IFS(AS96=0,0,AS96&gt;0,(LOG(0.01*BJ96/10^-AS96)))</f>
        <v>8.3741910723044306</v>
      </c>
      <c r="AC96" s="24" cm="1">
        <f t="array" ref="AC96">_xlfn.IFS(AT96=0,0,AT96&gt;0,(LOG(0.01*BK96/10^-AT96)))</f>
        <v>9.1802559237176222</v>
      </c>
      <c r="AD96" s="24" cm="1">
        <f t="array" ref="AD96">_xlfn.IFS(AU96=0,0,AU96&gt;0,(LOG(0.01*BL96/10^-AU96)))</f>
        <v>9.1802559237176222</v>
      </c>
      <c r="AE96" s="24" cm="1">
        <f t="array" ref="AE96">_xlfn.IFS(AV96=0,0,AV96&gt;0,(LOG(0.01*BM96/10^-AV96)))</f>
        <v>9.2789823001499414</v>
      </c>
      <c r="AF96" s="24" cm="1">
        <f t="array" ref="AF96">_xlfn.IFS(AW96=0,0,AW96&gt;0,(LOG(0.01*BN96/10^-AW96)))</f>
        <v>8.5858051492508967</v>
      </c>
      <c r="AG96" s="24" cm="1">
        <f t="array" ref="AG96">_xlfn.IFS(AX96=0,0,AX96&gt;0,(LOG(0.01*BO96/10^-AX96)))</f>
        <v>8.5858051492508967</v>
      </c>
      <c r="AH96" s="24" cm="1">
        <f t="array" ref="AH96">_xlfn.IFS(AY96=0,0,AY96&gt;0,(LOG(0.01*BP96/10^-AY96)))</f>
        <v>8.7032109005907063</v>
      </c>
      <c r="AI96" s="24" cm="1">
        <f t="array" ref="AI96">_xlfn.IFS(AZ96=0,0,AZ96&gt;0,(LOG(0.01*BQ96/10^-AZ96)))</f>
        <v>9.8216735611164676</v>
      </c>
      <c r="AJ96" s="24" cm="1">
        <f t="array" ref="AJ96">_xlfn.IFS(BA96=0,0,BA96&gt;0,(LOG(0.01*BR96/10^-BA96)))</f>
        <v>9.8216735611164676</v>
      </c>
      <c r="AK96" s="24" cm="1">
        <f t="array" ref="AK96">_xlfn.IFS(BB96=0,0,BB96&gt;0,(LOG(0.01*BS96/10^-BB96)))</f>
        <v>9.8487783644962548</v>
      </c>
      <c r="AL96" s="24" cm="1">
        <f t="array" ref="AL96">_xlfn.IFS(BC96=0,0,BC96&gt;0,(LOG(0.01*BT96/10^-BC96)))</f>
        <v>8.2404800255575648</v>
      </c>
      <c r="AM96" s="24" cm="1">
        <f t="array" ref="AM96">_xlfn.IFS(BD96=0,0,BD96&gt;0,(LOG(0.01*BU96/10^-BD96)))</f>
        <v>8.6655621230756239</v>
      </c>
      <c r="AN96" s="24" cm="1">
        <f t="array" ref="AN96">_xlfn.IFS(BE96=0,0,BE96&gt;0,(LOG(0.01*BV96/10^-BE96)))</f>
        <v>8.5691492472414534</v>
      </c>
      <c r="AO96" s="24" t="e" cm="1">
        <f t="array" ref="AO96">_xlfn.IFS(BF96=0,0,BF96&gt;0,(LOG(0.01*BW96/10^-BF96)))</f>
        <v>#N/A</v>
      </c>
      <c r="AP96" s="24" t="e" cm="1">
        <f t="array" ref="AP96">_xlfn.IFS(BG96=0,0,BG96&gt;0,(LOG(0.01*BX96/10^-BG96)))</f>
        <v>#N/A</v>
      </c>
      <c r="AQ96" s="24" t="e" cm="1">
        <f t="array" ref="AQ96">_xlfn.IFS(BH96=0,0,BH96&gt;0,(LOG(0.01*BY96/10^-BH96)))</f>
        <v>#N/A</v>
      </c>
      <c r="AR96" s="23">
        <f>VLOOKUP($A96,'I-EmEC'!$A:$DD,MATCH(AR$2,'I-EmEC'!$A$1:$DD$1,0),FALSE)</f>
        <v>8.64</v>
      </c>
      <c r="AS96" s="24">
        <f>VLOOKUP($A96,'I-EmEC'!$A:$DD,MATCH(AS$2,'I-EmEC'!$A$1:$DD$1,0),FALSE)</f>
        <v>8.69</v>
      </c>
      <c r="AT96" s="24">
        <f>VLOOKUP($A96,'I-EmEC'!$A:$DD,MATCH(AT$2,'I-EmEC'!$A$1:$DD$1,0),FALSE)</f>
        <v>9.3699999999999992</v>
      </c>
      <c r="AU96" s="24">
        <f>VLOOKUP($A96,'I-EmEC'!$A:$DD,MATCH(AU$2,'I-EmEC'!$A$1:$DD$1,0),FALSE)</f>
        <v>9.3699999999999992</v>
      </c>
      <c r="AV96" s="24">
        <f>VLOOKUP($A96,'I-EmEC'!$A:$DD,MATCH(AV$2,'I-EmEC'!$A$1:$DD$1,0),FALSE)</f>
        <v>9.5399999999999991</v>
      </c>
      <c r="AW96" s="24">
        <f>VLOOKUP($A96,'I-EmEC'!$A:$DD,MATCH(AW$2,'I-EmEC'!$A$1:$DD$1,0),FALSE)</f>
        <v>8.84</v>
      </c>
      <c r="AX96" s="24">
        <f>VLOOKUP($A96,'I-EmEC'!$A:$DD,MATCH(AX$2,'I-EmEC'!$A$1:$DD$1,0),FALSE)</f>
        <v>8.84</v>
      </c>
      <c r="AY96" s="24">
        <f>VLOOKUP($A96,'I-EmEC'!$A:$DD,MATCH(AY$2,'I-EmEC'!$A$1:$DD$1,0),FALSE)</f>
        <v>8.94</v>
      </c>
      <c r="AZ96" s="24">
        <f>VLOOKUP($A96,'I-EmEC'!$A:$DD,MATCH(AZ$2,'I-EmEC'!$A$1:$DD$1,0),FALSE)</f>
        <v>10</v>
      </c>
      <c r="BA96" s="24">
        <f>VLOOKUP($A96,'I-EmEC'!$A:$DD,MATCH(BA$2,'I-EmEC'!$A$1:$DD$1,0),FALSE)</f>
        <v>10</v>
      </c>
      <c r="BB96" s="24">
        <f>VLOOKUP($A96,'I-EmEC'!$A:$DD,MATCH(BB$2,'I-EmEC'!$A$1:$DD$1,0),FALSE)</f>
        <v>10.01</v>
      </c>
      <c r="BC96" s="24">
        <f>VLOOKUP($A96,'I-EmEC'!$A:$DD,MATCH(BC$2,'I-EmEC'!$A$1:$DD$1,0),FALSE)</f>
        <v>8.58</v>
      </c>
      <c r="BD96" s="24">
        <f>VLOOKUP($A96,'I-EmEC'!$A:$DD,MATCH(BD$2,'I-EmEC'!$A$1:$DD$1,0),FALSE)</f>
        <v>8.9</v>
      </c>
      <c r="BE96" s="24">
        <f>VLOOKUP($A96,'I-EmEC'!$A:$DD,MATCH(BE$2,'I-EmEC'!$A$1:$DD$1,0),FALSE)</f>
        <v>8.86</v>
      </c>
      <c r="BF96" s="24" t="e">
        <f>VLOOKUP($A96,'I-EmEC'!$A:$DD,MATCH(BF$2,'I-EmEC'!$A$1:$DD$1,0),FALSE)</f>
        <v>#N/A</v>
      </c>
      <c r="BG96" s="24" t="e">
        <f>VLOOKUP($A96,'I-EmEC'!$A:$DD,MATCH(BG$2,'I-EmEC'!$A$1:$DD$1,0),FALSE)</f>
        <v>#N/A</v>
      </c>
      <c r="BH96" s="24" t="e">
        <f>VLOOKUP($A96,'I-EmEC'!$A:$DD,MATCH(BH$2,'I-EmEC'!$A$1:$DD$1,0),FALSE)</f>
        <v>#N/A</v>
      </c>
      <c r="BI96" s="26">
        <f>VLOOKUP($A96,'I-EmEC'!$A:$DD,MATCH(BI$2,'I-EmEC'!$A$1:$DD$1,0),FALSE)</f>
        <v>51.286764705882355</v>
      </c>
      <c r="BJ96" s="27">
        <f>VLOOKUP($A96,'I-EmEC'!$A:$DD,MATCH(BJ$2,'I-EmEC'!$A$1:$DD$1,0),FALSE)</f>
        <v>48.327137546468407</v>
      </c>
      <c r="BK96" s="27">
        <f>VLOOKUP($A96,'I-EmEC'!$A:$DD,MATCH(BK$2,'I-EmEC'!$A$1:$DD$1,0),FALSE)</f>
        <v>64.603481624758217</v>
      </c>
      <c r="BL96" s="27">
        <f>VLOOKUP($A96,'I-EmEC'!$A:$DD,MATCH(BL$2,'I-EmEC'!$A$1:$DD$1,0),FALSE)</f>
        <v>64.603481624758217</v>
      </c>
      <c r="BM96" s="27">
        <f>VLOOKUP($A96,'I-EmEC'!$A:$DD,MATCH(BM$2,'I-EmEC'!$A$1:$DD$1,0),FALSE)</f>
        <v>54.825462012320322</v>
      </c>
      <c r="BN96" s="27">
        <f>VLOOKUP($A96,'I-EmEC'!$A:$DD,MATCH(BN$2,'I-EmEC'!$A$1:$DD$1,0),FALSE)</f>
        <v>55.693581780538302</v>
      </c>
      <c r="BO96" s="27">
        <f>VLOOKUP($A96,'I-EmEC'!$A:$DD,MATCH(BO$2,'I-EmEC'!$A$1:$DD$1,0),FALSE)</f>
        <v>55.693581780538302</v>
      </c>
      <c r="BP96" s="27">
        <f>VLOOKUP($A96,'I-EmEC'!$A:$DD,MATCH(BP$2,'I-EmEC'!$A$1:$DD$1,0),FALSE)</f>
        <v>57.971014492753625</v>
      </c>
      <c r="BQ96" s="27">
        <f>VLOOKUP($A96,'I-EmEC'!$A:$DD,MATCH(BQ$2,'I-EmEC'!$A$1:$DD$1,0),FALSE)</f>
        <v>66.324435318275135</v>
      </c>
      <c r="BR96" s="27">
        <f>VLOOKUP($A96,'I-EmEC'!$A:$DD,MATCH(BR$2,'I-EmEC'!$A$1:$DD$1,0),FALSE)</f>
        <v>66.324435318275135</v>
      </c>
      <c r="BS96" s="27">
        <f>VLOOKUP($A96,'I-EmEC'!$A:$DD,MATCH(BS$2,'I-EmEC'!$A$1:$DD$1,0),FALSE)</f>
        <v>68.988764044943821</v>
      </c>
      <c r="BT96" s="27">
        <f>VLOOKUP($A96,'I-EmEC'!$A:$DD,MATCH(BT$2,'I-EmEC'!$A$1:$DD$1,0),FALSE)</f>
        <v>45.759368836291912</v>
      </c>
      <c r="BU96" s="27">
        <f>VLOOKUP($A96,'I-EmEC'!$A:$DD,MATCH(BU$2,'I-EmEC'!$A$1:$DD$1,0),FALSE)</f>
        <v>58.285714285714285</v>
      </c>
      <c r="BV96" s="27">
        <f>VLOOKUP($A96,'I-EmEC'!$A:$DD,MATCH(BV$2,'I-EmEC'!$A$1:$DD$1,0),FALSE)</f>
        <v>51.185770750988141</v>
      </c>
      <c r="BW96" s="27" t="e">
        <f>VLOOKUP($A96,'I-EmEC'!$A:$DD,MATCH(BW$2,'I-EmEC'!$A$1:$DD$1,0),FALSE)</f>
        <v>#N/A</v>
      </c>
      <c r="BX96" s="27" t="e">
        <f>VLOOKUP($A96,'I-EmEC'!$A:$DD,MATCH(BX$2,'I-EmEC'!$A$1:$DD$1,0),FALSE)</f>
        <v>#N/A</v>
      </c>
      <c r="BY96" s="27" t="e">
        <f>VLOOKUP($A96,'I-EmEC'!$A:$DD,MATCH(BY$2,'I-EmEC'!$A$1:$DD$1,0),FALSE)</f>
        <v>#N/A</v>
      </c>
      <c r="BZ96" s="23">
        <f>VLOOKUP($A96,'I-EmEC'!$A:$DD,MATCH(BZ$2,'I-EmEC'!$A$1:$DD$1,0),FALSE)</f>
        <v>4.1891891891891886</v>
      </c>
      <c r="CA96" s="24">
        <f>VLOOKUP($A96,'I-EmEC'!$A:$DD,MATCH(CA$2,'I-EmEC'!$A$1:$DD$1,0),FALSE)</f>
        <v>5.383022774327122</v>
      </c>
      <c r="CB96" s="24">
        <f>VLOOKUP($A96,'I-EmEC'!$A:$DD,MATCH(CB$2,'I-EmEC'!$A$1:$DD$1,0),FALSE)</f>
        <v>6.2081784386617098</v>
      </c>
      <c r="CC96" s="24">
        <f>VLOOKUP($A96,'I-EmEC'!$A:$DD,MATCH(CC$2,'I-EmEC'!$A$1:$DD$1,0),FALSE)</f>
        <v>6.2081784386617098</v>
      </c>
      <c r="CD96" s="24">
        <f>VLOOKUP($A96,'I-EmEC'!$A:$DD,MATCH(CD$2,'I-EmEC'!$A$1:$DD$1,0),FALSE)</f>
        <v>5.4489795918367339</v>
      </c>
      <c r="CE96" s="24">
        <f>VLOOKUP($A96,'I-EmEC'!$A:$DD,MATCH(CE$2,'I-EmEC'!$A$1:$DD$1,0),FALSE)</f>
        <v>5.9120879120879124</v>
      </c>
      <c r="CF96" s="24">
        <f>VLOOKUP($A96,'I-EmEC'!$A:$DD,MATCH(CF$2,'I-EmEC'!$A$1:$DD$1,0),FALSE)</f>
        <v>5.9120879120879124</v>
      </c>
      <c r="CG96" s="24">
        <f>VLOOKUP($A96,'I-EmEC'!$A:$DD,MATCH(CG$2,'I-EmEC'!$A$1:$DD$1,0),FALSE)</f>
        <v>7.2992700729926998</v>
      </c>
      <c r="CH96" s="24">
        <f>VLOOKUP($A96,'I-EmEC'!$A:$DD,MATCH(CH$2,'I-EmEC'!$A$1:$DD$1,0),FALSE)</f>
        <v>4.6676300578034677</v>
      </c>
      <c r="CI96" s="24">
        <f>VLOOKUP($A96,'I-EmEC'!$A:$DD,MATCH(CI$2,'I-EmEC'!$A$1:$DD$1,0),FALSE)</f>
        <v>4.6676300578034677</v>
      </c>
      <c r="CJ96" s="24">
        <f>VLOOKUP($A96,'I-EmEC'!$A:$DD,MATCH(CJ$2,'I-EmEC'!$A$1:$DD$1,0),FALSE)</f>
        <v>3.333333333333333</v>
      </c>
      <c r="CK96" s="24">
        <f>VLOOKUP($A96,'I-EmEC'!$A:$DD,MATCH(CK$2,'I-EmEC'!$A$1:$DD$1,0),FALSE)</f>
        <v>6.1052631578947372</v>
      </c>
      <c r="CL96" s="24">
        <f>VLOOKUP($A96,'I-EmEC'!$A:$DD,MATCH(CL$2,'I-EmEC'!$A$1:$DD$1,0),FALSE)</f>
        <v>5.7410881801125706</v>
      </c>
      <c r="CM96" s="24">
        <f>VLOOKUP($A96,'I-EmEC'!$A:$DD,MATCH(CM$2,'I-EmEC'!$A$1:$DD$1,0),FALSE)</f>
        <v>4.7435897435897436</v>
      </c>
      <c r="CN96" s="24" t="e">
        <f>VLOOKUP($A96,'I-EmEC'!$A:$DD,MATCH(CN$2,'I-EmEC'!$A$1:$DD$1,0),FALSE)</f>
        <v>#N/A</v>
      </c>
      <c r="CO96" s="24" t="e">
        <f>VLOOKUP($A96,'I-EmEC'!$A:$DD,MATCH(CO$2,'I-EmEC'!$A$1:$DD$1,0),FALSE)</f>
        <v>#N/A</v>
      </c>
      <c r="CP96" s="24" t="e">
        <f>VLOOKUP($A96,'I-EmEC'!$A:$DD,MATCH(CP$2,'I-EmEC'!$A$1:$DD$1,0),FALSE)</f>
        <v>#N/A</v>
      </c>
    </row>
    <row r="97" spans="1:94" x14ac:dyDescent="0.2">
      <c r="A97" s="49" t="s">
        <v>224</v>
      </c>
      <c r="B97" s="37" t="str">
        <f>IF(VLOOKUP($A97,'I-Ligands'!$A:$G,3,FALSE)="","",VLOOKUP($A97,'I-Ligands'!$A:$G,3,FALSE))</f>
        <v>Neurokinin A</v>
      </c>
      <c r="C97" s="38" t="str">
        <f>IF(VLOOKUP($A97,'I-Ligands'!$A:$G,4,FALSE)="","",VLOOKUP($A97,'I-Ligands'!$A:$G,4,FALSE))</f>
        <v>HKTDSFVGLM-NH2</v>
      </c>
      <c r="D97" s="36" t="str">
        <f>IF(VLOOKUP($A97,'I-Ligands'!$A:$G,5,FALSE)="","",VLOOKUP($A97,'I-Ligands'!$A:$G,5,FALSE))</f>
        <v>Guide to Pharmacology</v>
      </c>
      <c r="E97" s="36">
        <f>IF(VLOOKUP($A97,'I-Ligands'!$A:$G,6,FALSE)="","",VLOOKUP($A97,'I-Ligands'!$A:$G,6,FALSE))</f>
        <v>2089</v>
      </c>
      <c r="F97" s="36" t="str">
        <f>IF(VLOOKUP($A97,'I-Ligands'!$A:$G,7,FALSE)="","",VLOOKUP($A97,'I-Ligands'!$A:$G,7,FALSE))</f>
        <v>Physiological</v>
      </c>
      <c r="G97" s="28">
        <f t="shared" si="20"/>
        <v>7.784184696918631</v>
      </c>
      <c r="H97" s="32">
        <f t="shared" si="21"/>
        <v>7.9240166588117162</v>
      </c>
      <c r="I97" s="32">
        <f t="shared" si="22"/>
        <v>8.5343082051312624</v>
      </c>
      <c r="J97" s="32">
        <f t="shared" si="23"/>
        <v>7.9793305685546114</v>
      </c>
      <c r="K97" s="32" t="e">
        <f t="shared" si="24"/>
        <v>#N/A</v>
      </c>
      <c r="L97" s="28">
        <f t="shared" si="25"/>
        <v>7.94</v>
      </c>
      <c r="M97" s="32">
        <f t="shared" si="26"/>
        <v>8.08</v>
      </c>
      <c r="N97" s="32">
        <f t="shared" si="27"/>
        <v>8.6300000000000008</v>
      </c>
      <c r="O97" s="32">
        <f t="shared" si="28"/>
        <v>8.1199999999999992</v>
      </c>
      <c r="P97" s="32" t="e">
        <f t="shared" si="29"/>
        <v>#N/A</v>
      </c>
      <c r="Q97" s="29">
        <f t="shared" si="30"/>
        <v>69.852941176470594</v>
      </c>
      <c r="R97" s="31">
        <f t="shared" si="31"/>
        <v>69.825918762088975</v>
      </c>
      <c r="S97" s="31">
        <f t="shared" si="32"/>
        <v>80.224719101123611</v>
      </c>
      <c r="T97" s="31">
        <f t="shared" si="33"/>
        <v>72.332015810276673</v>
      </c>
      <c r="U97" s="31" t="e">
        <f t="shared" si="34"/>
        <v>#N/A</v>
      </c>
      <c r="V97" s="28">
        <f t="shared" si="35"/>
        <v>7.0445344129554641</v>
      </c>
      <c r="W97" s="32">
        <f t="shared" si="36"/>
        <v>6.1604095563139927</v>
      </c>
      <c r="X97" s="32">
        <f t="shared" si="37"/>
        <v>5.413711583924349</v>
      </c>
      <c r="Y97" s="32">
        <f t="shared" si="38"/>
        <v>8.3181818181818183</v>
      </c>
      <c r="Z97" s="32" t="e">
        <f t="shared" si="39"/>
        <v>#N/A</v>
      </c>
      <c r="AA97" s="23" cm="1">
        <f t="array" ref="AA97">_xlfn.IFS(AR97=0,0,AR97&gt;0,(LOG(0.01*BI97/10^-AR97)))</f>
        <v>7.784184696918631</v>
      </c>
      <c r="AB97" s="24" cm="1">
        <f t="array" ref="AB97">_xlfn.IFS(AS97=0,0,AS97&gt;0,(LOG(0.01*BJ97/10^-AS97)))</f>
        <v>7.6907969682801927</v>
      </c>
      <c r="AC97" s="24" cm="1">
        <f t="array" ref="AC97">_xlfn.IFS(AT97=0,0,AT97&gt;0,(LOG(0.01*BK97/10^-AT97)))</f>
        <v>7.9240166588117162</v>
      </c>
      <c r="AD97" s="24" cm="1">
        <f t="array" ref="AD97">_xlfn.IFS(AU97=0,0,AU97&gt;0,(LOG(0.01*BL97/10^-AU97)))</f>
        <v>7.9240166588117162</v>
      </c>
      <c r="AE97" s="24" cm="1">
        <f t="array" ref="AE97">_xlfn.IFS(AV97=0,0,AV97&gt;0,(LOG(0.01*BM97/10^-AV97)))</f>
        <v>7.8549152722916862</v>
      </c>
      <c r="AF97" s="24" cm="1">
        <f t="array" ref="AF97">_xlfn.IFS(AW97=0,0,AW97&gt;0,(LOG(0.01*BN97/10^-AW97)))</f>
        <v>7.2169879763518683</v>
      </c>
      <c r="AG97" s="24" cm="1">
        <f t="array" ref="AG97">_xlfn.IFS(AX97=0,0,AX97&gt;0,(LOG(0.01*BO97/10^-AX97)))</f>
        <v>7.2169879763518683</v>
      </c>
      <c r="AH97" s="24" cm="1">
        <f t="array" ref="AH97">_xlfn.IFS(AY97=0,0,AY97&gt;0,(LOG(0.01*BP97/10^-AY97)))</f>
        <v>7.3826298263050001</v>
      </c>
      <c r="AI97" s="24" cm="1">
        <f t="array" ref="AI97">_xlfn.IFS(AZ97=0,0,AZ97&gt;0,(LOG(0.01*BQ97/10^-AZ97)))</f>
        <v>8.4651392548975579</v>
      </c>
      <c r="AJ97" s="24" cm="1">
        <f t="array" ref="AJ97">_xlfn.IFS(BA97=0,0,BA97&gt;0,(LOG(0.01*BR97/10^-BA97)))</f>
        <v>8.4651392548975579</v>
      </c>
      <c r="AK97" s="24" cm="1">
        <f t="array" ref="AK97">_xlfn.IFS(BB97=0,0,BB97&gt;0,(LOG(0.01*BS97/10^-BB97)))</f>
        <v>8.5343082051312624</v>
      </c>
      <c r="AL97" s="24" cm="1">
        <f t="array" ref="AL97">_xlfn.IFS(BC97=0,0,BC97&gt;0,(LOG(0.01*BT97/10^-BC97)))</f>
        <v>7.184827523006553</v>
      </c>
      <c r="AM97" s="24" cm="1">
        <f t="array" ref="AM97">_xlfn.IFS(BD97=0,0,BD97&gt;0,(LOG(0.01*BU97/10^-BD97)))</f>
        <v>7.6112023904283159</v>
      </c>
      <c r="AN97" s="24" cm="1">
        <f t="array" ref="AN97">_xlfn.IFS(BE97=0,0,BE97&gt;0,(LOG(0.01*BV97/10^-BE97)))</f>
        <v>7.9793305685546114</v>
      </c>
      <c r="AO97" s="24" t="e" cm="1">
        <f t="array" ref="AO97">_xlfn.IFS(BF97=0,0,BF97&gt;0,(LOG(0.01*BW97/10^-BF97)))</f>
        <v>#N/A</v>
      </c>
      <c r="AP97" s="24" t="e" cm="1">
        <f t="array" ref="AP97">_xlfn.IFS(BG97=0,0,BG97&gt;0,(LOG(0.01*BX97/10^-BG97)))</f>
        <v>#N/A</v>
      </c>
      <c r="AQ97" s="24" t="e" cm="1">
        <f t="array" ref="AQ97">_xlfn.IFS(BH97=0,0,BH97&gt;0,(LOG(0.01*BY97/10^-BH97)))</f>
        <v>#N/A</v>
      </c>
      <c r="AR97" s="23">
        <f>VLOOKUP($A97,'I-EmEC'!$A:$DD,MATCH(AR$2,'I-EmEC'!$A$1:$DD$1,0),FALSE)</f>
        <v>7.94</v>
      </c>
      <c r="AS97" s="24">
        <f>VLOOKUP($A97,'I-EmEC'!$A:$DD,MATCH(AS$2,'I-EmEC'!$A$1:$DD$1,0),FALSE)</f>
        <v>7.88</v>
      </c>
      <c r="AT97" s="24">
        <f>VLOOKUP($A97,'I-EmEC'!$A:$DD,MATCH(AT$2,'I-EmEC'!$A$1:$DD$1,0),FALSE)</f>
        <v>8.08</v>
      </c>
      <c r="AU97" s="24">
        <f>VLOOKUP($A97,'I-EmEC'!$A:$DD,MATCH(AU$2,'I-EmEC'!$A$1:$DD$1,0),FALSE)</f>
        <v>8.08</v>
      </c>
      <c r="AV97" s="24">
        <f>VLOOKUP($A97,'I-EmEC'!$A:$DD,MATCH(AV$2,'I-EmEC'!$A$1:$DD$1,0),FALSE)</f>
        <v>8.02</v>
      </c>
      <c r="AW97" s="24">
        <f>VLOOKUP($A97,'I-EmEC'!$A:$DD,MATCH(AW$2,'I-EmEC'!$A$1:$DD$1,0),FALSE)</f>
        <v>7.51</v>
      </c>
      <c r="AX97" s="24">
        <f>VLOOKUP($A97,'I-EmEC'!$A:$DD,MATCH(AX$2,'I-EmEC'!$A$1:$DD$1,0),FALSE)</f>
        <v>7.51</v>
      </c>
      <c r="AY97" s="24">
        <f>VLOOKUP($A97,'I-EmEC'!$A:$DD,MATCH(AY$2,'I-EmEC'!$A$1:$DD$1,0),FALSE)</f>
        <v>7.69</v>
      </c>
      <c r="AZ97" s="24">
        <f>VLOOKUP($A97,'I-EmEC'!$A:$DD,MATCH(AZ$2,'I-EmEC'!$A$1:$DD$1,0),FALSE)</f>
        <v>8.6</v>
      </c>
      <c r="BA97" s="24">
        <f>VLOOKUP($A97,'I-EmEC'!$A:$DD,MATCH(BA$2,'I-EmEC'!$A$1:$DD$1,0),FALSE)</f>
        <v>8.6</v>
      </c>
      <c r="BB97" s="24">
        <f>VLOOKUP($A97,'I-EmEC'!$A:$DD,MATCH(BB$2,'I-EmEC'!$A$1:$DD$1,0),FALSE)</f>
        <v>8.6300000000000008</v>
      </c>
      <c r="BC97" s="24">
        <f>VLOOKUP($A97,'I-EmEC'!$A:$DD,MATCH(BC$2,'I-EmEC'!$A$1:$DD$1,0),FALSE)</f>
        <v>7.53</v>
      </c>
      <c r="BD97" s="24">
        <f>VLOOKUP($A97,'I-EmEC'!$A:$DD,MATCH(BD$2,'I-EmEC'!$A$1:$DD$1,0),FALSE)</f>
        <v>7.84</v>
      </c>
      <c r="BE97" s="24">
        <f>VLOOKUP($A97,'I-EmEC'!$A:$DD,MATCH(BE$2,'I-EmEC'!$A$1:$DD$1,0),FALSE)</f>
        <v>8.1199999999999992</v>
      </c>
      <c r="BF97" s="24" t="e">
        <f>VLOOKUP($A97,'I-EmEC'!$A:$DD,MATCH(BF$2,'I-EmEC'!$A$1:$DD$1,0),FALSE)</f>
        <v>#N/A</v>
      </c>
      <c r="BG97" s="24" t="e">
        <f>VLOOKUP($A97,'I-EmEC'!$A:$DD,MATCH(BG$2,'I-EmEC'!$A$1:$DD$1,0),FALSE)</f>
        <v>#N/A</v>
      </c>
      <c r="BH97" s="24" t="e">
        <f>VLOOKUP($A97,'I-EmEC'!$A:$DD,MATCH(BH$2,'I-EmEC'!$A$1:$DD$1,0),FALSE)</f>
        <v>#N/A</v>
      </c>
      <c r="BI97" s="26">
        <f>VLOOKUP($A97,'I-EmEC'!$A:$DD,MATCH(BI$2,'I-EmEC'!$A$1:$DD$1,0),FALSE)</f>
        <v>69.852941176470594</v>
      </c>
      <c r="BJ97" s="27">
        <f>VLOOKUP($A97,'I-EmEC'!$A:$DD,MATCH(BJ$2,'I-EmEC'!$A$1:$DD$1,0),FALSE)</f>
        <v>64.684014869888472</v>
      </c>
      <c r="BK97" s="27">
        <f>VLOOKUP($A97,'I-EmEC'!$A:$DD,MATCH(BK$2,'I-EmEC'!$A$1:$DD$1,0),FALSE)</f>
        <v>69.825918762088975</v>
      </c>
      <c r="BL97" s="27">
        <f>VLOOKUP($A97,'I-EmEC'!$A:$DD,MATCH(BL$2,'I-EmEC'!$A$1:$DD$1,0),FALSE)</f>
        <v>69.825918762088975</v>
      </c>
      <c r="BM97" s="27">
        <f>VLOOKUP($A97,'I-EmEC'!$A:$DD,MATCH(BM$2,'I-EmEC'!$A$1:$DD$1,0),FALSE)</f>
        <v>68.377823408624224</v>
      </c>
      <c r="BN97" s="27">
        <f>VLOOKUP($A97,'I-EmEC'!$A:$DD,MATCH(BN$2,'I-EmEC'!$A$1:$DD$1,0),FALSE)</f>
        <v>50.931677018633543</v>
      </c>
      <c r="BO97" s="27">
        <f>VLOOKUP($A97,'I-EmEC'!$A:$DD,MATCH(BO$2,'I-EmEC'!$A$1:$DD$1,0),FALSE)</f>
        <v>50.931677018633543</v>
      </c>
      <c r="BP97" s="27">
        <f>VLOOKUP($A97,'I-EmEC'!$A:$DD,MATCH(BP$2,'I-EmEC'!$A$1:$DD$1,0),FALSE)</f>
        <v>49.275362318840578</v>
      </c>
      <c r="BQ97" s="27">
        <f>VLOOKUP($A97,'I-EmEC'!$A:$DD,MATCH(BQ$2,'I-EmEC'!$A$1:$DD$1,0),FALSE)</f>
        <v>73.305954825462024</v>
      </c>
      <c r="BR97" s="27">
        <f>VLOOKUP($A97,'I-EmEC'!$A:$DD,MATCH(BR$2,'I-EmEC'!$A$1:$DD$1,0),FALSE)</f>
        <v>73.305954825462024</v>
      </c>
      <c r="BS97" s="27">
        <f>VLOOKUP($A97,'I-EmEC'!$A:$DD,MATCH(BS$2,'I-EmEC'!$A$1:$DD$1,0),FALSE)</f>
        <v>80.224719101123611</v>
      </c>
      <c r="BT97" s="27">
        <f>VLOOKUP($A97,'I-EmEC'!$A:$DD,MATCH(BT$2,'I-EmEC'!$A$1:$DD$1,0),FALSE)</f>
        <v>45.167652859960548</v>
      </c>
      <c r="BU97" s="27">
        <f>VLOOKUP($A97,'I-EmEC'!$A:$DD,MATCH(BU$2,'I-EmEC'!$A$1:$DD$1,0),FALSE)</f>
        <v>59.047619047619051</v>
      </c>
      <c r="BV97" s="27">
        <f>VLOOKUP($A97,'I-EmEC'!$A:$DD,MATCH(BV$2,'I-EmEC'!$A$1:$DD$1,0),FALSE)</f>
        <v>72.332015810276673</v>
      </c>
      <c r="BW97" s="27" t="e">
        <f>VLOOKUP($A97,'I-EmEC'!$A:$DD,MATCH(BW$2,'I-EmEC'!$A$1:$DD$1,0),FALSE)</f>
        <v>#N/A</v>
      </c>
      <c r="BX97" s="27" t="e">
        <f>VLOOKUP($A97,'I-EmEC'!$A:$DD,MATCH(BX$2,'I-EmEC'!$A$1:$DD$1,0),FALSE)</f>
        <v>#N/A</v>
      </c>
      <c r="BY97" s="27" t="e">
        <f>VLOOKUP($A97,'I-EmEC'!$A:$DD,MATCH(BY$2,'I-EmEC'!$A$1:$DD$1,0),FALSE)</f>
        <v>#N/A</v>
      </c>
      <c r="BZ97" s="23">
        <f>VLOOKUP($A97,'I-EmEC'!$A:$DD,MATCH(BZ$2,'I-EmEC'!$A$1:$DD$1,0),FALSE)</f>
        <v>5.9190031152647977</v>
      </c>
      <c r="CA97" s="24">
        <f>VLOOKUP($A97,'I-EmEC'!$A:$DD,MATCH(CA$2,'I-EmEC'!$A$1:$DD$1,0),FALSE)</f>
        <v>7.0445344129554641</v>
      </c>
      <c r="CB97" s="24">
        <f>VLOOKUP($A97,'I-EmEC'!$A:$DD,MATCH(CB$2,'I-EmEC'!$A$1:$DD$1,0),FALSE)</f>
        <v>6.1604095563139927</v>
      </c>
      <c r="CC97" s="24">
        <f>VLOOKUP($A97,'I-EmEC'!$A:$DD,MATCH(CC$2,'I-EmEC'!$A$1:$DD$1,0),FALSE)</f>
        <v>6.1604095563139927</v>
      </c>
      <c r="CD97" s="24">
        <f>VLOOKUP($A97,'I-EmEC'!$A:$DD,MATCH(CD$2,'I-EmEC'!$A$1:$DD$1,0),FALSE)</f>
        <v>5.5592654424040058</v>
      </c>
      <c r="CE97" s="24">
        <f>VLOOKUP($A97,'I-EmEC'!$A:$DD,MATCH(CE$2,'I-EmEC'!$A$1:$DD$1,0),FALSE)</f>
        <v>5.0513347022587274</v>
      </c>
      <c r="CF97" s="24">
        <f>VLOOKUP($A97,'I-EmEC'!$A:$DD,MATCH(CF$2,'I-EmEC'!$A$1:$DD$1,0),FALSE)</f>
        <v>5.0513347022587274</v>
      </c>
      <c r="CG97" s="24">
        <f>VLOOKUP($A97,'I-EmEC'!$A:$DD,MATCH(CG$2,'I-EmEC'!$A$1:$DD$1,0),FALSE)</f>
        <v>5.2147239263803682</v>
      </c>
      <c r="CH97" s="24">
        <f>VLOOKUP($A97,'I-EmEC'!$A:$DD,MATCH(CH$2,'I-EmEC'!$A$1:$DD$1,0),FALSE)</f>
        <v>3.7460650577124874</v>
      </c>
      <c r="CI97" s="24">
        <f>VLOOKUP($A97,'I-EmEC'!$A:$DD,MATCH(CI$2,'I-EmEC'!$A$1:$DD$1,0),FALSE)</f>
        <v>3.7460650577124874</v>
      </c>
      <c r="CJ97" s="24">
        <f>VLOOKUP($A97,'I-EmEC'!$A:$DD,MATCH(CJ$2,'I-EmEC'!$A$1:$DD$1,0),FALSE)</f>
        <v>3.2075471698113209</v>
      </c>
      <c r="CK97" s="24">
        <f>VLOOKUP($A97,'I-EmEC'!$A:$DD,MATCH(CK$2,'I-EmEC'!$A$1:$DD$1,0),FALSE)</f>
        <v>5.413711583924349</v>
      </c>
      <c r="CL97" s="24">
        <f>VLOOKUP($A97,'I-EmEC'!$A:$DD,MATCH(CL$2,'I-EmEC'!$A$1:$DD$1,0),FALSE)</f>
        <v>4.4604316546762588</v>
      </c>
      <c r="CM97" s="24">
        <f>VLOOKUP($A97,'I-EmEC'!$A:$DD,MATCH(CM$2,'I-EmEC'!$A$1:$DD$1,0),FALSE)</f>
        <v>8.3181818181818183</v>
      </c>
      <c r="CN97" s="24" t="e">
        <f>VLOOKUP($A97,'I-EmEC'!$A:$DD,MATCH(CN$2,'I-EmEC'!$A$1:$DD$1,0),FALSE)</f>
        <v>#N/A</v>
      </c>
      <c r="CO97" s="24" t="e">
        <f>VLOOKUP($A97,'I-EmEC'!$A:$DD,MATCH(CO$2,'I-EmEC'!$A$1:$DD$1,0),FALSE)</f>
        <v>#N/A</v>
      </c>
      <c r="CP97" s="24" t="e">
        <f>VLOOKUP($A97,'I-EmEC'!$A:$DD,MATCH(CP$2,'I-EmEC'!$A$1:$DD$1,0),FALSE)</f>
        <v>#N/A</v>
      </c>
    </row>
    <row r="98" spans="1:94" x14ac:dyDescent="0.2">
      <c r="A98" s="49" t="s">
        <v>51</v>
      </c>
      <c r="B98" s="37" t="str">
        <f>IF(VLOOKUP($A98,'I-Ligands'!$A:$G,3,FALSE)="","",VLOOKUP($A98,'I-Ligands'!$A:$G,3,FALSE))</f>
        <v>Neuromedin B</v>
      </c>
      <c r="C98" s="38" t="str">
        <f>IF(VLOOKUP($A98,'I-Ligands'!$A:$G,4,FALSE)="","",VLOOKUP($A98,'I-Ligands'!$A:$G,4,FALSE))</f>
        <v>GNLWATGHFM-NH2</v>
      </c>
      <c r="D98" s="36" t="str">
        <f>IF(VLOOKUP($A98,'I-Ligands'!$A:$G,5,FALSE)="","",VLOOKUP($A98,'I-Ligands'!$A:$G,5,FALSE))</f>
        <v>Guide to Pharmacology</v>
      </c>
      <c r="E98" s="36">
        <f>IF(VLOOKUP($A98,'I-Ligands'!$A:$G,6,FALSE)="","",VLOOKUP($A98,'I-Ligands'!$A:$G,6,FALSE))</f>
        <v>613</v>
      </c>
      <c r="F98" s="36" t="str">
        <f>IF(VLOOKUP($A98,'I-Ligands'!$A:$G,7,FALSE)="","",VLOOKUP($A98,'I-Ligands'!$A:$G,7,FALSE))</f>
        <v>Physiological</v>
      </c>
      <c r="G98" s="28">
        <f t="shared" si="20"/>
        <v>9.8306966413758659</v>
      </c>
      <c r="H98" s="32">
        <f t="shared" si="21"/>
        <v>10.286539083135642</v>
      </c>
      <c r="I98" s="32">
        <f t="shared" si="22"/>
        <v>10.73566981275399</v>
      </c>
      <c r="J98" s="32">
        <f t="shared" si="23"/>
        <v>10.288293716666521</v>
      </c>
      <c r="K98" s="32" t="e">
        <f t="shared" si="24"/>
        <v>#N/A</v>
      </c>
      <c r="L98" s="28">
        <f t="shared" si="25"/>
        <v>10.029999999999999</v>
      </c>
      <c r="M98" s="32">
        <f t="shared" si="26"/>
        <v>10.43</v>
      </c>
      <c r="N98" s="32">
        <f t="shared" si="27"/>
        <v>10.84</v>
      </c>
      <c r="O98" s="32">
        <f t="shared" si="28"/>
        <v>10.47</v>
      </c>
      <c r="P98" s="32" t="e">
        <f t="shared" si="29"/>
        <v>#N/A</v>
      </c>
      <c r="Q98" s="29">
        <f t="shared" si="30"/>
        <v>63.197026022304833</v>
      </c>
      <c r="R98" s="31">
        <f t="shared" si="31"/>
        <v>71.868583162217661</v>
      </c>
      <c r="S98" s="31">
        <f t="shared" si="32"/>
        <v>78.644763860369594</v>
      </c>
      <c r="T98" s="31">
        <f t="shared" si="33"/>
        <v>65.810276679841891</v>
      </c>
      <c r="U98" s="31" t="e">
        <f t="shared" si="34"/>
        <v>#N/A</v>
      </c>
      <c r="V98" s="28">
        <f t="shared" si="35"/>
        <v>9.5013850415512469</v>
      </c>
      <c r="W98" s="32">
        <f t="shared" si="36"/>
        <v>11.705685618729095</v>
      </c>
      <c r="X98" s="32">
        <f t="shared" si="37"/>
        <v>6.278688524590164</v>
      </c>
      <c r="Y98" s="32">
        <f t="shared" si="38"/>
        <v>7.8772378516624038</v>
      </c>
      <c r="Z98" s="32" t="e">
        <f t="shared" si="39"/>
        <v>#N/A</v>
      </c>
      <c r="AA98" s="23" cm="1">
        <f t="array" ref="AA98">_xlfn.IFS(AR98=0,0,AR98&gt;0,(LOG(0.01*BI98/10^-AR98)))</f>
        <v>9.759695220344593</v>
      </c>
      <c r="AB98" s="24" cm="1">
        <f t="array" ref="AB98">_xlfn.IFS(AS98=0,0,AS98&gt;0,(LOG(0.01*BJ98/10^-AS98)))</f>
        <v>9.8306966413758659</v>
      </c>
      <c r="AC98" s="24" cm="1">
        <f t="array" ref="AC98">_xlfn.IFS(AT98=0,0,AT98&gt;0,(LOG(0.01*BK98/10^-AT98)))</f>
        <v>9.9993348838652381</v>
      </c>
      <c r="AD98" s="24" cm="1">
        <f t="array" ref="AD98">_xlfn.IFS(AU98=0,0,AU98&gt;0,(LOG(0.01*BL98/10^-AU98)))</f>
        <v>9.9993348838652381</v>
      </c>
      <c r="AE98" s="24" cm="1">
        <f t="array" ref="AE98">_xlfn.IFS(AV98=0,0,AV98&gt;0,(LOG(0.01*BM98/10^-AV98)))</f>
        <v>10.286539083135642</v>
      </c>
      <c r="AF98" s="24" cm="1">
        <f t="array" ref="AF98">_xlfn.IFS(AW98=0,0,AW98&gt;0,(LOG(0.01*BN98/10^-AW98)))</f>
        <v>9.8629204896025993</v>
      </c>
      <c r="AG98" s="24" cm="1">
        <f t="array" ref="AG98">_xlfn.IFS(AX98=0,0,AX98&gt;0,(LOG(0.01*BO98/10^-AX98)))</f>
        <v>9.8629204896025993</v>
      </c>
      <c r="AH98" s="24" cm="1">
        <f t="array" ref="AH98">_xlfn.IFS(AY98=0,0,AY98&gt;0,(LOG(0.01*BP98/10^-AY98)))</f>
        <v>10.210485767974887</v>
      </c>
      <c r="AI98" s="24" cm="1">
        <f t="array" ref="AI98">_xlfn.IFS(AZ98=0,0,AZ98&gt;0,(LOG(0.01*BQ98/10^-AZ98)))</f>
        <v>10.73566981275399</v>
      </c>
      <c r="AJ98" s="24" cm="1">
        <f t="array" ref="AJ98">_xlfn.IFS(BA98=0,0,BA98&gt;0,(LOG(0.01*BR98/10^-BA98)))</f>
        <v>10.73566981275399</v>
      </c>
      <c r="AK98" s="24" cm="1">
        <f t="array" ref="AK98">_xlfn.IFS(BB98=0,0,BB98&gt;0,(LOG(0.01*BS98/10^-BB98)))</f>
        <v>10.586187741679357</v>
      </c>
      <c r="AL98" s="24" cm="1">
        <f t="array" ref="AL98">_xlfn.IFS(BC98=0,0,BC98&gt;0,(LOG(0.01*BT98/10^-BC98)))</f>
        <v>8.127263273706232</v>
      </c>
      <c r="AM98" s="24" cm="1">
        <f t="array" ref="AM98">_xlfn.IFS(BD98=0,0,BD98&gt;0,(LOG(0.01*BU98/10^-BD98)))</f>
        <v>9.8083914130944869</v>
      </c>
      <c r="AN98" s="24" cm="1">
        <f t="array" ref="AN98">_xlfn.IFS(BE98=0,0,BE98&gt;0,(LOG(0.01*BV98/10^-BE98)))</f>
        <v>10.288293716666521</v>
      </c>
      <c r="AO98" s="24" t="e" cm="1">
        <f t="array" ref="AO98">_xlfn.IFS(BF98=0,0,BF98&gt;0,(LOG(0.01*BW98/10^-BF98)))</f>
        <v>#N/A</v>
      </c>
      <c r="AP98" s="24" t="e" cm="1">
        <f t="array" ref="AP98">_xlfn.IFS(BG98=0,0,BG98&gt;0,(LOG(0.01*BX98/10^-BG98)))</f>
        <v>#N/A</v>
      </c>
      <c r="AQ98" s="24" t="e" cm="1">
        <f t="array" ref="AQ98">_xlfn.IFS(BH98=0,0,BH98&gt;0,(LOG(0.01*BY98/10^-BH98)))</f>
        <v>#N/A</v>
      </c>
      <c r="AR98" s="23">
        <f>VLOOKUP($A98,'I-EmEC'!$A:$DD,MATCH(AR$2,'I-EmEC'!$A$1:$DD$1,0),FALSE)</f>
        <v>9.9600000000000009</v>
      </c>
      <c r="AS98" s="24">
        <f>VLOOKUP($A98,'I-EmEC'!$A:$DD,MATCH(AS$2,'I-EmEC'!$A$1:$DD$1,0),FALSE)</f>
        <v>10.029999999999999</v>
      </c>
      <c r="AT98" s="24">
        <f>VLOOKUP($A98,'I-EmEC'!$A:$DD,MATCH(AT$2,'I-EmEC'!$A$1:$DD$1,0),FALSE)</f>
        <v>10.17</v>
      </c>
      <c r="AU98" s="24">
        <f>VLOOKUP($A98,'I-EmEC'!$A:$DD,MATCH(AU$2,'I-EmEC'!$A$1:$DD$1,0),FALSE)</f>
        <v>10.17</v>
      </c>
      <c r="AV98" s="24">
        <f>VLOOKUP($A98,'I-EmEC'!$A:$DD,MATCH(AV$2,'I-EmEC'!$A$1:$DD$1,0),FALSE)</f>
        <v>10.43</v>
      </c>
      <c r="AW98" s="24">
        <f>VLOOKUP($A98,'I-EmEC'!$A:$DD,MATCH(AW$2,'I-EmEC'!$A$1:$DD$1,0),FALSE)</f>
        <v>10.08</v>
      </c>
      <c r="AX98" s="24">
        <f>VLOOKUP($A98,'I-EmEC'!$A:$DD,MATCH(AX$2,'I-EmEC'!$A$1:$DD$1,0),FALSE)</f>
        <v>10.08</v>
      </c>
      <c r="AY98" s="24">
        <f>VLOOKUP($A98,'I-EmEC'!$A:$DD,MATCH(AY$2,'I-EmEC'!$A$1:$DD$1,0),FALSE)</f>
        <v>10.4</v>
      </c>
      <c r="AZ98" s="24">
        <f>VLOOKUP($A98,'I-EmEC'!$A:$DD,MATCH(AZ$2,'I-EmEC'!$A$1:$DD$1,0),FALSE)</f>
        <v>10.84</v>
      </c>
      <c r="BA98" s="24">
        <f>VLOOKUP($A98,'I-EmEC'!$A:$DD,MATCH(BA$2,'I-EmEC'!$A$1:$DD$1,0),FALSE)</f>
        <v>10.84</v>
      </c>
      <c r="BB98" s="24">
        <f>VLOOKUP($A98,'I-EmEC'!$A:$DD,MATCH(BB$2,'I-EmEC'!$A$1:$DD$1,0),FALSE)</f>
        <v>10.72</v>
      </c>
      <c r="BC98" s="24">
        <f>VLOOKUP($A98,'I-EmEC'!$A:$DD,MATCH(BC$2,'I-EmEC'!$A$1:$DD$1,0),FALSE)</f>
        <v>8.85</v>
      </c>
      <c r="BD98" s="24">
        <f>VLOOKUP($A98,'I-EmEC'!$A:$DD,MATCH(BD$2,'I-EmEC'!$A$1:$DD$1,0),FALSE)</f>
        <v>10.039999999999999</v>
      </c>
      <c r="BE98" s="24">
        <f>VLOOKUP($A98,'I-EmEC'!$A:$DD,MATCH(BE$2,'I-EmEC'!$A$1:$DD$1,0),FALSE)</f>
        <v>10.47</v>
      </c>
      <c r="BF98" s="24" t="e">
        <f>VLOOKUP($A98,'I-EmEC'!$A:$DD,MATCH(BF$2,'I-EmEC'!$A$1:$DD$1,0),FALSE)</f>
        <v>#N/A</v>
      </c>
      <c r="BG98" s="24" t="e">
        <f>VLOOKUP($A98,'I-EmEC'!$A:$DD,MATCH(BG$2,'I-EmEC'!$A$1:$DD$1,0),FALSE)</f>
        <v>#N/A</v>
      </c>
      <c r="BH98" s="24" t="e">
        <f>VLOOKUP($A98,'I-EmEC'!$A:$DD,MATCH(BH$2,'I-EmEC'!$A$1:$DD$1,0),FALSE)</f>
        <v>#N/A</v>
      </c>
      <c r="BI98" s="26">
        <f>VLOOKUP($A98,'I-EmEC'!$A:$DD,MATCH(BI$2,'I-EmEC'!$A$1:$DD$1,0),FALSE)</f>
        <v>63.05147058823529</v>
      </c>
      <c r="BJ98" s="27">
        <f>VLOOKUP($A98,'I-EmEC'!$A:$DD,MATCH(BJ$2,'I-EmEC'!$A$1:$DD$1,0),FALSE)</f>
        <v>63.197026022304833</v>
      </c>
      <c r="BK98" s="27">
        <f>VLOOKUP($A98,'I-EmEC'!$A:$DD,MATCH(BK$2,'I-EmEC'!$A$1:$DD$1,0),FALSE)</f>
        <v>67.504835589941976</v>
      </c>
      <c r="BL98" s="27">
        <f>VLOOKUP($A98,'I-EmEC'!$A:$DD,MATCH(BL$2,'I-EmEC'!$A$1:$DD$1,0),FALSE)</f>
        <v>67.504835589941976</v>
      </c>
      <c r="BM98" s="27">
        <f>VLOOKUP($A98,'I-EmEC'!$A:$DD,MATCH(BM$2,'I-EmEC'!$A$1:$DD$1,0),FALSE)</f>
        <v>71.868583162217661</v>
      </c>
      <c r="BN98" s="27">
        <f>VLOOKUP($A98,'I-EmEC'!$A:$DD,MATCH(BN$2,'I-EmEC'!$A$1:$DD$1,0),FALSE)</f>
        <v>60.66252587991719</v>
      </c>
      <c r="BO98" s="27">
        <f>VLOOKUP($A98,'I-EmEC'!$A:$DD,MATCH(BO$2,'I-EmEC'!$A$1:$DD$1,0),FALSE)</f>
        <v>60.66252587991719</v>
      </c>
      <c r="BP98" s="27">
        <f>VLOOKUP($A98,'I-EmEC'!$A:$DD,MATCH(BP$2,'I-EmEC'!$A$1:$DD$1,0),FALSE)</f>
        <v>64.637681159420296</v>
      </c>
      <c r="BQ98" s="27">
        <f>VLOOKUP($A98,'I-EmEC'!$A:$DD,MATCH(BQ$2,'I-EmEC'!$A$1:$DD$1,0),FALSE)</f>
        <v>78.644763860369594</v>
      </c>
      <c r="BR98" s="27">
        <f>VLOOKUP($A98,'I-EmEC'!$A:$DD,MATCH(BR$2,'I-EmEC'!$A$1:$DD$1,0),FALSE)</f>
        <v>78.644763860369594</v>
      </c>
      <c r="BS98" s="27">
        <f>VLOOKUP($A98,'I-EmEC'!$A:$DD,MATCH(BS$2,'I-EmEC'!$A$1:$DD$1,0),FALSE)</f>
        <v>73.483146067415746</v>
      </c>
      <c r="BT98" s="27">
        <f>VLOOKUP($A98,'I-EmEC'!$A:$DD,MATCH(BT$2,'I-EmEC'!$A$1:$DD$1,0),FALSE)</f>
        <v>18.934911242603548</v>
      </c>
      <c r="BU98" s="27">
        <f>VLOOKUP($A98,'I-EmEC'!$A:$DD,MATCH(BU$2,'I-EmEC'!$A$1:$DD$1,0),FALSE)</f>
        <v>58.666666666666664</v>
      </c>
      <c r="BV98" s="27">
        <f>VLOOKUP($A98,'I-EmEC'!$A:$DD,MATCH(BV$2,'I-EmEC'!$A$1:$DD$1,0),FALSE)</f>
        <v>65.810276679841891</v>
      </c>
      <c r="BW98" s="27" t="e">
        <f>VLOOKUP($A98,'I-EmEC'!$A:$DD,MATCH(BW$2,'I-EmEC'!$A$1:$DD$1,0),FALSE)</f>
        <v>#N/A</v>
      </c>
      <c r="BX98" s="27" t="e">
        <f>VLOOKUP($A98,'I-EmEC'!$A:$DD,MATCH(BX$2,'I-EmEC'!$A$1:$DD$1,0),FALSE)</f>
        <v>#N/A</v>
      </c>
      <c r="BY98" s="27" t="e">
        <f>VLOOKUP($A98,'I-EmEC'!$A:$DD,MATCH(BY$2,'I-EmEC'!$A$1:$DD$1,0),FALSE)</f>
        <v>#N/A</v>
      </c>
      <c r="BZ98" s="23">
        <f>VLOOKUP($A98,'I-EmEC'!$A:$DD,MATCH(BZ$2,'I-EmEC'!$A$1:$DD$1,0),FALSE)</f>
        <v>9.5013850415512469</v>
      </c>
      <c r="CA98" s="24">
        <f>VLOOKUP($A98,'I-EmEC'!$A:$DD,MATCH(CA$2,'I-EmEC'!$A$1:$DD$1,0),FALSE)</f>
        <v>9.2896174863387966</v>
      </c>
      <c r="CB98" s="24">
        <f>VLOOKUP($A98,'I-EmEC'!$A:$DD,MATCH(CB$2,'I-EmEC'!$A$1:$DD$1,0),FALSE)</f>
        <v>11.009463722397475</v>
      </c>
      <c r="CC98" s="24">
        <f>VLOOKUP($A98,'I-EmEC'!$A:$DD,MATCH(CC$2,'I-EmEC'!$A$1:$DD$1,0),FALSE)</f>
        <v>11.009463722397475</v>
      </c>
      <c r="CD98" s="24">
        <f>VLOOKUP($A98,'I-EmEC'!$A:$DD,MATCH(CD$2,'I-EmEC'!$A$1:$DD$1,0),FALSE)</f>
        <v>11.705685618729095</v>
      </c>
      <c r="CE98" s="24">
        <f>VLOOKUP($A98,'I-EmEC'!$A:$DD,MATCH(CE$2,'I-EmEC'!$A$1:$DD$1,0),FALSE)</f>
        <v>6.053719008264463</v>
      </c>
      <c r="CF98" s="24">
        <f>VLOOKUP($A98,'I-EmEC'!$A:$DD,MATCH(CF$2,'I-EmEC'!$A$1:$DD$1,0),FALSE)</f>
        <v>6.053719008264463</v>
      </c>
      <c r="CG98" s="24">
        <f>VLOOKUP($A98,'I-EmEC'!$A:$DD,MATCH(CG$2,'I-EmEC'!$A$1:$DD$1,0),FALSE)</f>
        <v>4.8796498905908097</v>
      </c>
      <c r="CH98" s="24">
        <f>VLOOKUP($A98,'I-EmEC'!$A:$DD,MATCH(CH$2,'I-EmEC'!$A$1:$DD$1,0),FALSE)</f>
        <v>6.278688524590164</v>
      </c>
      <c r="CI98" s="24">
        <f>VLOOKUP($A98,'I-EmEC'!$A:$DD,MATCH(CI$2,'I-EmEC'!$A$1:$DD$1,0),FALSE)</f>
        <v>6.278688524590164</v>
      </c>
      <c r="CJ98" s="24">
        <f>VLOOKUP($A98,'I-EmEC'!$A:$DD,MATCH(CJ$2,'I-EmEC'!$A$1:$DD$1,0),FALSE)</f>
        <v>5.3871499176276769</v>
      </c>
      <c r="CK98" s="24">
        <f>VLOOKUP($A98,'I-EmEC'!$A:$DD,MATCH(CK$2,'I-EmEC'!$A$1:$DD$1,0),FALSE)</f>
        <v>1.9834710743801653</v>
      </c>
      <c r="CL98" s="24">
        <f>VLOOKUP($A98,'I-EmEC'!$A:$DD,MATCH(CL$2,'I-EmEC'!$A$1:$DD$1,0),FALSE)</f>
        <v>7.8772378516624038</v>
      </c>
      <c r="CM98" s="24">
        <f>VLOOKUP($A98,'I-EmEC'!$A:$DD,MATCH(CM$2,'I-EmEC'!$A$1:$DD$1,0),FALSE)</f>
        <v>6.9665271966527191</v>
      </c>
      <c r="CN98" s="24" t="e">
        <f>VLOOKUP($A98,'I-EmEC'!$A:$DD,MATCH(CN$2,'I-EmEC'!$A$1:$DD$1,0),FALSE)</f>
        <v>#N/A</v>
      </c>
      <c r="CO98" s="24" t="e">
        <f>VLOOKUP($A98,'I-EmEC'!$A:$DD,MATCH(CO$2,'I-EmEC'!$A$1:$DD$1,0),FALSE)</f>
        <v>#N/A</v>
      </c>
      <c r="CP98" s="24" t="e">
        <f>VLOOKUP($A98,'I-EmEC'!$A:$DD,MATCH(CP$2,'I-EmEC'!$A$1:$DD$1,0),FALSE)</f>
        <v>#N/A</v>
      </c>
    </row>
    <row r="99" spans="1:94" x14ac:dyDescent="0.2">
      <c r="A99" s="49" t="s">
        <v>172</v>
      </c>
      <c r="B99" s="37" t="str">
        <f>IF(VLOOKUP($A99,'I-Ligands'!$A:$G,3,FALSE)="","",VLOOKUP($A99,'I-Ligands'!$A:$G,3,FALSE))</f>
        <v>Neuromedin-U25</v>
      </c>
      <c r="C99" s="38" t="str">
        <f>IF(VLOOKUP($A99,'I-Ligands'!$A:$G,4,FALSE)="","",VLOOKUP($A99,'I-Ligands'!$A:$G,4,FALSE))</f>
        <v>FRVDEEFQSPFASQSRGYFLFRPRN-NH2</v>
      </c>
      <c r="D99" s="36" t="str">
        <f>IF(VLOOKUP($A99,'I-Ligands'!$A:$G,5,FALSE)="","",VLOOKUP($A99,'I-Ligands'!$A:$G,5,FALSE))</f>
        <v>Guide to Pharmacology</v>
      </c>
      <c r="E99" s="36">
        <f>IF(VLOOKUP($A99,'I-Ligands'!$A:$G,6,FALSE)="","",VLOOKUP($A99,'I-Ligands'!$A:$G,6,FALSE))</f>
        <v>1470</v>
      </c>
      <c r="F99" s="36" t="str">
        <f>IF(VLOOKUP($A99,'I-Ligands'!$A:$G,7,FALSE)="","",VLOOKUP($A99,'I-Ligands'!$A:$G,7,FALSE))</f>
        <v>Physiological</v>
      </c>
      <c r="G99" s="28">
        <f t="shared" si="20"/>
        <v>7.4954170714293484</v>
      </c>
      <c r="H99" s="32">
        <f t="shared" si="21"/>
        <v>7.8733688815419134</v>
      </c>
      <c r="I99" s="32">
        <f t="shared" si="22"/>
        <v>8.9299628386225898</v>
      </c>
      <c r="J99" s="32">
        <f t="shared" si="23"/>
        <v>7.0564391934594504</v>
      </c>
      <c r="K99" s="32" t="e">
        <f t="shared" si="24"/>
        <v>#N/A</v>
      </c>
      <c r="L99" s="28">
        <f t="shared" si="25"/>
        <v>7.83</v>
      </c>
      <c r="M99" s="32">
        <f t="shared" si="26"/>
        <v>8.1</v>
      </c>
      <c r="N99" s="32">
        <f t="shared" si="27"/>
        <v>9.0399999999999991</v>
      </c>
      <c r="O99" s="32">
        <f t="shared" si="28"/>
        <v>7.65</v>
      </c>
      <c r="P99" s="32" t="e">
        <f t="shared" si="29"/>
        <v>#N/A</v>
      </c>
      <c r="Q99" s="29">
        <f t="shared" si="30"/>
        <v>46.282527881040892</v>
      </c>
      <c r="R99" s="31">
        <f t="shared" si="31"/>
        <v>59.34291581108829</v>
      </c>
      <c r="S99" s="31">
        <f t="shared" si="32"/>
        <v>80.898876404494388</v>
      </c>
      <c r="T99" s="31">
        <f t="shared" si="33"/>
        <v>25.494071146245059</v>
      </c>
      <c r="U99" s="31" t="e">
        <f t="shared" si="34"/>
        <v>#N/A</v>
      </c>
      <c r="V99" s="28">
        <f t="shared" si="35"/>
        <v>6.9166666666666661</v>
      </c>
      <c r="W99" s="32">
        <f t="shared" si="36"/>
        <v>6.1620469083155642</v>
      </c>
      <c r="X99" s="32">
        <f t="shared" si="37"/>
        <v>5.3015427769985974</v>
      </c>
      <c r="Y99" s="32">
        <f t="shared" si="38"/>
        <v>2.8138528138528138</v>
      </c>
      <c r="Z99" s="32" t="e">
        <f t="shared" si="39"/>
        <v>#N/A</v>
      </c>
      <c r="AA99" s="23" cm="1">
        <f t="array" ref="AA99">_xlfn.IFS(AR99=0,0,AR99&gt;0,(LOG(0.01*BI99/10^-AR99)))</f>
        <v>7.4223359473022743</v>
      </c>
      <c r="AB99" s="24" cm="1">
        <f t="array" ref="AB99">_xlfn.IFS(AS99=0,0,AS99&gt;0,(LOG(0.01*BJ99/10^-AS99)))</f>
        <v>7.4954170714293484</v>
      </c>
      <c r="AC99" s="24" cm="1">
        <f t="array" ref="AC99">_xlfn.IFS(AT99=0,0,AT99&gt;0,(LOG(0.01*BK99/10^-AT99)))</f>
        <v>7.4429691907545887</v>
      </c>
      <c r="AD99" s="24" cm="1">
        <f t="array" ref="AD99">_xlfn.IFS(AU99=0,0,AU99&gt;0,(LOG(0.01*BL99/10^-AU99)))</f>
        <v>7.4429691907545887</v>
      </c>
      <c r="AE99" s="24" cm="1">
        <f t="array" ref="AE99">_xlfn.IFS(AV99=0,0,AV99&gt;0,(LOG(0.01*BM99/10^-AV99)))</f>
        <v>7.8733688815419134</v>
      </c>
      <c r="AF99" s="24" cm="1">
        <f t="array" ref="AF99">_xlfn.IFS(AW99=0,0,AW99&gt;0,(LOG(0.01*BN99/10^-AW99)))</f>
        <v>6.6493757293689439</v>
      </c>
      <c r="AG99" s="24" cm="1">
        <f t="array" ref="AG99">_xlfn.IFS(AX99=0,0,AX99&gt;0,(LOG(0.01*BO99/10^-AX99)))</f>
        <v>6.6493757293689439</v>
      </c>
      <c r="AH99" s="24" cm="1">
        <f t="array" ref="AH99">_xlfn.IFS(AY99=0,0,AY99&gt;0,(LOG(0.01*BP99/10^-AY99)))</f>
        <v>7.1312589973028002</v>
      </c>
      <c r="AI99" s="24" cm="1">
        <f t="array" ref="AI99">_xlfn.IFS(AZ99=0,0,AZ99&gt;0,(LOG(0.01*BQ99/10^-AZ99)))</f>
        <v>8.9299628386225898</v>
      </c>
      <c r="AJ99" s="24" cm="1">
        <f t="array" ref="AJ99">_xlfn.IFS(BA99=0,0,BA99&gt;0,(LOG(0.01*BR99/10^-BA99)))</f>
        <v>8.9299628386225898</v>
      </c>
      <c r="AK99" s="24" cm="1">
        <f t="array" ref="AK99">_xlfn.IFS(BB99=0,0,BB99&gt;0,(LOG(0.01*BS99/10^-BB99)))</f>
        <v>8.8079424897863579</v>
      </c>
      <c r="AL99" s="24" cm="1">
        <f t="array" ref="AL99">_xlfn.IFS(BC99=0,0,BC99&gt;0,(LOG(0.01*BT99/10^-BC99)))</f>
        <v>6.4638411314039201</v>
      </c>
      <c r="AM99" s="24" cm="1">
        <f t="array" ref="AM99">_xlfn.IFS(BD99=0,0,BD99&gt;0,(LOG(0.01*BU99/10^-BD99)))</f>
        <v>7.0037840489008811</v>
      </c>
      <c r="AN99" s="24" cm="1">
        <f t="array" ref="AN99">_xlfn.IFS(BE99=0,0,BE99&gt;0,(LOG(0.01*BV99/10^-BE99)))</f>
        <v>7.0564391934594504</v>
      </c>
      <c r="AO99" s="24" t="e" cm="1">
        <f t="array" ref="AO99">_xlfn.IFS(BF99=0,0,BF99&gt;0,(LOG(0.01*BW99/10^-BF99)))</f>
        <v>#N/A</v>
      </c>
      <c r="AP99" s="24" t="e" cm="1">
        <f t="array" ref="AP99">_xlfn.IFS(BG99=0,0,BG99&gt;0,(LOG(0.01*BX99/10^-BG99)))</f>
        <v>#N/A</v>
      </c>
      <c r="AQ99" s="24" t="e" cm="1">
        <f t="array" ref="AQ99">_xlfn.IFS(BH99=0,0,BH99&gt;0,(LOG(0.01*BY99/10^-BH99)))</f>
        <v>#N/A</v>
      </c>
      <c r="AR99" s="23">
        <f>VLOOKUP($A99,'I-EmEC'!$A:$DD,MATCH(AR$2,'I-EmEC'!$A$1:$DD$1,0),FALSE)</f>
        <v>7.8</v>
      </c>
      <c r="AS99" s="24">
        <f>VLOOKUP($A99,'I-EmEC'!$A:$DD,MATCH(AS$2,'I-EmEC'!$A$1:$DD$1,0),FALSE)</f>
        <v>7.83</v>
      </c>
      <c r="AT99" s="24">
        <f>VLOOKUP($A99,'I-EmEC'!$A:$DD,MATCH(AT$2,'I-EmEC'!$A$1:$DD$1,0),FALSE)</f>
        <v>7.82</v>
      </c>
      <c r="AU99" s="24">
        <f>VLOOKUP($A99,'I-EmEC'!$A:$DD,MATCH(AU$2,'I-EmEC'!$A$1:$DD$1,0),FALSE)</f>
        <v>7.82</v>
      </c>
      <c r="AV99" s="24">
        <f>VLOOKUP($A99,'I-EmEC'!$A:$DD,MATCH(AV$2,'I-EmEC'!$A$1:$DD$1,0),FALSE)</f>
        <v>8.1</v>
      </c>
      <c r="AW99" s="24">
        <f>VLOOKUP($A99,'I-EmEC'!$A:$DD,MATCH(AW$2,'I-EmEC'!$A$1:$DD$1,0),FALSE)</f>
        <v>7.47</v>
      </c>
      <c r="AX99" s="24">
        <f>VLOOKUP($A99,'I-EmEC'!$A:$DD,MATCH(AX$2,'I-EmEC'!$A$1:$DD$1,0),FALSE)</f>
        <v>7.47</v>
      </c>
      <c r="AY99" s="24">
        <f>VLOOKUP($A99,'I-EmEC'!$A:$DD,MATCH(AY$2,'I-EmEC'!$A$1:$DD$1,0),FALSE)</f>
        <v>7.75</v>
      </c>
      <c r="AZ99" s="24">
        <f>VLOOKUP($A99,'I-EmEC'!$A:$DD,MATCH(AZ$2,'I-EmEC'!$A$1:$DD$1,0),FALSE)</f>
        <v>9.0399999999999991</v>
      </c>
      <c r="BA99" s="24">
        <f>VLOOKUP($A99,'I-EmEC'!$A:$DD,MATCH(BA$2,'I-EmEC'!$A$1:$DD$1,0),FALSE)</f>
        <v>9.0399999999999991</v>
      </c>
      <c r="BB99" s="24">
        <f>VLOOKUP($A99,'I-EmEC'!$A:$DD,MATCH(BB$2,'I-EmEC'!$A$1:$DD$1,0),FALSE)</f>
        <v>8.9</v>
      </c>
      <c r="BC99" s="24">
        <f>VLOOKUP($A99,'I-EmEC'!$A:$DD,MATCH(BC$2,'I-EmEC'!$A$1:$DD$1,0),FALSE)</f>
        <v>7.33</v>
      </c>
      <c r="BD99" s="24">
        <f>VLOOKUP($A99,'I-EmEC'!$A:$DD,MATCH(BD$2,'I-EmEC'!$A$1:$DD$1,0),FALSE)</f>
        <v>7.61</v>
      </c>
      <c r="BE99" s="24">
        <f>VLOOKUP($A99,'I-EmEC'!$A:$DD,MATCH(BE$2,'I-EmEC'!$A$1:$DD$1,0),FALSE)</f>
        <v>7.65</v>
      </c>
      <c r="BF99" s="24" t="e">
        <f>VLOOKUP($A99,'I-EmEC'!$A:$DD,MATCH(BF$2,'I-EmEC'!$A$1:$DD$1,0),FALSE)</f>
        <v>#N/A</v>
      </c>
      <c r="BG99" s="24" t="e">
        <f>VLOOKUP($A99,'I-EmEC'!$A:$DD,MATCH(BG$2,'I-EmEC'!$A$1:$DD$1,0),FALSE)</f>
        <v>#N/A</v>
      </c>
      <c r="BH99" s="24" t="e">
        <f>VLOOKUP($A99,'I-EmEC'!$A:$DD,MATCH(BH$2,'I-EmEC'!$A$1:$DD$1,0),FALSE)</f>
        <v>#N/A</v>
      </c>
      <c r="BI99" s="26">
        <f>VLOOKUP($A99,'I-EmEC'!$A:$DD,MATCH(BI$2,'I-EmEC'!$A$1:$DD$1,0),FALSE)</f>
        <v>41.911764705882355</v>
      </c>
      <c r="BJ99" s="27">
        <f>VLOOKUP($A99,'I-EmEC'!$A:$DD,MATCH(BJ$2,'I-EmEC'!$A$1:$DD$1,0),FALSE)</f>
        <v>46.282527881040892</v>
      </c>
      <c r="BK99" s="27">
        <f>VLOOKUP($A99,'I-EmEC'!$A:$DD,MATCH(BK$2,'I-EmEC'!$A$1:$DD$1,0),FALSE)</f>
        <v>41.972920696324948</v>
      </c>
      <c r="BL99" s="27">
        <f>VLOOKUP($A99,'I-EmEC'!$A:$DD,MATCH(BL$2,'I-EmEC'!$A$1:$DD$1,0),FALSE)</f>
        <v>41.972920696324948</v>
      </c>
      <c r="BM99" s="27">
        <f>VLOOKUP($A99,'I-EmEC'!$A:$DD,MATCH(BM$2,'I-EmEC'!$A$1:$DD$1,0),FALSE)</f>
        <v>59.34291581108829</v>
      </c>
      <c r="BN99" s="27">
        <f>VLOOKUP($A99,'I-EmEC'!$A:$DD,MATCH(BN$2,'I-EmEC'!$A$1:$DD$1,0),FALSE)</f>
        <v>15.113871635610767</v>
      </c>
      <c r="BO99" s="27">
        <f>VLOOKUP($A99,'I-EmEC'!$A:$DD,MATCH(BO$2,'I-EmEC'!$A$1:$DD$1,0),FALSE)</f>
        <v>15.113871635610767</v>
      </c>
      <c r="BP99" s="27">
        <f>VLOOKUP($A99,'I-EmEC'!$A:$DD,MATCH(BP$2,'I-EmEC'!$A$1:$DD$1,0),FALSE)</f>
        <v>24.057971014492757</v>
      </c>
      <c r="BQ99" s="27">
        <f>VLOOKUP($A99,'I-EmEC'!$A:$DD,MATCH(BQ$2,'I-EmEC'!$A$1:$DD$1,0),FALSE)</f>
        <v>77.618069815195057</v>
      </c>
      <c r="BR99" s="27">
        <f>VLOOKUP($A99,'I-EmEC'!$A:$DD,MATCH(BR$2,'I-EmEC'!$A$1:$DD$1,0),FALSE)</f>
        <v>77.618069815195057</v>
      </c>
      <c r="BS99" s="27">
        <f>VLOOKUP($A99,'I-EmEC'!$A:$DD,MATCH(BS$2,'I-EmEC'!$A$1:$DD$1,0),FALSE)</f>
        <v>80.898876404494388</v>
      </c>
      <c r="BT99" s="27">
        <f>VLOOKUP($A99,'I-EmEC'!$A:$DD,MATCH(BT$2,'I-EmEC'!$A$1:$DD$1,0),FALSE)</f>
        <v>13.609467455621301</v>
      </c>
      <c r="BU99" s="27">
        <f>VLOOKUP($A99,'I-EmEC'!$A:$DD,MATCH(BU$2,'I-EmEC'!$A$1:$DD$1,0),FALSE)</f>
        <v>24.761904761904763</v>
      </c>
      <c r="BV99" s="27">
        <f>VLOOKUP($A99,'I-EmEC'!$A:$DD,MATCH(BV$2,'I-EmEC'!$A$1:$DD$1,0),FALSE)</f>
        <v>25.494071146245059</v>
      </c>
      <c r="BW99" s="27" t="e">
        <f>VLOOKUP($A99,'I-EmEC'!$A:$DD,MATCH(BW$2,'I-EmEC'!$A$1:$DD$1,0),FALSE)</f>
        <v>#N/A</v>
      </c>
      <c r="BX99" s="27" t="e">
        <f>VLOOKUP($A99,'I-EmEC'!$A:$DD,MATCH(BX$2,'I-EmEC'!$A$1:$DD$1,0),FALSE)</f>
        <v>#N/A</v>
      </c>
      <c r="BY99" s="27" t="e">
        <f>VLOOKUP($A99,'I-EmEC'!$A:$DD,MATCH(BY$2,'I-EmEC'!$A$1:$DD$1,0),FALSE)</f>
        <v>#N/A</v>
      </c>
      <c r="BZ99" s="23">
        <f>VLOOKUP($A99,'I-EmEC'!$A:$DD,MATCH(BZ$2,'I-EmEC'!$A$1:$DD$1,0),FALSE)</f>
        <v>4.5783132530120483</v>
      </c>
      <c r="CA99" s="24">
        <f>VLOOKUP($A99,'I-EmEC'!$A:$DD,MATCH(CA$2,'I-EmEC'!$A$1:$DD$1,0),FALSE)</f>
        <v>6.9166666666666661</v>
      </c>
      <c r="CB99" s="24">
        <f>VLOOKUP($A99,'I-EmEC'!$A:$DD,MATCH(CB$2,'I-EmEC'!$A$1:$DD$1,0),FALSE)</f>
        <v>4.5780590717299576</v>
      </c>
      <c r="CC99" s="24">
        <f>VLOOKUP($A99,'I-EmEC'!$A:$DD,MATCH(CC$2,'I-EmEC'!$A$1:$DD$1,0),FALSE)</f>
        <v>4.5780590717299576</v>
      </c>
      <c r="CD99" s="24">
        <f>VLOOKUP($A99,'I-EmEC'!$A:$DD,MATCH(CD$2,'I-EmEC'!$A$1:$DD$1,0),FALSE)</f>
        <v>6.1620469083155642</v>
      </c>
      <c r="CE99" s="24">
        <f>VLOOKUP($A99,'I-EmEC'!$A:$DD,MATCH(CE$2,'I-EmEC'!$A$1:$DD$1,0),FALSE)</f>
        <v>1.563169164882227</v>
      </c>
      <c r="CF99" s="24">
        <f>VLOOKUP($A99,'I-EmEC'!$A:$DD,MATCH(CF$2,'I-EmEC'!$A$1:$DD$1,0),FALSE)</f>
        <v>1.563169164882227</v>
      </c>
      <c r="CG99" s="24">
        <f>VLOOKUP($A99,'I-EmEC'!$A:$DD,MATCH(CG$2,'I-EmEC'!$A$1:$DD$1,0),FALSE)</f>
        <v>1.2406576980568012</v>
      </c>
      <c r="CH99" s="24">
        <f>VLOOKUP($A99,'I-EmEC'!$A:$DD,MATCH(CH$2,'I-EmEC'!$A$1:$DD$1,0),FALSE)</f>
        <v>5.3015427769985974</v>
      </c>
      <c r="CI99" s="24">
        <f>VLOOKUP($A99,'I-EmEC'!$A:$DD,MATCH(CI$2,'I-EmEC'!$A$1:$DD$1,0),FALSE)</f>
        <v>5.3015427769985974</v>
      </c>
      <c r="CJ99" s="24">
        <f>VLOOKUP($A99,'I-EmEC'!$A:$DD,MATCH(CJ$2,'I-EmEC'!$A$1:$DD$1,0),FALSE)</f>
        <v>4.8128342245989302</v>
      </c>
      <c r="CK99" s="24">
        <f>VLOOKUP($A99,'I-EmEC'!$A:$DD,MATCH(CK$2,'I-EmEC'!$A$1:$DD$1,0),FALSE)</f>
        <v>1.666666666666667</v>
      </c>
      <c r="CL99" s="24">
        <f>VLOOKUP($A99,'I-EmEC'!$A:$DD,MATCH(CL$2,'I-EmEC'!$A$1:$DD$1,0),FALSE)</f>
        <v>2.8138528138528138</v>
      </c>
      <c r="CM99" s="24">
        <f>VLOOKUP($A99,'I-EmEC'!$A:$DD,MATCH(CM$2,'I-EmEC'!$A$1:$DD$1,0),FALSE)</f>
        <v>2.1357615894039736</v>
      </c>
      <c r="CN99" s="24" t="e">
        <f>VLOOKUP($A99,'I-EmEC'!$A:$DD,MATCH(CN$2,'I-EmEC'!$A$1:$DD$1,0),FALSE)</f>
        <v>#N/A</v>
      </c>
      <c r="CO99" s="24" t="e">
        <f>VLOOKUP($A99,'I-EmEC'!$A:$DD,MATCH(CO$2,'I-EmEC'!$A$1:$DD$1,0),FALSE)</f>
        <v>#N/A</v>
      </c>
      <c r="CP99" s="24" t="e">
        <f>VLOOKUP($A99,'I-EmEC'!$A:$DD,MATCH(CP$2,'I-EmEC'!$A$1:$DD$1,0),FALSE)</f>
        <v>#N/A</v>
      </c>
    </row>
    <row r="100" spans="1:94" x14ac:dyDescent="0.2">
      <c r="A100" s="49" t="s">
        <v>173</v>
      </c>
      <c r="B100" s="37" t="str">
        <f>IF(VLOOKUP($A100,'I-Ligands'!$A:$G,3,FALSE)="","",VLOOKUP($A100,'I-Ligands'!$A:$G,3,FALSE))</f>
        <v>Neuromedin-U25</v>
      </c>
      <c r="C100" s="38" t="str">
        <f>IF(VLOOKUP($A100,'I-Ligands'!$A:$G,4,FALSE)="","",VLOOKUP($A100,'I-Ligands'!$A:$G,4,FALSE))</f>
        <v>FRVDEEFQSPFASQSRGYFLFRPRN-NH2</v>
      </c>
      <c r="D100" s="36" t="str">
        <f>IF(VLOOKUP($A100,'I-Ligands'!$A:$G,5,FALSE)="","",VLOOKUP($A100,'I-Ligands'!$A:$G,5,FALSE))</f>
        <v>Guide to Pharmacology</v>
      </c>
      <c r="E100" s="36">
        <f>IF(VLOOKUP($A100,'I-Ligands'!$A:$G,6,FALSE)="","",VLOOKUP($A100,'I-Ligands'!$A:$G,6,FALSE))</f>
        <v>1470</v>
      </c>
      <c r="F100" s="36" t="str">
        <f>IF(VLOOKUP($A100,'I-Ligands'!$A:$G,7,FALSE)="","",VLOOKUP($A100,'I-Ligands'!$A:$G,7,FALSE))</f>
        <v>Physiological</v>
      </c>
      <c r="G100" s="28">
        <f t="shared" si="20"/>
        <v>7.4507369612305725</v>
      </c>
      <c r="H100" s="32">
        <f t="shared" si="21"/>
        <v>9.2196669367353419</v>
      </c>
      <c r="I100" s="32">
        <f t="shared" si="22"/>
        <v>9.1738327326196387</v>
      </c>
      <c r="J100" s="32">
        <f t="shared" si="23"/>
        <v>8.5373324964312687</v>
      </c>
      <c r="K100" s="32" t="e">
        <f t="shared" si="24"/>
        <v>#N/A</v>
      </c>
      <c r="L100" s="28">
        <f t="shared" si="25"/>
        <v>7.86</v>
      </c>
      <c r="M100" s="32">
        <f t="shared" si="26"/>
        <v>9.39</v>
      </c>
      <c r="N100" s="32">
        <f t="shared" si="27"/>
        <v>9.3699999999999992</v>
      </c>
      <c r="O100" s="32">
        <f t="shared" si="28"/>
        <v>8.68</v>
      </c>
      <c r="P100" s="32" t="e">
        <f t="shared" si="29"/>
        <v>#N/A</v>
      </c>
      <c r="Q100" s="29">
        <f t="shared" si="30"/>
        <v>38.970588235294116</v>
      </c>
      <c r="R100" s="31">
        <f t="shared" si="31"/>
        <v>72.147001934235959</v>
      </c>
      <c r="S100" s="31">
        <f t="shared" si="32"/>
        <v>73.964497041420117</v>
      </c>
      <c r="T100" s="31">
        <f t="shared" si="33"/>
        <v>71.999999999999986</v>
      </c>
      <c r="U100" s="31" t="e">
        <f t="shared" si="34"/>
        <v>#N/A</v>
      </c>
      <c r="V100" s="28">
        <f t="shared" si="35"/>
        <v>11.38728323699422</v>
      </c>
      <c r="W100" s="32">
        <f t="shared" si="36"/>
        <v>13.855932203389832</v>
      </c>
      <c r="X100" s="32">
        <f t="shared" si="37"/>
        <v>11.196911196911197</v>
      </c>
      <c r="Y100" s="32">
        <f t="shared" si="38"/>
        <v>21.599999999999998</v>
      </c>
      <c r="Z100" s="32" t="e">
        <f t="shared" si="39"/>
        <v>#N/A</v>
      </c>
      <c r="AA100" s="23" cm="1">
        <f t="array" ref="AA100">_xlfn.IFS(AR100=0,0,AR100&gt;0,(LOG(0.01*BI100/10^-AR100)))</f>
        <v>7.4507369612305725</v>
      </c>
      <c r="AB100" s="24" cm="1">
        <f t="array" ref="AB100">_xlfn.IFS(AS100=0,0,AS100&gt;0,(LOG(0.01*BJ100/10^-AS100)))</f>
        <v>7.4236839504952048</v>
      </c>
      <c r="AC100" s="24" cm="1">
        <f t="array" ref="AC100">_xlfn.IFS(AT100=0,0,AT100&gt;0,(LOG(0.01*BK100/10^-AT100)))</f>
        <v>8.7682182887147473</v>
      </c>
      <c r="AD100" s="24" cm="1">
        <f t="array" ref="AD100">_xlfn.IFS(AU100=0,0,AU100&gt;0,(LOG(0.01*BL100/10^-AU100)))</f>
        <v>8.7682182887147473</v>
      </c>
      <c r="AE100" s="24" cm="1">
        <f t="array" ref="AE100">_xlfn.IFS(AV100=0,0,AV100&gt;0,(LOG(0.01*BM100/10^-AV100)))</f>
        <v>9.2196669367353419</v>
      </c>
      <c r="AF100" s="24" cm="1">
        <f t="array" ref="AF100">_xlfn.IFS(AW100=0,0,AW100&gt;0,(LOG(0.01*BN100/10^-AW100)))</f>
        <v>8.240600621908774</v>
      </c>
      <c r="AG100" s="24" cm="1">
        <f t="array" ref="AG100">_xlfn.IFS(AX100=0,0,AX100&gt;0,(LOG(0.01*BO100/10^-AX100)))</f>
        <v>8.240600621908774</v>
      </c>
      <c r="AH100" s="24" cm="1">
        <f t="array" ref="AH100">_xlfn.IFS(AY100=0,0,AY100&gt;0,(LOG(0.01*BP100/10^-AY100)))</f>
        <v>8.4213469892912602</v>
      </c>
      <c r="AI100" s="24" cm="1">
        <f t="array" ref="AI100">_xlfn.IFS(AZ100=0,0,AZ100&gt;0,(LOG(0.01*BQ100/10^-AZ100)))</f>
        <v>9.1738327326196387</v>
      </c>
      <c r="AJ100" s="24" cm="1">
        <f t="array" ref="AJ100">_xlfn.IFS(BA100=0,0,BA100&gt;0,(LOG(0.01*BR100/10^-BA100)))</f>
        <v>9.1738327326196387</v>
      </c>
      <c r="AK100" s="24" cm="1">
        <f t="array" ref="AK100">_xlfn.IFS(BB100=0,0,BB100&gt;0,(LOG(0.01*BS100/10^-BB100)))</f>
        <v>9.1340379869180257</v>
      </c>
      <c r="AL100" s="24" cm="1">
        <f t="array" ref="AL100">_xlfn.IFS(BC100=0,0,BC100&gt;0,(LOG(0.01*BT100/10^-BC100)))</f>
        <v>8.9490233083943842</v>
      </c>
      <c r="AM100" s="24" cm="1">
        <f t="array" ref="AM100">_xlfn.IFS(BD100=0,0,BD100&gt;0,(LOG(0.01*BU100/10^-BD100)))</f>
        <v>8.5373324964312687</v>
      </c>
      <c r="AN100" s="24" cm="1">
        <f t="array" ref="AN100">_xlfn.IFS(BE100=0,0,BE100&gt;0,(LOG(0.01*BV100/10^-BE100)))</f>
        <v>7.5960607248718084</v>
      </c>
      <c r="AO100" s="24" t="e" cm="1">
        <f t="array" ref="AO100">_xlfn.IFS(BF100=0,0,BF100&gt;0,(LOG(0.01*BW100/10^-BF100)))</f>
        <v>#N/A</v>
      </c>
      <c r="AP100" s="24" t="e" cm="1">
        <f t="array" ref="AP100">_xlfn.IFS(BG100=0,0,BG100&gt;0,(LOG(0.01*BX100/10^-BG100)))</f>
        <v>#N/A</v>
      </c>
      <c r="AQ100" s="24" t="e" cm="1">
        <f t="array" ref="AQ100">_xlfn.IFS(BH100=0,0,BH100&gt;0,(LOG(0.01*BY100/10^-BH100)))</f>
        <v>#N/A</v>
      </c>
      <c r="AR100" s="23">
        <f>VLOOKUP($A100,'I-EmEC'!$A:$DD,MATCH(AR$2,'I-EmEC'!$A$1:$DD$1,0),FALSE)</f>
        <v>7.86</v>
      </c>
      <c r="AS100" s="24">
        <f>VLOOKUP($A100,'I-EmEC'!$A:$DD,MATCH(AS$2,'I-EmEC'!$A$1:$DD$1,0),FALSE)</f>
        <v>7.86</v>
      </c>
      <c r="AT100" s="24">
        <f>VLOOKUP($A100,'I-EmEC'!$A:$DD,MATCH(AT$2,'I-EmEC'!$A$1:$DD$1,0),FALSE)</f>
        <v>8.91</v>
      </c>
      <c r="AU100" s="24">
        <f>VLOOKUP($A100,'I-EmEC'!$A:$DD,MATCH(AU$2,'I-EmEC'!$A$1:$DD$1,0),FALSE)</f>
        <v>8.91</v>
      </c>
      <c r="AV100" s="24">
        <f>VLOOKUP($A100,'I-EmEC'!$A:$DD,MATCH(AV$2,'I-EmEC'!$A$1:$DD$1,0),FALSE)</f>
        <v>9.39</v>
      </c>
      <c r="AW100" s="24">
        <f>VLOOKUP($A100,'I-EmEC'!$A:$DD,MATCH(AW$2,'I-EmEC'!$A$1:$DD$1,0),FALSE)</f>
        <v>8.41</v>
      </c>
      <c r="AX100" s="24">
        <f>VLOOKUP($A100,'I-EmEC'!$A:$DD,MATCH(AX$2,'I-EmEC'!$A$1:$DD$1,0),FALSE)</f>
        <v>8.41</v>
      </c>
      <c r="AY100" s="24">
        <f>VLOOKUP($A100,'I-EmEC'!$A:$DD,MATCH(AY$2,'I-EmEC'!$A$1:$DD$1,0),FALSE)</f>
        <v>8.57</v>
      </c>
      <c r="AZ100" s="24">
        <f>VLOOKUP($A100,'I-EmEC'!$A:$DD,MATCH(AZ$2,'I-EmEC'!$A$1:$DD$1,0),FALSE)</f>
        <v>9.3699999999999992</v>
      </c>
      <c r="BA100" s="24">
        <f>VLOOKUP($A100,'I-EmEC'!$A:$DD,MATCH(BA$2,'I-EmEC'!$A$1:$DD$1,0),FALSE)</f>
        <v>9.3699999999999992</v>
      </c>
      <c r="BB100" s="24">
        <f>VLOOKUP($A100,'I-EmEC'!$A:$DD,MATCH(BB$2,'I-EmEC'!$A$1:$DD$1,0),FALSE)</f>
        <v>9.32</v>
      </c>
      <c r="BC100" s="24">
        <f>VLOOKUP($A100,'I-EmEC'!$A:$DD,MATCH(BC$2,'I-EmEC'!$A$1:$DD$1,0),FALSE)</f>
        <v>9.08</v>
      </c>
      <c r="BD100" s="24">
        <f>VLOOKUP($A100,'I-EmEC'!$A:$DD,MATCH(BD$2,'I-EmEC'!$A$1:$DD$1,0),FALSE)</f>
        <v>8.68</v>
      </c>
      <c r="BE100" s="24">
        <f>VLOOKUP($A100,'I-EmEC'!$A:$DD,MATCH(BE$2,'I-EmEC'!$A$1:$DD$1,0),FALSE)</f>
        <v>7.92</v>
      </c>
      <c r="BF100" s="24" t="e">
        <f>VLOOKUP($A100,'I-EmEC'!$A:$DD,MATCH(BF$2,'I-EmEC'!$A$1:$DD$1,0),FALSE)</f>
        <v>#N/A</v>
      </c>
      <c r="BG100" s="24" t="e">
        <f>VLOOKUP($A100,'I-EmEC'!$A:$DD,MATCH(BG$2,'I-EmEC'!$A$1:$DD$1,0),FALSE)</f>
        <v>#N/A</v>
      </c>
      <c r="BH100" s="24" t="e">
        <f>VLOOKUP($A100,'I-EmEC'!$A:$DD,MATCH(BH$2,'I-EmEC'!$A$1:$DD$1,0),FALSE)</f>
        <v>#N/A</v>
      </c>
      <c r="BI100" s="26">
        <f>VLOOKUP($A100,'I-EmEC'!$A:$DD,MATCH(BI$2,'I-EmEC'!$A$1:$DD$1,0),FALSE)</f>
        <v>38.970588235294116</v>
      </c>
      <c r="BJ100" s="27">
        <f>VLOOKUP($A100,'I-EmEC'!$A:$DD,MATCH(BJ$2,'I-EmEC'!$A$1:$DD$1,0),FALSE)</f>
        <v>36.617100371747213</v>
      </c>
      <c r="BK100" s="27">
        <f>VLOOKUP($A100,'I-EmEC'!$A:$DD,MATCH(BK$2,'I-EmEC'!$A$1:$DD$1,0),FALSE)</f>
        <v>72.147001934235959</v>
      </c>
      <c r="BL100" s="27">
        <f>VLOOKUP($A100,'I-EmEC'!$A:$DD,MATCH(BL$2,'I-EmEC'!$A$1:$DD$1,0),FALSE)</f>
        <v>72.147001934235959</v>
      </c>
      <c r="BM100" s="27">
        <f>VLOOKUP($A100,'I-EmEC'!$A:$DD,MATCH(BM$2,'I-EmEC'!$A$1:$DD$1,0),FALSE)</f>
        <v>67.5564681724846</v>
      </c>
      <c r="BN100" s="27">
        <f>VLOOKUP($A100,'I-EmEC'!$A:$DD,MATCH(BN$2,'I-EmEC'!$A$1:$DD$1,0),FALSE)</f>
        <v>67.701863354037286</v>
      </c>
      <c r="BO100" s="27">
        <f>VLOOKUP($A100,'I-EmEC'!$A:$DD,MATCH(BO$2,'I-EmEC'!$A$1:$DD$1,0),FALSE)</f>
        <v>67.701863354037286</v>
      </c>
      <c r="BP100" s="27">
        <f>VLOOKUP($A100,'I-EmEC'!$A:$DD,MATCH(BP$2,'I-EmEC'!$A$1:$DD$1,0),FALSE)</f>
        <v>71.014492753623188</v>
      </c>
      <c r="BQ100" s="27">
        <f>VLOOKUP($A100,'I-EmEC'!$A:$DD,MATCH(BQ$2,'I-EmEC'!$A$1:$DD$1,0),FALSE)</f>
        <v>63.655030800821351</v>
      </c>
      <c r="BR100" s="27">
        <f>VLOOKUP($A100,'I-EmEC'!$A:$DD,MATCH(BR$2,'I-EmEC'!$A$1:$DD$1,0),FALSE)</f>
        <v>63.655030800821351</v>
      </c>
      <c r="BS100" s="27">
        <f>VLOOKUP($A100,'I-EmEC'!$A:$DD,MATCH(BS$2,'I-EmEC'!$A$1:$DD$1,0),FALSE)</f>
        <v>65.168539325842701</v>
      </c>
      <c r="BT100" s="27">
        <f>VLOOKUP($A100,'I-EmEC'!$A:$DD,MATCH(BT$2,'I-EmEC'!$A$1:$DD$1,0),FALSE)</f>
        <v>73.964497041420117</v>
      </c>
      <c r="BU100" s="27">
        <f>VLOOKUP($A100,'I-EmEC'!$A:$DD,MATCH(BU$2,'I-EmEC'!$A$1:$DD$1,0),FALSE)</f>
        <v>71.999999999999986</v>
      </c>
      <c r="BV100" s="27">
        <f>VLOOKUP($A100,'I-EmEC'!$A:$DD,MATCH(BV$2,'I-EmEC'!$A$1:$DD$1,0),FALSE)</f>
        <v>47.430830039525688</v>
      </c>
      <c r="BW100" s="27" t="e">
        <f>VLOOKUP($A100,'I-EmEC'!$A:$DD,MATCH(BW$2,'I-EmEC'!$A$1:$DD$1,0),FALSE)</f>
        <v>#N/A</v>
      </c>
      <c r="BX100" s="27" t="e">
        <f>VLOOKUP($A100,'I-EmEC'!$A:$DD,MATCH(BX$2,'I-EmEC'!$A$1:$DD$1,0),FALSE)</f>
        <v>#N/A</v>
      </c>
      <c r="BY100" s="27" t="e">
        <f>VLOOKUP($A100,'I-EmEC'!$A:$DD,MATCH(BY$2,'I-EmEC'!$A$1:$DD$1,0),FALSE)</f>
        <v>#N/A</v>
      </c>
      <c r="BZ100" s="23">
        <f>VLOOKUP($A100,'I-EmEC'!$A:$DD,MATCH(BZ$2,'I-EmEC'!$A$1:$DD$1,0),FALSE)</f>
        <v>6.6666666666666661</v>
      </c>
      <c r="CA100" s="24">
        <f>VLOOKUP($A100,'I-EmEC'!$A:$DD,MATCH(CA$2,'I-EmEC'!$A$1:$DD$1,0),FALSE)</f>
        <v>11.38728323699422</v>
      </c>
      <c r="CB100" s="24">
        <f>VLOOKUP($A100,'I-EmEC'!$A:$DD,MATCH(CB$2,'I-EmEC'!$A$1:$DD$1,0),FALSE)</f>
        <v>10.626780626780626</v>
      </c>
      <c r="CC100" s="24">
        <f>VLOOKUP($A100,'I-EmEC'!$A:$DD,MATCH(CC$2,'I-EmEC'!$A$1:$DD$1,0),FALSE)</f>
        <v>10.626780626780626</v>
      </c>
      <c r="CD100" s="24">
        <f>VLOOKUP($A100,'I-EmEC'!$A:$DD,MATCH(CD$2,'I-EmEC'!$A$1:$DD$1,0),FALSE)</f>
        <v>9.4540229885057467</v>
      </c>
      <c r="CE100" s="24">
        <f>VLOOKUP($A100,'I-EmEC'!$A:$DD,MATCH(CE$2,'I-EmEC'!$A$1:$DD$1,0),FALSE)</f>
        <v>13.855932203389832</v>
      </c>
      <c r="CF100" s="24">
        <f>VLOOKUP($A100,'I-EmEC'!$A:$DD,MATCH(CF$2,'I-EmEC'!$A$1:$DD$1,0),FALSE)</f>
        <v>13.855932203389832</v>
      </c>
      <c r="CG100" s="24">
        <f>VLOOKUP($A100,'I-EmEC'!$A:$DD,MATCH(CG$2,'I-EmEC'!$A$1:$DD$1,0),FALSE)</f>
        <v>10.652173913043478</v>
      </c>
      <c r="CH100" s="24">
        <f>VLOOKUP($A100,'I-EmEC'!$A:$DD,MATCH(CH$2,'I-EmEC'!$A$1:$DD$1,0),FALSE)</f>
        <v>6.4182194616977224</v>
      </c>
      <c r="CI100" s="24">
        <f>VLOOKUP($A100,'I-EmEC'!$A:$DD,MATCH(CI$2,'I-EmEC'!$A$1:$DD$1,0),FALSE)</f>
        <v>6.4182194616977224</v>
      </c>
      <c r="CJ100" s="24">
        <f>VLOOKUP($A100,'I-EmEC'!$A:$DD,MATCH(CJ$2,'I-EmEC'!$A$1:$DD$1,0),FALSE)</f>
        <v>11.196911196911197</v>
      </c>
      <c r="CK100" s="24">
        <f>VLOOKUP($A100,'I-EmEC'!$A:$DD,MATCH(CK$2,'I-EmEC'!$A$1:$DD$1,0),FALSE)</f>
        <v>9.8167539267015709</v>
      </c>
      <c r="CL100" s="24">
        <f>VLOOKUP($A100,'I-EmEC'!$A:$DD,MATCH(CL$2,'I-EmEC'!$A$1:$DD$1,0),FALSE)</f>
        <v>21.599999999999998</v>
      </c>
      <c r="CM100" s="24">
        <f>VLOOKUP($A100,'I-EmEC'!$A:$DD,MATCH(CM$2,'I-EmEC'!$A$1:$DD$1,0),FALSE)</f>
        <v>7.8431372549019605</v>
      </c>
      <c r="CN100" s="24" t="e">
        <f>VLOOKUP($A100,'I-EmEC'!$A:$DD,MATCH(CN$2,'I-EmEC'!$A$1:$DD$1,0),FALSE)</f>
        <v>#N/A</v>
      </c>
      <c r="CO100" s="24" t="e">
        <f>VLOOKUP($A100,'I-EmEC'!$A:$DD,MATCH(CO$2,'I-EmEC'!$A$1:$DD$1,0),FALSE)</f>
        <v>#N/A</v>
      </c>
      <c r="CP100" s="24" t="e">
        <f>VLOOKUP($A100,'I-EmEC'!$A:$DD,MATCH(CP$2,'I-EmEC'!$A$1:$DD$1,0),FALSE)</f>
        <v>#N/A</v>
      </c>
    </row>
    <row r="101" spans="1:94" x14ac:dyDescent="0.2">
      <c r="A101" s="49" t="s">
        <v>176</v>
      </c>
      <c r="B101" s="37" t="str">
        <f>IF(VLOOKUP($A101,'I-Ligands'!$A:$G,3,FALSE)="","",VLOOKUP($A101,'I-Ligands'!$A:$G,3,FALSE))</f>
        <v>Neuropeptide W-30</v>
      </c>
      <c r="C101" s="38" t="str">
        <f>IF(VLOOKUP($A101,'I-Ligands'!$A:$G,4,FALSE)="","",VLOOKUP($A101,'I-Ligands'!$A:$G,4,FALSE))</f>
        <v>WYKHVASPRYHTVGRAAGLLMGLRRSPYLW</v>
      </c>
      <c r="D101" s="36" t="str">
        <f>IF(VLOOKUP($A101,'I-Ligands'!$A:$G,5,FALSE)="","",VLOOKUP($A101,'I-Ligands'!$A:$G,5,FALSE))</f>
        <v>Guide to Pharmacology</v>
      </c>
      <c r="E101" s="36">
        <f>IF(VLOOKUP($A101,'I-Ligands'!$A:$G,6,FALSE)="","",VLOOKUP($A101,'I-Ligands'!$A:$G,6,FALSE))</f>
        <v>1496</v>
      </c>
      <c r="F101" s="36" t="str">
        <f>IF(VLOOKUP($A101,'I-Ligands'!$A:$G,7,FALSE)="","",VLOOKUP($A101,'I-Ligands'!$A:$G,7,FALSE))</f>
        <v>Physiological</v>
      </c>
      <c r="G101" s="28">
        <f t="shared" si="20"/>
        <v>0</v>
      </c>
      <c r="H101" s="32">
        <f t="shared" si="21"/>
        <v>6.7572193847954711</v>
      </c>
      <c r="I101" s="32">
        <f t="shared" si="22"/>
        <v>0</v>
      </c>
      <c r="J101" s="32">
        <f t="shared" si="23"/>
        <v>0</v>
      </c>
      <c r="K101" s="32" t="e">
        <f t="shared" si="24"/>
        <v>#N/A</v>
      </c>
      <c r="L101" s="28">
        <f t="shared" si="25"/>
        <v>0</v>
      </c>
      <c r="M101" s="32">
        <f t="shared" si="26"/>
        <v>7.07</v>
      </c>
      <c r="N101" s="32">
        <f t="shared" si="27"/>
        <v>0</v>
      </c>
      <c r="O101" s="32">
        <f t="shared" si="28"/>
        <v>0</v>
      </c>
      <c r="P101" s="32" t="e">
        <f t="shared" si="29"/>
        <v>#N/A</v>
      </c>
      <c r="Q101" s="29">
        <f t="shared" si="30"/>
        <v>0</v>
      </c>
      <c r="R101" s="31">
        <f t="shared" si="31"/>
        <v>48.6652977412731</v>
      </c>
      <c r="S101" s="31">
        <f t="shared" si="32"/>
        <v>0</v>
      </c>
      <c r="T101" s="31">
        <f t="shared" si="33"/>
        <v>0</v>
      </c>
      <c r="U101" s="31" t="e">
        <f t="shared" si="34"/>
        <v>#N/A</v>
      </c>
      <c r="V101" s="28">
        <f t="shared" si="35"/>
        <v>0</v>
      </c>
      <c r="W101" s="32">
        <f t="shared" si="36"/>
        <v>6.5526315789473681</v>
      </c>
      <c r="X101" s="32">
        <f t="shared" si="37"/>
        <v>0</v>
      </c>
      <c r="Y101" s="32">
        <f t="shared" si="38"/>
        <v>0</v>
      </c>
      <c r="Z101" s="32" t="e">
        <f t="shared" si="39"/>
        <v>#N/A</v>
      </c>
      <c r="AA101" s="23" cm="1">
        <f t="array" ref="AA101">_xlfn.IFS(AR101=0,0,AR101&gt;0,(LOG(0.01*BI101/10^-AR101)))</f>
        <v>0</v>
      </c>
      <c r="AB101" s="24" cm="1">
        <f t="array" ref="AB101">_xlfn.IFS(AS101=0,0,AS101&gt;0,(LOG(0.01*BJ101/10^-AS101)))</f>
        <v>0</v>
      </c>
      <c r="AC101" s="24" cm="1">
        <f t="array" ref="AC101">_xlfn.IFS(AT101=0,0,AT101&gt;0,(LOG(0.01*BK101/10^-AT101)))</f>
        <v>6.6327088040017941</v>
      </c>
      <c r="AD101" s="24" cm="1">
        <f t="array" ref="AD101">_xlfn.IFS(AU101=0,0,AU101&gt;0,(LOG(0.01*BL101/10^-AU101)))</f>
        <v>6.6327088040017941</v>
      </c>
      <c r="AE101" s="24" cm="1">
        <f t="array" ref="AE101">_xlfn.IFS(AV101=0,0,AV101&gt;0,(LOG(0.01*BM101/10^-AV101)))</f>
        <v>6.7572193847954711</v>
      </c>
      <c r="AF101" s="24" cm="1">
        <f t="array" ref="AF101">_xlfn.IFS(AW101=0,0,AW101&gt;0,(LOG(0.01*BN101/10^-AW101)))</f>
        <v>5.3774455544067132</v>
      </c>
      <c r="AG101" s="24" cm="1">
        <f t="array" ref="AG101">_xlfn.IFS(AX101=0,0,AX101&gt;0,(LOG(0.01*BO101/10^-AX101)))</f>
        <v>5.3774455544067132</v>
      </c>
      <c r="AH101" s="24" cm="1">
        <f t="array" ref="AH101">_xlfn.IFS(AY101=0,0,AY101&gt;0,(LOG(0.01*BP101/10^-AY101)))</f>
        <v>0</v>
      </c>
      <c r="AI101" s="24" cm="1">
        <f t="array" ref="AI101">_xlfn.IFS(AZ101=0,0,AZ101&gt;0,(LOG(0.01*BQ101/10^-AZ101)))</f>
        <v>0</v>
      </c>
      <c r="AJ101" s="24" cm="1">
        <f t="array" ref="AJ101">_xlfn.IFS(BA101=0,0,BA101&gt;0,(LOG(0.01*BR101/10^-BA101)))</f>
        <v>0</v>
      </c>
      <c r="AK101" s="24" cm="1">
        <f t="array" ref="AK101">_xlfn.IFS(BB101=0,0,BB101&gt;0,(LOG(0.01*BS101/10^-BB101)))</f>
        <v>0</v>
      </c>
      <c r="AL101" s="24" cm="1">
        <f t="array" ref="AL101">_xlfn.IFS(BC101=0,0,BC101&gt;0,(LOG(0.01*BT101/10^-BC101)))</f>
        <v>0</v>
      </c>
      <c r="AM101" s="24" cm="1">
        <f t="array" ref="AM101">_xlfn.IFS(BD101=0,0,BD101&gt;0,(LOG(0.01*BU101/10^-BD101)))</f>
        <v>0</v>
      </c>
      <c r="AN101" s="24" cm="1">
        <f t="array" ref="AN101">_xlfn.IFS(BE101=0,0,BE101&gt;0,(LOG(0.01*BV101/10^-BE101)))</f>
        <v>0</v>
      </c>
      <c r="AO101" s="24" t="e" cm="1">
        <f t="array" ref="AO101">_xlfn.IFS(BF101=0,0,BF101&gt;0,(LOG(0.01*BW101/10^-BF101)))</f>
        <v>#N/A</v>
      </c>
      <c r="AP101" s="24" t="e" cm="1">
        <f t="array" ref="AP101">_xlfn.IFS(BG101=0,0,BG101&gt;0,(LOG(0.01*BX101/10^-BG101)))</f>
        <v>#N/A</v>
      </c>
      <c r="AQ101" s="24" t="e" cm="1">
        <f t="array" ref="AQ101">_xlfn.IFS(BH101=0,0,BH101&gt;0,(LOG(0.01*BY101/10^-BH101)))</f>
        <v>#N/A</v>
      </c>
      <c r="AR101" s="23">
        <f>VLOOKUP($A101,'I-EmEC'!$A:$DD,MATCH(AR$2,'I-EmEC'!$A$1:$DD$1,0),FALSE)</f>
        <v>0</v>
      </c>
      <c r="AS101" s="24">
        <f>VLOOKUP($A101,'I-EmEC'!$A:$DD,MATCH(AS$2,'I-EmEC'!$A$1:$DD$1,0),FALSE)</f>
        <v>0</v>
      </c>
      <c r="AT101" s="24">
        <f>VLOOKUP($A101,'I-EmEC'!$A:$DD,MATCH(AT$2,'I-EmEC'!$A$1:$DD$1,0),FALSE)</f>
        <v>6.95</v>
      </c>
      <c r="AU101" s="24">
        <f>VLOOKUP($A101,'I-EmEC'!$A:$DD,MATCH(AU$2,'I-EmEC'!$A$1:$DD$1,0),FALSE)</f>
        <v>6.95</v>
      </c>
      <c r="AV101" s="24">
        <f>VLOOKUP($A101,'I-EmEC'!$A:$DD,MATCH(AV$2,'I-EmEC'!$A$1:$DD$1,0),FALSE)</f>
        <v>7.07</v>
      </c>
      <c r="AW101" s="24">
        <f>VLOOKUP($A101,'I-EmEC'!$A:$DD,MATCH(AW$2,'I-EmEC'!$A$1:$DD$1,0),FALSE)</f>
        <v>6.02</v>
      </c>
      <c r="AX101" s="24">
        <f>VLOOKUP($A101,'I-EmEC'!$A:$DD,MATCH(AX$2,'I-EmEC'!$A$1:$DD$1,0),FALSE)</f>
        <v>6.02</v>
      </c>
      <c r="AY101" s="24">
        <f>VLOOKUP($A101,'I-EmEC'!$A:$DD,MATCH(AY$2,'I-EmEC'!$A$1:$DD$1,0),FALSE)</f>
        <v>0</v>
      </c>
      <c r="AZ101" s="24">
        <f>VLOOKUP($A101,'I-EmEC'!$A:$DD,MATCH(AZ$2,'I-EmEC'!$A$1:$DD$1,0),FALSE)</f>
        <v>0</v>
      </c>
      <c r="BA101" s="24">
        <f>VLOOKUP($A101,'I-EmEC'!$A:$DD,MATCH(BA$2,'I-EmEC'!$A$1:$DD$1,0),FALSE)</f>
        <v>0</v>
      </c>
      <c r="BB101" s="24">
        <f>VLOOKUP($A101,'I-EmEC'!$A:$DD,MATCH(BB$2,'I-EmEC'!$A$1:$DD$1,0),FALSE)</f>
        <v>0</v>
      </c>
      <c r="BC101" s="24">
        <f>VLOOKUP($A101,'I-EmEC'!$A:$DD,MATCH(BC$2,'I-EmEC'!$A$1:$DD$1,0),FALSE)</f>
        <v>0</v>
      </c>
      <c r="BD101" s="24">
        <f>VLOOKUP($A101,'I-EmEC'!$A:$DD,MATCH(BD$2,'I-EmEC'!$A$1:$DD$1,0),FALSE)</f>
        <v>0</v>
      </c>
      <c r="BE101" s="24">
        <f>VLOOKUP($A101,'I-EmEC'!$A:$DD,MATCH(BE$2,'I-EmEC'!$A$1:$DD$1,0),FALSE)</f>
        <v>0</v>
      </c>
      <c r="BF101" s="24" t="e">
        <f>VLOOKUP($A101,'I-EmEC'!$A:$DD,MATCH(BF$2,'I-EmEC'!$A$1:$DD$1,0),FALSE)</f>
        <v>#N/A</v>
      </c>
      <c r="BG101" s="24" t="e">
        <f>VLOOKUP($A101,'I-EmEC'!$A:$DD,MATCH(BG$2,'I-EmEC'!$A$1:$DD$1,0),FALSE)</f>
        <v>#N/A</v>
      </c>
      <c r="BH101" s="24" t="e">
        <f>VLOOKUP($A101,'I-EmEC'!$A:$DD,MATCH(BH$2,'I-EmEC'!$A$1:$DD$1,0),FALSE)</f>
        <v>#N/A</v>
      </c>
      <c r="BI101" s="26">
        <f>VLOOKUP($A101,'I-EmEC'!$A:$DD,MATCH(BI$2,'I-EmEC'!$A$1:$DD$1,0),FALSE)</f>
        <v>0</v>
      </c>
      <c r="BJ101" s="27">
        <f>VLOOKUP($A101,'I-EmEC'!$A:$DD,MATCH(BJ$2,'I-EmEC'!$A$1:$DD$1,0),FALSE)</f>
        <v>0</v>
      </c>
      <c r="BK101" s="27">
        <f>VLOOKUP($A101,'I-EmEC'!$A:$DD,MATCH(BK$2,'I-EmEC'!$A$1:$DD$1,0),FALSE)</f>
        <v>48.16247582205029</v>
      </c>
      <c r="BL101" s="27">
        <f>VLOOKUP($A101,'I-EmEC'!$A:$DD,MATCH(BL$2,'I-EmEC'!$A$1:$DD$1,0),FALSE)</f>
        <v>48.16247582205029</v>
      </c>
      <c r="BM101" s="27">
        <f>VLOOKUP($A101,'I-EmEC'!$A:$DD,MATCH(BM$2,'I-EmEC'!$A$1:$DD$1,0),FALSE)</f>
        <v>48.6652977412731</v>
      </c>
      <c r="BN101" s="27">
        <f>VLOOKUP($A101,'I-EmEC'!$A:$DD,MATCH(BN$2,'I-EmEC'!$A$1:$DD$1,0),FALSE)</f>
        <v>22.77432712215321</v>
      </c>
      <c r="BO101" s="27">
        <f>VLOOKUP($A101,'I-EmEC'!$A:$DD,MATCH(BO$2,'I-EmEC'!$A$1:$DD$1,0),FALSE)</f>
        <v>22.77432712215321</v>
      </c>
      <c r="BP101" s="27">
        <f>VLOOKUP($A101,'I-EmEC'!$A:$DD,MATCH(BP$2,'I-EmEC'!$A$1:$DD$1,0),FALSE)</f>
        <v>0</v>
      </c>
      <c r="BQ101" s="27">
        <f>VLOOKUP($A101,'I-EmEC'!$A:$DD,MATCH(BQ$2,'I-EmEC'!$A$1:$DD$1,0),FALSE)</f>
        <v>0</v>
      </c>
      <c r="BR101" s="27">
        <f>VLOOKUP($A101,'I-EmEC'!$A:$DD,MATCH(BR$2,'I-EmEC'!$A$1:$DD$1,0),FALSE)</f>
        <v>0</v>
      </c>
      <c r="BS101" s="27">
        <f>VLOOKUP($A101,'I-EmEC'!$A:$DD,MATCH(BS$2,'I-EmEC'!$A$1:$DD$1,0),FALSE)</f>
        <v>0</v>
      </c>
      <c r="BT101" s="27">
        <f>VLOOKUP($A101,'I-EmEC'!$A:$DD,MATCH(BT$2,'I-EmEC'!$A$1:$DD$1,0),FALSE)</f>
        <v>0</v>
      </c>
      <c r="BU101" s="27">
        <f>VLOOKUP($A101,'I-EmEC'!$A:$DD,MATCH(BU$2,'I-EmEC'!$A$1:$DD$1,0),FALSE)</f>
        <v>0</v>
      </c>
      <c r="BV101" s="27">
        <f>VLOOKUP($A101,'I-EmEC'!$A:$DD,MATCH(BV$2,'I-EmEC'!$A$1:$DD$1,0),FALSE)</f>
        <v>0</v>
      </c>
      <c r="BW101" s="27" t="e">
        <f>VLOOKUP($A101,'I-EmEC'!$A:$DD,MATCH(BW$2,'I-EmEC'!$A$1:$DD$1,0),FALSE)</f>
        <v>#N/A</v>
      </c>
      <c r="BX101" s="27" t="e">
        <f>VLOOKUP($A101,'I-EmEC'!$A:$DD,MATCH(BX$2,'I-EmEC'!$A$1:$DD$1,0),FALSE)</f>
        <v>#N/A</v>
      </c>
      <c r="BY101" s="27" t="e">
        <f>VLOOKUP($A101,'I-EmEC'!$A:$DD,MATCH(BY$2,'I-EmEC'!$A$1:$DD$1,0),FALSE)</f>
        <v>#N/A</v>
      </c>
      <c r="BZ101" s="23">
        <f>VLOOKUP($A101,'I-EmEC'!$A:$DD,MATCH(BZ$2,'I-EmEC'!$A$1:$DD$1,0),FALSE)</f>
        <v>0</v>
      </c>
      <c r="CA101" s="24">
        <f>VLOOKUP($A101,'I-EmEC'!$A:$DD,MATCH(CA$2,'I-EmEC'!$A$1:$DD$1,0),FALSE)</f>
        <v>0</v>
      </c>
      <c r="CB101" s="24">
        <f>VLOOKUP($A101,'I-EmEC'!$A:$DD,MATCH(CB$2,'I-EmEC'!$A$1:$DD$1,0),FALSE)</f>
        <v>6.5526315789473681</v>
      </c>
      <c r="CC101" s="24">
        <f>VLOOKUP($A101,'I-EmEC'!$A:$DD,MATCH(CC$2,'I-EmEC'!$A$1:$DD$1,0),FALSE)</f>
        <v>6.5526315789473681</v>
      </c>
      <c r="CD101" s="24">
        <f>VLOOKUP($A101,'I-EmEC'!$A:$DD,MATCH(CD$2,'I-EmEC'!$A$1:$DD$1,0),FALSE)</f>
        <v>4.27797833935018</v>
      </c>
      <c r="CE101" s="24">
        <f>VLOOKUP($A101,'I-EmEC'!$A:$DD,MATCH(CE$2,'I-EmEC'!$A$1:$DD$1,0),FALSE)</f>
        <v>2.3404255319148937</v>
      </c>
      <c r="CF101" s="24">
        <f>VLOOKUP($A101,'I-EmEC'!$A:$DD,MATCH(CF$2,'I-EmEC'!$A$1:$DD$1,0),FALSE)</f>
        <v>2.3404255319148937</v>
      </c>
      <c r="CG101" s="24">
        <f>VLOOKUP($A101,'I-EmEC'!$A:$DD,MATCH(CG$2,'I-EmEC'!$A$1:$DD$1,0),FALSE)</f>
        <v>0</v>
      </c>
      <c r="CH101" s="24">
        <f>VLOOKUP($A101,'I-EmEC'!$A:$DD,MATCH(CH$2,'I-EmEC'!$A$1:$DD$1,0),FALSE)</f>
        <v>0</v>
      </c>
      <c r="CI101" s="24">
        <f>VLOOKUP($A101,'I-EmEC'!$A:$DD,MATCH(CI$2,'I-EmEC'!$A$1:$DD$1,0),FALSE)</f>
        <v>0</v>
      </c>
      <c r="CJ101" s="24">
        <f>VLOOKUP($A101,'I-EmEC'!$A:$DD,MATCH(CJ$2,'I-EmEC'!$A$1:$DD$1,0),FALSE)</f>
        <v>0</v>
      </c>
      <c r="CK101" s="24">
        <f>VLOOKUP($A101,'I-EmEC'!$A:$DD,MATCH(CK$2,'I-EmEC'!$A$1:$DD$1,0),FALSE)</f>
        <v>0</v>
      </c>
      <c r="CL101" s="24">
        <f>VLOOKUP($A101,'I-EmEC'!$A:$DD,MATCH(CL$2,'I-EmEC'!$A$1:$DD$1,0),FALSE)</f>
        <v>0</v>
      </c>
      <c r="CM101" s="24">
        <f>VLOOKUP($A101,'I-EmEC'!$A:$DD,MATCH(CM$2,'I-EmEC'!$A$1:$DD$1,0),FALSE)</f>
        <v>0</v>
      </c>
      <c r="CN101" s="24" t="e">
        <f>VLOOKUP($A101,'I-EmEC'!$A:$DD,MATCH(CN$2,'I-EmEC'!$A$1:$DD$1,0),FALSE)</f>
        <v>#N/A</v>
      </c>
      <c r="CO101" s="24" t="e">
        <f>VLOOKUP($A101,'I-EmEC'!$A:$DD,MATCH(CO$2,'I-EmEC'!$A$1:$DD$1,0),FALSE)</f>
        <v>#N/A</v>
      </c>
      <c r="CP101" s="24" t="e">
        <f>VLOOKUP($A101,'I-EmEC'!$A:$DD,MATCH(CP$2,'I-EmEC'!$A$1:$DD$1,0),FALSE)</f>
        <v>#N/A</v>
      </c>
    </row>
    <row r="102" spans="1:94" x14ac:dyDescent="0.2">
      <c r="A102" s="49" t="s">
        <v>174</v>
      </c>
      <c r="B102" s="37" t="str">
        <f>IF(VLOOKUP($A102,'I-Ligands'!$A:$G,3,FALSE)="","",VLOOKUP($A102,'I-Ligands'!$A:$G,3,FALSE))</f>
        <v>Neuropeptide FF</v>
      </c>
      <c r="C102" s="38" t="str">
        <f>IF(VLOOKUP($A102,'I-Ligands'!$A:$G,4,FALSE)="","",VLOOKUP($A102,'I-Ligands'!$A:$G,4,FALSE))</f>
        <v>FLFQPQRF-NH2</v>
      </c>
      <c r="D102" s="36" t="str">
        <f>IF(VLOOKUP($A102,'I-Ligands'!$A:$G,5,FALSE)="","",VLOOKUP($A102,'I-Ligands'!$A:$G,5,FALSE))</f>
        <v>Guide to Pharmacology</v>
      </c>
      <c r="E102" s="36">
        <f>IF(VLOOKUP($A102,'I-Ligands'!$A:$G,6,FALSE)="","",VLOOKUP($A102,'I-Ligands'!$A:$G,6,FALSE))</f>
        <v>1479</v>
      </c>
      <c r="F102" s="36" t="str">
        <f>IF(VLOOKUP($A102,'I-Ligands'!$A:$G,7,FALSE)="","",VLOOKUP($A102,'I-Ligands'!$A:$G,7,FALSE))</f>
        <v>Physiological</v>
      </c>
      <c r="G102" s="28">
        <f t="shared" si="20"/>
        <v>0</v>
      </c>
      <c r="H102" s="32">
        <f t="shared" si="21"/>
        <v>7.3701820038042767</v>
      </c>
      <c r="I102" s="32">
        <f t="shared" si="22"/>
        <v>0</v>
      </c>
      <c r="J102" s="32">
        <f t="shared" si="23"/>
        <v>0</v>
      </c>
      <c r="K102" s="32" t="e">
        <f t="shared" si="24"/>
        <v>#N/A</v>
      </c>
      <c r="L102" s="28">
        <f t="shared" si="25"/>
        <v>0</v>
      </c>
      <c r="M102" s="32">
        <f t="shared" si="26"/>
        <v>7.47</v>
      </c>
      <c r="N102" s="32">
        <f t="shared" si="27"/>
        <v>0</v>
      </c>
      <c r="O102" s="32">
        <f t="shared" si="28"/>
        <v>0</v>
      </c>
      <c r="P102" s="32" t="e">
        <f t="shared" si="29"/>
        <v>#N/A</v>
      </c>
      <c r="Q102" s="29">
        <f t="shared" si="30"/>
        <v>0</v>
      </c>
      <c r="R102" s="31">
        <f t="shared" si="31"/>
        <v>79.466119096509246</v>
      </c>
      <c r="S102" s="31">
        <f t="shared" si="32"/>
        <v>0</v>
      </c>
      <c r="T102" s="31">
        <f t="shared" si="33"/>
        <v>0</v>
      </c>
      <c r="U102" s="31" t="e">
        <f t="shared" si="34"/>
        <v>#N/A</v>
      </c>
      <c r="V102" s="28">
        <f t="shared" si="35"/>
        <v>0</v>
      </c>
      <c r="W102" s="32">
        <f t="shared" si="36"/>
        <v>15.152671755725191</v>
      </c>
      <c r="X102" s="32">
        <f t="shared" si="37"/>
        <v>0</v>
      </c>
      <c r="Y102" s="32">
        <f t="shared" si="38"/>
        <v>0</v>
      </c>
      <c r="Z102" s="32" t="e">
        <f t="shared" si="39"/>
        <v>#N/A</v>
      </c>
      <c r="AA102" s="23" cm="1">
        <f t="array" ref="AA102">_xlfn.IFS(AR102=0,0,AR102&gt;0,(LOG(0.01*BI102/10^-AR102)))</f>
        <v>0</v>
      </c>
      <c r="AB102" s="24" cm="1">
        <f t="array" ref="AB102">_xlfn.IFS(AS102=0,0,AS102&gt;0,(LOG(0.01*BJ102/10^-AS102)))</f>
        <v>0</v>
      </c>
      <c r="AC102" s="24" cm="1">
        <f t="array" ref="AC102">_xlfn.IFS(AT102=0,0,AT102&gt;0,(LOG(0.01*BK102/10^-AT102)))</f>
        <v>6.6852999636691726</v>
      </c>
      <c r="AD102" s="24" cm="1">
        <f t="array" ref="AD102">_xlfn.IFS(AU102=0,0,AU102&gt;0,(LOG(0.01*BL102/10^-AU102)))</f>
        <v>6.6852999636691726</v>
      </c>
      <c r="AE102" s="24" cm="1">
        <f t="array" ref="AE102">_xlfn.IFS(AV102=0,0,AV102&gt;0,(LOG(0.01*BM102/10^-AV102)))</f>
        <v>7.3701820038042767</v>
      </c>
      <c r="AF102" s="24" cm="1">
        <f t="array" ref="AF102">_xlfn.IFS(AW102=0,0,AW102&gt;0,(LOG(0.01*BN102/10^-AW102)))</f>
        <v>6.4836827701198265</v>
      </c>
      <c r="AG102" s="24" cm="1">
        <f t="array" ref="AG102">_xlfn.IFS(AX102=0,0,AX102&gt;0,(LOG(0.01*BO102/10^-AX102)))</f>
        <v>6.4836827701198265</v>
      </c>
      <c r="AH102" s="24" cm="1">
        <f t="array" ref="AH102">_xlfn.IFS(AY102=0,0,AY102&gt;0,(LOG(0.01*BP102/10^-AY102)))</f>
        <v>6.7532487671984631</v>
      </c>
      <c r="AI102" s="24" cm="1">
        <f t="array" ref="AI102">_xlfn.IFS(AZ102=0,0,AZ102&gt;0,(LOG(0.01*BQ102/10^-AZ102)))</f>
        <v>0</v>
      </c>
      <c r="AJ102" s="24" cm="1">
        <f t="array" ref="AJ102">_xlfn.IFS(BA102=0,0,BA102&gt;0,(LOG(0.01*BR102/10^-BA102)))</f>
        <v>0</v>
      </c>
      <c r="AK102" s="24" cm="1">
        <f t="array" ref="AK102">_xlfn.IFS(BB102=0,0,BB102&gt;0,(LOG(0.01*BS102/10^-BB102)))</f>
        <v>0</v>
      </c>
      <c r="AL102" s="24" cm="1">
        <f t="array" ref="AL102">_xlfn.IFS(BC102=0,0,BC102&gt;0,(LOG(0.01*BT102/10^-BC102)))</f>
        <v>0</v>
      </c>
      <c r="AM102" s="24" cm="1">
        <f t="array" ref="AM102">_xlfn.IFS(BD102=0,0,BD102&gt;0,(LOG(0.01*BU102/10^-BD102)))</f>
        <v>0</v>
      </c>
      <c r="AN102" s="24" cm="1">
        <f t="array" ref="AN102">_xlfn.IFS(BE102=0,0,BE102&gt;0,(LOG(0.01*BV102/10^-BE102)))</f>
        <v>0</v>
      </c>
      <c r="AO102" s="24" t="e" cm="1">
        <f t="array" ref="AO102">_xlfn.IFS(BF102=0,0,BF102&gt;0,(LOG(0.01*BW102/10^-BF102)))</f>
        <v>#N/A</v>
      </c>
      <c r="AP102" s="24" t="e" cm="1">
        <f t="array" ref="AP102">_xlfn.IFS(BG102=0,0,BG102&gt;0,(LOG(0.01*BX102/10^-BG102)))</f>
        <v>#N/A</v>
      </c>
      <c r="AQ102" s="24" t="e" cm="1">
        <f t="array" ref="AQ102">_xlfn.IFS(BH102=0,0,BH102&gt;0,(LOG(0.01*BY102/10^-BH102)))</f>
        <v>#N/A</v>
      </c>
      <c r="AR102" s="23">
        <f>VLOOKUP($A102,'I-EmEC'!$A:$DD,MATCH(AR$2,'I-EmEC'!$A$1:$DD$1,0),FALSE)</f>
        <v>0</v>
      </c>
      <c r="AS102" s="24">
        <f>VLOOKUP($A102,'I-EmEC'!$A:$DD,MATCH(AS$2,'I-EmEC'!$A$1:$DD$1,0),FALSE)</f>
        <v>0</v>
      </c>
      <c r="AT102" s="24">
        <f>VLOOKUP($A102,'I-EmEC'!$A:$DD,MATCH(AT$2,'I-EmEC'!$A$1:$DD$1,0),FALSE)</f>
        <v>6.8</v>
      </c>
      <c r="AU102" s="24">
        <f>VLOOKUP($A102,'I-EmEC'!$A:$DD,MATCH(AU$2,'I-EmEC'!$A$1:$DD$1,0),FALSE)</f>
        <v>6.8</v>
      </c>
      <c r="AV102" s="24">
        <f>VLOOKUP($A102,'I-EmEC'!$A:$DD,MATCH(AV$2,'I-EmEC'!$A$1:$DD$1,0),FALSE)</f>
        <v>7.47</v>
      </c>
      <c r="AW102" s="24">
        <f>VLOOKUP($A102,'I-EmEC'!$A:$DD,MATCH(AW$2,'I-EmEC'!$A$1:$DD$1,0),FALSE)</f>
        <v>6.64</v>
      </c>
      <c r="AX102" s="24">
        <f>VLOOKUP($A102,'I-EmEC'!$A:$DD,MATCH(AX$2,'I-EmEC'!$A$1:$DD$1,0),FALSE)</f>
        <v>6.64</v>
      </c>
      <c r="AY102" s="24">
        <f>VLOOKUP($A102,'I-EmEC'!$A:$DD,MATCH(AY$2,'I-EmEC'!$A$1:$DD$1,0),FALSE)</f>
        <v>6.92</v>
      </c>
      <c r="AZ102" s="24">
        <f>VLOOKUP($A102,'I-EmEC'!$A:$DD,MATCH(AZ$2,'I-EmEC'!$A$1:$DD$1,0),FALSE)</f>
        <v>0</v>
      </c>
      <c r="BA102" s="24">
        <f>VLOOKUP($A102,'I-EmEC'!$A:$DD,MATCH(BA$2,'I-EmEC'!$A$1:$DD$1,0),FALSE)</f>
        <v>0</v>
      </c>
      <c r="BB102" s="24">
        <f>VLOOKUP($A102,'I-EmEC'!$A:$DD,MATCH(BB$2,'I-EmEC'!$A$1:$DD$1,0),FALSE)</f>
        <v>0</v>
      </c>
      <c r="BC102" s="24">
        <f>VLOOKUP($A102,'I-EmEC'!$A:$DD,MATCH(BC$2,'I-EmEC'!$A$1:$DD$1,0),FALSE)</f>
        <v>0</v>
      </c>
      <c r="BD102" s="24">
        <f>VLOOKUP($A102,'I-EmEC'!$A:$DD,MATCH(BD$2,'I-EmEC'!$A$1:$DD$1,0),FALSE)</f>
        <v>0</v>
      </c>
      <c r="BE102" s="24">
        <f>VLOOKUP($A102,'I-EmEC'!$A:$DD,MATCH(BE$2,'I-EmEC'!$A$1:$DD$1,0),FALSE)</f>
        <v>0</v>
      </c>
      <c r="BF102" s="24" t="e">
        <f>VLOOKUP($A102,'I-EmEC'!$A:$DD,MATCH(BF$2,'I-EmEC'!$A$1:$DD$1,0),FALSE)</f>
        <v>#N/A</v>
      </c>
      <c r="BG102" s="24" t="e">
        <f>VLOOKUP($A102,'I-EmEC'!$A:$DD,MATCH(BG$2,'I-EmEC'!$A$1:$DD$1,0),FALSE)</f>
        <v>#N/A</v>
      </c>
      <c r="BH102" s="24" t="e">
        <f>VLOOKUP($A102,'I-EmEC'!$A:$DD,MATCH(BH$2,'I-EmEC'!$A$1:$DD$1,0),FALSE)</f>
        <v>#N/A</v>
      </c>
      <c r="BI102" s="26">
        <f>VLOOKUP($A102,'I-EmEC'!$A:$DD,MATCH(BI$2,'I-EmEC'!$A$1:$DD$1,0),FALSE)</f>
        <v>0</v>
      </c>
      <c r="BJ102" s="27">
        <f>VLOOKUP($A102,'I-EmEC'!$A:$DD,MATCH(BJ$2,'I-EmEC'!$A$1:$DD$1,0),FALSE)</f>
        <v>0</v>
      </c>
      <c r="BK102" s="27">
        <f>VLOOKUP($A102,'I-EmEC'!$A:$DD,MATCH(BK$2,'I-EmEC'!$A$1:$DD$1,0),FALSE)</f>
        <v>76.789168278529985</v>
      </c>
      <c r="BL102" s="27">
        <f>VLOOKUP($A102,'I-EmEC'!$A:$DD,MATCH(BL$2,'I-EmEC'!$A$1:$DD$1,0),FALSE)</f>
        <v>76.789168278529985</v>
      </c>
      <c r="BM102" s="27">
        <f>VLOOKUP($A102,'I-EmEC'!$A:$DD,MATCH(BM$2,'I-EmEC'!$A$1:$DD$1,0),FALSE)</f>
        <v>79.466119096509246</v>
      </c>
      <c r="BN102" s="27">
        <f>VLOOKUP($A102,'I-EmEC'!$A:$DD,MATCH(BN$2,'I-EmEC'!$A$1:$DD$1,0),FALSE)</f>
        <v>69.772256728778487</v>
      </c>
      <c r="BO102" s="27">
        <f>VLOOKUP($A102,'I-EmEC'!$A:$DD,MATCH(BO$2,'I-EmEC'!$A$1:$DD$1,0),FALSE)</f>
        <v>69.772256728778487</v>
      </c>
      <c r="BP102" s="27">
        <f>VLOOKUP($A102,'I-EmEC'!$A:$DD,MATCH(BP$2,'I-EmEC'!$A$1:$DD$1,0),FALSE)</f>
        <v>68.115942028985501</v>
      </c>
      <c r="BQ102" s="27">
        <f>VLOOKUP($A102,'I-EmEC'!$A:$DD,MATCH(BQ$2,'I-EmEC'!$A$1:$DD$1,0),FALSE)</f>
        <v>0</v>
      </c>
      <c r="BR102" s="27">
        <f>VLOOKUP($A102,'I-EmEC'!$A:$DD,MATCH(BR$2,'I-EmEC'!$A$1:$DD$1,0),FALSE)</f>
        <v>0</v>
      </c>
      <c r="BS102" s="27">
        <f>VLOOKUP($A102,'I-EmEC'!$A:$DD,MATCH(BS$2,'I-EmEC'!$A$1:$DD$1,0),FALSE)</f>
        <v>0</v>
      </c>
      <c r="BT102" s="27">
        <f>VLOOKUP($A102,'I-EmEC'!$A:$DD,MATCH(BT$2,'I-EmEC'!$A$1:$DD$1,0),FALSE)</f>
        <v>0</v>
      </c>
      <c r="BU102" s="27">
        <f>VLOOKUP($A102,'I-EmEC'!$A:$DD,MATCH(BU$2,'I-EmEC'!$A$1:$DD$1,0),FALSE)</f>
        <v>0</v>
      </c>
      <c r="BV102" s="27">
        <f>VLOOKUP($A102,'I-EmEC'!$A:$DD,MATCH(BV$2,'I-EmEC'!$A$1:$DD$1,0),FALSE)</f>
        <v>0</v>
      </c>
      <c r="BW102" s="27" t="e">
        <f>VLOOKUP($A102,'I-EmEC'!$A:$DD,MATCH(BW$2,'I-EmEC'!$A$1:$DD$1,0),FALSE)</f>
        <v>#N/A</v>
      </c>
      <c r="BX102" s="27" t="e">
        <f>VLOOKUP($A102,'I-EmEC'!$A:$DD,MATCH(BX$2,'I-EmEC'!$A$1:$DD$1,0),FALSE)</f>
        <v>#N/A</v>
      </c>
      <c r="BY102" s="27" t="e">
        <f>VLOOKUP($A102,'I-EmEC'!$A:$DD,MATCH(BY$2,'I-EmEC'!$A$1:$DD$1,0),FALSE)</f>
        <v>#N/A</v>
      </c>
      <c r="BZ102" s="23">
        <f>VLOOKUP($A102,'I-EmEC'!$A:$DD,MATCH(BZ$2,'I-EmEC'!$A$1:$DD$1,0),FALSE)</f>
        <v>0</v>
      </c>
      <c r="CA102" s="24">
        <f>VLOOKUP($A102,'I-EmEC'!$A:$DD,MATCH(CA$2,'I-EmEC'!$A$1:$DD$1,0),FALSE)</f>
        <v>0</v>
      </c>
      <c r="CB102" s="24">
        <f>VLOOKUP($A102,'I-EmEC'!$A:$DD,MATCH(CB$2,'I-EmEC'!$A$1:$DD$1,0),FALSE)</f>
        <v>15.152671755725191</v>
      </c>
      <c r="CC102" s="24">
        <f>VLOOKUP($A102,'I-EmEC'!$A:$DD,MATCH(CC$2,'I-EmEC'!$A$1:$DD$1,0),FALSE)</f>
        <v>15.152671755725191</v>
      </c>
      <c r="CD102" s="24">
        <f>VLOOKUP($A102,'I-EmEC'!$A:$DD,MATCH(CD$2,'I-EmEC'!$A$1:$DD$1,0),FALSE)</f>
        <v>10.963172804532579</v>
      </c>
      <c r="CE102" s="24">
        <f>VLOOKUP($A102,'I-EmEC'!$A:$DD,MATCH(CE$2,'I-EmEC'!$A$1:$DD$1,0),FALSE)</f>
        <v>7.2786177105831538</v>
      </c>
      <c r="CF102" s="24">
        <f>VLOOKUP($A102,'I-EmEC'!$A:$DD,MATCH(CF$2,'I-EmEC'!$A$1:$DD$1,0),FALSE)</f>
        <v>7.2786177105831538</v>
      </c>
      <c r="CG102" s="24">
        <f>VLOOKUP($A102,'I-EmEC'!$A:$DD,MATCH(CG$2,'I-EmEC'!$A$1:$DD$1,0),FALSE)</f>
        <v>4.0869565217391308</v>
      </c>
      <c r="CH102" s="24">
        <f>VLOOKUP($A102,'I-EmEC'!$A:$DD,MATCH(CH$2,'I-EmEC'!$A$1:$DD$1,0),FALSE)</f>
        <v>0</v>
      </c>
      <c r="CI102" s="24">
        <f>VLOOKUP($A102,'I-EmEC'!$A:$DD,MATCH(CI$2,'I-EmEC'!$A$1:$DD$1,0),FALSE)</f>
        <v>0</v>
      </c>
      <c r="CJ102" s="24">
        <f>VLOOKUP($A102,'I-EmEC'!$A:$DD,MATCH(CJ$2,'I-EmEC'!$A$1:$DD$1,0),FALSE)</f>
        <v>0</v>
      </c>
      <c r="CK102" s="24">
        <f>VLOOKUP($A102,'I-EmEC'!$A:$DD,MATCH(CK$2,'I-EmEC'!$A$1:$DD$1,0),FALSE)</f>
        <v>0</v>
      </c>
      <c r="CL102" s="24">
        <f>VLOOKUP($A102,'I-EmEC'!$A:$DD,MATCH(CL$2,'I-EmEC'!$A$1:$DD$1,0),FALSE)</f>
        <v>0</v>
      </c>
      <c r="CM102" s="24">
        <f>VLOOKUP($A102,'I-EmEC'!$A:$DD,MATCH(CM$2,'I-EmEC'!$A$1:$DD$1,0),FALSE)</f>
        <v>0</v>
      </c>
      <c r="CN102" s="24" t="e">
        <f>VLOOKUP($A102,'I-EmEC'!$A:$DD,MATCH(CN$2,'I-EmEC'!$A$1:$DD$1,0),FALSE)</f>
        <v>#N/A</v>
      </c>
      <c r="CO102" s="24" t="e">
        <f>VLOOKUP($A102,'I-EmEC'!$A:$DD,MATCH(CO$2,'I-EmEC'!$A$1:$DD$1,0),FALSE)</f>
        <v>#N/A</v>
      </c>
      <c r="CP102" s="24" t="e">
        <f>VLOOKUP($A102,'I-EmEC'!$A:$DD,MATCH(CP$2,'I-EmEC'!$A$1:$DD$1,0),FALSE)</f>
        <v>#N/A</v>
      </c>
    </row>
    <row r="103" spans="1:94" x14ac:dyDescent="0.2">
      <c r="A103" s="49" t="s">
        <v>175</v>
      </c>
      <c r="B103" s="37" t="str">
        <f>IF(VLOOKUP($A103,'I-Ligands'!$A:$G,3,FALSE)="","",VLOOKUP($A103,'I-Ligands'!$A:$G,3,FALSE))</f>
        <v>Neuropeptide FF</v>
      </c>
      <c r="C103" s="38" t="str">
        <f>IF(VLOOKUP($A103,'I-Ligands'!$A:$G,4,FALSE)="","",VLOOKUP($A103,'I-Ligands'!$A:$G,4,FALSE))</f>
        <v>FLFQPQRF-NH2</v>
      </c>
      <c r="D103" s="36" t="str">
        <f>IF(VLOOKUP($A103,'I-Ligands'!$A:$G,5,FALSE)="","",VLOOKUP($A103,'I-Ligands'!$A:$G,5,FALSE))</f>
        <v>Guide to Pharmacology</v>
      </c>
      <c r="E103" s="36">
        <f>IF(VLOOKUP($A103,'I-Ligands'!$A:$G,6,FALSE)="","",VLOOKUP($A103,'I-Ligands'!$A:$G,6,FALSE))</f>
        <v>1479</v>
      </c>
      <c r="F103" s="36" t="str">
        <f>IF(VLOOKUP($A103,'I-Ligands'!$A:$G,7,FALSE)="","",VLOOKUP($A103,'I-Ligands'!$A:$G,7,FALSE))</f>
        <v>Physiological</v>
      </c>
      <c r="G103" s="28">
        <f t="shared" si="20"/>
        <v>0</v>
      </c>
      <c r="H103" s="32">
        <f t="shared" si="21"/>
        <v>7.8828005135762398</v>
      </c>
      <c r="I103" s="32">
        <f t="shared" si="22"/>
        <v>0</v>
      </c>
      <c r="J103" s="32">
        <f t="shared" si="23"/>
        <v>0</v>
      </c>
      <c r="K103" s="32" t="e">
        <f t="shared" si="24"/>
        <v>#N/A</v>
      </c>
      <c r="L103" s="28">
        <f t="shared" si="25"/>
        <v>0</v>
      </c>
      <c r="M103" s="32">
        <f t="shared" si="26"/>
        <v>8.0299999999999994</v>
      </c>
      <c r="N103" s="32">
        <f t="shared" si="27"/>
        <v>0</v>
      </c>
      <c r="O103" s="32">
        <f t="shared" si="28"/>
        <v>0</v>
      </c>
      <c r="P103" s="32" t="e">
        <f t="shared" si="29"/>
        <v>#N/A</v>
      </c>
      <c r="Q103" s="29">
        <f t="shared" si="30"/>
        <v>0</v>
      </c>
      <c r="R103" s="31">
        <f t="shared" si="31"/>
        <v>71.566731141199227</v>
      </c>
      <c r="S103" s="31">
        <f t="shared" si="32"/>
        <v>0</v>
      </c>
      <c r="T103" s="31">
        <f t="shared" si="33"/>
        <v>0</v>
      </c>
      <c r="U103" s="31" t="e">
        <f t="shared" si="34"/>
        <v>#N/A</v>
      </c>
      <c r="V103" s="28">
        <f t="shared" si="35"/>
        <v>0</v>
      </c>
      <c r="W103" s="32">
        <f t="shared" si="36"/>
        <v>15.491071428571429</v>
      </c>
      <c r="X103" s="32">
        <f t="shared" si="37"/>
        <v>0</v>
      </c>
      <c r="Y103" s="32">
        <f t="shared" si="38"/>
        <v>0</v>
      </c>
      <c r="Z103" s="32" t="e">
        <f t="shared" si="39"/>
        <v>#N/A</v>
      </c>
      <c r="AA103" s="23" cm="1">
        <f t="array" ref="AA103">_xlfn.IFS(AR103=0,0,AR103&gt;0,(LOG(0.01*BI103/10^-AR103)))</f>
        <v>0</v>
      </c>
      <c r="AB103" s="24" cm="1">
        <f t="array" ref="AB103">_xlfn.IFS(AS103=0,0,AS103&gt;0,(LOG(0.01*BJ103/10^-AS103)))</f>
        <v>0</v>
      </c>
      <c r="AC103" s="24" cm="1">
        <f t="array" ref="AC103">_xlfn.IFS(AT103=0,0,AT103&gt;0,(LOG(0.01*BK103/10^-AT103)))</f>
        <v>7.7047111809730522</v>
      </c>
      <c r="AD103" s="24" cm="1">
        <f t="array" ref="AD103">_xlfn.IFS(AU103=0,0,AU103&gt;0,(LOG(0.01*BL103/10^-AU103)))</f>
        <v>7.7047111809730522</v>
      </c>
      <c r="AE103" s="24" cm="1">
        <f t="array" ref="AE103">_xlfn.IFS(AV103=0,0,AV103&gt;0,(LOG(0.01*BM103/10^-AV103)))</f>
        <v>7.8828005135762398</v>
      </c>
      <c r="AF103" s="24" cm="1">
        <f t="array" ref="AF103">_xlfn.IFS(AW103=0,0,AW103&gt;0,(LOG(0.01*BN103/10^-AW103)))</f>
        <v>7.6184799892329202</v>
      </c>
      <c r="AG103" s="24" cm="1">
        <f t="array" ref="AG103">_xlfn.IFS(AX103=0,0,AX103&gt;0,(LOG(0.01*BO103/10^-AX103)))</f>
        <v>7.6184799892329202</v>
      </c>
      <c r="AH103" s="24" cm="1">
        <f t="array" ref="AH103">_xlfn.IFS(AY103=0,0,AY103&gt;0,(LOG(0.01*BP103/10^-AY103)))</f>
        <v>7.7805788058748648</v>
      </c>
      <c r="AI103" s="24" cm="1">
        <f t="array" ref="AI103">_xlfn.IFS(AZ103=0,0,AZ103&gt;0,(LOG(0.01*BQ103/10^-AZ103)))</f>
        <v>0</v>
      </c>
      <c r="AJ103" s="24" cm="1">
        <f t="array" ref="AJ103">_xlfn.IFS(BA103=0,0,BA103&gt;0,(LOG(0.01*BR103/10^-BA103)))</f>
        <v>0</v>
      </c>
      <c r="AK103" s="24" cm="1">
        <f t="array" ref="AK103">_xlfn.IFS(BB103=0,0,BB103&gt;0,(LOG(0.01*BS103/10^-BB103)))</f>
        <v>0</v>
      </c>
      <c r="AL103" s="24" cm="1">
        <f t="array" ref="AL103">_xlfn.IFS(BC103=0,0,BC103&gt;0,(LOG(0.01*BT103/10^-BC103)))</f>
        <v>0</v>
      </c>
      <c r="AM103" s="24" cm="1">
        <f t="array" ref="AM103">_xlfn.IFS(BD103=0,0,BD103&gt;0,(LOG(0.01*BU103/10^-BD103)))</f>
        <v>0</v>
      </c>
      <c r="AN103" s="24" cm="1">
        <f t="array" ref="AN103">_xlfn.IFS(BE103=0,0,BE103&gt;0,(LOG(0.01*BV103/10^-BE103)))</f>
        <v>0</v>
      </c>
      <c r="AO103" s="24" t="e" cm="1">
        <f t="array" ref="AO103">_xlfn.IFS(BF103=0,0,BF103&gt;0,(LOG(0.01*BW103/10^-BF103)))</f>
        <v>#N/A</v>
      </c>
      <c r="AP103" s="24" t="e" cm="1">
        <f t="array" ref="AP103">_xlfn.IFS(BG103=0,0,BG103&gt;0,(LOG(0.01*BX103/10^-BG103)))</f>
        <v>#N/A</v>
      </c>
      <c r="AQ103" s="24" t="e" cm="1">
        <f t="array" ref="AQ103">_xlfn.IFS(BH103=0,0,BH103&gt;0,(LOG(0.01*BY103/10^-BH103)))</f>
        <v>#N/A</v>
      </c>
      <c r="AR103" s="23">
        <f>VLOOKUP($A103,'I-EmEC'!$A:$DD,MATCH(AR$2,'I-EmEC'!$A$1:$DD$1,0),FALSE)</f>
        <v>0</v>
      </c>
      <c r="AS103" s="24">
        <f>VLOOKUP($A103,'I-EmEC'!$A:$DD,MATCH(AS$2,'I-EmEC'!$A$1:$DD$1,0),FALSE)</f>
        <v>0</v>
      </c>
      <c r="AT103" s="24">
        <f>VLOOKUP($A103,'I-EmEC'!$A:$DD,MATCH(AT$2,'I-EmEC'!$A$1:$DD$1,0),FALSE)</f>
        <v>7.85</v>
      </c>
      <c r="AU103" s="24">
        <f>VLOOKUP($A103,'I-EmEC'!$A:$DD,MATCH(AU$2,'I-EmEC'!$A$1:$DD$1,0),FALSE)</f>
        <v>7.85</v>
      </c>
      <c r="AV103" s="24">
        <f>VLOOKUP($A103,'I-EmEC'!$A:$DD,MATCH(AV$2,'I-EmEC'!$A$1:$DD$1,0),FALSE)</f>
        <v>8.0299999999999994</v>
      </c>
      <c r="AW103" s="24">
        <f>VLOOKUP($A103,'I-EmEC'!$A:$DD,MATCH(AW$2,'I-EmEC'!$A$1:$DD$1,0),FALSE)</f>
        <v>7.8</v>
      </c>
      <c r="AX103" s="24">
        <f>VLOOKUP($A103,'I-EmEC'!$A:$DD,MATCH(AX$2,'I-EmEC'!$A$1:$DD$1,0),FALSE)</f>
        <v>7.8</v>
      </c>
      <c r="AY103" s="24">
        <f>VLOOKUP($A103,'I-EmEC'!$A:$DD,MATCH(AY$2,'I-EmEC'!$A$1:$DD$1,0),FALSE)</f>
        <v>7.94</v>
      </c>
      <c r="AZ103" s="24">
        <f>VLOOKUP($A103,'I-EmEC'!$A:$DD,MATCH(AZ$2,'I-EmEC'!$A$1:$DD$1,0),FALSE)</f>
        <v>0</v>
      </c>
      <c r="BA103" s="24">
        <f>VLOOKUP($A103,'I-EmEC'!$A:$DD,MATCH(BA$2,'I-EmEC'!$A$1:$DD$1,0),FALSE)</f>
        <v>0</v>
      </c>
      <c r="BB103" s="24">
        <f>VLOOKUP($A103,'I-EmEC'!$A:$DD,MATCH(BB$2,'I-EmEC'!$A$1:$DD$1,0),FALSE)</f>
        <v>0</v>
      </c>
      <c r="BC103" s="24">
        <f>VLOOKUP($A103,'I-EmEC'!$A:$DD,MATCH(BC$2,'I-EmEC'!$A$1:$DD$1,0),FALSE)</f>
        <v>0</v>
      </c>
      <c r="BD103" s="24">
        <f>VLOOKUP($A103,'I-EmEC'!$A:$DD,MATCH(BD$2,'I-EmEC'!$A$1:$DD$1,0),FALSE)</f>
        <v>0</v>
      </c>
      <c r="BE103" s="24">
        <f>VLOOKUP($A103,'I-EmEC'!$A:$DD,MATCH(BE$2,'I-EmEC'!$A$1:$DD$1,0),FALSE)</f>
        <v>0</v>
      </c>
      <c r="BF103" s="24" t="e">
        <f>VLOOKUP($A103,'I-EmEC'!$A:$DD,MATCH(BF$2,'I-EmEC'!$A$1:$DD$1,0),FALSE)</f>
        <v>#N/A</v>
      </c>
      <c r="BG103" s="24" t="e">
        <f>VLOOKUP($A103,'I-EmEC'!$A:$DD,MATCH(BG$2,'I-EmEC'!$A$1:$DD$1,0),FALSE)</f>
        <v>#N/A</v>
      </c>
      <c r="BH103" s="24" t="e">
        <f>VLOOKUP($A103,'I-EmEC'!$A:$DD,MATCH(BH$2,'I-EmEC'!$A$1:$DD$1,0),FALSE)</f>
        <v>#N/A</v>
      </c>
      <c r="BI103" s="26">
        <f>VLOOKUP($A103,'I-EmEC'!$A:$DD,MATCH(BI$2,'I-EmEC'!$A$1:$DD$1,0),FALSE)</f>
        <v>0</v>
      </c>
      <c r="BJ103" s="27">
        <f>VLOOKUP($A103,'I-EmEC'!$A:$DD,MATCH(BJ$2,'I-EmEC'!$A$1:$DD$1,0),FALSE)</f>
        <v>0</v>
      </c>
      <c r="BK103" s="27">
        <f>VLOOKUP($A103,'I-EmEC'!$A:$DD,MATCH(BK$2,'I-EmEC'!$A$1:$DD$1,0),FALSE)</f>
        <v>71.566731141199227</v>
      </c>
      <c r="BL103" s="27">
        <f>VLOOKUP($A103,'I-EmEC'!$A:$DD,MATCH(BL$2,'I-EmEC'!$A$1:$DD$1,0),FALSE)</f>
        <v>71.566731141199227</v>
      </c>
      <c r="BM103" s="27">
        <f>VLOOKUP($A103,'I-EmEC'!$A:$DD,MATCH(BM$2,'I-EmEC'!$A$1:$DD$1,0),FALSE)</f>
        <v>71.252566735112936</v>
      </c>
      <c r="BN103" s="27">
        <f>VLOOKUP($A103,'I-EmEC'!$A:$DD,MATCH(BN$2,'I-EmEC'!$A$1:$DD$1,0),FALSE)</f>
        <v>65.838509316770185</v>
      </c>
      <c r="BO103" s="27">
        <f>VLOOKUP($A103,'I-EmEC'!$A:$DD,MATCH(BO$2,'I-EmEC'!$A$1:$DD$1,0),FALSE)</f>
        <v>65.838509316770185</v>
      </c>
      <c r="BP103" s="27">
        <f>VLOOKUP($A103,'I-EmEC'!$A:$DD,MATCH(BP$2,'I-EmEC'!$A$1:$DD$1,0),FALSE)</f>
        <v>69.275362318840578</v>
      </c>
      <c r="BQ103" s="27">
        <f>VLOOKUP($A103,'I-EmEC'!$A:$DD,MATCH(BQ$2,'I-EmEC'!$A$1:$DD$1,0),FALSE)</f>
        <v>0</v>
      </c>
      <c r="BR103" s="27">
        <f>VLOOKUP($A103,'I-EmEC'!$A:$DD,MATCH(BR$2,'I-EmEC'!$A$1:$DD$1,0),FALSE)</f>
        <v>0</v>
      </c>
      <c r="BS103" s="27">
        <f>VLOOKUP($A103,'I-EmEC'!$A:$DD,MATCH(BS$2,'I-EmEC'!$A$1:$DD$1,0),FALSE)</f>
        <v>0</v>
      </c>
      <c r="BT103" s="27">
        <f>VLOOKUP($A103,'I-EmEC'!$A:$DD,MATCH(BT$2,'I-EmEC'!$A$1:$DD$1,0),FALSE)</f>
        <v>0</v>
      </c>
      <c r="BU103" s="27">
        <f>VLOOKUP($A103,'I-EmEC'!$A:$DD,MATCH(BU$2,'I-EmEC'!$A$1:$DD$1,0),FALSE)</f>
        <v>0</v>
      </c>
      <c r="BV103" s="27">
        <f>VLOOKUP($A103,'I-EmEC'!$A:$DD,MATCH(BV$2,'I-EmEC'!$A$1:$DD$1,0),FALSE)</f>
        <v>0</v>
      </c>
      <c r="BW103" s="27" t="e">
        <f>VLOOKUP($A103,'I-EmEC'!$A:$DD,MATCH(BW$2,'I-EmEC'!$A$1:$DD$1,0),FALSE)</f>
        <v>#N/A</v>
      </c>
      <c r="BX103" s="27" t="e">
        <f>VLOOKUP($A103,'I-EmEC'!$A:$DD,MATCH(BX$2,'I-EmEC'!$A$1:$DD$1,0),FALSE)</f>
        <v>#N/A</v>
      </c>
      <c r="BY103" s="27" t="e">
        <f>VLOOKUP($A103,'I-EmEC'!$A:$DD,MATCH(BY$2,'I-EmEC'!$A$1:$DD$1,0),FALSE)</f>
        <v>#N/A</v>
      </c>
      <c r="BZ103" s="23">
        <f>VLOOKUP($A103,'I-EmEC'!$A:$DD,MATCH(BZ$2,'I-EmEC'!$A$1:$DD$1,0),FALSE)</f>
        <v>0</v>
      </c>
      <c r="CA103" s="24">
        <f>VLOOKUP($A103,'I-EmEC'!$A:$DD,MATCH(CA$2,'I-EmEC'!$A$1:$DD$1,0),FALSE)</f>
        <v>0</v>
      </c>
      <c r="CB103" s="24">
        <f>VLOOKUP($A103,'I-EmEC'!$A:$DD,MATCH(CB$2,'I-EmEC'!$A$1:$DD$1,0),FALSE)</f>
        <v>9.8143236074270561</v>
      </c>
      <c r="CC103" s="24">
        <f>VLOOKUP($A103,'I-EmEC'!$A:$DD,MATCH(CC$2,'I-EmEC'!$A$1:$DD$1,0),FALSE)</f>
        <v>9.8143236074270561</v>
      </c>
      <c r="CD103" s="24">
        <f>VLOOKUP($A103,'I-EmEC'!$A:$DD,MATCH(CD$2,'I-EmEC'!$A$1:$DD$1,0),FALSE)</f>
        <v>15.491071428571429</v>
      </c>
      <c r="CE103" s="24">
        <f>VLOOKUP($A103,'I-EmEC'!$A:$DD,MATCH(CE$2,'I-EmEC'!$A$1:$DD$1,0),FALSE)</f>
        <v>11.734317343173432</v>
      </c>
      <c r="CF103" s="24">
        <f>VLOOKUP($A103,'I-EmEC'!$A:$DD,MATCH(CF$2,'I-EmEC'!$A$1:$DD$1,0),FALSE)</f>
        <v>11.734317343173432</v>
      </c>
      <c r="CG103" s="24">
        <f>VLOOKUP($A103,'I-EmEC'!$A:$DD,MATCH(CG$2,'I-EmEC'!$A$1:$DD$1,0),FALSE)</f>
        <v>7.2865853658536581</v>
      </c>
      <c r="CH103" s="24">
        <f>VLOOKUP($A103,'I-EmEC'!$A:$DD,MATCH(CH$2,'I-EmEC'!$A$1:$DD$1,0),FALSE)</f>
        <v>0</v>
      </c>
      <c r="CI103" s="24">
        <f>VLOOKUP($A103,'I-EmEC'!$A:$DD,MATCH(CI$2,'I-EmEC'!$A$1:$DD$1,0),FALSE)</f>
        <v>0</v>
      </c>
      <c r="CJ103" s="24">
        <f>VLOOKUP($A103,'I-EmEC'!$A:$DD,MATCH(CJ$2,'I-EmEC'!$A$1:$DD$1,0),FALSE)</f>
        <v>0</v>
      </c>
      <c r="CK103" s="24">
        <f>VLOOKUP($A103,'I-EmEC'!$A:$DD,MATCH(CK$2,'I-EmEC'!$A$1:$DD$1,0),FALSE)</f>
        <v>0</v>
      </c>
      <c r="CL103" s="24">
        <f>VLOOKUP($A103,'I-EmEC'!$A:$DD,MATCH(CL$2,'I-EmEC'!$A$1:$DD$1,0),FALSE)</f>
        <v>0</v>
      </c>
      <c r="CM103" s="24">
        <f>VLOOKUP($A103,'I-EmEC'!$A:$DD,MATCH(CM$2,'I-EmEC'!$A$1:$DD$1,0),FALSE)</f>
        <v>0</v>
      </c>
      <c r="CN103" s="24" t="e">
        <f>VLOOKUP($A103,'I-EmEC'!$A:$DD,MATCH(CN$2,'I-EmEC'!$A$1:$DD$1,0),FALSE)</f>
        <v>#N/A</v>
      </c>
      <c r="CO103" s="24" t="e">
        <f>VLOOKUP($A103,'I-EmEC'!$A:$DD,MATCH(CO$2,'I-EmEC'!$A$1:$DD$1,0),FALSE)</f>
        <v>#N/A</v>
      </c>
      <c r="CP103" s="24" t="e">
        <f>VLOOKUP($A103,'I-EmEC'!$A:$DD,MATCH(CP$2,'I-EmEC'!$A$1:$DD$1,0),FALSE)</f>
        <v>#N/A</v>
      </c>
    </row>
    <row r="104" spans="1:94" x14ac:dyDescent="0.2">
      <c r="A104" s="71" t="s">
        <v>179</v>
      </c>
      <c r="B104" s="37" t="str">
        <f>IF(VLOOKUP($A104,'I-Ligands'!$A:$G,3,FALSE)="","",VLOOKUP($A104,'I-Ligands'!$A:$G,3,FALSE))</f>
        <v>NT</v>
      </c>
      <c r="C104" s="38" t="str">
        <f>IF(VLOOKUP($A104,'I-Ligands'!$A:$G,4,FALSE)="","",VLOOKUP($A104,'I-Ligands'!$A:$G,4,FALSE))</f>
        <v>Neurotensin</v>
      </c>
      <c r="D104" s="36" t="str">
        <f>IF(VLOOKUP($A104,'I-Ligands'!$A:$G,5,FALSE)="","",VLOOKUP($A104,'I-Ligands'!$A:$G,5,FALSE))</f>
        <v>Guide to Pharmacology</v>
      </c>
      <c r="E104" s="36">
        <f>IF(VLOOKUP($A104,'I-Ligands'!$A:$G,6,FALSE)="","",VLOOKUP($A104,'I-Ligands'!$A:$G,6,FALSE))</f>
        <v>1579</v>
      </c>
      <c r="F104" s="36" t="str">
        <f>IF(VLOOKUP($A104,'I-Ligands'!$A:$G,7,FALSE)="","",VLOOKUP($A104,'I-Ligands'!$A:$G,7,FALSE))</f>
        <v>Physiological</v>
      </c>
      <c r="G104" s="28">
        <f t="shared" si="20"/>
        <v>7.4871864706182718</v>
      </c>
      <c r="H104" s="32">
        <f t="shared" si="21"/>
        <v>8.9038348029443544</v>
      </c>
      <c r="I104" s="32">
        <f t="shared" si="22"/>
        <v>9.6053426409858478</v>
      </c>
      <c r="J104" s="32">
        <f t="shared" si="23"/>
        <v>8.1993536408119603</v>
      </c>
      <c r="K104" s="32" t="e">
        <f t="shared" si="24"/>
        <v>#N/A</v>
      </c>
      <c r="L104" s="28">
        <f t="shared" si="25"/>
        <v>8.14</v>
      </c>
      <c r="M104" s="32">
        <f t="shared" si="26"/>
        <v>9.16</v>
      </c>
      <c r="N104" s="32">
        <f t="shared" si="27"/>
        <v>9.7200000000000006</v>
      </c>
      <c r="O104" s="32">
        <f t="shared" si="28"/>
        <v>8.65</v>
      </c>
      <c r="P104" s="32" t="e">
        <f t="shared" si="29"/>
        <v>#N/A</v>
      </c>
      <c r="Q104" s="29">
        <f t="shared" si="30"/>
        <v>22.242647058823529</v>
      </c>
      <c r="R104" s="31">
        <f t="shared" si="31"/>
        <v>55.441478439425047</v>
      </c>
      <c r="S104" s="31">
        <f t="shared" si="32"/>
        <v>83.82022471910112</v>
      </c>
      <c r="T104" s="31">
        <f t="shared" si="33"/>
        <v>35.428571428571431</v>
      </c>
      <c r="U104" s="31" t="e">
        <f t="shared" si="34"/>
        <v>#N/A</v>
      </c>
      <c r="V104" s="28">
        <f t="shared" si="35"/>
        <v>3.1775700934579438</v>
      </c>
      <c r="W104" s="32">
        <f t="shared" si="36"/>
        <v>6.1520190023752965</v>
      </c>
      <c r="X104" s="32">
        <f t="shared" si="37"/>
        <v>8.0042918454935617</v>
      </c>
      <c r="Y104" s="32">
        <f t="shared" si="38"/>
        <v>4.8947368421052637</v>
      </c>
      <c r="Z104" s="32" t="e">
        <f t="shared" si="39"/>
        <v>#N/A</v>
      </c>
      <c r="AA104" s="23" cm="1">
        <f t="array" ref="AA104">_xlfn.IFS(AR104=0,0,AR104&gt;0,(LOG(0.01*BI104/10^-AR104)))</f>
        <v>7.4871864706182718</v>
      </c>
      <c r="AB104" s="24" cm="1">
        <f t="array" ref="AB104">_xlfn.IFS(AS104=0,0,AS104&gt;0,(LOG(0.01*BJ104/10^-AS104)))</f>
        <v>7.3178178960955291</v>
      </c>
      <c r="AC104" s="24" cm="1">
        <f t="array" ref="AC104">_xlfn.IFS(AT104=0,0,AT104&gt;0,(LOG(0.01*BK104/10^-AT104)))</f>
        <v>8.7298092209873097</v>
      </c>
      <c r="AD104" s="24" cm="1">
        <f t="array" ref="AD104">_xlfn.IFS(AU104=0,0,AU104&gt;0,(LOG(0.01*BL104/10^-AU104)))</f>
        <v>8.7298092209873097</v>
      </c>
      <c r="AE104" s="24" cm="1">
        <f t="array" ref="AE104">_xlfn.IFS(AV104=0,0,AV104&gt;0,(LOG(0.01*BM104/10^-AV104)))</f>
        <v>8.9038348029443544</v>
      </c>
      <c r="AF104" s="24" cm="1">
        <f t="array" ref="AF104">_xlfn.IFS(AW104=0,0,AW104&gt;0,(LOG(0.01*BN104/10^-AW104)))</f>
        <v>8.2213253743517942</v>
      </c>
      <c r="AG104" s="24" cm="1">
        <f t="array" ref="AG104">_xlfn.IFS(AX104=0,0,AX104&gt;0,(LOG(0.01*BO104/10^-AX104)))</f>
        <v>8.2213253743517942</v>
      </c>
      <c r="AH104" s="24" cm="1">
        <f t="array" ref="AH104">_xlfn.IFS(AY104=0,0,AY104&gt;0,(LOG(0.01*BP104/10^-AY104)))</f>
        <v>8.4885407356014735</v>
      </c>
      <c r="AI104" s="24" cm="1">
        <f t="array" ref="AI104">_xlfn.IFS(AZ104=0,0,AZ104&gt;0,(LOG(0.01*BQ104/10^-AZ104)))</f>
        <v>9.6053426409858478</v>
      </c>
      <c r="AJ104" s="24" cm="1">
        <f t="array" ref="AJ104">_xlfn.IFS(BA104=0,0,BA104&gt;0,(LOG(0.01*BR104/10^-BA104)))</f>
        <v>9.6053426409858478</v>
      </c>
      <c r="AK104" s="24" cm="1">
        <f t="array" ref="AK104">_xlfn.IFS(BB104=0,0,BB104&gt;0,(LOG(0.01*BS104/10^-BB104)))</f>
        <v>9.5333488208277561</v>
      </c>
      <c r="AL104" s="24" cm="1">
        <f t="array" ref="AL104">_xlfn.IFS(BC104=0,0,BC104&gt;0,(LOG(0.01*BT104/10^-BC104)))</f>
        <v>7.1345112932852839</v>
      </c>
      <c r="AM104" s="24" cm="1">
        <f t="array" ref="AM104">_xlfn.IFS(BD104=0,0,BD104&gt;0,(LOG(0.01*BU104/10^-BD104)))</f>
        <v>8.1993536408119603</v>
      </c>
      <c r="AN104" s="24" cm="1">
        <f t="array" ref="AN104">_xlfn.IFS(BE104=0,0,BE104&gt;0,(LOG(0.01*BV104/10^-BE104)))</f>
        <v>8.0293883915304178</v>
      </c>
      <c r="AO104" s="24" t="e" cm="1">
        <f t="array" ref="AO104">_xlfn.IFS(BF104=0,0,BF104&gt;0,(LOG(0.01*BW104/10^-BF104)))</f>
        <v>#N/A</v>
      </c>
      <c r="AP104" s="24" t="e" cm="1">
        <f t="array" ref="AP104">_xlfn.IFS(BG104=0,0,BG104&gt;0,(LOG(0.01*BX104/10^-BG104)))</f>
        <v>#N/A</v>
      </c>
      <c r="AQ104" s="24" t="e" cm="1">
        <f t="array" ref="AQ104">_xlfn.IFS(BH104=0,0,BH104&gt;0,(LOG(0.01*BY104/10^-BH104)))</f>
        <v>#N/A</v>
      </c>
      <c r="AR104" s="23">
        <f>VLOOKUP($A104,'I-EmEC'!$A:$DD,MATCH(AR$2,'I-EmEC'!$A$1:$DD$1,0),FALSE)</f>
        <v>8.14</v>
      </c>
      <c r="AS104" s="24">
        <f>VLOOKUP($A104,'I-EmEC'!$A:$DD,MATCH(AS$2,'I-EmEC'!$A$1:$DD$1,0),FALSE)</f>
        <v>8.0399999999999991</v>
      </c>
      <c r="AT104" s="24">
        <f>VLOOKUP($A104,'I-EmEC'!$A:$DD,MATCH(AT$2,'I-EmEC'!$A$1:$DD$1,0),FALSE)</f>
        <v>9.0299999999999994</v>
      </c>
      <c r="AU104" s="24">
        <f>VLOOKUP($A104,'I-EmEC'!$A:$DD,MATCH(AU$2,'I-EmEC'!$A$1:$DD$1,0),FALSE)</f>
        <v>9.0299999999999994</v>
      </c>
      <c r="AV104" s="24">
        <f>VLOOKUP($A104,'I-EmEC'!$A:$DD,MATCH(AV$2,'I-EmEC'!$A$1:$DD$1,0),FALSE)</f>
        <v>9.16</v>
      </c>
      <c r="AW104" s="24">
        <f>VLOOKUP($A104,'I-EmEC'!$A:$DD,MATCH(AW$2,'I-EmEC'!$A$1:$DD$1,0),FALSE)</f>
        <v>8.65</v>
      </c>
      <c r="AX104" s="24">
        <f>VLOOKUP($A104,'I-EmEC'!$A:$DD,MATCH(AX$2,'I-EmEC'!$A$1:$DD$1,0),FALSE)</f>
        <v>8.65</v>
      </c>
      <c r="AY104" s="24">
        <f>VLOOKUP($A104,'I-EmEC'!$A:$DD,MATCH(AY$2,'I-EmEC'!$A$1:$DD$1,0),FALSE)</f>
        <v>8.94</v>
      </c>
      <c r="AZ104" s="24">
        <f>VLOOKUP($A104,'I-EmEC'!$A:$DD,MATCH(AZ$2,'I-EmEC'!$A$1:$DD$1,0),FALSE)</f>
        <v>9.7200000000000006</v>
      </c>
      <c r="BA104" s="24">
        <f>VLOOKUP($A104,'I-EmEC'!$A:$DD,MATCH(BA$2,'I-EmEC'!$A$1:$DD$1,0),FALSE)</f>
        <v>9.7200000000000006</v>
      </c>
      <c r="BB104" s="24">
        <f>VLOOKUP($A104,'I-EmEC'!$A:$DD,MATCH(BB$2,'I-EmEC'!$A$1:$DD$1,0),FALSE)</f>
        <v>9.61</v>
      </c>
      <c r="BC104" s="24">
        <f>VLOOKUP($A104,'I-EmEC'!$A:$DD,MATCH(BC$2,'I-EmEC'!$A$1:$DD$1,0),FALSE)</f>
        <v>7.9</v>
      </c>
      <c r="BD104" s="24">
        <f>VLOOKUP($A104,'I-EmEC'!$A:$DD,MATCH(BD$2,'I-EmEC'!$A$1:$DD$1,0),FALSE)</f>
        <v>8.65</v>
      </c>
      <c r="BE104" s="24">
        <f>VLOOKUP($A104,'I-EmEC'!$A:$DD,MATCH(BE$2,'I-EmEC'!$A$1:$DD$1,0),FALSE)</f>
        <v>8.6</v>
      </c>
      <c r="BF104" s="24" t="e">
        <f>VLOOKUP($A104,'I-EmEC'!$A:$DD,MATCH(BF$2,'I-EmEC'!$A$1:$DD$1,0),FALSE)</f>
        <v>#N/A</v>
      </c>
      <c r="BG104" s="24" t="e">
        <f>VLOOKUP($A104,'I-EmEC'!$A:$DD,MATCH(BG$2,'I-EmEC'!$A$1:$DD$1,0),FALSE)</f>
        <v>#N/A</v>
      </c>
      <c r="BH104" s="24" t="e">
        <f>VLOOKUP($A104,'I-EmEC'!$A:$DD,MATCH(BH$2,'I-EmEC'!$A$1:$DD$1,0),FALSE)</f>
        <v>#N/A</v>
      </c>
      <c r="BI104" s="26">
        <f>VLOOKUP($A104,'I-EmEC'!$A:$DD,MATCH(BI$2,'I-EmEC'!$A$1:$DD$1,0),FALSE)</f>
        <v>22.242647058823529</v>
      </c>
      <c r="BJ104" s="27">
        <f>VLOOKUP($A104,'I-EmEC'!$A:$DD,MATCH(BJ$2,'I-EmEC'!$A$1:$DD$1,0),FALSE)</f>
        <v>18.959107806691449</v>
      </c>
      <c r="BK104" s="27">
        <f>VLOOKUP($A104,'I-EmEC'!$A:$DD,MATCH(BK$2,'I-EmEC'!$A$1:$DD$1,0),FALSE)</f>
        <v>50.096711798839458</v>
      </c>
      <c r="BL104" s="27">
        <f>VLOOKUP($A104,'I-EmEC'!$A:$DD,MATCH(BL$2,'I-EmEC'!$A$1:$DD$1,0),FALSE)</f>
        <v>50.096711798839458</v>
      </c>
      <c r="BM104" s="27">
        <f>VLOOKUP($A104,'I-EmEC'!$A:$DD,MATCH(BM$2,'I-EmEC'!$A$1:$DD$1,0),FALSE)</f>
        <v>55.441478439425047</v>
      </c>
      <c r="BN104" s="27">
        <f>VLOOKUP($A104,'I-EmEC'!$A:$DD,MATCH(BN$2,'I-EmEC'!$A$1:$DD$1,0),FALSE)</f>
        <v>37.267080745341616</v>
      </c>
      <c r="BO104" s="27">
        <f>VLOOKUP($A104,'I-EmEC'!$A:$DD,MATCH(BO$2,'I-EmEC'!$A$1:$DD$1,0),FALSE)</f>
        <v>37.267080745341616</v>
      </c>
      <c r="BP104" s="27">
        <f>VLOOKUP($A104,'I-EmEC'!$A:$DD,MATCH(BP$2,'I-EmEC'!$A$1:$DD$1,0),FALSE)</f>
        <v>35.362318840579711</v>
      </c>
      <c r="BQ104" s="27">
        <f>VLOOKUP($A104,'I-EmEC'!$A:$DD,MATCH(BQ$2,'I-EmEC'!$A$1:$DD$1,0),FALSE)</f>
        <v>76.796714579055433</v>
      </c>
      <c r="BR104" s="27">
        <f>VLOOKUP($A104,'I-EmEC'!$A:$DD,MATCH(BR$2,'I-EmEC'!$A$1:$DD$1,0),FALSE)</f>
        <v>76.796714579055433</v>
      </c>
      <c r="BS104" s="27">
        <f>VLOOKUP($A104,'I-EmEC'!$A:$DD,MATCH(BS$2,'I-EmEC'!$A$1:$DD$1,0),FALSE)</f>
        <v>83.82022471910112</v>
      </c>
      <c r="BT104" s="27">
        <f>VLOOKUP($A104,'I-EmEC'!$A:$DD,MATCH(BT$2,'I-EmEC'!$A$1:$DD$1,0),FALSE)</f>
        <v>17.159763313609464</v>
      </c>
      <c r="BU104" s="27">
        <f>VLOOKUP($A104,'I-EmEC'!$A:$DD,MATCH(BU$2,'I-EmEC'!$A$1:$DD$1,0),FALSE)</f>
        <v>35.428571428571431</v>
      </c>
      <c r="BV104" s="27">
        <f>VLOOKUP($A104,'I-EmEC'!$A:$DD,MATCH(BV$2,'I-EmEC'!$A$1:$DD$1,0),FALSE)</f>
        <v>26.877470355731223</v>
      </c>
      <c r="BW104" s="27" t="e">
        <f>VLOOKUP($A104,'I-EmEC'!$A:$DD,MATCH(BW$2,'I-EmEC'!$A$1:$DD$1,0),FALSE)</f>
        <v>#N/A</v>
      </c>
      <c r="BX104" s="27" t="e">
        <f>VLOOKUP($A104,'I-EmEC'!$A:$DD,MATCH(BX$2,'I-EmEC'!$A$1:$DD$1,0),FALSE)</f>
        <v>#N/A</v>
      </c>
      <c r="BY104" s="27" t="e">
        <f>VLOOKUP($A104,'I-EmEC'!$A:$DD,MATCH(BY$2,'I-EmEC'!$A$1:$DD$1,0),FALSE)</f>
        <v>#N/A</v>
      </c>
      <c r="BZ104" s="23">
        <f>VLOOKUP($A104,'I-EmEC'!$A:$DD,MATCH(BZ$2,'I-EmEC'!$A$1:$DD$1,0),FALSE)</f>
        <v>3.1428571428571428</v>
      </c>
      <c r="CA104" s="24">
        <f>VLOOKUP($A104,'I-EmEC'!$A:$DD,MATCH(CA$2,'I-EmEC'!$A$1:$DD$1,0),FALSE)</f>
        <v>3.1775700934579438</v>
      </c>
      <c r="CB104" s="24">
        <f>VLOOKUP($A104,'I-EmEC'!$A:$DD,MATCH(CB$2,'I-EmEC'!$A$1:$DD$1,0),FALSE)</f>
        <v>6.1520190023752965</v>
      </c>
      <c r="CC104" s="24">
        <f>VLOOKUP($A104,'I-EmEC'!$A:$DD,MATCH(CC$2,'I-EmEC'!$A$1:$DD$1,0),FALSE)</f>
        <v>6.1520190023752965</v>
      </c>
      <c r="CD104" s="24">
        <f>VLOOKUP($A104,'I-EmEC'!$A:$DD,MATCH(CD$2,'I-EmEC'!$A$1:$DD$1,0),FALSE)</f>
        <v>5.1625239005736132</v>
      </c>
      <c r="CE104" s="24">
        <f>VLOOKUP($A104,'I-EmEC'!$A:$DD,MATCH(CE$2,'I-EmEC'!$A$1:$DD$1,0),FALSE)</f>
        <v>3.629032258064516</v>
      </c>
      <c r="CF104" s="24">
        <f>VLOOKUP($A104,'I-EmEC'!$A:$DD,MATCH(CF$2,'I-EmEC'!$A$1:$DD$1,0),FALSE)</f>
        <v>3.629032258064516</v>
      </c>
      <c r="CG104" s="24">
        <f>VLOOKUP($A104,'I-EmEC'!$A:$DD,MATCH(CG$2,'I-EmEC'!$A$1:$DD$1,0),FALSE)</f>
        <v>2.4547283702213281</v>
      </c>
      <c r="CH104" s="24">
        <f>VLOOKUP($A104,'I-EmEC'!$A:$DD,MATCH(CH$2,'I-EmEC'!$A$1:$DD$1,0),FALSE)</f>
        <v>6.1111111111111107</v>
      </c>
      <c r="CI104" s="24">
        <f>VLOOKUP($A104,'I-EmEC'!$A:$DD,MATCH(CI$2,'I-EmEC'!$A$1:$DD$1,0),FALSE)</f>
        <v>6.1111111111111107</v>
      </c>
      <c r="CJ104" s="24">
        <f>VLOOKUP($A104,'I-EmEC'!$A:$DD,MATCH(CJ$2,'I-EmEC'!$A$1:$DD$1,0),FALSE)</f>
        <v>8.0042918454935617</v>
      </c>
      <c r="CK104" s="24">
        <f>VLOOKUP($A104,'I-EmEC'!$A:$DD,MATCH(CK$2,'I-EmEC'!$A$1:$DD$1,0),FALSE)</f>
        <v>5.3703703703703694</v>
      </c>
      <c r="CL104" s="24">
        <f>VLOOKUP($A104,'I-EmEC'!$A:$DD,MATCH(CL$2,'I-EmEC'!$A$1:$DD$1,0),FALSE)</f>
        <v>4.8947368421052637</v>
      </c>
      <c r="CM104" s="24">
        <f>VLOOKUP($A104,'I-EmEC'!$A:$DD,MATCH(CM$2,'I-EmEC'!$A$1:$DD$1,0),FALSE)</f>
        <v>2.0208023774145616</v>
      </c>
      <c r="CN104" s="24" t="e">
        <f>VLOOKUP($A104,'I-EmEC'!$A:$DD,MATCH(CN$2,'I-EmEC'!$A$1:$DD$1,0),FALSE)</f>
        <v>#N/A</v>
      </c>
      <c r="CO104" s="24" t="e">
        <f>VLOOKUP($A104,'I-EmEC'!$A:$DD,MATCH(CO$2,'I-EmEC'!$A$1:$DD$1,0),FALSE)</f>
        <v>#N/A</v>
      </c>
      <c r="CP104" s="24" t="e">
        <f>VLOOKUP($A104,'I-EmEC'!$A:$DD,MATCH(CP$2,'I-EmEC'!$A$1:$DD$1,0),FALSE)</f>
        <v>#N/A</v>
      </c>
    </row>
    <row r="105" spans="1:94" x14ac:dyDescent="0.2">
      <c r="A105" s="49" t="s">
        <v>181</v>
      </c>
      <c r="B105" s="37" t="str">
        <f>IF(VLOOKUP($A105,'I-Ligands'!$A:$G,3,FALSE)="","",VLOOKUP($A105,'I-Ligands'!$A:$G,3,FALSE))</f>
        <v>Methionine-Enkephalin</v>
      </c>
      <c r="C105" s="38" t="str">
        <f>IF(VLOOKUP($A105,'I-Ligands'!$A:$G,4,FALSE)="","",VLOOKUP($A105,'I-Ligands'!$A:$G,4,FALSE))</f>
        <v>YGGFM</v>
      </c>
      <c r="D105" s="36" t="str">
        <f>IF(VLOOKUP($A105,'I-Ligands'!$A:$G,5,FALSE)="","",VLOOKUP($A105,'I-Ligands'!$A:$G,5,FALSE))</f>
        <v>Guide to Pharmacology</v>
      </c>
      <c r="E105" s="36">
        <f>IF(VLOOKUP($A105,'I-Ligands'!$A:$G,6,FALSE)="","",VLOOKUP($A105,'I-Ligands'!$A:$G,6,FALSE))</f>
        <v>1614</v>
      </c>
      <c r="F105" s="36" t="str">
        <f>IF(VLOOKUP($A105,'I-Ligands'!$A:$G,7,FALSE)="","",VLOOKUP($A105,'I-Ligands'!$A:$G,7,FALSE))</f>
        <v>Physiological</v>
      </c>
      <c r="G105" s="28">
        <f t="shared" si="20"/>
        <v>0</v>
      </c>
      <c r="H105" s="32">
        <f t="shared" si="21"/>
        <v>8.3889328429586119</v>
      </c>
      <c r="I105" s="32">
        <f t="shared" si="22"/>
        <v>7.9543564601666539</v>
      </c>
      <c r="J105" s="32">
        <f t="shared" si="23"/>
        <v>6.4288820889151381</v>
      </c>
      <c r="K105" s="32" t="e">
        <f t="shared" si="24"/>
        <v>#N/A</v>
      </c>
      <c r="L105" s="28">
        <f t="shared" si="25"/>
        <v>0</v>
      </c>
      <c r="M105" s="32">
        <f t="shared" si="26"/>
        <v>8.8000000000000007</v>
      </c>
      <c r="N105" s="32">
        <f t="shared" si="27"/>
        <v>8.3800000000000008</v>
      </c>
      <c r="O105" s="32">
        <f t="shared" si="28"/>
        <v>7.19</v>
      </c>
      <c r="P105" s="32" t="e">
        <f t="shared" si="29"/>
        <v>#N/A</v>
      </c>
      <c r="Q105" s="29">
        <f t="shared" si="30"/>
        <v>0</v>
      </c>
      <c r="R105" s="31">
        <f t="shared" si="31"/>
        <v>38.809034907597528</v>
      </c>
      <c r="S105" s="31">
        <f t="shared" si="32"/>
        <v>37.528089887640448</v>
      </c>
      <c r="T105" s="31">
        <f t="shared" si="33"/>
        <v>17.333333333333332</v>
      </c>
      <c r="U105" s="31" t="e">
        <f t="shared" si="34"/>
        <v>#N/A</v>
      </c>
      <c r="V105" s="28">
        <f t="shared" si="35"/>
        <v>0</v>
      </c>
      <c r="W105" s="32">
        <f t="shared" si="36"/>
        <v>3.5315315315315319</v>
      </c>
      <c r="X105" s="32">
        <f t="shared" si="37"/>
        <v>2.2326203208556148</v>
      </c>
      <c r="Y105" s="32">
        <f t="shared" si="38"/>
        <v>2.782874617737003</v>
      </c>
      <c r="Z105" s="32" t="e">
        <f t="shared" si="39"/>
        <v>#N/A</v>
      </c>
      <c r="AA105" s="23" cm="1">
        <f t="array" ref="AA105">_xlfn.IFS(AR105=0,0,AR105&gt;0,(LOG(0.01*BI105/10^-AR105)))</f>
        <v>0</v>
      </c>
      <c r="AB105" s="24" cm="1">
        <f t="array" ref="AB105">_xlfn.IFS(AS105=0,0,AS105&gt;0,(LOG(0.01*BJ105/10^-AS105)))</f>
        <v>0</v>
      </c>
      <c r="AC105" s="24" cm="1">
        <f t="array" ref="AC105">_xlfn.IFS(AT105=0,0,AT105&gt;0,(LOG(0.01*BK105/10^-AT105)))</f>
        <v>7.9987655282625338</v>
      </c>
      <c r="AD105" s="24" cm="1">
        <f t="array" ref="AD105">_xlfn.IFS(AU105=0,0,AU105&gt;0,(LOG(0.01*BL105/10^-AU105)))</f>
        <v>7.9987655282625338</v>
      </c>
      <c r="AE105" s="24" cm="1">
        <f t="array" ref="AE105">_xlfn.IFS(AV105=0,0,AV105&gt;0,(LOG(0.01*BM105/10^-AV105)))</f>
        <v>8.3889328429586119</v>
      </c>
      <c r="AF105" s="24" cm="1">
        <f t="array" ref="AF105">_xlfn.IFS(AW105=0,0,AW105&gt;0,(LOG(0.01*BN105/10^-AW105)))</f>
        <v>7.1552708919186694</v>
      </c>
      <c r="AG105" s="24" cm="1">
        <f t="array" ref="AG105">_xlfn.IFS(AX105=0,0,AX105&gt;0,(LOG(0.01*BO105/10^-AX105)))</f>
        <v>7.1552708919186694</v>
      </c>
      <c r="AH105" s="24" cm="1">
        <f t="array" ref="AH105">_xlfn.IFS(AY105=0,0,AY105&gt;0,(LOG(0.01*BP105/10^-AY105)))</f>
        <v>6.9455037650471825</v>
      </c>
      <c r="AI105" s="24" cm="1">
        <f t="array" ref="AI105">_xlfn.IFS(AZ105=0,0,AZ105&gt;0,(LOG(0.01*BQ105/10^-AZ105)))</f>
        <v>0</v>
      </c>
      <c r="AJ105" s="24" cm="1">
        <f t="array" ref="AJ105">_xlfn.IFS(BA105=0,0,BA105&gt;0,(LOG(0.01*BR105/10^-BA105)))</f>
        <v>0</v>
      </c>
      <c r="AK105" s="24" cm="1">
        <f t="array" ref="AK105">_xlfn.IFS(BB105=0,0,BB105&gt;0,(LOG(0.01*BS105/10^-BB105)))</f>
        <v>7.9543564601666539</v>
      </c>
      <c r="AL105" s="24" cm="1">
        <f t="array" ref="AL105">_xlfn.IFS(BC105=0,0,BC105&gt;0,(LOG(0.01*BT105/10^-BC105)))</f>
        <v>6.4043325901202461</v>
      </c>
      <c r="AM105" s="24" cm="1">
        <f t="array" ref="AM105">_xlfn.IFS(BD105=0,0,BD105&gt;0,(LOG(0.01*BU105/10^-BD105)))</f>
        <v>6.4288820889151381</v>
      </c>
      <c r="AN105" s="24" cm="1">
        <f t="array" ref="AN105">_xlfn.IFS(BE105=0,0,BE105&gt;0,(LOG(0.01*BV105/10^-BE105)))</f>
        <v>0</v>
      </c>
      <c r="AO105" s="24" t="e" cm="1">
        <f t="array" ref="AO105">_xlfn.IFS(BF105=0,0,BF105&gt;0,(LOG(0.01*BW105/10^-BF105)))</f>
        <v>#N/A</v>
      </c>
      <c r="AP105" s="24" t="e" cm="1">
        <f t="array" ref="AP105">_xlfn.IFS(BG105=0,0,BG105&gt;0,(LOG(0.01*BX105/10^-BG105)))</f>
        <v>#N/A</v>
      </c>
      <c r="AQ105" s="24" t="e" cm="1">
        <f t="array" ref="AQ105">_xlfn.IFS(BH105=0,0,BH105&gt;0,(LOG(0.01*BY105/10^-BH105)))</f>
        <v>#N/A</v>
      </c>
      <c r="AR105" s="23">
        <f>VLOOKUP($A105,'I-EmEC'!$A:$DD,MATCH(AR$2,'I-EmEC'!$A$1:$DD$1,0),FALSE)</f>
        <v>0</v>
      </c>
      <c r="AS105" s="24">
        <f>VLOOKUP($A105,'I-EmEC'!$A:$DD,MATCH(AS$2,'I-EmEC'!$A$1:$DD$1,0),FALSE)</f>
        <v>0</v>
      </c>
      <c r="AT105" s="24">
        <f>VLOOKUP($A105,'I-EmEC'!$A:$DD,MATCH(AT$2,'I-EmEC'!$A$1:$DD$1,0),FALSE)</f>
        <v>8.42</v>
      </c>
      <c r="AU105" s="24">
        <f>VLOOKUP($A105,'I-EmEC'!$A:$DD,MATCH(AU$2,'I-EmEC'!$A$1:$DD$1,0),FALSE)</f>
        <v>8.42</v>
      </c>
      <c r="AV105" s="24">
        <f>VLOOKUP($A105,'I-EmEC'!$A:$DD,MATCH(AV$2,'I-EmEC'!$A$1:$DD$1,0),FALSE)</f>
        <v>8.8000000000000007</v>
      </c>
      <c r="AW105" s="24">
        <f>VLOOKUP($A105,'I-EmEC'!$A:$DD,MATCH(AW$2,'I-EmEC'!$A$1:$DD$1,0),FALSE)</f>
        <v>7.79</v>
      </c>
      <c r="AX105" s="24">
        <f>VLOOKUP($A105,'I-EmEC'!$A:$DD,MATCH(AX$2,'I-EmEC'!$A$1:$DD$1,0),FALSE)</f>
        <v>7.79</v>
      </c>
      <c r="AY105" s="24">
        <f>VLOOKUP($A105,'I-EmEC'!$A:$DD,MATCH(AY$2,'I-EmEC'!$A$1:$DD$1,0),FALSE)</f>
        <v>7.62</v>
      </c>
      <c r="AZ105" s="24">
        <f>VLOOKUP($A105,'I-EmEC'!$A:$DD,MATCH(AZ$2,'I-EmEC'!$A$1:$DD$1,0),FALSE)</f>
        <v>0</v>
      </c>
      <c r="BA105" s="24">
        <f>VLOOKUP($A105,'I-EmEC'!$A:$DD,MATCH(BA$2,'I-EmEC'!$A$1:$DD$1,0),FALSE)</f>
        <v>0</v>
      </c>
      <c r="BB105" s="24">
        <f>VLOOKUP($A105,'I-EmEC'!$A:$DD,MATCH(BB$2,'I-EmEC'!$A$1:$DD$1,0),FALSE)</f>
        <v>8.3800000000000008</v>
      </c>
      <c r="BC105" s="24">
        <f>VLOOKUP($A105,'I-EmEC'!$A:$DD,MATCH(BC$2,'I-EmEC'!$A$1:$DD$1,0),FALSE)</f>
        <v>7.31</v>
      </c>
      <c r="BD105" s="24">
        <f>VLOOKUP($A105,'I-EmEC'!$A:$DD,MATCH(BD$2,'I-EmEC'!$A$1:$DD$1,0),FALSE)</f>
        <v>7.19</v>
      </c>
      <c r="BE105" s="24">
        <f>VLOOKUP($A105,'I-EmEC'!$A:$DD,MATCH(BE$2,'I-EmEC'!$A$1:$DD$1,0),FALSE)</f>
        <v>0</v>
      </c>
      <c r="BF105" s="24" t="e">
        <f>VLOOKUP($A105,'I-EmEC'!$A:$DD,MATCH(BF$2,'I-EmEC'!$A$1:$DD$1,0),FALSE)</f>
        <v>#N/A</v>
      </c>
      <c r="BG105" s="24" t="e">
        <f>VLOOKUP($A105,'I-EmEC'!$A:$DD,MATCH(BG$2,'I-EmEC'!$A$1:$DD$1,0),FALSE)</f>
        <v>#N/A</v>
      </c>
      <c r="BH105" s="24" t="e">
        <f>VLOOKUP($A105,'I-EmEC'!$A:$DD,MATCH(BH$2,'I-EmEC'!$A$1:$DD$1,0),FALSE)</f>
        <v>#N/A</v>
      </c>
      <c r="BI105" s="26">
        <f>VLOOKUP($A105,'I-EmEC'!$A:$DD,MATCH(BI$2,'I-EmEC'!$A$1:$DD$1,0),FALSE)</f>
        <v>0</v>
      </c>
      <c r="BJ105" s="27">
        <f>VLOOKUP($A105,'I-EmEC'!$A:$DD,MATCH(BJ$2,'I-EmEC'!$A$1:$DD$1,0),FALSE)</f>
        <v>0</v>
      </c>
      <c r="BK105" s="27">
        <f>VLOOKUP($A105,'I-EmEC'!$A:$DD,MATCH(BK$2,'I-EmEC'!$A$1:$DD$1,0),FALSE)</f>
        <v>37.911025145067704</v>
      </c>
      <c r="BL105" s="27">
        <f>VLOOKUP($A105,'I-EmEC'!$A:$DD,MATCH(BL$2,'I-EmEC'!$A$1:$DD$1,0),FALSE)</f>
        <v>37.911025145067704</v>
      </c>
      <c r="BM105" s="27">
        <f>VLOOKUP($A105,'I-EmEC'!$A:$DD,MATCH(BM$2,'I-EmEC'!$A$1:$DD$1,0),FALSE)</f>
        <v>38.809034907597528</v>
      </c>
      <c r="BN105" s="27">
        <f>VLOOKUP($A105,'I-EmEC'!$A:$DD,MATCH(BN$2,'I-EmEC'!$A$1:$DD$1,0),FALSE)</f>
        <v>23.188405797101449</v>
      </c>
      <c r="BO105" s="27">
        <f>VLOOKUP($A105,'I-EmEC'!$A:$DD,MATCH(BO$2,'I-EmEC'!$A$1:$DD$1,0),FALSE)</f>
        <v>23.188405797101449</v>
      </c>
      <c r="BP105" s="27">
        <f>VLOOKUP($A105,'I-EmEC'!$A:$DD,MATCH(BP$2,'I-EmEC'!$A$1:$DD$1,0),FALSE)</f>
        <v>21.159420289855074</v>
      </c>
      <c r="BQ105" s="27">
        <f>VLOOKUP($A105,'I-EmEC'!$A:$DD,MATCH(BQ$2,'I-EmEC'!$A$1:$DD$1,0),FALSE)</f>
        <v>0</v>
      </c>
      <c r="BR105" s="27">
        <f>VLOOKUP($A105,'I-EmEC'!$A:$DD,MATCH(BR$2,'I-EmEC'!$A$1:$DD$1,0),FALSE)</f>
        <v>0</v>
      </c>
      <c r="BS105" s="27">
        <f>VLOOKUP($A105,'I-EmEC'!$A:$DD,MATCH(BS$2,'I-EmEC'!$A$1:$DD$1,0),FALSE)</f>
        <v>37.528089887640448</v>
      </c>
      <c r="BT105" s="27">
        <f>VLOOKUP($A105,'I-EmEC'!$A:$DD,MATCH(BT$2,'I-EmEC'!$A$1:$DD$1,0),FALSE)</f>
        <v>12.426035502958579</v>
      </c>
      <c r="BU105" s="27">
        <f>VLOOKUP($A105,'I-EmEC'!$A:$DD,MATCH(BU$2,'I-EmEC'!$A$1:$DD$1,0),FALSE)</f>
        <v>17.333333333333332</v>
      </c>
      <c r="BV105" s="27">
        <f>VLOOKUP($A105,'I-EmEC'!$A:$DD,MATCH(BV$2,'I-EmEC'!$A$1:$DD$1,0),FALSE)</f>
        <v>0</v>
      </c>
      <c r="BW105" s="27" t="e">
        <f>VLOOKUP($A105,'I-EmEC'!$A:$DD,MATCH(BW$2,'I-EmEC'!$A$1:$DD$1,0),FALSE)</f>
        <v>#N/A</v>
      </c>
      <c r="BX105" s="27" t="e">
        <f>VLOOKUP($A105,'I-EmEC'!$A:$DD,MATCH(BX$2,'I-EmEC'!$A$1:$DD$1,0),FALSE)</f>
        <v>#N/A</v>
      </c>
      <c r="BY105" s="27" t="e">
        <f>VLOOKUP($A105,'I-EmEC'!$A:$DD,MATCH(BY$2,'I-EmEC'!$A$1:$DD$1,0),FALSE)</f>
        <v>#N/A</v>
      </c>
      <c r="BZ105" s="23">
        <f>VLOOKUP($A105,'I-EmEC'!$A:$DD,MATCH(BZ$2,'I-EmEC'!$A$1:$DD$1,0),FALSE)</f>
        <v>0</v>
      </c>
      <c r="CA105" s="24">
        <f>VLOOKUP($A105,'I-EmEC'!$A:$DD,MATCH(CA$2,'I-EmEC'!$A$1:$DD$1,0),FALSE)</f>
        <v>0</v>
      </c>
      <c r="CB105" s="24">
        <f>VLOOKUP($A105,'I-EmEC'!$A:$DD,MATCH(CB$2,'I-EmEC'!$A$1:$DD$1,0),FALSE)</f>
        <v>3.5315315315315319</v>
      </c>
      <c r="CC105" s="24">
        <f>VLOOKUP($A105,'I-EmEC'!$A:$DD,MATCH(CC$2,'I-EmEC'!$A$1:$DD$1,0),FALSE)</f>
        <v>3.5315315315315319</v>
      </c>
      <c r="CD105" s="24">
        <f>VLOOKUP($A105,'I-EmEC'!$A:$DD,MATCH(CD$2,'I-EmEC'!$A$1:$DD$1,0),FALSE)</f>
        <v>1.7548746518105849</v>
      </c>
      <c r="CE105" s="24">
        <f>VLOOKUP($A105,'I-EmEC'!$A:$DD,MATCH(CE$2,'I-EmEC'!$A$1:$DD$1,0),FALSE)</f>
        <v>1.8241042345276872</v>
      </c>
      <c r="CF105" s="24">
        <f>VLOOKUP($A105,'I-EmEC'!$A:$DD,MATCH(CF$2,'I-EmEC'!$A$1:$DD$1,0),FALSE)</f>
        <v>1.8241042345276872</v>
      </c>
      <c r="CG105" s="24">
        <f>VLOOKUP($A105,'I-EmEC'!$A:$DD,MATCH(CG$2,'I-EmEC'!$A$1:$DD$1,0),FALSE)</f>
        <v>1.2874779541446209</v>
      </c>
      <c r="CH105" s="24">
        <f>VLOOKUP($A105,'I-EmEC'!$A:$DD,MATCH(CH$2,'I-EmEC'!$A$1:$DD$1,0),FALSE)</f>
        <v>0</v>
      </c>
      <c r="CI105" s="24">
        <f>VLOOKUP($A105,'I-EmEC'!$A:$DD,MATCH(CI$2,'I-EmEC'!$A$1:$DD$1,0),FALSE)</f>
        <v>0</v>
      </c>
      <c r="CJ105" s="24">
        <f>VLOOKUP($A105,'I-EmEC'!$A:$DD,MATCH(CJ$2,'I-EmEC'!$A$1:$DD$1,0),FALSE)</f>
        <v>2.2326203208556148</v>
      </c>
      <c r="CK105" s="24">
        <f>VLOOKUP($A105,'I-EmEC'!$A:$DD,MATCH(CK$2,'I-EmEC'!$A$1:$DD$1,0),FALSE)</f>
        <v>2.2027972027972029</v>
      </c>
      <c r="CL105" s="24">
        <f>VLOOKUP($A105,'I-EmEC'!$A:$DD,MATCH(CL$2,'I-EmEC'!$A$1:$DD$1,0),FALSE)</f>
        <v>2.782874617737003</v>
      </c>
      <c r="CM105" s="24">
        <f>VLOOKUP($A105,'I-EmEC'!$A:$DD,MATCH(CM$2,'I-EmEC'!$A$1:$DD$1,0),FALSE)</f>
        <v>0</v>
      </c>
      <c r="CN105" s="24" t="e">
        <f>VLOOKUP($A105,'I-EmEC'!$A:$DD,MATCH(CN$2,'I-EmEC'!$A$1:$DD$1,0),FALSE)</f>
        <v>#N/A</v>
      </c>
      <c r="CO105" s="24" t="e">
        <f>VLOOKUP($A105,'I-EmEC'!$A:$DD,MATCH(CO$2,'I-EmEC'!$A$1:$DD$1,0),FALSE)</f>
        <v>#N/A</v>
      </c>
      <c r="CP105" s="24" t="e">
        <f>VLOOKUP($A105,'I-EmEC'!$A:$DD,MATCH(CP$2,'I-EmEC'!$A$1:$DD$1,0),FALSE)</f>
        <v>#N/A</v>
      </c>
    </row>
    <row r="106" spans="1:94" x14ac:dyDescent="0.2">
      <c r="A106" s="49" t="s">
        <v>182</v>
      </c>
      <c r="B106" s="37" t="str">
        <f>IF(VLOOKUP($A106,'I-Ligands'!$A:$G,3,FALSE)="","",VLOOKUP($A106,'I-Ligands'!$A:$G,3,FALSE))</f>
        <v>Dynorphin A</v>
      </c>
      <c r="C106" s="38" t="str">
        <f>IF(VLOOKUP($A106,'I-Ligands'!$A:$G,4,FALSE)="","",VLOOKUP($A106,'I-Ligands'!$A:$G,4,FALSE))</f>
        <v>YGGFLRRIRPKLK</v>
      </c>
      <c r="D106" s="36" t="str">
        <f>IF(VLOOKUP($A106,'I-Ligands'!$A:$G,5,FALSE)="","",VLOOKUP($A106,'I-Ligands'!$A:$G,5,FALSE))</f>
        <v>Guide to Pharmacology</v>
      </c>
      <c r="E106" s="36">
        <f>IF(VLOOKUP($A106,'I-Ligands'!$A:$G,6,FALSE)="","",VLOOKUP($A106,'I-Ligands'!$A:$G,6,FALSE))</f>
        <v>1620</v>
      </c>
      <c r="F106" s="36" t="str">
        <f>IF(VLOOKUP($A106,'I-Ligands'!$A:$G,7,FALSE)="","",VLOOKUP($A106,'I-Ligands'!$A:$G,7,FALSE))</f>
        <v>Physiological</v>
      </c>
      <c r="G106" s="28">
        <f t="shared" si="20"/>
        <v>0</v>
      </c>
      <c r="H106" s="32">
        <f t="shared" si="21"/>
        <v>8.0135724224344234</v>
      </c>
      <c r="I106" s="32">
        <f t="shared" si="22"/>
        <v>6.7769760264841308</v>
      </c>
      <c r="J106" s="32">
        <f t="shared" si="23"/>
        <v>6.3093846321359131</v>
      </c>
      <c r="K106" s="32" t="e">
        <f t="shared" si="24"/>
        <v>#N/A</v>
      </c>
      <c r="L106" s="28">
        <f t="shared" si="25"/>
        <v>0</v>
      </c>
      <c r="M106" s="32">
        <f t="shared" si="26"/>
        <v>8.14</v>
      </c>
      <c r="N106" s="32">
        <f t="shared" si="27"/>
        <v>7.27</v>
      </c>
      <c r="O106" s="32">
        <f t="shared" si="28"/>
        <v>7.21</v>
      </c>
      <c r="P106" s="32" t="e">
        <f t="shared" si="29"/>
        <v>#N/A</v>
      </c>
      <c r="Q106" s="29">
        <f t="shared" si="30"/>
        <v>0</v>
      </c>
      <c r="R106" s="31">
        <f t="shared" si="31"/>
        <v>74.743326488706359</v>
      </c>
      <c r="S106" s="31">
        <f t="shared" si="32"/>
        <v>32.134831460674157</v>
      </c>
      <c r="T106" s="31">
        <f t="shared" si="33"/>
        <v>12.571428571428571</v>
      </c>
      <c r="U106" s="31" t="e">
        <f t="shared" si="34"/>
        <v>#N/A</v>
      </c>
      <c r="V106" s="28">
        <f t="shared" si="35"/>
        <v>0</v>
      </c>
      <c r="W106" s="32">
        <f t="shared" si="36"/>
        <v>16.474820143884891</v>
      </c>
      <c r="X106" s="32">
        <f t="shared" si="37"/>
        <v>2.7238095238095239</v>
      </c>
      <c r="Y106" s="32">
        <f t="shared" si="38"/>
        <v>2.1498371335504887</v>
      </c>
      <c r="Z106" s="32" t="e">
        <f t="shared" si="39"/>
        <v>#N/A</v>
      </c>
      <c r="AA106" s="23" cm="1">
        <f t="array" ref="AA106">_xlfn.IFS(AR106=0,0,AR106&gt;0,(LOG(0.01*BI106/10^-AR106)))</f>
        <v>0</v>
      </c>
      <c r="AB106" s="24" cm="1">
        <f t="array" ref="AB106">_xlfn.IFS(AS106=0,0,AS106&gt;0,(LOG(0.01*BJ106/10^-AS106)))</f>
        <v>0</v>
      </c>
      <c r="AC106" s="24" cm="1">
        <f t="array" ref="AC106">_xlfn.IFS(AT106=0,0,AT106&gt;0,(LOG(0.01*BK106/10^-AT106)))</f>
        <v>7.7074344325816764</v>
      </c>
      <c r="AD106" s="24" cm="1">
        <f t="array" ref="AD106">_xlfn.IFS(AU106=0,0,AU106&gt;0,(LOG(0.01*BL106/10^-AU106)))</f>
        <v>7.7074344325816764</v>
      </c>
      <c r="AE106" s="24" cm="1">
        <f t="array" ref="AE106">_xlfn.IFS(AV106=0,0,AV106&gt;0,(LOG(0.01*BM106/10^-AV106)))</f>
        <v>8.0135724224344234</v>
      </c>
      <c r="AF106" s="24" cm="1">
        <f t="array" ref="AF106">_xlfn.IFS(AW106=0,0,AW106&gt;0,(LOG(0.01*BN106/10^-AW106)))</f>
        <v>7.1958883515883754</v>
      </c>
      <c r="AG106" s="24" cm="1">
        <f t="array" ref="AG106">_xlfn.IFS(AX106=0,0,AX106&gt;0,(LOG(0.01*BO106/10^-AX106)))</f>
        <v>7.1958883515883754</v>
      </c>
      <c r="AH106" s="24" cm="1">
        <f t="array" ref="AH106">_xlfn.IFS(AY106=0,0,AY106&gt;0,(LOG(0.01*BP106/10^-AY106)))</f>
        <v>7.4581512503836445</v>
      </c>
      <c r="AI106" s="24" cm="1">
        <f t="array" ref="AI106">_xlfn.IFS(AZ106=0,0,AZ106&gt;0,(LOG(0.01*BQ106/10^-AZ106)))</f>
        <v>5.7896290701275852</v>
      </c>
      <c r="AJ106" s="24" cm="1">
        <f t="array" ref="AJ106">_xlfn.IFS(BA106=0,0,BA106&gt;0,(LOG(0.01*BR106/10^-BA106)))</f>
        <v>5.7896290701275852</v>
      </c>
      <c r="AK106" s="24" cm="1">
        <f t="array" ref="AK106">_xlfn.IFS(BB106=0,0,BB106&gt;0,(LOG(0.01*BS106/10^-BB106)))</f>
        <v>6.7769760264841308</v>
      </c>
      <c r="AL106" s="24" cm="1">
        <f t="array" ref="AL106">_xlfn.IFS(BC106=0,0,BC106&gt;0,(LOG(0.01*BT106/10^-BC106)))</f>
        <v>5.8921500720088842</v>
      </c>
      <c r="AM106" s="24" cm="1">
        <f t="array" ref="AM106">_xlfn.IFS(BD106=0,0,BD106&gt;0,(LOG(0.01*BU106/10^-BD106)))</f>
        <v>6.3093846321359131</v>
      </c>
      <c r="AN106" s="24" cm="1">
        <f t="array" ref="AN106">_xlfn.IFS(BE106=0,0,BE106&gt;0,(LOG(0.01*BV106/10^-BE106)))</f>
        <v>0</v>
      </c>
      <c r="AO106" s="24" t="e" cm="1">
        <f t="array" ref="AO106">_xlfn.IFS(BF106=0,0,BF106&gt;0,(LOG(0.01*BW106/10^-BF106)))</f>
        <v>#N/A</v>
      </c>
      <c r="AP106" s="24" t="e" cm="1">
        <f t="array" ref="AP106">_xlfn.IFS(BG106=0,0,BG106&gt;0,(LOG(0.01*BX106/10^-BG106)))</f>
        <v>#N/A</v>
      </c>
      <c r="AQ106" s="24" t="e" cm="1">
        <f t="array" ref="AQ106">_xlfn.IFS(BH106=0,0,BH106&gt;0,(LOG(0.01*BY106/10^-BH106)))</f>
        <v>#N/A</v>
      </c>
      <c r="AR106" s="23">
        <f>VLOOKUP($A106,'I-EmEC'!$A:$DD,MATCH(AR$2,'I-EmEC'!$A$1:$DD$1,0),FALSE)</f>
        <v>0</v>
      </c>
      <c r="AS106" s="24">
        <f>VLOOKUP($A106,'I-EmEC'!$A:$DD,MATCH(AS$2,'I-EmEC'!$A$1:$DD$1,0),FALSE)</f>
        <v>0</v>
      </c>
      <c r="AT106" s="24">
        <f>VLOOKUP($A106,'I-EmEC'!$A:$DD,MATCH(AT$2,'I-EmEC'!$A$1:$DD$1,0),FALSE)</f>
        <v>7.84</v>
      </c>
      <c r="AU106" s="24">
        <f>VLOOKUP($A106,'I-EmEC'!$A:$DD,MATCH(AU$2,'I-EmEC'!$A$1:$DD$1,0),FALSE)</f>
        <v>7.84</v>
      </c>
      <c r="AV106" s="24">
        <f>VLOOKUP($A106,'I-EmEC'!$A:$DD,MATCH(AV$2,'I-EmEC'!$A$1:$DD$1,0),FALSE)</f>
        <v>8.14</v>
      </c>
      <c r="AW106" s="24">
        <f>VLOOKUP($A106,'I-EmEC'!$A:$DD,MATCH(AW$2,'I-EmEC'!$A$1:$DD$1,0),FALSE)</f>
        <v>7.52</v>
      </c>
      <c r="AX106" s="24">
        <f>VLOOKUP($A106,'I-EmEC'!$A:$DD,MATCH(AX$2,'I-EmEC'!$A$1:$DD$1,0),FALSE)</f>
        <v>7.52</v>
      </c>
      <c r="AY106" s="24">
        <f>VLOOKUP($A106,'I-EmEC'!$A:$DD,MATCH(AY$2,'I-EmEC'!$A$1:$DD$1,0),FALSE)</f>
        <v>7.68</v>
      </c>
      <c r="AZ106" s="24">
        <f>VLOOKUP($A106,'I-EmEC'!$A:$DD,MATCH(AZ$2,'I-EmEC'!$A$1:$DD$1,0),FALSE)</f>
        <v>7.03</v>
      </c>
      <c r="BA106" s="24">
        <f>VLOOKUP($A106,'I-EmEC'!$A:$DD,MATCH(BA$2,'I-EmEC'!$A$1:$DD$1,0),FALSE)</f>
        <v>7.03</v>
      </c>
      <c r="BB106" s="24">
        <f>VLOOKUP($A106,'I-EmEC'!$A:$DD,MATCH(BB$2,'I-EmEC'!$A$1:$DD$1,0),FALSE)</f>
        <v>7.27</v>
      </c>
      <c r="BC106" s="24">
        <f>VLOOKUP($A106,'I-EmEC'!$A:$DD,MATCH(BC$2,'I-EmEC'!$A$1:$DD$1,0),FALSE)</f>
        <v>7.15</v>
      </c>
      <c r="BD106" s="24">
        <f>VLOOKUP($A106,'I-EmEC'!$A:$DD,MATCH(BD$2,'I-EmEC'!$A$1:$DD$1,0),FALSE)</f>
        <v>7.21</v>
      </c>
      <c r="BE106" s="24">
        <f>VLOOKUP($A106,'I-EmEC'!$A:$DD,MATCH(BE$2,'I-EmEC'!$A$1:$DD$1,0),FALSE)</f>
        <v>0</v>
      </c>
      <c r="BF106" s="24" t="e">
        <f>VLOOKUP($A106,'I-EmEC'!$A:$DD,MATCH(BF$2,'I-EmEC'!$A$1:$DD$1,0),FALSE)</f>
        <v>#N/A</v>
      </c>
      <c r="BG106" s="24" t="e">
        <f>VLOOKUP($A106,'I-EmEC'!$A:$DD,MATCH(BG$2,'I-EmEC'!$A$1:$DD$1,0),FALSE)</f>
        <v>#N/A</v>
      </c>
      <c r="BH106" s="24" t="e">
        <f>VLOOKUP($A106,'I-EmEC'!$A:$DD,MATCH(BH$2,'I-EmEC'!$A$1:$DD$1,0),FALSE)</f>
        <v>#N/A</v>
      </c>
      <c r="BI106" s="26">
        <f>VLOOKUP($A106,'I-EmEC'!$A:$DD,MATCH(BI$2,'I-EmEC'!$A$1:$DD$1,0),FALSE)</f>
        <v>0</v>
      </c>
      <c r="BJ106" s="27">
        <f>VLOOKUP($A106,'I-EmEC'!$A:$DD,MATCH(BJ$2,'I-EmEC'!$A$1:$DD$1,0),FALSE)</f>
        <v>0</v>
      </c>
      <c r="BK106" s="27">
        <f>VLOOKUP($A106,'I-EmEC'!$A:$DD,MATCH(BK$2,'I-EmEC'!$A$1:$DD$1,0),FALSE)</f>
        <v>73.694390715667311</v>
      </c>
      <c r="BL106" s="27">
        <f>VLOOKUP($A106,'I-EmEC'!$A:$DD,MATCH(BL$2,'I-EmEC'!$A$1:$DD$1,0),FALSE)</f>
        <v>73.694390715667311</v>
      </c>
      <c r="BM106" s="27">
        <f>VLOOKUP($A106,'I-EmEC'!$A:$DD,MATCH(BM$2,'I-EmEC'!$A$1:$DD$1,0),FALSE)</f>
        <v>74.743326488706359</v>
      </c>
      <c r="BN106" s="27">
        <f>VLOOKUP($A106,'I-EmEC'!$A:$DD,MATCH(BN$2,'I-EmEC'!$A$1:$DD$1,0),FALSE)</f>
        <v>47.412008281573499</v>
      </c>
      <c r="BO106" s="27">
        <f>VLOOKUP($A106,'I-EmEC'!$A:$DD,MATCH(BO$2,'I-EmEC'!$A$1:$DD$1,0),FALSE)</f>
        <v>47.412008281573499</v>
      </c>
      <c r="BP106" s="27">
        <f>VLOOKUP($A106,'I-EmEC'!$A:$DD,MATCH(BP$2,'I-EmEC'!$A$1:$DD$1,0),FALSE)</f>
        <v>60</v>
      </c>
      <c r="BQ106" s="27">
        <f>VLOOKUP($A106,'I-EmEC'!$A:$DD,MATCH(BQ$2,'I-EmEC'!$A$1:$DD$1,0),FALSE)</f>
        <v>5.7494866529774127</v>
      </c>
      <c r="BR106" s="27">
        <f>VLOOKUP($A106,'I-EmEC'!$A:$DD,MATCH(BR$2,'I-EmEC'!$A$1:$DD$1,0),FALSE)</f>
        <v>5.7494866529774127</v>
      </c>
      <c r="BS106" s="27">
        <f>VLOOKUP($A106,'I-EmEC'!$A:$DD,MATCH(BS$2,'I-EmEC'!$A$1:$DD$1,0),FALSE)</f>
        <v>32.134831460674157</v>
      </c>
      <c r="BT106" s="27">
        <f>VLOOKUP($A106,'I-EmEC'!$A:$DD,MATCH(BT$2,'I-EmEC'!$A$1:$DD$1,0),FALSE)</f>
        <v>5.5226824457593686</v>
      </c>
      <c r="BU106" s="27">
        <f>VLOOKUP($A106,'I-EmEC'!$A:$DD,MATCH(BU$2,'I-EmEC'!$A$1:$DD$1,0),FALSE)</f>
        <v>12.571428571428571</v>
      </c>
      <c r="BV106" s="27">
        <f>VLOOKUP($A106,'I-EmEC'!$A:$DD,MATCH(BV$2,'I-EmEC'!$A$1:$DD$1,0),FALSE)</f>
        <v>0</v>
      </c>
      <c r="BW106" s="27" t="e">
        <f>VLOOKUP($A106,'I-EmEC'!$A:$DD,MATCH(BW$2,'I-EmEC'!$A$1:$DD$1,0),FALSE)</f>
        <v>#N/A</v>
      </c>
      <c r="BX106" s="27" t="e">
        <f>VLOOKUP($A106,'I-EmEC'!$A:$DD,MATCH(BX$2,'I-EmEC'!$A$1:$DD$1,0),FALSE)</f>
        <v>#N/A</v>
      </c>
      <c r="BY106" s="27" t="e">
        <f>VLOOKUP($A106,'I-EmEC'!$A:$DD,MATCH(BY$2,'I-EmEC'!$A$1:$DD$1,0),FALSE)</f>
        <v>#N/A</v>
      </c>
      <c r="BZ106" s="23">
        <f>VLOOKUP($A106,'I-EmEC'!$A:$DD,MATCH(BZ$2,'I-EmEC'!$A$1:$DD$1,0),FALSE)</f>
        <v>0</v>
      </c>
      <c r="CA106" s="24">
        <f>VLOOKUP($A106,'I-EmEC'!$A:$DD,MATCH(CA$2,'I-EmEC'!$A$1:$DD$1,0),FALSE)</f>
        <v>0</v>
      </c>
      <c r="CB106" s="24">
        <f>VLOOKUP($A106,'I-EmEC'!$A:$DD,MATCH(CB$2,'I-EmEC'!$A$1:$DD$1,0),FALSE)</f>
        <v>10.76271186440678</v>
      </c>
      <c r="CC106" s="24">
        <f>VLOOKUP($A106,'I-EmEC'!$A:$DD,MATCH(CC$2,'I-EmEC'!$A$1:$DD$1,0),FALSE)</f>
        <v>10.76271186440678</v>
      </c>
      <c r="CD106" s="24">
        <f>VLOOKUP($A106,'I-EmEC'!$A:$DD,MATCH(CD$2,'I-EmEC'!$A$1:$DD$1,0),FALSE)</f>
        <v>12.771929824561402</v>
      </c>
      <c r="CE106" s="24">
        <f>VLOOKUP($A106,'I-EmEC'!$A:$DD,MATCH(CE$2,'I-EmEC'!$A$1:$DD$1,0),FALSE)</f>
        <v>16.474820143884891</v>
      </c>
      <c r="CF106" s="24">
        <f>VLOOKUP($A106,'I-EmEC'!$A:$DD,MATCH(CF$2,'I-EmEC'!$A$1:$DD$1,0),FALSE)</f>
        <v>16.474820143884891</v>
      </c>
      <c r="CG106" s="24">
        <f>VLOOKUP($A106,'I-EmEC'!$A:$DD,MATCH(CG$2,'I-EmEC'!$A$1:$DD$1,0),FALSE)</f>
        <v>8.054474708171206</v>
      </c>
      <c r="CH106" s="24">
        <f>VLOOKUP($A106,'I-EmEC'!$A:$DD,MATCH(CH$2,'I-EmEC'!$A$1:$DD$1,0),FALSE)</f>
        <v>0.65116279069767435</v>
      </c>
      <c r="CI106" s="24">
        <f>VLOOKUP($A106,'I-EmEC'!$A:$DD,MATCH(CI$2,'I-EmEC'!$A$1:$DD$1,0),FALSE)</f>
        <v>0.65116279069767435</v>
      </c>
      <c r="CJ106" s="24">
        <f>VLOOKUP($A106,'I-EmEC'!$A:$DD,MATCH(CJ$2,'I-EmEC'!$A$1:$DD$1,0),FALSE)</f>
        <v>2.7238095238095239</v>
      </c>
      <c r="CK106" s="24">
        <f>VLOOKUP($A106,'I-EmEC'!$A:$DD,MATCH(CK$2,'I-EmEC'!$A$1:$DD$1,0),FALSE)</f>
        <v>1.1965811965811965</v>
      </c>
      <c r="CL106" s="24">
        <f>VLOOKUP($A106,'I-EmEC'!$A:$DD,MATCH(CL$2,'I-EmEC'!$A$1:$DD$1,0),FALSE)</f>
        <v>2.1498371335504887</v>
      </c>
      <c r="CM106" s="24">
        <f>VLOOKUP($A106,'I-EmEC'!$A:$DD,MATCH(CM$2,'I-EmEC'!$A$1:$DD$1,0),FALSE)</f>
        <v>0</v>
      </c>
      <c r="CN106" s="24" t="e">
        <f>VLOOKUP($A106,'I-EmEC'!$A:$DD,MATCH(CN$2,'I-EmEC'!$A$1:$DD$1,0),FALSE)</f>
        <v>#N/A</v>
      </c>
      <c r="CO106" s="24" t="e">
        <f>VLOOKUP($A106,'I-EmEC'!$A:$DD,MATCH(CO$2,'I-EmEC'!$A$1:$DD$1,0),FALSE)</f>
        <v>#N/A</v>
      </c>
      <c r="CP106" s="24" t="e">
        <f>VLOOKUP($A106,'I-EmEC'!$A:$DD,MATCH(CP$2,'I-EmEC'!$A$1:$DD$1,0),FALSE)</f>
        <v>#N/A</v>
      </c>
    </row>
    <row r="107" spans="1:94" x14ac:dyDescent="0.2">
      <c r="A107" s="49" t="s">
        <v>183</v>
      </c>
      <c r="B107" s="37" t="str">
        <f>IF(VLOOKUP($A107,'I-Ligands'!$A:$G,3,FALSE)="","",VLOOKUP($A107,'I-Ligands'!$A:$G,3,FALSE))</f>
        <v>Methionine-Enkephalin</v>
      </c>
      <c r="C107" s="38" t="str">
        <f>IF(VLOOKUP($A107,'I-Ligands'!$A:$G,4,FALSE)="","",VLOOKUP($A107,'I-Ligands'!$A:$G,4,FALSE))</f>
        <v>YGGFM</v>
      </c>
      <c r="D107" s="36" t="str">
        <f>IF(VLOOKUP($A107,'I-Ligands'!$A:$G,5,FALSE)="","",VLOOKUP($A107,'I-Ligands'!$A:$G,5,FALSE))</f>
        <v>Guide to Pharmacology</v>
      </c>
      <c r="E107" s="36">
        <f>IF(VLOOKUP($A107,'I-Ligands'!$A:$G,6,FALSE)="","",VLOOKUP($A107,'I-Ligands'!$A:$G,6,FALSE))</f>
        <v>1614</v>
      </c>
      <c r="F107" s="36" t="str">
        <f>IF(VLOOKUP($A107,'I-Ligands'!$A:$G,7,FALSE)="","",VLOOKUP($A107,'I-Ligands'!$A:$G,7,FALSE))</f>
        <v>Physiological</v>
      </c>
      <c r="G107" s="28">
        <f t="shared" si="20"/>
        <v>0</v>
      </c>
      <c r="H107" s="32">
        <f t="shared" si="21"/>
        <v>7.1707110040972166</v>
      </c>
      <c r="I107" s="32">
        <f t="shared" si="22"/>
        <v>6.0110237667042785</v>
      </c>
      <c r="J107" s="32">
        <f t="shared" si="23"/>
        <v>0</v>
      </c>
      <c r="K107" s="32" t="e">
        <f t="shared" si="24"/>
        <v>#N/A</v>
      </c>
      <c r="L107" s="28">
        <f t="shared" si="25"/>
        <v>0</v>
      </c>
      <c r="M107" s="32">
        <f t="shared" si="26"/>
        <v>7.45</v>
      </c>
      <c r="N107" s="32">
        <f t="shared" si="27"/>
        <v>6.63</v>
      </c>
      <c r="O107" s="32">
        <f t="shared" si="28"/>
        <v>0</v>
      </c>
      <c r="P107" s="32" t="e">
        <f t="shared" si="29"/>
        <v>#N/A</v>
      </c>
      <c r="Q107" s="29">
        <f t="shared" si="30"/>
        <v>0</v>
      </c>
      <c r="R107" s="31">
        <f t="shared" si="31"/>
        <v>52.566735112936342</v>
      </c>
      <c r="S107" s="31">
        <f t="shared" si="32"/>
        <v>24.04494382022472</v>
      </c>
      <c r="T107" s="31">
        <f t="shared" si="33"/>
        <v>0</v>
      </c>
      <c r="U107" s="31" t="e">
        <f t="shared" si="34"/>
        <v>#N/A</v>
      </c>
      <c r="V107" s="28">
        <f t="shared" si="35"/>
        <v>0</v>
      </c>
      <c r="W107" s="32">
        <f t="shared" si="36"/>
        <v>3.2241813602015115</v>
      </c>
      <c r="X107" s="32">
        <f t="shared" si="37"/>
        <v>1.2104072398190044</v>
      </c>
      <c r="Y107" s="32">
        <f t="shared" si="38"/>
        <v>0</v>
      </c>
      <c r="Z107" s="32" t="e">
        <f t="shared" si="39"/>
        <v>#N/A</v>
      </c>
      <c r="AA107" s="23" cm="1">
        <f t="array" ref="AA107">_xlfn.IFS(AR107=0,0,AR107&gt;0,(LOG(0.01*BI107/10^-AR107)))</f>
        <v>0</v>
      </c>
      <c r="AB107" s="24" cm="1">
        <f t="array" ref="AB107">_xlfn.IFS(AS107=0,0,AS107&gt;0,(LOG(0.01*BJ107/10^-AS107)))</f>
        <v>0</v>
      </c>
      <c r="AC107" s="24" cm="1">
        <f t="array" ref="AC107">_xlfn.IFS(AT107=0,0,AT107&gt;0,(LOG(0.01*BK107/10^-AT107)))</f>
        <v>6.9346442509348476</v>
      </c>
      <c r="AD107" s="24" cm="1">
        <f t="array" ref="AD107">_xlfn.IFS(AU107=0,0,AU107&gt;0,(LOG(0.01*BL107/10^-AU107)))</f>
        <v>6.9346442509348476</v>
      </c>
      <c r="AE107" s="24" cm="1">
        <f t="array" ref="AE107">_xlfn.IFS(AV107=0,0,AV107&gt;0,(LOG(0.01*BM107/10^-AV107)))</f>
        <v>7.1707110040972166</v>
      </c>
      <c r="AF107" s="24" cm="1">
        <f t="array" ref="AF107">_xlfn.IFS(AW107=0,0,AW107&gt;0,(LOG(0.01*BN107/10^-AW107)))</f>
        <v>6.2763845674187797</v>
      </c>
      <c r="AG107" s="24" cm="1">
        <f t="array" ref="AG107">_xlfn.IFS(AX107=0,0,AX107&gt;0,(LOG(0.01*BO107/10^-AX107)))</f>
        <v>6.2763845674187797</v>
      </c>
      <c r="AH107" s="24" cm="1">
        <f t="array" ref="AH107">_xlfn.IFS(AY107=0,0,AY107&gt;0,(LOG(0.01*BP107/10^-AY107)))</f>
        <v>6.5777278663192567</v>
      </c>
      <c r="AI107" s="24" cm="1">
        <f t="array" ref="AI107">_xlfn.IFS(AZ107=0,0,AZ107&gt;0,(LOG(0.01*BQ107/10^-AZ107)))</f>
        <v>0</v>
      </c>
      <c r="AJ107" s="24" cm="1">
        <f t="array" ref="AJ107">_xlfn.IFS(BA107=0,0,BA107&gt;0,(LOG(0.01*BR107/10^-BA107)))</f>
        <v>0</v>
      </c>
      <c r="AK107" s="24" cm="1">
        <f t="array" ref="AK107">_xlfn.IFS(BB107=0,0,BB107&gt;0,(LOG(0.01*BS107/10^-BB107)))</f>
        <v>6.0110237667042785</v>
      </c>
      <c r="AL107" s="24" cm="1">
        <f t="array" ref="AL107">_xlfn.IFS(BC107=0,0,BC107&gt;0,(LOG(0.01*BT107/10^-BC107)))</f>
        <v>0</v>
      </c>
      <c r="AM107" s="24" cm="1">
        <f t="array" ref="AM107">_xlfn.IFS(BD107=0,0,BD107&gt;0,(LOG(0.01*BU107/10^-BD107)))</f>
        <v>0</v>
      </c>
      <c r="AN107" s="24" cm="1">
        <f t="array" ref="AN107">_xlfn.IFS(BE107=0,0,BE107&gt;0,(LOG(0.01*BV107/10^-BE107)))</f>
        <v>0</v>
      </c>
      <c r="AO107" s="24" t="e" cm="1">
        <f t="array" ref="AO107">_xlfn.IFS(BF107=0,0,BF107&gt;0,(LOG(0.01*BW107/10^-BF107)))</f>
        <v>#N/A</v>
      </c>
      <c r="AP107" s="24" t="e" cm="1">
        <f t="array" ref="AP107">_xlfn.IFS(BG107=0,0,BG107&gt;0,(LOG(0.01*BX107/10^-BG107)))</f>
        <v>#N/A</v>
      </c>
      <c r="AQ107" s="24" t="e" cm="1">
        <f t="array" ref="AQ107">_xlfn.IFS(BH107=0,0,BH107&gt;0,(LOG(0.01*BY107/10^-BH107)))</f>
        <v>#N/A</v>
      </c>
      <c r="AR107" s="23">
        <f>VLOOKUP($A107,'I-EmEC'!$A:$DD,MATCH(AR$2,'I-EmEC'!$A$1:$DD$1,0),FALSE)</f>
        <v>0</v>
      </c>
      <c r="AS107" s="24">
        <f>VLOOKUP($A107,'I-EmEC'!$A:$DD,MATCH(AS$2,'I-EmEC'!$A$1:$DD$1,0),FALSE)</f>
        <v>0</v>
      </c>
      <c r="AT107" s="24">
        <f>VLOOKUP($A107,'I-EmEC'!$A:$DD,MATCH(AT$2,'I-EmEC'!$A$1:$DD$1,0),FALSE)</f>
        <v>7.22</v>
      </c>
      <c r="AU107" s="24">
        <f>VLOOKUP($A107,'I-EmEC'!$A:$DD,MATCH(AU$2,'I-EmEC'!$A$1:$DD$1,0),FALSE)</f>
        <v>7.22</v>
      </c>
      <c r="AV107" s="24">
        <f>VLOOKUP($A107,'I-EmEC'!$A:$DD,MATCH(AV$2,'I-EmEC'!$A$1:$DD$1,0),FALSE)</f>
        <v>7.45</v>
      </c>
      <c r="AW107" s="24">
        <f>VLOOKUP($A107,'I-EmEC'!$A:$DD,MATCH(AW$2,'I-EmEC'!$A$1:$DD$1,0),FALSE)</f>
        <v>6.77</v>
      </c>
      <c r="AX107" s="24">
        <f>VLOOKUP($A107,'I-EmEC'!$A:$DD,MATCH(AX$2,'I-EmEC'!$A$1:$DD$1,0),FALSE)</f>
        <v>6.77</v>
      </c>
      <c r="AY107" s="24">
        <f>VLOOKUP($A107,'I-EmEC'!$A:$DD,MATCH(AY$2,'I-EmEC'!$A$1:$DD$1,0),FALSE)</f>
        <v>7.04</v>
      </c>
      <c r="AZ107" s="24">
        <f>VLOOKUP($A107,'I-EmEC'!$A:$DD,MATCH(AZ$2,'I-EmEC'!$A$1:$DD$1,0),FALSE)</f>
        <v>0</v>
      </c>
      <c r="BA107" s="24">
        <f>VLOOKUP($A107,'I-EmEC'!$A:$DD,MATCH(BA$2,'I-EmEC'!$A$1:$DD$1,0),FALSE)</f>
        <v>0</v>
      </c>
      <c r="BB107" s="24">
        <f>VLOOKUP($A107,'I-EmEC'!$A:$DD,MATCH(BB$2,'I-EmEC'!$A$1:$DD$1,0),FALSE)</f>
        <v>6.63</v>
      </c>
      <c r="BC107" s="24">
        <f>VLOOKUP($A107,'I-EmEC'!$A:$DD,MATCH(BC$2,'I-EmEC'!$A$1:$DD$1,0),FALSE)</f>
        <v>0</v>
      </c>
      <c r="BD107" s="24">
        <f>VLOOKUP($A107,'I-EmEC'!$A:$DD,MATCH(BD$2,'I-EmEC'!$A$1:$DD$1,0),FALSE)</f>
        <v>0</v>
      </c>
      <c r="BE107" s="24">
        <f>VLOOKUP($A107,'I-EmEC'!$A:$DD,MATCH(BE$2,'I-EmEC'!$A$1:$DD$1,0),FALSE)</f>
        <v>0</v>
      </c>
      <c r="BF107" s="24" t="e">
        <f>VLOOKUP($A107,'I-EmEC'!$A:$DD,MATCH(BF$2,'I-EmEC'!$A$1:$DD$1,0),FALSE)</f>
        <v>#N/A</v>
      </c>
      <c r="BG107" s="24" t="e">
        <f>VLOOKUP($A107,'I-EmEC'!$A:$DD,MATCH(BG$2,'I-EmEC'!$A$1:$DD$1,0),FALSE)</f>
        <v>#N/A</v>
      </c>
      <c r="BH107" s="24" t="e">
        <f>VLOOKUP($A107,'I-EmEC'!$A:$DD,MATCH(BH$2,'I-EmEC'!$A$1:$DD$1,0),FALSE)</f>
        <v>#N/A</v>
      </c>
      <c r="BI107" s="26">
        <f>VLOOKUP($A107,'I-EmEC'!$A:$DD,MATCH(BI$2,'I-EmEC'!$A$1:$DD$1,0),FALSE)</f>
        <v>0</v>
      </c>
      <c r="BJ107" s="27">
        <f>VLOOKUP($A107,'I-EmEC'!$A:$DD,MATCH(BJ$2,'I-EmEC'!$A$1:$DD$1,0),FALSE)</f>
        <v>0</v>
      </c>
      <c r="BK107" s="27">
        <f>VLOOKUP($A107,'I-EmEC'!$A:$DD,MATCH(BK$2,'I-EmEC'!$A$1:$DD$1,0),FALSE)</f>
        <v>51.83752417794971</v>
      </c>
      <c r="BL107" s="27">
        <f>VLOOKUP($A107,'I-EmEC'!$A:$DD,MATCH(BL$2,'I-EmEC'!$A$1:$DD$1,0),FALSE)</f>
        <v>51.83752417794971</v>
      </c>
      <c r="BM107" s="27">
        <f>VLOOKUP($A107,'I-EmEC'!$A:$DD,MATCH(BM$2,'I-EmEC'!$A$1:$DD$1,0),FALSE)</f>
        <v>52.566735112936342</v>
      </c>
      <c r="BN107" s="27">
        <f>VLOOKUP($A107,'I-EmEC'!$A:$DD,MATCH(BN$2,'I-EmEC'!$A$1:$DD$1,0),FALSE)</f>
        <v>32.091097308488614</v>
      </c>
      <c r="BO107" s="27">
        <f>VLOOKUP($A107,'I-EmEC'!$A:$DD,MATCH(BO$2,'I-EmEC'!$A$1:$DD$1,0),FALSE)</f>
        <v>32.091097308488614</v>
      </c>
      <c r="BP107" s="27">
        <f>VLOOKUP($A107,'I-EmEC'!$A:$DD,MATCH(BP$2,'I-EmEC'!$A$1:$DD$1,0),FALSE)</f>
        <v>34.492753623188406</v>
      </c>
      <c r="BQ107" s="27">
        <f>VLOOKUP($A107,'I-EmEC'!$A:$DD,MATCH(BQ$2,'I-EmEC'!$A$1:$DD$1,0),FALSE)</f>
        <v>0</v>
      </c>
      <c r="BR107" s="27">
        <f>VLOOKUP($A107,'I-EmEC'!$A:$DD,MATCH(BR$2,'I-EmEC'!$A$1:$DD$1,0),FALSE)</f>
        <v>0</v>
      </c>
      <c r="BS107" s="27">
        <f>VLOOKUP($A107,'I-EmEC'!$A:$DD,MATCH(BS$2,'I-EmEC'!$A$1:$DD$1,0),FALSE)</f>
        <v>24.04494382022472</v>
      </c>
      <c r="BT107" s="27">
        <f>VLOOKUP($A107,'I-EmEC'!$A:$DD,MATCH(BT$2,'I-EmEC'!$A$1:$DD$1,0),FALSE)</f>
        <v>0</v>
      </c>
      <c r="BU107" s="27">
        <f>VLOOKUP($A107,'I-EmEC'!$A:$DD,MATCH(BU$2,'I-EmEC'!$A$1:$DD$1,0),FALSE)</f>
        <v>0</v>
      </c>
      <c r="BV107" s="27">
        <f>VLOOKUP($A107,'I-EmEC'!$A:$DD,MATCH(BV$2,'I-EmEC'!$A$1:$DD$1,0),FALSE)</f>
        <v>0</v>
      </c>
      <c r="BW107" s="27" t="e">
        <f>VLOOKUP($A107,'I-EmEC'!$A:$DD,MATCH(BW$2,'I-EmEC'!$A$1:$DD$1,0),FALSE)</f>
        <v>#N/A</v>
      </c>
      <c r="BX107" s="27" t="e">
        <f>VLOOKUP($A107,'I-EmEC'!$A:$DD,MATCH(BX$2,'I-EmEC'!$A$1:$DD$1,0),FALSE)</f>
        <v>#N/A</v>
      </c>
      <c r="BY107" s="27" t="e">
        <f>VLOOKUP($A107,'I-EmEC'!$A:$DD,MATCH(BY$2,'I-EmEC'!$A$1:$DD$1,0),FALSE)</f>
        <v>#N/A</v>
      </c>
      <c r="BZ107" s="23">
        <f>VLOOKUP($A107,'I-EmEC'!$A:$DD,MATCH(BZ$2,'I-EmEC'!$A$1:$DD$1,0),FALSE)</f>
        <v>0</v>
      </c>
      <c r="CA107" s="24">
        <f>VLOOKUP($A107,'I-EmEC'!$A:$DD,MATCH(CA$2,'I-EmEC'!$A$1:$DD$1,0),FALSE)</f>
        <v>0</v>
      </c>
      <c r="CB107" s="24">
        <f>VLOOKUP($A107,'I-EmEC'!$A:$DD,MATCH(CB$2,'I-EmEC'!$A$1:$DD$1,0),FALSE)</f>
        <v>3.1455399061032865</v>
      </c>
      <c r="CC107" s="24">
        <f>VLOOKUP($A107,'I-EmEC'!$A:$DD,MATCH(CC$2,'I-EmEC'!$A$1:$DD$1,0),FALSE)</f>
        <v>3.1455399061032865</v>
      </c>
      <c r="CD107" s="24">
        <f>VLOOKUP($A107,'I-EmEC'!$A:$DD,MATCH(CD$2,'I-EmEC'!$A$1:$DD$1,0),FALSE)</f>
        <v>3.2241813602015115</v>
      </c>
      <c r="CE107" s="24">
        <f>VLOOKUP($A107,'I-EmEC'!$A:$DD,MATCH(CE$2,'I-EmEC'!$A$1:$DD$1,0),FALSE)</f>
        <v>2.1739130434782608</v>
      </c>
      <c r="CF107" s="24">
        <f>VLOOKUP($A107,'I-EmEC'!$A:$DD,MATCH(CF$2,'I-EmEC'!$A$1:$DD$1,0),FALSE)</f>
        <v>2.1739130434782608</v>
      </c>
      <c r="CG107" s="24">
        <f>VLOOKUP($A107,'I-EmEC'!$A:$DD,MATCH(CG$2,'I-EmEC'!$A$1:$DD$1,0),FALSE)</f>
        <v>1.7</v>
      </c>
      <c r="CH107" s="24">
        <f>VLOOKUP($A107,'I-EmEC'!$A:$DD,MATCH(CH$2,'I-EmEC'!$A$1:$DD$1,0),FALSE)</f>
        <v>0</v>
      </c>
      <c r="CI107" s="24">
        <f>VLOOKUP($A107,'I-EmEC'!$A:$DD,MATCH(CI$2,'I-EmEC'!$A$1:$DD$1,0),FALSE)</f>
        <v>0</v>
      </c>
      <c r="CJ107" s="24">
        <f>VLOOKUP($A107,'I-EmEC'!$A:$DD,MATCH(CJ$2,'I-EmEC'!$A$1:$DD$1,0),FALSE)</f>
        <v>1.2104072398190044</v>
      </c>
      <c r="CK107" s="24">
        <f>VLOOKUP($A107,'I-EmEC'!$A:$DD,MATCH(CK$2,'I-EmEC'!$A$1:$DD$1,0),FALSE)</f>
        <v>0</v>
      </c>
      <c r="CL107" s="24">
        <f>VLOOKUP($A107,'I-EmEC'!$A:$DD,MATCH(CL$2,'I-EmEC'!$A$1:$DD$1,0),FALSE)</f>
        <v>0</v>
      </c>
      <c r="CM107" s="24">
        <f>VLOOKUP($A107,'I-EmEC'!$A:$DD,MATCH(CM$2,'I-EmEC'!$A$1:$DD$1,0),FALSE)</f>
        <v>0</v>
      </c>
      <c r="CN107" s="24" t="e">
        <f>VLOOKUP($A107,'I-EmEC'!$A:$DD,MATCH(CN$2,'I-EmEC'!$A$1:$DD$1,0),FALSE)</f>
        <v>#N/A</v>
      </c>
      <c r="CO107" s="24" t="e">
        <f>VLOOKUP($A107,'I-EmEC'!$A:$DD,MATCH(CO$2,'I-EmEC'!$A$1:$DD$1,0),FALSE)</f>
        <v>#N/A</v>
      </c>
      <c r="CP107" s="24" t="e">
        <f>VLOOKUP($A107,'I-EmEC'!$A:$DD,MATCH(CP$2,'I-EmEC'!$A$1:$DD$1,0),FALSE)</f>
        <v>#N/A</v>
      </c>
    </row>
    <row r="108" spans="1:94" x14ac:dyDescent="0.2">
      <c r="A108" s="49" t="s">
        <v>184</v>
      </c>
      <c r="B108" s="37" t="str">
        <f>IF(VLOOKUP($A108,'I-Ligands'!$A:$G,3,FALSE)="","",VLOOKUP($A108,'I-Ligands'!$A:$G,3,FALSE))</f>
        <v>Nociceptin</v>
      </c>
      <c r="C108" s="38" t="str">
        <f>IF(VLOOKUP($A108,'I-Ligands'!$A:$G,4,FALSE)="","",VLOOKUP($A108,'I-Ligands'!$A:$G,4,FALSE))</f>
        <v>FGGFTGARKSARKLANQ</v>
      </c>
      <c r="D108" s="36" t="str">
        <f>IF(VLOOKUP($A108,'I-Ligands'!$A:$G,5,FALSE)="","",VLOOKUP($A108,'I-Ligands'!$A:$G,5,FALSE))</f>
        <v>Guide to Pharmacology</v>
      </c>
      <c r="E108" s="36">
        <f>IF(VLOOKUP($A108,'I-Ligands'!$A:$G,6,FALSE)="","",VLOOKUP($A108,'I-Ligands'!$A:$G,6,FALSE))</f>
        <v>1681</v>
      </c>
      <c r="F108" s="36" t="str">
        <f>IF(VLOOKUP($A108,'I-Ligands'!$A:$G,7,FALSE)="","",VLOOKUP($A108,'I-Ligands'!$A:$G,7,FALSE))</f>
        <v>Physiological</v>
      </c>
      <c r="G108" s="28">
        <f t="shared" si="20"/>
        <v>0</v>
      </c>
      <c r="H108" s="32">
        <f t="shared" si="21"/>
        <v>9.5642837243226264</v>
      </c>
      <c r="I108" s="32">
        <f t="shared" si="22"/>
        <v>8.8748387629876913</v>
      </c>
      <c r="J108" s="32">
        <f t="shared" si="23"/>
        <v>7.6481512503836449</v>
      </c>
      <c r="K108" s="32" t="e">
        <f t="shared" si="24"/>
        <v>#N/A</v>
      </c>
      <c r="L108" s="28">
        <f t="shared" si="25"/>
        <v>0</v>
      </c>
      <c r="M108" s="32">
        <f t="shared" si="26"/>
        <v>9.59</v>
      </c>
      <c r="N108" s="32">
        <f t="shared" si="27"/>
        <v>8.94</v>
      </c>
      <c r="O108" s="32">
        <f t="shared" si="28"/>
        <v>7.87</v>
      </c>
      <c r="P108" s="32" t="e">
        <f t="shared" si="29"/>
        <v>#N/A</v>
      </c>
      <c r="Q108" s="29">
        <f t="shared" si="30"/>
        <v>0</v>
      </c>
      <c r="R108" s="31">
        <f t="shared" si="31"/>
        <v>98.260869565217391</v>
      </c>
      <c r="S108" s="31">
        <f t="shared" si="32"/>
        <v>86.067415730337075</v>
      </c>
      <c r="T108" s="31">
        <f t="shared" si="33"/>
        <v>60</v>
      </c>
      <c r="U108" s="31" t="e">
        <f t="shared" si="34"/>
        <v>#N/A</v>
      </c>
      <c r="V108" s="28">
        <f t="shared" si="35"/>
        <v>0</v>
      </c>
      <c r="W108" s="32">
        <f t="shared" si="36"/>
        <v>16.536585365853661</v>
      </c>
      <c r="X108" s="32">
        <f t="shared" si="37"/>
        <v>6.3432835820895521</v>
      </c>
      <c r="Y108" s="32">
        <f t="shared" si="38"/>
        <v>8.3776595744680851</v>
      </c>
      <c r="Z108" s="32" t="e">
        <f t="shared" si="39"/>
        <v>#N/A</v>
      </c>
      <c r="AA108" s="23" cm="1">
        <f t="array" ref="AA108">_xlfn.IFS(AR108=0,0,AR108&gt;0,(LOG(0.01*BI108/10^-AR108)))</f>
        <v>0</v>
      </c>
      <c r="AB108" s="24" cm="1">
        <f t="array" ref="AB108">_xlfn.IFS(AS108=0,0,AS108&gt;0,(LOG(0.01*BJ108/10^-AS108)))</f>
        <v>0</v>
      </c>
      <c r="AC108" s="24" cm="1">
        <f t="array" ref="AC108">_xlfn.IFS(AT108=0,0,AT108&gt;0,(LOG(0.01*BK108/10^-AT108)))</f>
        <v>8.9775909490290253</v>
      </c>
      <c r="AD108" s="24" cm="1">
        <f t="array" ref="AD108">_xlfn.IFS(AU108=0,0,AU108&gt;0,(LOG(0.01*BL108/10^-AU108)))</f>
        <v>8.9775909490290253</v>
      </c>
      <c r="AE108" s="24" cm="1">
        <f t="array" ref="AE108">_xlfn.IFS(AV108=0,0,AV108&gt;0,(LOG(0.01*BM108/10^-AV108)))</f>
        <v>9.5642837243226264</v>
      </c>
      <c r="AF108" s="24" cm="1">
        <f t="array" ref="AF108">_xlfn.IFS(AW108=0,0,AW108&gt;0,(LOG(0.01*BN108/10^-AW108)))</f>
        <v>8.7082992102518126</v>
      </c>
      <c r="AG108" s="24" cm="1">
        <f t="array" ref="AG108">_xlfn.IFS(AX108=0,0,AX108&gt;0,(LOG(0.01*BO108/10^-AX108)))</f>
        <v>8.7082992102518126</v>
      </c>
      <c r="AH108" s="24" cm="1">
        <f t="array" ref="AH108">_xlfn.IFS(AY108=0,0,AY108&gt;0,(LOG(0.01*BP108/10^-AY108)))</f>
        <v>9.0823806031298098</v>
      </c>
      <c r="AI108" s="24" cm="1">
        <f t="array" ref="AI108">_xlfn.IFS(AZ108=0,0,AZ108&gt;0,(LOG(0.01*BQ108/10^-AZ108)))</f>
        <v>7.1792969148172157</v>
      </c>
      <c r="AJ108" s="24" cm="1">
        <f t="array" ref="AJ108">_xlfn.IFS(BA108=0,0,BA108&gt;0,(LOG(0.01*BR108/10^-BA108)))</f>
        <v>7.1792969148172157</v>
      </c>
      <c r="AK108" s="24" cm="1">
        <f t="array" ref="AK108">_xlfn.IFS(BB108=0,0,BB108&gt;0,(LOG(0.01*BS108/10^-BB108)))</f>
        <v>8.8748387629876913</v>
      </c>
      <c r="AL108" s="24" cm="1">
        <f t="array" ref="AL108">_xlfn.IFS(BC108=0,0,BC108&gt;0,(LOG(0.01*BT108/10^-BC108)))</f>
        <v>6.9554409620449382</v>
      </c>
      <c r="AM108" s="24" cm="1">
        <f t="array" ref="AM108">_xlfn.IFS(BD108=0,0,BD108&gt;0,(LOG(0.01*BU108/10^-BD108)))</f>
        <v>7.6481512503836449</v>
      </c>
      <c r="AN108" s="24" cm="1">
        <f t="array" ref="AN108">_xlfn.IFS(BE108=0,0,BE108&gt;0,(LOG(0.01*BV108/10^-BE108)))</f>
        <v>7.2538227495220076</v>
      </c>
      <c r="AO108" s="24" t="e" cm="1">
        <f t="array" ref="AO108">_xlfn.IFS(BF108=0,0,BF108&gt;0,(LOG(0.01*BW108/10^-BF108)))</f>
        <v>#N/A</v>
      </c>
      <c r="AP108" s="24" t="e" cm="1">
        <f t="array" ref="AP108">_xlfn.IFS(BG108=0,0,BG108&gt;0,(LOG(0.01*BX108/10^-BG108)))</f>
        <v>#N/A</v>
      </c>
      <c r="AQ108" s="24" t="e" cm="1">
        <f t="array" ref="AQ108">_xlfn.IFS(BH108=0,0,BH108&gt;0,(LOG(0.01*BY108/10^-BH108)))</f>
        <v>#N/A</v>
      </c>
      <c r="AR108" s="23">
        <f>VLOOKUP($A108,'I-EmEC'!$A:$DD,MATCH(AR$2,'I-EmEC'!$A$1:$DD$1,0),FALSE)</f>
        <v>0</v>
      </c>
      <c r="AS108" s="24">
        <f>VLOOKUP($A108,'I-EmEC'!$A:$DD,MATCH(AS$2,'I-EmEC'!$A$1:$DD$1,0),FALSE)</f>
        <v>0</v>
      </c>
      <c r="AT108" s="24">
        <f>VLOOKUP($A108,'I-EmEC'!$A:$DD,MATCH(AT$2,'I-EmEC'!$A$1:$DD$1,0),FALSE)</f>
        <v>9</v>
      </c>
      <c r="AU108" s="24">
        <f>VLOOKUP($A108,'I-EmEC'!$A:$DD,MATCH(AU$2,'I-EmEC'!$A$1:$DD$1,0),FALSE)</f>
        <v>9</v>
      </c>
      <c r="AV108" s="24">
        <f>VLOOKUP($A108,'I-EmEC'!$A:$DD,MATCH(AV$2,'I-EmEC'!$A$1:$DD$1,0),FALSE)</f>
        <v>9.59</v>
      </c>
      <c r="AW108" s="24">
        <f>VLOOKUP($A108,'I-EmEC'!$A:$DD,MATCH(AW$2,'I-EmEC'!$A$1:$DD$1,0),FALSE)</f>
        <v>8.74</v>
      </c>
      <c r="AX108" s="24">
        <f>VLOOKUP($A108,'I-EmEC'!$A:$DD,MATCH(AX$2,'I-EmEC'!$A$1:$DD$1,0),FALSE)</f>
        <v>8.74</v>
      </c>
      <c r="AY108" s="24">
        <f>VLOOKUP($A108,'I-EmEC'!$A:$DD,MATCH(AY$2,'I-EmEC'!$A$1:$DD$1,0),FALSE)</f>
        <v>9.09</v>
      </c>
      <c r="AZ108" s="24">
        <f>VLOOKUP($A108,'I-EmEC'!$A:$DD,MATCH(AZ$2,'I-EmEC'!$A$1:$DD$1,0),FALSE)</f>
        <v>7.66</v>
      </c>
      <c r="BA108" s="24">
        <f>VLOOKUP($A108,'I-EmEC'!$A:$DD,MATCH(BA$2,'I-EmEC'!$A$1:$DD$1,0),FALSE)</f>
        <v>7.66</v>
      </c>
      <c r="BB108" s="24">
        <f>VLOOKUP($A108,'I-EmEC'!$A:$DD,MATCH(BB$2,'I-EmEC'!$A$1:$DD$1,0),FALSE)</f>
        <v>8.94</v>
      </c>
      <c r="BC108" s="24">
        <f>VLOOKUP($A108,'I-EmEC'!$A:$DD,MATCH(BC$2,'I-EmEC'!$A$1:$DD$1,0),FALSE)</f>
        <v>7.43</v>
      </c>
      <c r="BD108" s="24">
        <f>VLOOKUP($A108,'I-EmEC'!$A:$DD,MATCH(BD$2,'I-EmEC'!$A$1:$DD$1,0),FALSE)</f>
        <v>7.87</v>
      </c>
      <c r="BE108" s="24">
        <f>VLOOKUP($A108,'I-EmEC'!$A:$DD,MATCH(BE$2,'I-EmEC'!$A$1:$DD$1,0),FALSE)</f>
        <v>7.71</v>
      </c>
      <c r="BF108" s="24" t="e">
        <f>VLOOKUP($A108,'I-EmEC'!$A:$DD,MATCH(BF$2,'I-EmEC'!$A$1:$DD$1,0),FALSE)</f>
        <v>#N/A</v>
      </c>
      <c r="BG108" s="24" t="e">
        <f>VLOOKUP($A108,'I-EmEC'!$A:$DD,MATCH(BG$2,'I-EmEC'!$A$1:$DD$1,0),FALSE)</f>
        <v>#N/A</v>
      </c>
      <c r="BH108" s="24" t="e">
        <f>VLOOKUP($A108,'I-EmEC'!$A:$DD,MATCH(BH$2,'I-EmEC'!$A$1:$DD$1,0),FALSE)</f>
        <v>#N/A</v>
      </c>
      <c r="BI108" s="26">
        <f>VLOOKUP($A108,'I-EmEC'!$A:$DD,MATCH(BI$2,'I-EmEC'!$A$1:$DD$1,0),FALSE)</f>
        <v>0</v>
      </c>
      <c r="BJ108" s="27">
        <f>VLOOKUP($A108,'I-EmEC'!$A:$DD,MATCH(BJ$2,'I-EmEC'!$A$1:$DD$1,0),FALSE)</f>
        <v>0</v>
      </c>
      <c r="BK108" s="27">
        <f>VLOOKUP($A108,'I-EmEC'!$A:$DD,MATCH(BK$2,'I-EmEC'!$A$1:$DD$1,0),FALSE)</f>
        <v>94.970986460348158</v>
      </c>
      <c r="BL108" s="27">
        <f>VLOOKUP($A108,'I-EmEC'!$A:$DD,MATCH(BL$2,'I-EmEC'!$A$1:$DD$1,0),FALSE)</f>
        <v>94.970986460348158</v>
      </c>
      <c r="BM108" s="27">
        <f>VLOOKUP($A108,'I-EmEC'!$A:$DD,MATCH(BM$2,'I-EmEC'!$A$1:$DD$1,0),FALSE)</f>
        <v>94.250513347022576</v>
      </c>
      <c r="BN108" s="27">
        <f>VLOOKUP($A108,'I-EmEC'!$A:$DD,MATCH(BN$2,'I-EmEC'!$A$1:$DD$1,0),FALSE)</f>
        <v>92.960662525879926</v>
      </c>
      <c r="BO108" s="27">
        <f>VLOOKUP($A108,'I-EmEC'!$A:$DD,MATCH(BO$2,'I-EmEC'!$A$1:$DD$1,0),FALSE)</f>
        <v>92.960662525879926</v>
      </c>
      <c r="BP108" s="27">
        <f>VLOOKUP($A108,'I-EmEC'!$A:$DD,MATCH(BP$2,'I-EmEC'!$A$1:$DD$1,0),FALSE)</f>
        <v>98.260869565217391</v>
      </c>
      <c r="BQ108" s="27">
        <f>VLOOKUP($A108,'I-EmEC'!$A:$DD,MATCH(BQ$2,'I-EmEC'!$A$1:$DD$1,0),FALSE)</f>
        <v>33.059548254620125</v>
      </c>
      <c r="BR108" s="27">
        <f>VLOOKUP($A108,'I-EmEC'!$A:$DD,MATCH(BR$2,'I-EmEC'!$A$1:$DD$1,0),FALSE)</f>
        <v>33.059548254620125</v>
      </c>
      <c r="BS108" s="27">
        <f>VLOOKUP($A108,'I-EmEC'!$A:$DD,MATCH(BS$2,'I-EmEC'!$A$1:$DD$1,0),FALSE)</f>
        <v>86.067415730337075</v>
      </c>
      <c r="BT108" s="27">
        <f>VLOOKUP($A108,'I-EmEC'!$A:$DD,MATCH(BT$2,'I-EmEC'!$A$1:$DD$1,0),FALSE)</f>
        <v>33.530571992110453</v>
      </c>
      <c r="BU108" s="27">
        <f>VLOOKUP($A108,'I-EmEC'!$A:$DD,MATCH(BU$2,'I-EmEC'!$A$1:$DD$1,0),FALSE)</f>
        <v>60</v>
      </c>
      <c r="BV108" s="27">
        <f>VLOOKUP($A108,'I-EmEC'!$A:$DD,MATCH(BV$2,'I-EmEC'!$A$1:$DD$1,0),FALSE)</f>
        <v>34.980237154150196</v>
      </c>
      <c r="BW108" s="27" t="e">
        <f>VLOOKUP($A108,'I-EmEC'!$A:$DD,MATCH(BW$2,'I-EmEC'!$A$1:$DD$1,0),FALSE)</f>
        <v>#N/A</v>
      </c>
      <c r="BX108" s="27" t="e">
        <f>VLOOKUP($A108,'I-EmEC'!$A:$DD,MATCH(BX$2,'I-EmEC'!$A$1:$DD$1,0),FALSE)</f>
        <v>#N/A</v>
      </c>
      <c r="BY108" s="27" t="e">
        <f>VLOOKUP($A108,'I-EmEC'!$A:$DD,MATCH(BY$2,'I-EmEC'!$A$1:$DD$1,0),FALSE)</f>
        <v>#N/A</v>
      </c>
      <c r="BZ108" s="23">
        <f>VLOOKUP($A108,'I-EmEC'!$A:$DD,MATCH(BZ$2,'I-EmEC'!$A$1:$DD$1,0),FALSE)</f>
        <v>0</v>
      </c>
      <c r="CA108" s="24">
        <f>VLOOKUP($A108,'I-EmEC'!$A:$DD,MATCH(CA$2,'I-EmEC'!$A$1:$DD$1,0),FALSE)</f>
        <v>0</v>
      </c>
      <c r="CB108" s="24">
        <f>VLOOKUP($A108,'I-EmEC'!$A:$DD,MATCH(CB$2,'I-EmEC'!$A$1:$DD$1,0),FALSE)</f>
        <v>12.819843342036554</v>
      </c>
      <c r="CC108" s="24">
        <f>VLOOKUP($A108,'I-EmEC'!$A:$DD,MATCH(CC$2,'I-EmEC'!$A$1:$DD$1,0),FALSE)</f>
        <v>12.819843342036554</v>
      </c>
      <c r="CD108" s="24">
        <f>VLOOKUP($A108,'I-EmEC'!$A:$DD,MATCH(CD$2,'I-EmEC'!$A$1:$DD$1,0),FALSE)</f>
        <v>10.337837837837837</v>
      </c>
      <c r="CE108" s="24">
        <f>VLOOKUP($A108,'I-EmEC'!$A:$DD,MATCH(CE$2,'I-EmEC'!$A$1:$DD$1,0),FALSE)</f>
        <v>12.612359550561797</v>
      </c>
      <c r="CF108" s="24">
        <f>VLOOKUP($A108,'I-EmEC'!$A:$DD,MATCH(CF$2,'I-EmEC'!$A$1:$DD$1,0),FALSE)</f>
        <v>12.612359550561797</v>
      </c>
      <c r="CG108" s="24">
        <f>VLOOKUP($A108,'I-EmEC'!$A:$DD,MATCH(CG$2,'I-EmEC'!$A$1:$DD$1,0),FALSE)</f>
        <v>16.536585365853661</v>
      </c>
      <c r="CH108" s="24">
        <f>VLOOKUP($A108,'I-EmEC'!$A:$DD,MATCH(CH$2,'I-EmEC'!$A$1:$DD$1,0),FALSE)</f>
        <v>3.4255319148936172</v>
      </c>
      <c r="CI108" s="24">
        <f>VLOOKUP($A108,'I-EmEC'!$A:$DD,MATCH(CI$2,'I-EmEC'!$A$1:$DD$1,0),FALSE)</f>
        <v>3.4255319148936172</v>
      </c>
      <c r="CJ108" s="24">
        <f>VLOOKUP($A108,'I-EmEC'!$A:$DD,MATCH(CJ$2,'I-EmEC'!$A$1:$DD$1,0),FALSE)</f>
        <v>5.6076134699853579</v>
      </c>
      <c r="CK108" s="24">
        <f>VLOOKUP($A108,'I-EmEC'!$A:$DD,MATCH(CK$2,'I-EmEC'!$A$1:$DD$1,0),FALSE)</f>
        <v>6.3432835820895521</v>
      </c>
      <c r="CL108" s="24">
        <f>VLOOKUP($A108,'I-EmEC'!$A:$DD,MATCH(CL$2,'I-EmEC'!$A$1:$DD$1,0),FALSE)</f>
        <v>8.3776595744680851</v>
      </c>
      <c r="CM108" s="24">
        <f>VLOOKUP($A108,'I-EmEC'!$A:$DD,MATCH(CM$2,'I-EmEC'!$A$1:$DD$1,0),FALSE)</f>
        <v>3.97752808988764</v>
      </c>
      <c r="CN108" s="24" t="e">
        <f>VLOOKUP($A108,'I-EmEC'!$A:$DD,MATCH(CN$2,'I-EmEC'!$A$1:$DD$1,0),FALSE)</f>
        <v>#N/A</v>
      </c>
      <c r="CO108" s="24" t="e">
        <f>VLOOKUP($A108,'I-EmEC'!$A:$DD,MATCH(CO$2,'I-EmEC'!$A$1:$DD$1,0),FALSE)</f>
        <v>#N/A</v>
      </c>
      <c r="CP108" s="24" t="e">
        <f>VLOOKUP($A108,'I-EmEC'!$A:$DD,MATCH(CP$2,'I-EmEC'!$A$1:$DD$1,0),FALSE)</f>
        <v>#N/A</v>
      </c>
    </row>
    <row r="109" spans="1:94" x14ac:dyDescent="0.2">
      <c r="A109" s="49" t="s">
        <v>186</v>
      </c>
      <c r="B109" s="37" t="str">
        <f>IF(VLOOKUP($A109,'I-Ligands'!$A:$G,3,FALSE)="","",VLOOKUP($A109,'I-Ligands'!$A:$G,3,FALSE))</f>
        <v>Orexin-A</v>
      </c>
      <c r="C109" s="38" t="str">
        <f>IF(VLOOKUP($A109,'I-Ligands'!$A:$G,4,FALSE)="","",VLOOKUP($A109,'I-Ligands'!$A:$G,4,FALSE))</f>
        <v>Pyr-PLPDCCRQKTCSCRLYELLHGAGNHAAGILTL-NH2</v>
      </c>
      <c r="D109" s="36" t="str">
        <f>IF(VLOOKUP($A109,'I-Ligands'!$A:$G,5,FALSE)="","",VLOOKUP($A109,'I-Ligands'!$A:$G,5,FALSE))</f>
        <v>Guide to Pharmacology</v>
      </c>
      <c r="E109" s="36">
        <f>IF(VLOOKUP($A109,'I-Ligands'!$A:$G,6,FALSE)="","",VLOOKUP($A109,'I-Ligands'!$A:$G,6,FALSE))</f>
        <v>1697</v>
      </c>
      <c r="F109" s="36" t="str">
        <f>IF(VLOOKUP($A109,'I-Ligands'!$A:$G,7,FALSE)="","",VLOOKUP($A109,'I-Ligands'!$A:$G,7,FALSE))</f>
        <v>Physiological</v>
      </c>
      <c r="G109" s="28">
        <f t="shared" si="20"/>
        <v>8.0809410323409523</v>
      </c>
      <c r="H109" s="32">
        <f t="shared" si="21"/>
        <v>9.184603585748933</v>
      </c>
      <c r="I109" s="32">
        <f t="shared" si="22"/>
        <v>9.4685696370922834</v>
      </c>
      <c r="J109" s="32">
        <f t="shared" si="23"/>
        <v>9.3425950755865408</v>
      </c>
      <c r="K109" s="32" t="e">
        <f t="shared" si="24"/>
        <v>#N/A</v>
      </c>
      <c r="L109" s="28">
        <f t="shared" si="25"/>
        <v>8.1999999999999993</v>
      </c>
      <c r="M109" s="32">
        <f t="shared" si="26"/>
        <v>9.52</v>
      </c>
      <c r="N109" s="32">
        <f t="shared" si="27"/>
        <v>9.76</v>
      </c>
      <c r="O109" s="32">
        <f t="shared" si="28"/>
        <v>9.5299999999999994</v>
      </c>
      <c r="P109" s="32" t="e">
        <f t="shared" si="29"/>
        <v>#N/A</v>
      </c>
      <c r="Q109" s="29">
        <f t="shared" si="30"/>
        <v>78.67647058823529</v>
      </c>
      <c r="R109" s="31">
        <f t="shared" si="31"/>
        <v>81.159420289855092</v>
      </c>
      <c r="S109" s="31">
        <f t="shared" si="32"/>
        <v>72.484599589322372</v>
      </c>
      <c r="T109" s="31">
        <f t="shared" si="33"/>
        <v>64.952380952380949</v>
      </c>
      <c r="U109" s="31" t="e">
        <f t="shared" si="34"/>
        <v>#N/A</v>
      </c>
      <c r="V109" s="28">
        <f t="shared" si="35"/>
        <v>8.1963927855711418</v>
      </c>
      <c r="W109" s="32">
        <f t="shared" si="36"/>
        <v>7.0242914979757085</v>
      </c>
      <c r="X109" s="32">
        <f t="shared" si="37"/>
        <v>8.8450704225352119</v>
      </c>
      <c r="Y109" s="32">
        <f t="shared" si="38"/>
        <v>7.349137931034484</v>
      </c>
      <c r="Z109" s="32" t="e">
        <f t="shared" si="39"/>
        <v>#N/A</v>
      </c>
      <c r="AA109" s="23" cm="1">
        <f t="array" ref="AA109">_xlfn.IFS(AR109=0,0,AR109&gt;0,(LOG(0.01*BI109/10^-AR109)))</f>
        <v>8.0558448693149938</v>
      </c>
      <c r="AB109" s="24" cm="1">
        <f t="array" ref="AB109">_xlfn.IFS(AS109=0,0,AS109&gt;0,(LOG(0.01*BJ109/10^-AS109)))</f>
        <v>8.0809410323409523</v>
      </c>
      <c r="AC109" s="24" cm="1">
        <f t="array" ref="AC109">_xlfn.IFS(AT109=0,0,AT109&gt;0,(LOG(0.01*BK109/10^-AT109)))</f>
        <v>9.1468389316969336</v>
      </c>
      <c r="AD109" s="24" cm="1">
        <f t="array" ref="AD109">_xlfn.IFS(AU109=0,0,AU109&gt;0,(LOG(0.01*BL109/10^-AU109)))</f>
        <v>9.1468389316969336</v>
      </c>
      <c r="AE109" s="24" cm="1">
        <f t="array" ref="AE109">_xlfn.IFS(AV109=0,0,AV109&gt;0,(LOG(0.01*BM109/10^-AV109)))</f>
        <v>9.1019839830032829</v>
      </c>
      <c r="AF109" s="24" cm="1">
        <f t="array" ref="AF109">_xlfn.IFS(AW109=0,0,AW109&gt;0,(LOG(0.01*BN109/10^-AW109)))</f>
        <v>8.5993389362689463</v>
      </c>
      <c r="AG109" s="24" cm="1">
        <f t="array" ref="AG109">_xlfn.IFS(AX109=0,0,AX109&gt;0,(LOG(0.01*BO109/10^-AX109)))</f>
        <v>8.5993389362689463</v>
      </c>
      <c r="AH109" s="24" cm="1">
        <f t="array" ref="AH109">_xlfn.IFS(AY109=0,0,AY109&gt;0,(LOG(0.01*BP109/10^-AY109)))</f>
        <v>9.184603585748933</v>
      </c>
      <c r="AI109" s="24" cm="1">
        <f t="array" ref="AI109">_xlfn.IFS(AZ109=0,0,AZ109&gt;0,(LOG(0.01*BQ109/10^-AZ109)))</f>
        <v>9.1902457441731897</v>
      </c>
      <c r="AJ109" s="24" cm="1">
        <f t="array" ref="AJ109">_xlfn.IFS(BA109=0,0,BA109&gt;0,(LOG(0.01*BR109/10^-BA109)))</f>
        <v>9.1902457441731897</v>
      </c>
      <c r="AK109" s="24" cm="1">
        <f t="array" ref="AK109">_xlfn.IFS(BB109=0,0,BB109&gt;0,(LOG(0.01*BS109/10^-BB109)))</f>
        <v>9.4685696370922834</v>
      </c>
      <c r="AL109" s="24" cm="1">
        <f t="array" ref="AL109">_xlfn.IFS(BC109=0,0,BC109&gt;0,(LOG(0.01*BT109/10^-BC109)))</f>
        <v>9.3427937705968915</v>
      </c>
      <c r="AM109" s="24" cm="1">
        <f t="array" ref="AM109">_xlfn.IFS(BD109=0,0,BD109&gt;0,(LOG(0.01*BU109/10^-BD109)))</f>
        <v>9.3425950755865408</v>
      </c>
      <c r="AN109" s="24" cm="1">
        <f t="array" ref="AN109">_xlfn.IFS(BE109=0,0,BE109&gt;0,(LOG(0.01*BV109/10^-BE109)))</f>
        <v>9.2517233268718808</v>
      </c>
      <c r="AO109" s="24" t="e" cm="1">
        <f t="array" ref="AO109">_xlfn.IFS(BF109=0,0,BF109&gt;0,(LOG(0.01*BW109/10^-BF109)))</f>
        <v>#N/A</v>
      </c>
      <c r="AP109" s="24" t="e" cm="1">
        <f t="array" ref="AP109">_xlfn.IFS(BG109=0,0,BG109&gt;0,(LOG(0.01*BX109/10^-BG109)))</f>
        <v>#N/A</v>
      </c>
      <c r="AQ109" s="24" t="e" cm="1">
        <f t="array" ref="AQ109">_xlfn.IFS(BH109=0,0,BH109&gt;0,(LOG(0.01*BY109/10^-BH109)))</f>
        <v>#N/A</v>
      </c>
      <c r="AR109" s="23">
        <f>VLOOKUP($A109,'I-EmEC'!$A:$DD,MATCH(AR$2,'I-EmEC'!$A$1:$DD$1,0),FALSE)</f>
        <v>8.16</v>
      </c>
      <c r="AS109" s="24">
        <f>VLOOKUP($A109,'I-EmEC'!$A:$DD,MATCH(AS$2,'I-EmEC'!$A$1:$DD$1,0),FALSE)</f>
        <v>8.1999999999999993</v>
      </c>
      <c r="AT109" s="24">
        <f>VLOOKUP($A109,'I-EmEC'!$A:$DD,MATCH(AT$2,'I-EmEC'!$A$1:$DD$1,0),FALSE)</f>
        <v>9.32</v>
      </c>
      <c r="AU109" s="24">
        <f>VLOOKUP($A109,'I-EmEC'!$A:$DD,MATCH(AU$2,'I-EmEC'!$A$1:$DD$1,0),FALSE)</f>
        <v>9.32</v>
      </c>
      <c r="AV109" s="24">
        <f>VLOOKUP($A109,'I-EmEC'!$A:$DD,MATCH(AV$2,'I-EmEC'!$A$1:$DD$1,0),FALSE)</f>
        <v>9.52</v>
      </c>
      <c r="AW109" s="24">
        <f>VLOOKUP($A109,'I-EmEC'!$A:$DD,MATCH(AW$2,'I-EmEC'!$A$1:$DD$1,0),FALSE)</f>
        <v>8.69</v>
      </c>
      <c r="AX109" s="24">
        <f>VLOOKUP($A109,'I-EmEC'!$A:$DD,MATCH(AX$2,'I-EmEC'!$A$1:$DD$1,0),FALSE)</f>
        <v>8.69</v>
      </c>
      <c r="AY109" s="24">
        <f>VLOOKUP($A109,'I-EmEC'!$A:$DD,MATCH(AY$2,'I-EmEC'!$A$1:$DD$1,0),FALSE)</f>
        <v>9.3800000000000008</v>
      </c>
      <c r="AZ109" s="24">
        <f>VLOOKUP($A109,'I-EmEC'!$A:$DD,MATCH(AZ$2,'I-EmEC'!$A$1:$DD$1,0),FALSE)</f>
        <v>9.33</v>
      </c>
      <c r="BA109" s="24">
        <f>VLOOKUP($A109,'I-EmEC'!$A:$DD,MATCH(BA$2,'I-EmEC'!$A$1:$DD$1,0),FALSE)</f>
        <v>9.33</v>
      </c>
      <c r="BB109" s="24">
        <f>VLOOKUP($A109,'I-EmEC'!$A:$DD,MATCH(BB$2,'I-EmEC'!$A$1:$DD$1,0),FALSE)</f>
        <v>9.6199999999999992</v>
      </c>
      <c r="BC109" s="24">
        <f>VLOOKUP($A109,'I-EmEC'!$A:$DD,MATCH(BC$2,'I-EmEC'!$A$1:$DD$1,0),FALSE)</f>
        <v>9.76</v>
      </c>
      <c r="BD109" s="24">
        <f>VLOOKUP($A109,'I-EmEC'!$A:$DD,MATCH(BD$2,'I-EmEC'!$A$1:$DD$1,0),FALSE)</f>
        <v>9.5299999999999994</v>
      </c>
      <c r="BE109" s="24">
        <f>VLOOKUP($A109,'I-EmEC'!$A:$DD,MATCH(BE$2,'I-EmEC'!$A$1:$DD$1,0),FALSE)</f>
        <v>9.44</v>
      </c>
      <c r="BF109" s="24" t="e">
        <f>VLOOKUP($A109,'I-EmEC'!$A:$DD,MATCH(BF$2,'I-EmEC'!$A$1:$DD$1,0),FALSE)</f>
        <v>#N/A</v>
      </c>
      <c r="BG109" s="24" t="e">
        <f>VLOOKUP($A109,'I-EmEC'!$A:$DD,MATCH(BG$2,'I-EmEC'!$A$1:$DD$1,0),FALSE)</f>
        <v>#N/A</v>
      </c>
      <c r="BH109" s="24" t="e">
        <f>VLOOKUP($A109,'I-EmEC'!$A:$DD,MATCH(BH$2,'I-EmEC'!$A$1:$DD$1,0),FALSE)</f>
        <v>#N/A</v>
      </c>
      <c r="BI109" s="26">
        <f>VLOOKUP($A109,'I-EmEC'!$A:$DD,MATCH(BI$2,'I-EmEC'!$A$1:$DD$1,0),FALSE)</f>
        <v>78.67647058823529</v>
      </c>
      <c r="BJ109" s="27">
        <f>VLOOKUP($A109,'I-EmEC'!$A:$DD,MATCH(BJ$2,'I-EmEC'!$A$1:$DD$1,0),FALSE)</f>
        <v>76.022304832713758</v>
      </c>
      <c r="BK109" s="27">
        <f>VLOOKUP($A109,'I-EmEC'!$A:$DD,MATCH(BK$2,'I-EmEC'!$A$1:$DD$1,0),FALSE)</f>
        <v>67.117988394584145</v>
      </c>
      <c r="BL109" s="27">
        <f>VLOOKUP($A109,'I-EmEC'!$A:$DD,MATCH(BL$2,'I-EmEC'!$A$1:$DD$1,0),FALSE)</f>
        <v>67.117988394584145</v>
      </c>
      <c r="BM109" s="27">
        <f>VLOOKUP($A109,'I-EmEC'!$A:$DD,MATCH(BM$2,'I-EmEC'!$A$1:$DD$1,0),FALSE)</f>
        <v>38.193018480492817</v>
      </c>
      <c r="BN109" s="27">
        <f>VLOOKUP($A109,'I-EmEC'!$A:$DD,MATCH(BN$2,'I-EmEC'!$A$1:$DD$1,0),FALSE)</f>
        <v>81.159420289855092</v>
      </c>
      <c r="BO109" s="27">
        <f>VLOOKUP($A109,'I-EmEC'!$A:$DD,MATCH(BO$2,'I-EmEC'!$A$1:$DD$1,0),FALSE)</f>
        <v>81.159420289855092</v>
      </c>
      <c r="BP109" s="27">
        <f>VLOOKUP($A109,'I-EmEC'!$A:$DD,MATCH(BP$2,'I-EmEC'!$A$1:$DD$1,0),FALSE)</f>
        <v>63.768115942028984</v>
      </c>
      <c r="BQ109" s="27">
        <f>VLOOKUP($A109,'I-EmEC'!$A:$DD,MATCH(BQ$2,'I-EmEC'!$A$1:$DD$1,0),FALSE)</f>
        <v>72.484599589322372</v>
      </c>
      <c r="BR109" s="27">
        <f>VLOOKUP($A109,'I-EmEC'!$A:$DD,MATCH(BR$2,'I-EmEC'!$A$1:$DD$1,0),FALSE)</f>
        <v>72.484599589322372</v>
      </c>
      <c r="BS109" s="27">
        <f>VLOOKUP($A109,'I-EmEC'!$A:$DD,MATCH(BS$2,'I-EmEC'!$A$1:$DD$1,0),FALSE)</f>
        <v>70.561797752808985</v>
      </c>
      <c r="BT109" s="27">
        <f>VLOOKUP($A109,'I-EmEC'!$A:$DD,MATCH(BT$2,'I-EmEC'!$A$1:$DD$1,0),FALSE)</f>
        <v>38.264299802761336</v>
      </c>
      <c r="BU109" s="27">
        <f>VLOOKUP($A109,'I-EmEC'!$A:$DD,MATCH(BU$2,'I-EmEC'!$A$1:$DD$1,0),FALSE)</f>
        <v>64.952380952380949</v>
      </c>
      <c r="BV109" s="27">
        <f>VLOOKUP($A109,'I-EmEC'!$A:$DD,MATCH(BV$2,'I-EmEC'!$A$1:$DD$1,0),FALSE)</f>
        <v>64.822134387351767</v>
      </c>
      <c r="BW109" s="27" t="e">
        <f>VLOOKUP($A109,'I-EmEC'!$A:$DD,MATCH(BW$2,'I-EmEC'!$A$1:$DD$1,0),FALSE)</f>
        <v>#N/A</v>
      </c>
      <c r="BX109" s="27" t="e">
        <f>VLOOKUP($A109,'I-EmEC'!$A:$DD,MATCH(BX$2,'I-EmEC'!$A$1:$DD$1,0),FALSE)</f>
        <v>#N/A</v>
      </c>
      <c r="BY109" s="27" t="e">
        <f>VLOOKUP($A109,'I-EmEC'!$A:$DD,MATCH(BY$2,'I-EmEC'!$A$1:$DD$1,0),FALSE)</f>
        <v>#N/A</v>
      </c>
      <c r="BZ109" s="23">
        <f>VLOOKUP($A109,'I-EmEC'!$A:$DD,MATCH(BZ$2,'I-EmEC'!$A$1:$DD$1,0),FALSE)</f>
        <v>5.7916102841677946</v>
      </c>
      <c r="CA109" s="24">
        <f>VLOOKUP($A109,'I-EmEC'!$A:$DD,MATCH(CA$2,'I-EmEC'!$A$1:$DD$1,0),FALSE)</f>
        <v>8.1963927855711418</v>
      </c>
      <c r="CB109" s="24">
        <f>VLOOKUP($A109,'I-EmEC'!$A:$DD,MATCH(CB$2,'I-EmEC'!$A$1:$DD$1,0),FALSE)</f>
        <v>7.0242914979757085</v>
      </c>
      <c r="CC109" s="24">
        <f>VLOOKUP($A109,'I-EmEC'!$A:$DD,MATCH(CC$2,'I-EmEC'!$A$1:$DD$1,0),FALSE)</f>
        <v>7.0242914979757085</v>
      </c>
      <c r="CD109" s="24">
        <f>VLOOKUP($A109,'I-EmEC'!$A:$DD,MATCH(CD$2,'I-EmEC'!$A$1:$DD$1,0),FALSE)</f>
        <v>4.0347071583514102</v>
      </c>
      <c r="CE109" s="24">
        <f>VLOOKUP($A109,'I-EmEC'!$A:$DD,MATCH(CE$2,'I-EmEC'!$A$1:$DD$1,0),FALSE)</f>
        <v>6.125</v>
      </c>
      <c r="CF109" s="24">
        <f>VLOOKUP($A109,'I-EmEC'!$A:$DD,MATCH(CF$2,'I-EmEC'!$A$1:$DD$1,0),FALSE)</f>
        <v>6.125</v>
      </c>
      <c r="CG109" s="24">
        <f>VLOOKUP($A109,'I-EmEC'!$A:$DD,MATCH(CG$2,'I-EmEC'!$A$1:$DD$1,0),FALSE)</f>
        <v>5.2132701421800949</v>
      </c>
      <c r="CH109" s="24">
        <f>VLOOKUP($A109,'I-EmEC'!$A:$DD,MATCH(CH$2,'I-EmEC'!$A$1:$DD$1,0),FALSE)</f>
        <v>5.014204545454545</v>
      </c>
      <c r="CI109" s="24">
        <f>VLOOKUP($A109,'I-EmEC'!$A:$DD,MATCH(CI$2,'I-EmEC'!$A$1:$DD$1,0),FALSE)</f>
        <v>5.014204545454545</v>
      </c>
      <c r="CJ109" s="24">
        <f>VLOOKUP($A109,'I-EmEC'!$A:$DD,MATCH(CJ$2,'I-EmEC'!$A$1:$DD$1,0),FALSE)</f>
        <v>8.8450704225352119</v>
      </c>
      <c r="CK109" s="24">
        <f>VLOOKUP($A109,'I-EmEC'!$A:$DD,MATCH(CK$2,'I-EmEC'!$A$1:$DD$1,0),FALSE)</f>
        <v>4.2543859649122808</v>
      </c>
      <c r="CL109" s="24">
        <f>VLOOKUP($A109,'I-EmEC'!$A:$DD,MATCH(CL$2,'I-EmEC'!$A$1:$DD$1,0),FALSE)</f>
        <v>7.349137931034484</v>
      </c>
      <c r="CM109" s="24">
        <f>VLOOKUP($A109,'I-EmEC'!$A:$DD,MATCH(CM$2,'I-EmEC'!$A$1:$DD$1,0),FALSE)</f>
        <v>6.7075664621676889</v>
      </c>
      <c r="CN109" s="24" t="e">
        <f>VLOOKUP($A109,'I-EmEC'!$A:$DD,MATCH(CN$2,'I-EmEC'!$A$1:$DD$1,0),FALSE)</f>
        <v>#N/A</v>
      </c>
      <c r="CO109" s="24" t="e">
        <f>VLOOKUP($A109,'I-EmEC'!$A:$DD,MATCH(CO$2,'I-EmEC'!$A$1:$DD$1,0),FALSE)</f>
        <v>#N/A</v>
      </c>
      <c r="CP109" s="24" t="e">
        <f>VLOOKUP($A109,'I-EmEC'!$A:$DD,MATCH(CP$2,'I-EmEC'!$A$1:$DD$1,0),FALSE)</f>
        <v>#N/A</v>
      </c>
    </row>
    <row r="110" spans="1:94" x14ac:dyDescent="0.2">
      <c r="A110" s="49" t="s">
        <v>187</v>
      </c>
      <c r="B110" s="37" t="str">
        <f>IF(VLOOKUP($A110,'I-Ligands'!$A:$G,3,FALSE)="","",VLOOKUP($A110,'I-Ligands'!$A:$G,3,FALSE))</f>
        <v>Orexin-A</v>
      </c>
      <c r="C110" s="38" t="str">
        <f>IF(VLOOKUP($A110,'I-Ligands'!$A:$G,4,FALSE)="","",VLOOKUP($A110,'I-Ligands'!$A:$G,4,FALSE))</f>
        <v>Pyr-PLPDCCRQKTCSCRLYELLHGAGNHAAGILTL-NH2</v>
      </c>
      <c r="D110" s="36" t="str">
        <f>IF(VLOOKUP($A110,'I-Ligands'!$A:$G,5,FALSE)="","",VLOOKUP($A110,'I-Ligands'!$A:$G,5,FALSE))</f>
        <v>Guide to Pharmacology</v>
      </c>
      <c r="E110" s="36">
        <f>IF(VLOOKUP($A110,'I-Ligands'!$A:$G,6,FALSE)="","",VLOOKUP($A110,'I-Ligands'!$A:$G,6,FALSE))</f>
        <v>1697</v>
      </c>
      <c r="F110" s="36" t="str">
        <f>IF(VLOOKUP($A110,'I-Ligands'!$A:$G,7,FALSE)="","",VLOOKUP($A110,'I-Ligands'!$A:$G,7,FALSE))</f>
        <v>Physiological</v>
      </c>
      <c r="G110" s="28">
        <f t="shared" si="20"/>
        <v>6.8869682871539997</v>
      </c>
      <c r="H110" s="32">
        <f t="shared" si="21"/>
        <v>7.6826993918404609</v>
      </c>
      <c r="I110" s="32">
        <f t="shared" si="22"/>
        <v>8.1982370846455304</v>
      </c>
      <c r="J110" s="32">
        <f t="shared" si="23"/>
        <v>7.6611545293013101</v>
      </c>
      <c r="K110" s="32" t="e">
        <f t="shared" si="24"/>
        <v>#N/A</v>
      </c>
      <c r="L110" s="28">
        <f t="shared" si="25"/>
        <v>7.18</v>
      </c>
      <c r="M110" s="32">
        <f t="shared" si="26"/>
        <v>7.82</v>
      </c>
      <c r="N110" s="32">
        <f t="shared" si="27"/>
        <v>8.25</v>
      </c>
      <c r="O110" s="32">
        <f t="shared" si="28"/>
        <v>7.76</v>
      </c>
      <c r="P110" s="32" t="e">
        <f t="shared" si="29"/>
        <v>#N/A</v>
      </c>
      <c r="Q110" s="29">
        <f t="shared" si="30"/>
        <v>55.514705882352942</v>
      </c>
      <c r="R110" s="31">
        <f t="shared" si="31"/>
        <v>72.895277207392198</v>
      </c>
      <c r="S110" s="31">
        <f t="shared" si="32"/>
        <v>88.764044943820224</v>
      </c>
      <c r="T110" s="31">
        <f t="shared" si="33"/>
        <v>79.644268774703548</v>
      </c>
      <c r="U110" s="31" t="e">
        <f t="shared" si="34"/>
        <v>#N/A</v>
      </c>
      <c r="V110" s="28">
        <f t="shared" si="35"/>
        <v>9.0963855421686741</v>
      </c>
      <c r="W110" s="32">
        <f t="shared" si="36"/>
        <v>10.380116959064328</v>
      </c>
      <c r="X110" s="32">
        <f t="shared" si="37"/>
        <v>16.056910569105693</v>
      </c>
      <c r="Y110" s="32">
        <f t="shared" si="38"/>
        <v>18.91566265060241</v>
      </c>
      <c r="Z110" s="32" t="e">
        <f t="shared" si="39"/>
        <v>#N/A</v>
      </c>
      <c r="AA110" s="23" cm="1">
        <f t="array" ref="AA110">_xlfn.IFS(AR110=0,0,AR110&gt;0,(LOG(0.01*BI110/10^-AR110)))</f>
        <v>6.8544080432589718</v>
      </c>
      <c r="AB110" s="24" cm="1">
        <f t="array" ref="AB110">_xlfn.IFS(AS110=0,0,AS110&gt;0,(LOG(0.01*BJ110/10^-AS110)))</f>
        <v>6.8869682871539997</v>
      </c>
      <c r="AC110" s="24" cm="1">
        <f t="array" ref="AC110">_xlfn.IFS(AT110=0,0,AT110&gt;0,(LOG(0.01*BK110/10^-AT110)))</f>
        <v>7.3776108405551142</v>
      </c>
      <c r="AD110" s="24" cm="1">
        <f t="array" ref="AD110">_xlfn.IFS(AU110=0,0,AU110&gt;0,(LOG(0.01*BL110/10^-AU110)))</f>
        <v>7.3776108405551142</v>
      </c>
      <c r="AE110" s="24" cm="1">
        <f t="array" ref="AE110">_xlfn.IFS(AV110=0,0,AV110&gt;0,(LOG(0.01*BM110/10^-AV110)))</f>
        <v>7.6826993918404609</v>
      </c>
      <c r="AF110" s="24" cm="1">
        <f t="array" ref="AF110">_xlfn.IFS(AW110=0,0,AW110&gt;0,(LOG(0.01*BN110/10^-AW110)))</f>
        <v>7.2031912447256756</v>
      </c>
      <c r="AG110" s="24" cm="1">
        <f t="array" ref="AG110">_xlfn.IFS(AX110=0,0,AX110&gt;0,(LOG(0.01*BO110/10^-AX110)))</f>
        <v>7.2031912447256756</v>
      </c>
      <c r="AH110" s="24" cm="1">
        <f t="array" ref="AH110">_xlfn.IFS(AY110=0,0,AY110&gt;0,(LOG(0.01*BP110/10^-AY110)))</f>
        <v>7.5702442398894876</v>
      </c>
      <c r="AI110" s="24" cm="1">
        <f t="array" ref="AI110">_xlfn.IFS(AZ110=0,0,AZ110&gt;0,(LOG(0.01*BQ110/10^-AZ110)))</f>
        <v>8.1588114061604102</v>
      </c>
      <c r="AJ110" s="24" cm="1">
        <f t="array" ref="AJ110">_xlfn.IFS(BA110=0,0,BA110&gt;0,(LOG(0.01*BR110/10^-BA110)))</f>
        <v>8.1588114061604102</v>
      </c>
      <c r="AK110" s="24" cm="1">
        <f t="array" ref="AK110">_xlfn.IFS(BB110=0,0,BB110&gt;0,(LOG(0.01*BS110/10^-BB110)))</f>
        <v>8.1982370846455304</v>
      </c>
      <c r="AL110" s="24" cm="1">
        <f t="array" ref="AL110">_xlfn.IFS(BC110=0,0,BC110&gt;0,(LOG(0.01*BT110/10^-BC110)))</f>
        <v>6.7732933319864097</v>
      </c>
      <c r="AM110" s="24" cm="1">
        <f t="array" ref="AM110">_xlfn.IFS(BD110=0,0,BD110&gt;0,(LOG(0.01*BU110/10^-BD110)))</f>
        <v>7.0067703446672587</v>
      </c>
      <c r="AN110" s="24" cm="1">
        <f t="array" ref="AN110">_xlfn.IFS(BE110=0,0,BE110&gt;0,(LOG(0.01*BV110/10^-BE110)))</f>
        <v>7.6611545293013101</v>
      </c>
      <c r="AO110" s="24" t="e" cm="1">
        <f t="array" ref="AO110">_xlfn.IFS(BF110=0,0,BF110&gt;0,(LOG(0.01*BW110/10^-BF110)))</f>
        <v>#N/A</v>
      </c>
      <c r="AP110" s="24" t="e" cm="1">
        <f t="array" ref="AP110">_xlfn.IFS(BG110=0,0,BG110&gt;0,(LOG(0.01*BX110/10^-BG110)))</f>
        <v>#N/A</v>
      </c>
      <c r="AQ110" s="24" t="e" cm="1">
        <f t="array" ref="AQ110">_xlfn.IFS(BH110=0,0,BH110&gt;0,(LOG(0.01*BY110/10^-BH110)))</f>
        <v>#N/A</v>
      </c>
      <c r="AR110" s="23">
        <f>VLOOKUP($A110,'I-EmEC'!$A:$DD,MATCH(AR$2,'I-EmEC'!$A$1:$DD$1,0),FALSE)</f>
        <v>7.11</v>
      </c>
      <c r="AS110" s="24">
        <f>VLOOKUP($A110,'I-EmEC'!$A:$DD,MATCH(AS$2,'I-EmEC'!$A$1:$DD$1,0),FALSE)</f>
        <v>7.18</v>
      </c>
      <c r="AT110" s="24">
        <f>VLOOKUP($A110,'I-EmEC'!$A:$DD,MATCH(AT$2,'I-EmEC'!$A$1:$DD$1,0),FALSE)</f>
        <v>7.53</v>
      </c>
      <c r="AU110" s="24">
        <f>VLOOKUP($A110,'I-EmEC'!$A:$DD,MATCH(AU$2,'I-EmEC'!$A$1:$DD$1,0),FALSE)</f>
        <v>7.53</v>
      </c>
      <c r="AV110" s="24">
        <f>VLOOKUP($A110,'I-EmEC'!$A:$DD,MATCH(AV$2,'I-EmEC'!$A$1:$DD$1,0),FALSE)</f>
        <v>7.82</v>
      </c>
      <c r="AW110" s="24">
        <f>VLOOKUP($A110,'I-EmEC'!$A:$DD,MATCH(AW$2,'I-EmEC'!$A$1:$DD$1,0),FALSE)</f>
        <v>7.4</v>
      </c>
      <c r="AX110" s="24">
        <f>VLOOKUP($A110,'I-EmEC'!$A:$DD,MATCH(AX$2,'I-EmEC'!$A$1:$DD$1,0),FALSE)</f>
        <v>7.4</v>
      </c>
      <c r="AY110" s="24">
        <f>VLOOKUP($A110,'I-EmEC'!$A:$DD,MATCH(AY$2,'I-EmEC'!$A$1:$DD$1,0),FALSE)</f>
        <v>7.79</v>
      </c>
      <c r="AZ110" s="24">
        <f>VLOOKUP($A110,'I-EmEC'!$A:$DD,MATCH(AZ$2,'I-EmEC'!$A$1:$DD$1,0),FALSE)</f>
        <v>8.2200000000000006</v>
      </c>
      <c r="BA110" s="24">
        <f>VLOOKUP($A110,'I-EmEC'!$A:$DD,MATCH(BA$2,'I-EmEC'!$A$1:$DD$1,0),FALSE)</f>
        <v>8.2200000000000006</v>
      </c>
      <c r="BB110" s="24">
        <f>VLOOKUP($A110,'I-EmEC'!$A:$DD,MATCH(BB$2,'I-EmEC'!$A$1:$DD$1,0),FALSE)</f>
        <v>8.25</v>
      </c>
      <c r="BC110" s="24">
        <f>VLOOKUP($A110,'I-EmEC'!$A:$DD,MATCH(BC$2,'I-EmEC'!$A$1:$DD$1,0),FALSE)</f>
        <v>7.06</v>
      </c>
      <c r="BD110" s="24">
        <f>VLOOKUP($A110,'I-EmEC'!$A:$DD,MATCH(BD$2,'I-EmEC'!$A$1:$DD$1,0),FALSE)</f>
        <v>7.23</v>
      </c>
      <c r="BE110" s="24">
        <f>VLOOKUP($A110,'I-EmEC'!$A:$DD,MATCH(BE$2,'I-EmEC'!$A$1:$DD$1,0),FALSE)</f>
        <v>7.76</v>
      </c>
      <c r="BF110" s="24" t="e">
        <f>VLOOKUP($A110,'I-EmEC'!$A:$DD,MATCH(BF$2,'I-EmEC'!$A$1:$DD$1,0),FALSE)</f>
        <v>#N/A</v>
      </c>
      <c r="BG110" s="24" t="e">
        <f>VLOOKUP($A110,'I-EmEC'!$A:$DD,MATCH(BG$2,'I-EmEC'!$A$1:$DD$1,0),FALSE)</f>
        <v>#N/A</v>
      </c>
      <c r="BH110" s="24" t="e">
        <f>VLOOKUP($A110,'I-EmEC'!$A:$DD,MATCH(BH$2,'I-EmEC'!$A$1:$DD$1,0),FALSE)</f>
        <v>#N/A</v>
      </c>
      <c r="BI110" s="26">
        <f>VLOOKUP($A110,'I-EmEC'!$A:$DD,MATCH(BI$2,'I-EmEC'!$A$1:$DD$1,0),FALSE)</f>
        <v>55.514705882352942</v>
      </c>
      <c r="BJ110" s="27">
        <f>VLOOKUP($A110,'I-EmEC'!$A:$DD,MATCH(BJ$2,'I-EmEC'!$A$1:$DD$1,0),FALSE)</f>
        <v>50.929368029739777</v>
      </c>
      <c r="BK110" s="27">
        <f>VLOOKUP($A110,'I-EmEC'!$A:$DD,MATCH(BK$2,'I-EmEC'!$A$1:$DD$1,0),FALSE)</f>
        <v>70.406189555125721</v>
      </c>
      <c r="BL110" s="27">
        <f>VLOOKUP($A110,'I-EmEC'!$A:$DD,MATCH(BL$2,'I-EmEC'!$A$1:$DD$1,0),FALSE)</f>
        <v>70.406189555125721</v>
      </c>
      <c r="BM110" s="27">
        <f>VLOOKUP($A110,'I-EmEC'!$A:$DD,MATCH(BM$2,'I-EmEC'!$A$1:$DD$1,0),FALSE)</f>
        <v>72.895277207392198</v>
      </c>
      <c r="BN110" s="27">
        <f>VLOOKUP($A110,'I-EmEC'!$A:$DD,MATCH(BN$2,'I-EmEC'!$A$1:$DD$1,0),FALSE)</f>
        <v>63.56107660455487</v>
      </c>
      <c r="BO110" s="27">
        <f>VLOOKUP($A110,'I-EmEC'!$A:$DD,MATCH(BO$2,'I-EmEC'!$A$1:$DD$1,0),FALSE)</f>
        <v>63.56107660455487</v>
      </c>
      <c r="BP110" s="27">
        <f>VLOOKUP($A110,'I-EmEC'!$A:$DD,MATCH(BP$2,'I-EmEC'!$A$1:$DD$1,0),FALSE)</f>
        <v>60.289855072463766</v>
      </c>
      <c r="BQ110" s="27">
        <f>VLOOKUP($A110,'I-EmEC'!$A:$DD,MATCH(BQ$2,'I-EmEC'!$A$1:$DD$1,0),FALSE)</f>
        <v>86.858316221765904</v>
      </c>
      <c r="BR110" s="27">
        <f>VLOOKUP($A110,'I-EmEC'!$A:$DD,MATCH(BR$2,'I-EmEC'!$A$1:$DD$1,0),FALSE)</f>
        <v>86.858316221765904</v>
      </c>
      <c r="BS110" s="27">
        <f>VLOOKUP($A110,'I-EmEC'!$A:$DD,MATCH(BS$2,'I-EmEC'!$A$1:$DD$1,0),FALSE)</f>
        <v>88.764044943820224</v>
      </c>
      <c r="BT110" s="27">
        <f>VLOOKUP($A110,'I-EmEC'!$A:$DD,MATCH(BT$2,'I-EmEC'!$A$1:$DD$1,0),FALSE)</f>
        <v>51.676528599605518</v>
      </c>
      <c r="BU110" s="27">
        <f>VLOOKUP($A110,'I-EmEC'!$A:$DD,MATCH(BU$2,'I-EmEC'!$A$1:$DD$1,0),FALSE)</f>
        <v>59.80952380952381</v>
      </c>
      <c r="BV110" s="27">
        <f>VLOOKUP($A110,'I-EmEC'!$A:$DD,MATCH(BV$2,'I-EmEC'!$A$1:$DD$1,0),FALSE)</f>
        <v>79.644268774703548</v>
      </c>
      <c r="BW110" s="27" t="e">
        <f>VLOOKUP($A110,'I-EmEC'!$A:$DD,MATCH(BW$2,'I-EmEC'!$A$1:$DD$1,0),FALSE)</f>
        <v>#N/A</v>
      </c>
      <c r="BX110" s="27" t="e">
        <f>VLOOKUP($A110,'I-EmEC'!$A:$DD,MATCH(BX$2,'I-EmEC'!$A$1:$DD$1,0),FALSE)</f>
        <v>#N/A</v>
      </c>
      <c r="BY110" s="27" t="e">
        <f>VLOOKUP($A110,'I-EmEC'!$A:$DD,MATCH(BY$2,'I-EmEC'!$A$1:$DD$1,0),FALSE)</f>
        <v>#N/A</v>
      </c>
      <c r="BZ110" s="23">
        <f>VLOOKUP($A110,'I-EmEC'!$A:$DD,MATCH(BZ$2,'I-EmEC'!$A$1:$DD$1,0),FALSE)</f>
        <v>9.0963855421686741</v>
      </c>
      <c r="CA110" s="24">
        <f>VLOOKUP($A110,'I-EmEC'!$A:$DD,MATCH(CA$2,'I-EmEC'!$A$1:$DD$1,0),FALSE)</f>
        <v>5.4799999999999995</v>
      </c>
      <c r="CB110" s="24">
        <f>VLOOKUP($A110,'I-EmEC'!$A:$DD,MATCH(CB$2,'I-EmEC'!$A$1:$DD$1,0),FALSE)</f>
        <v>8.8349514563106784</v>
      </c>
      <c r="CC110" s="24">
        <f>VLOOKUP($A110,'I-EmEC'!$A:$DD,MATCH(CC$2,'I-EmEC'!$A$1:$DD$1,0),FALSE)</f>
        <v>8.8349514563106784</v>
      </c>
      <c r="CD110" s="24">
        <f>VLOOKUP($A110,'I-EmEC'!$A:$DD,MATCH(CD$2,'I-EmEC'!$A$1:$DD$1,0),FALSE)</f>
        <v>10.380116959064328</v>
      </c>
      <c r="CE110" s="24">
        <f>VLOOKUP($A110,'I-EmEC'!$A:$DD,MATCH(CE$2,'I-EmEC'!$A$1:$DD$1,0),FALSE)</f>
        <v>8.647887323943662</v>
      </c>
      <c r="CF110" s="24">
        <f>VLOOKUP($A110,'I-EmEC'!$A:$DD,MATCH(CF$2,'I-EmEC'!$A$1:$DD$1,0),FALSE)</f>
        <v>8.647887323943662</v>
      </c>
      <c r="CG110" s="24">
        <f>VLOOKUP($A110,'I-EmEC'!$A:$DD,MATCH(CG$2,'I-EmEC'!$A$1:$DD$1,0),FALSE)</f>
        <v>5.4308093994778073</v>
      </c>
      <c r="CH110" s="24">
        <f>VLOOKUP($A110,'I-EmEC'!$A:$DD,MATCH(CH$2,'I-EmEC'!$A$1:$DD$1,0),FALSE)</f>
        <v>15</v>
      </c>
      <c r="CI110" s="24">
        <f>VLOOKUP($A110,'I-EmEC'!$A:$DD,MATCH(CI$2,'I-EmEC'!$A$1:$DD$1,0),FALSE)</f>
        <v>15</v>
      </c>
      <c r="CJ110" s="24">
        <f>VLOOKUP($A110,'I-EmEC'!$A:$DD,MATCH(CJ$2,'I-EmEC'!$A$1:$DD$1,0),FALSE)</f>
        <v>16.056910569105693</v>
      </c>
      <c r="CK110" s="24">
        <f>VLOOKUP($A110,'I-EmEC'!$A:$DD,MATCH(CK$2,'I-EmEC'!$A$1:$DD$1,0),FALSE)</f>
        <v>8.9419795221842993</v>
      </c>
      <c r="CL110" s="24">
        <f>VLOOKUP($A110,'I-EmEC'!$A:$DD,MATCH(CL$2,'I-EmEC'!$A$1:$DD$1,0),FALSE)</f>
        <v>18.91566265060241</v>
      </c>
      <c r="CM110" s="24">
        <f>VLOOKUP($A110,'I-EmEC'!$A:$DD,MATCH(CM$2,'I-EmEC'!$A$1:$DD$1,0),FALSE)</f>
        <v>8.7041036717062639</v>
      </c>
      <c r="CN110" s="24" t="e">
        <f>VLOOKUP($A110,'I-EmEC'!$A:$DD,MATCH(CN$2,'I-EmEC'!$A$1:$DD$1,0),FALSE)</f>
        <v>#N/A</v>
      </c>
      <c r="CO110" s="24" t="e">
        <f>VLOOKUP($A110,'I-EmEC'!$A:$DD,MATCH(CO$2,'I-EmEC'!$A$1:$DD$1,0),FALSE)</f>
        <v>#N/A</v>
      </c>
      <c r="CP110" s="24" t="e">
        <f>VLOOKUP($A110,'I-EmEC'!$A:$DD,MATCH(CP$2,'I-EmEC'!$A$1:$DD$1,0),FALSE)</f>
        <v>#N/A</v>
      </c>
    </row>
    <row r="111" spans="1:94" x14ac:dyDescent="0.2">
      <c r="A111" s="49" t="s">
        <v>188</v>
      </c>
      <c r="B111" s="37" t="str">
        <f>IF(VLOOKUP($A111,'I-Ligands'!$A:$G,3,FALSE)="","",VLOOKUP($A111,'I-Ligands'!$A:$G,3,FALSE))</f>
        <v>2-oxo-glutaric acid</v>
      </c>
      <c r="C111" s="38" t="str">
        <f>IF(VLOOKUP($A111,'I-Ligands'!$A:$G,4,FALSE)="","",VLOOKUP($A111,'I-Ligands'!$A:$G,4,FALSE))</f>
        <v>2-Oxoglutaric Acid</v>
      </c>
      <c r="D111" s="36" t="str">
        <f>IF(VLOOKUP($A111,'I-Ligands'!$A:$G,5,FALSE)="","",VLOOKUP($A111,'I-Ligands'!$A:$G,5,FALSE))</f>
        <v>Guide to Pharmacology</v>
      </c>
      <c r="E111" s="36">
        <f>IF(VLOOKUP($A111,'I-Ligands'!$A:$G,6,FALSE)="","",VLOOKUP($A111,'I-Ligands'!$A:$G,6,FALSE))</f>
        <v>3636</v>
      </c>
      <c r="F111" s="36" t="str">
        <f>IF(VLOOKUP($A111,'I-Ligands'!$A:$G,7,FALSE)="","",VLOOKUP($A111,'I-Ligands'!$A:$G,7,FALSE))</f>
        <v>Physiological</v>
      </c>
      <c r="G111" s="28">
        <f t="shared" si="20"/>
        <v>3.6348500216800939</v>
      </c>
      <c r="H111" s="32">
        <f t="shared" si="21"/>
        <v>3.9656046604136757</v>
      </c>
      <c r="I111" s="32">
        <f t="shared" si="22"/>
        <v>4.291702758516343</v>
      </c>
      <c r="J111" s="32">
        <f t="shared" si="23"/>
        <v>0</v>
      </c>
      <c r="K111" s="32" t="e">
        <f t="shared" si="24"/>
        <v>#N/A</v>
      </c>
      <c r="L111" s="28">
        <f t="shared" si="25"/>
        <v>4.1399999999999997</v>
      </c>
      <c r="M111" s="32">
        <f t="shared" si="26"/>
        <v>4.57</v>
      </c>
      <c r="N111" s="32">
        <f t="shared" si="27"/>
        <v>5.27</v>
      </c>
      <c r="O111" s="32">
        <f t="shared" si="28"/>
        <v>0</v>
      </c>
      <c r="P111" s="32" t="e">
        <f t="shared" si="29"/>
        <v>#N/A</v>
      </c>
      <c r="Q111" s="29">
        <f t="shared" si="30"/>
        <v>31.25</v>
      </c>
      <c r="R111" s="31">
        <f t="shared" si="31"/>
        <v>44.513457556935819</v>
      </c>
      <c r="S111" s="31">
        <f t="shared" si="32"/>
        <v>15.195071868583161</v>
      </c>
      <c r="T111" s="31">
        <f t="shared" si="33"/>
        <v>0</v>
      </c>
      <c r="U111" s="31" t="e">
        <f t="shared" si="34"/>
        <v>#N/A</v>
      </c>
      <c r="V111" s="28">
        <f t="shared" si="35"/>
        <v>11.985294117647058</v>
      </c>
      <c r="W111" s="32">
        <f t="shared" si="36"/>
        <v>12.5</v>
      </c>
      <c r="X111" s="32">
        <f t="shared" si="37"/>
        <v>4.7133757961783438</v>
      </c>
      <c r="Y111" s="32">
        <f t="shared" si="38"/>
        <v>0</v>
      </c>
      <c r="Z111" s="32" t="e">
        <f t="shared" si="39"/>
        <v>#N/A</v>
      </c>
      <c r="AA111" s="23" cm="1">
        <f t="array" ref="AA111">_xlfn.IFS(AR111=0,0,AR111&gt;0,(LOG(0.01*BI111/10^-AR111)))</f>
        <v>3.6348500216800939</v>
      </c>
      <c r="AB111" s="24" cm="1">
        <f t="array" ref="AB111">_xlfn.IFS(AS111=0,0,AS111&gt;0,(LOG(0.01*BJ111/10^-AS111)))</f>
        <v>3.471405328737569</v>
      </c>
      <c r="AC111" s="24" cm="1">
        <f t="array" ref="AC111">_xlfn.IFS(AT111=0,0,AT111&gt;0,(LOG(0.01*BK111/10^-AT111)))</f>
        <v>3.8082633179618122</v>
      </c>
      <c r="AD111" s="24" cm="1">
        <f t="array" ref="AD111">_xlfn.IFS(AU111=0,0,AU111&gt;0,(LOG(0.01*BL111/10^-AU111)))</f>
        <v>3.8082633179618122</v>
      </c>
      <c r="AE111" s="24" cm="1">
        <f t="array" ref="AE111">_xlfn.IFS(AV111=0,0,AV111&gt;0,(LOG(0.01*BM111/10^-AV111)))</f>
        <v>3.9469290280122853</v>
      </c>
      <c r="AF111" s="24" cm="1">
        <f t="array" ref="AF111">_xlfn.IFS(AW111=0,0,AW111&gt;0,(LOG(0.01*BN111/10^-AW111)))</f>
        <v>3.7884913291640929</v>
      </c>
      <c r="AG111" s="24" cm="1">
        <f t="array" ref="AG111">_xlfn.IFS(AX111=0,0,AX111&gt;0,(LOG(0.01*BO111/10^-AX111)))</f>
        <v>3.7884913291640929</v>
      </c>
      <c r="AH111" s="24" cm="1">
        <f t="array" ref="AH111">_xlfn.IFS(AY111=0,0,AY111&gt;0,(LOG(0.01*BP111/10^-AY111)))</f>
        <v>3.9656046604136757</v>
      </c>
      <c r="AI111" s="24" cm="1">
        <f t="array" ref="AI111">_xlfn.IFS(AZ111=0,0,AZ111&gt;0,(LOG(0.01*BQ111/10^-AZ111)))</f>
        <v>4.291702758516343</v>
      </c>
      <c r="AJ111" s="24" cm="1">
        <f t="array" ref="AJ111">_xlfn.IFS(BA111=0,0,BA111&gt;0,(LOG(0.01*BR111/10^-BA111)))</f>
        <v>4.291702758516343</v>
      </c>
      <c r="AK111" s="24" cm="1">
        <f t="array" ref="AK111">_xlfn.IFS(BB111=0,0,BB111&gt;0,(LOG(0.01*BS111/10^-BB111)))</f>
        <v>4.2014235856358786</v>
      </c>
      <c r="AL111" s="24" cm="1">
        <f t="array" ref="AL111">_xlfn.IFS(BC111=0,0,BC111&gt;0,(LOG(0.01*BT111/10^-BC111)))</f>
        <v>0</v>
      </c>
      <c r="AM111" s="24" cm="1">
        <f t="array" ref="AM111">_xlfn.IFS(BD111=0,0,BD111&gt;0,(LOG(0.01*BU111/10^-BD111)))</f>
        <v>0</v>
      </c>
      <c r="AN111" s="24" cm="1">
        <f t="array" ref="AN111">_xlfn.IFS(BE111=0,0,BE111&gt;0,(LOG(0.01*BV111/10^-BE111)))</f>
        <v>0</v>
      </c>
      <c r="AO111" s="24" t="e" cm="1">
        <f t="array" ref="AO111">_xlfn.IFS(BF111=0,0,BF111&gt;0,(LOG(0.01*BW111/10^-BF111)))</f>
        <v>#N/A</v>
      </c>
      <c r="AP111" s="24" t="e" cm="1">
        <f t="array" ref="AP111">_xlfn.IFS(BG111=0,0,BG111&gt;0,(LOG(0.01*BX111/10^-BG111)))</f>
        <v>#N/A</v>
      </c>
      <c r="AQ111" s="24" t="e" cm="1">
        <f t="array" ref="AQ111">_xlfn.IFS(BH111=0,0,BH111&gt;0,(LOG(0.01*BY111/10^-BH111)))</f>
        <v>#N/A</v>
      </c>
      <c r="AR111" s="23">
        <f>VLOOKUP($A111,'I-EmEC'!$A:$DD,MATCH(AR$2,'I-EmEC'!$A$1:$DD$1,0),FALSE)</f>
        <v>4.1399999999999997</v>
      </c>
      <c r="AS111" s="24">
        <f>VLOOKUP($A111,'I-EmEC'!$A:$DD,MATCH(AS$2,'I-EmEC'!$A$1:$DD$1,0),FALSE)</f>
        <v>3.99</v>
      </c>
      <c r="AT111" s="24">
        <f>VLOOKUP($A111,'I-EmEC'!$A:$DD,MATCH(AT$2,'I-EmEC'!$A$1:$DD$1,0),FALSE)</f>
        <v>4.21</v>
      </c>
      <c r="AU111" s="24">
        <f>VLOOKUP($A111,'I-EmEC'!$A:$DD,MATCH(AU$2,'I-EmEC'!$A$1:$DD$1,0),FALSE)</f>
        <v>4.21</v>
      </c>
      <c r="AV111" s="24">
        <f>VLOOKUP($A111,'I-EmEC'!$A:$DD,MATCH(AV$2,'I-EmEC'!$A$1:$DD$1,0),FALSE)</f>
        <v>4.57</v>
      </c>
      <c r="AW111" s="24">
        <f>VLOOKUP($A111,'I-EmEC'!$A:$DD,MATCH(AW$2,'I-EmEC'!$A$1:$DD$1,0),FALSE)</f>
        <v>4.1399999999999997</v>
      </c>
      <c r="AX111" s="24">
        <f>VLOOKUP($A111,'I-EmEC'!$A:$DD,MATCH(AX$2,'I-EmEC'!$A$1:$DD$1,0),FALSE)</f>
        <v>4.1399999999999997</v>
      </c>
      <c r="AY111" s="24">
        <f>VLOOKUP($A111,'I-EmEC'!$A:$DD,MATCH(AY$2,'I-EmEC'!$A$1:$DD$1,0),FALSE)</f>
        <v>4.47</v>
      </c>
      <c r="AZ111" s="24">
        <f>VLOOKUP($A111,'I-EmEC'!$A:$DD,MATCH(AZ$2,'I-EmEC'!$A$1:$DD$1,0),FALSE)</f>
        <v>5.1100000000000003</v>
      </c>
      <c r="BA111" s="24">
        <f>VLOOKUP($A111,'I-EmEC'!$A:$DD,MATCH(BA$2,'I-EmEC'!$A$1:$DD$1,0),FALSE)</f>
        <v>5.1100000000000003</v>
      </c>
      <c r="BB111" s="24">
        <f>VLOOKUP($A111,'I-EmEC'!$A:$DD,MATCH(BB$2,'I-EmEC'!$A$1:$DD$1,0),FALSE)</f>
        <v>5.27</v>
      </c>
      <c r="BC111" s="24">
        <f>VLOOKUP($A111,'I-EmEC'!$A:$DD,MATCH(BC$2,'I-EmEC'!$A$1:$DD$1,0),FALSE)</f>
        <v>0</v>
      </c>
      <c r="BD111" s="24">
        <f>VLOOKUP($A111,'I-EmEC'!$A:$DD,MATCH(BD$2,'I-EmEC'!$A$1:$DD$1,0),FALSE)</f>
        <v>0</v>
      </c>
      <c r="BE111" s="24">
        <f>VLOOKUP($A111,'I-EmEC'!$A:$DD,MATCH(BE$2,'I-EmEC'!$A$1:$DD$1,0),FALSE)</f>
        <v>0</v>
      </c>
      <c r="BF111" s="24" t="e">
        <f>VLOOKUP($A111,'I-EmEC'!$A:$DD,MATCH(BF$2,'I-EmEC'!$A$1:$DD$1,0),FALSE)</f>
        <v>#N/A</v>
      </c>
      <c r="BG111" s="24" t="e">
        <f>VLOOKUP($A111,'I-EmEC'!$A:$DD,MATCH(BG$2,'I-EmEC'!$A$1:$DD$1,0),FALSE)</f>
        <v>#N/A</v>
      </c>
      <c r="BH111" s="24" t="e">
        <f>VLOOKUP($A111,'I-EmEC'!$A:$DD,MATCH(BH$2,'I-EmEC'!$A$1:$DD$1,0),FALSE)</f>
        <v>#N/A</v>
      </c>
      <c r="BI111" s="26">
        <f>VLOOKUP($A111,'I-EmEC'!$A:$DD,MATCH(BI$2,'I-EmEC'!$A$1:$DD$1,0),FALSE)</f>
        <v>31.25</v>
      </c>
      <c r="BJ111" s="27">
        <f>VLOOKUP($A111,'I-EmEC'!$A:$DD,MATCH(BJ$2,'I-EmEC'!$A$1:$DD$1,0),FALSE)</f>
        <v>30.297397769516731</v>
      </c>
      <c r="BK111" s="27">
        <f>VLOOKUP($A111,'I-EmEC'!$A:$DD,MATCH(BK$2,'I-EmEC'!$A$1:$DD$1,0),FALSE)</f>
        <v>39.651837524177949</v>
      </c>
      <c r="BL111" s="27">
        <f>VLOOKUP($A111,'I-EmEC'!$A:$DD,MATCH(BL$2,'I-EmEC'!$A$1:$DD$1,0),FALSE)</f>
        <v>39.651837524177949</v>
      </c>
      <c r="BM111" s="27">
        <f>VLOOKUP($A111,'I-EmEC'!$A:$DD,MATCH(BM$2,'I-EmEC'!$A$1:$DD$1,0),FALSE)</f>
        <v>23.819301848049278</v>
      </c>
      <c r="BN111" s="27">
        <f>VLOOKUP($A111,'I-EmEC'!$A:$DD,MATCH(BN$2,'I-EmEC'!$A$1:$DD$1,0),FALSE)</f>
        <v>44.513457556935819</v>
      </c>
      <c r="BO111" s="27">
        <f>VLOOKUP($A111,'I-EmEC'!$A:$DD,MATCH(BO$2,'I-EmEC'!$A$1:$DD$1,0),FALSE)</f>
        <v>44.513457556935819</v>
      </c>
      <c r="BP111" s="27">
        <f>VLOOKUP($A111,'I-EmEC'!$A:$DD,MATCH(BP$2,'I-EmEC'!$A$1:$DD$1,0),FALSE)</f>
        <v>31.304347826086957</v>
      </c>
      <c r="BQ111" s="27">
        <f>VLOOKUP($A111,'I-EmEC'!$A:$DD,MATCH(BQ$2,'I-EmEC'!$A$1:$DD$1,0),FALSE)</f>
        <v>15.195071868583161</v>
      </c>
      <c r="BR111" s="27">
        <f>VLOOKUP($A111,'I-EmEC'!$A:$DD,MATCH(BR$2,'I-EmEC'!$A$1:$DD$1,0),FALSE)</f>
        <v>15.195071868583161</v>
      </c>
      <c r="BS111" s="27">
        <f>VLOOKUP($A111,'I-EmEC'!$A:$DD,MATCH(BS$2,'I-EmEC'!$A$1:$DD$1,0),FALSE)</f>
        <v>8.5393258426966288</v>
      </c>
      <c r="BT111" s="27">
        <f>VLOOKUP($A111,'I-EmEC'!$A:$DD,MATCH(BT$2,'I-EmEC'!$A$1:$DD$1,0),FALSE)</f>
        <v>0</v>
      </c>
      <c r="BU111" s="27">
        <f>VLOOKUP($A111,'I-EmEC'!$A:$DD,MATCH(BU$2,'I-EmEC'!$A$1:$DD$1,0),FALSE)</f>
        <v>0</v>
      </c>
      <c r="BV111" s="27">
        <f>VLOOKUP($A111,'I-EmEC'!$A:$DD,MATCH(BV$2,'I-EmEC'!$A$1:$DD$1,0),FALSE)</f>
        <v>0</v>
      </c>
      <c r="BW111" s="27" t="e">
        <f>VLOOKUP($A111,'I-EmEC'!$A:$DD,MATCH(BW$2,'I-EmEC'!$A$1:$DD$1,0),FALSE)</f>
        <v>#N/A</v>
      </c>
      <c r="BX111" s="27" t="e">
        <f>VLOOKUP($A111,'I-EmEC'!$A:$DD,MATCH(BX$2,'I-EmEC'!$A$1:$DD$1,0),FALSE)</f>
        <v>#N/A</v>
      </c>
      <c r="BY111" s="27" t="e">
        <f>VLOOKUP($A111,'I-EmEC'!$A:$DD,MATCH(BY$2,'I-EmEC'!$A$1:$DD$1,0),FALSE)</f>
        <v>#N/A</v>
      </c>
      <c r="BZ111" s="23">
        <f>VLOOKUP($A111,'I-EmEC'!$A:$DD,MATCH(BZ$2,'I-EmEC'!$A$1:$DD$1,0),FALSE)</f>
        <v>10.897435897435898</v>
      </c>
      <c r="CA111" s="24">
        <f>VLOOKUP($A111,'I-EmEC'!$A:$DD,MATCH(CA$2,'I-EmEC'!$A$1:$DD$1,0),FALSE)</f>
        <v>11.985294117647058</v>
      </c>
      <c r="CB111" s="24">
        <f>VLOOKUP($A111,'I-EmEC'!$A:$DD,MATCH(CB$2,'I-EmEC'!$A$1:$DD$1,0),FALSE)</f>
        <v>11.918604651162791</v>
      </c>
      <c r="CC111" s="24">
        <f>VLOOKUP($A111,'I-EmEC'!$A:$DD,MATCH(CC$2,'I-EmEC'!$A$1:$DD$1,0),FALSE)</f>
        <v>11.918604651162791</v>
      </c>
      <c r="CD111" s="24">
        <f>VLOOKUP($A111,'I-EmEC'!$A:$DD,MATCH(CD$2,'I-EmEC'!$A$1:$DD$1,0),FALSE)</f>
        <v>4.6399999999999997</v>
      </c>
      <c r="CE111" s="24">
        <f>VLOOKUP($A111,'I-EmEC'!$A:$DD,MATCH(CE$2,'I-EmEC'!$A$1:$DD$1,0),FALSE)</f>
        <v>12.5</v>
      </c>
      <c r="CF111" s="24">
        <f>VLOOKUP($A111,'I-EmEC'!$A:$DD,MATCH(CF$2,'I-EmEC'!$A$1:$DD$1,0),FALSE)</f>
        <v>12.5</v>
      </c>
      <c r="CG111" s="24">
        <f>VLOOKUP($A111,'I-EmEC'!$A:$DD,MATCH(CG$2,'I-EmEC'!$A$1:$DD$1,0),FALSE)</f>
        <v>6.1363636363636367</v>
      </c>
      <c r="CH111" s="24">
        <f>VLOOKUP($A111,'I-EmEC'!$A:$DD,MATCH(CH$2,'I-EmEC'!$A$1:$DD$1,0),FALSE)</f>
        <v>4.7133757961783438</v>
      </c>
      <c r="CI111" s="24">
        <f>VLOOKUP($A111,'I-EmEC'!$A:$DD,MATCH(CI$2,'I-EmEC'!$A$1:$DD$1,0),FALSE)</f>
        <v>4.7133757961783438</v>
      </c>
      <c r="CJ111" s="24">
        <f>VLOOKUP($A111,'I-EmEC'!$A:$DD,MATCH(CJ$2,'I-EmEC'!$A$1:$DD$1,0),FALSE)</f>
        <v>1.3380281690140845</v>
      </c>
      <c r="CK111" s="24">
        <f>VLOOKUP($A111,'I-EmEC'!$A:$DD,MATCH(CK$2,'I-EmEC'!$A$1:$DD$1,0),FALSE)</f>
        <v>0</v>
      </c>
      <c r="CL111" s="24">
        <f>VLOOKUP($A111,'I-EmEC'!$A:$DD,MATCH(CL$2,'I-EmEC'!$A$1:$DD$1,0),FALSE)</f>
        <v>0</v>
      </c>
      <c r="CM111" s="24">
        <f>VLOOKUP($A111,'I-EmEC'!$A:$DD,MATCH(CM$2,'I-EmEC'!$A$1:$DD$1,0),FALSE)</f>
        <v>0</v>
      </c>
      <c r="CN111" s="24" t="e">
        <f>VLOOKUP($A111,'I-EmEC'!$A:$DD,MATCH(CN$2,'I-EmEC'!$A$1:$DD$1,0),FALSE)</f>
        <v>#N/A</v>
      </c>
      <c r="CO111" s="24" t="e">
        <f>VLOOKUP($A111,'I-EmEC'!$A:$DD,MATCH(CO$2,'I-EmEC'!$A$1:$DD$1,0),FALSE)</f>
        <v>#N/A</v>
      </c>
      <c r="CP111" s="24" t="e">
        <f>VLOOKUP($A111,'I-EmEC'!$A:$DD,MATCH(CP$2,'I-EmEC'!$A$1:$DD$1,0),FALSE)</f>
        <v>#N/A</v>
      </c>
    </row>
    <row r="112" spans="1:94" x14ac:dyDescent="0.2">
      <c r="A112" s="49" t="s">
        <v>227</v>
      </c>
      <c r="B112" s="37" t="str">
        <f>IF(VLOOKUP($A112,'I-Ligands'!$A:$G,3,FALSE)="","",VLOOKUP($A112,'I-Ligands'!$A:$G,3,FALSE))</f>
        <v>Oxytocin</v>
      </c>
      <c r="C112" s="38" t="str">
        <f>IF(VLOOKUP($A112,'I-Ligands'!$A:$G,4,FALSE)="","",VLOOKUP($A112,'I-Ligands'!$A:$G,4,FALSE))</f>
        <v>CYIQNCPLG-NH2</v>
      </c>
      <c r="D112" s="36" t="str">
        <f>IF(VLOOKUP($A112,'I-Ligands'!$A:$G,5,FALSE)="","",VLOOKUP($A112,'I-Ligands'!$A:$G,5,FALSE))</f>
        <v>Guide to Pharmacology</v>
      </c>
      <c r="E112" s="36">
        <f>IF(VLOOKUP($A112,'I-Ligands'!$A:$G,6,FALSE)="","",VLOOKUP($A112,'I-Ligands'!$A:$G,6,FALSE))</f>
        <v>2174</v>
      </c>
      <c r="F112" s="36" t="str">
        <f>IF(VLOOKUP($A112,'I-Ligands'!$A:$G,7,FALSE)="","",VLOOKUP($A112,'I-Ligands'!$A:$G,7,FALSE))</f>
        <v>Physiological</v>
      </c>
      <c r="G112" s="28">
        <f t="shared" si="20"/>
        <v>7.6287933739869311</v>
      </c>
      <c r="H112" s="32">
        <f t="shared" si="21"/>
        <v>7.206022401123974</v>
      </c>
      <c r="I112" s="32">
        <f t="shared" si="22"/>
        <v>8.3233801208505849</v>
      </c>
      <c r="J112" s="32">
        <f t="shared" si="23"/>
        <v>0</v>
      </c>
      <c r="K112" s="32" t="e">
        <f t="shared" si="24"/>
        <v>#N/A</v>
      </c>
      <c r="L112" s="28">
        <f t="shared" si="25"/>
        <v>8.02</v>
      </c>
      <c r="M112" s="32">
        <f t="shared" si="26"/>
        <v>7.65</v>
      </c>
      <c r="N112" s="32">
        <f t="shared" si="27"/>
        <v>8.57</v>
      </c>
      <c r="O112" s="32">
        <f t="shared" si="28"/>
        <v>0</v>
      </c>
      <c r="P112" s="32" t="e">
        <f t="shared" si="29"/>
        <v>#N/A</v>
      </c>
      <c r="Q112" s="29">
        <f t="shared" si="30"/>
        <v>40.625</v>
      </c>
      <c r="R112" s="31">
        <f t="shared" si="31"/>
        <v>35.976789168278529</v>
      </c>
      <c r="S112" s="31">
        <f t="shared" si="32"/>
        <v>56.67351129363449</v>
      </c>
      <c r="T112" s="31">
        <f t="shared" si="33"/>
        <v>0</v>
      </c>
      <c r="U112" s="31" t="e">
        <f t="shared" si="34"/>
        <v>#N/A</v>
      </c>
      <c r="V112" s="28">
        <f t="shared" si="35"/>
        <v>5.9643916913946589</v>
      </c>
      <c r="W112" s="32">
        <f t="shared" si="36"/>
        <v>3.1208053691275168</v>
      </c>
      <c r="X112" s="32">
        <f t="shared" si="37"/>
        <v>2.866043613707165</v>
      </c>
      <c r="Y112" s="32">
        <f t="shared" si="38"/>
        <v>0</v>
      </c>
      <c r="Z112" s="32" t="e">
        <f t="shared" si="39"/>
        <v>#N/A</v>
      </c>
      <c r="AA112" s="23" cm="1">
        <f t="array" ref="AA112">_xlfn.IFS(AR112=0,0,AR112&gt;0,(LOG(0.01*BI112/10^-AR112)))</f>
        <v>7.6287933739869311</v>
      </c>
      <c r="AB112" s="24" cm="1">
        <f t="array" ref="AB112">_xlfn.IFS(AS112=0,0,AS112&gt;0,(LOG(0.01*BJ112/10^-AS112)))</f>
        <v>7.5824137817541004</v>
      </c>
      <c r="AC112" s="24" cm="1">
        <f t="array" ref="AC112">_xlfn.IFS(AT112=0,0,AT112&gt;0,(LOG(0.01*BK112/10^-AT112)))</f>
        <v>7.206022401123974</v>
      </c>
      <c r="AD112" s="24" cm="1">
        <f t="array" ref="AD112">_xlfn.IFS(AU112=0,0,AU112&gt;0,(LOG(0.01*BL112/10^-AU112)))</f>
        <v>7.206022401123974</v>
      </c>
      <c r="AE112" s="24" cm="1">
        <f t="array" ref="AE112">_xlfn.IFS(AV112=0,0,AV112&gt;0,(LOG(0.01*BM112/10^-AV112)))</f>
        <v>0</v>
      </c>
      <c r="AF112" s="24" cm="1">
        <f t="array" ref="AF112">_xlfn.IFS(AW112=0,0,AW112&gt;0,(LOG(0.01*BN112/10^-AW112)))</f>
        <v>0</v>
      </c>
      <c r="AG112" s="24" cm="1">
        <f t="array" ref="AG112">_xlfn.IFS(AX112=0,0,AX112&gt;0,(LOG(0.01*BO112/10^-AX112)))</f>
        <v>0</v>
      </c>
      <c r="AH112" s="24" cm="1">
        <f t="array" ref="AH112">_xlfn.IFS(AY112=0,0,AY112&gt;0,(LOG(0.01*BP112/10^-AY112)))</f>
        <v>0</v>
      </c>
      <c r="AI112" s="24" cm="1">
        <f t="array" ref="AI112">_xlfn.IFS(AZ112=0,0,AZ112&gt;0,(LOG(0.01*BQ112/10^-AZ112)))</f>
        <v>8.3233801208505849</v>
      </c>
      <c r="AJ112" s="24" cm="1">
        <f t="array" ref="AJ112">_xlfn.IFS(BA112=0,0,BA112&gt;0,(LOG(0.01*BR112/10^-BA112)))</f>
        <v>8.3233801208505849</v>
      </c>
      <c r="AK112" s="24" cm="1">
        <f t="array" ref="AK112">_xlfn.IFS(BB112=0,0,BB112&gt;0,(LOG(0.01*BS112/10^-BB112)))</f>
        <v>7.4891607098555326</v>
      </c>
      <c r="AL112" s="24" cm="1">
        <f t="array" ref="AL112">_xlfn.IFS(BC112=0,0,BC112&gt;0,(LOG(0.01*BT112/10^-BC112)))</f>
        <v>0</v>
      </c>
      <c r="AM112" s="24" cm="1">
        <f t="array" ref="AM112">_xlfn.IFS(BD112=0,0,BD112&gt;0,(LOG(0.01*BU112/10^-BD112)))</f>
        <v>0</v>
      </c>
      <c r="AN112" s="24" cm="1">
        <f t="array" ref="AN112">_xlfn.IFS(BE112=0,0,BE112&gt;0,(LOG(0.01*BV112/10^-BE112)))</f>
        <v>0</v>
      </c>
      <c r="AO112" s="24" t="e" cm="1">
        <f t="array" ref="AO112">_xlfn.IFS(BF112=0,0,BF112&gt;0,(LOG(0.01*BW112/10^-BF112)))</f>
        <v>#N/A</v>
      </c>
      <c r="AP112" s="24" t="e" cm="1">
        <f t="array" ref="AP112">_xlfn.IFS(BG112=0,0,BG112&gt;0,(LOG(0.01*BX112/10^-BG112)))</f>
        <v>#N/A</v>
      </c>
      <c r="AQ112" s="24" t="e" cm="1">
        <f t="array" ref="AQ112">_xlfn.IFS(BH112=0,0,BH112&gt;0,(LOG(0.01*BY112/10^-BH112)))</f>
        <v>#N/A</v>
      </c>
      <c r="AR112" s="23">
        <f>VLOOKUP($A112,'I-EmEC'!$A:$DD,MATCH(AR$2,'I-EmEC'!$A$1:$DD$1,0),FALSE)</f>
        <v>8.02</v>
      </c>
      <c r="AS112" s="24">
        <f>VLOOKUP($A112,'I-EmEC'!$A:$DD,MATCH(AS$2,'I-EmEC'!$A$1:$DD$1,0),FALSE)</f>
        <v>8.01</v>
      </c>
      <c r="AT112" s="24">
        <f>VLOOKUP($A112,'I-EmEC'!$A:$DD,MATCH(AT$2,'I-EmEC'!$A$1:$DD$1,0),FALSE)</f>
        <v>7.65</v>
      </c>
      <c r="AU112" s="24">
        <f>VLOOKUP($A112,'I-EmEC'!$A:$DD,MATCH(AU$2,'I-EmEC'!$A$1:$DD$1,0),FALSE)</f>
        <v>7.65</v>
      </c>
      <c r="AV112" s="24">
        <f>VLOOKUP($A112,'I-EmEC'!$A:$DD,MATCH(AV$2,'I-EmEC'!$A$1:$DD$1,0),FALSE)</f>
        <v>0</v>
      </c>
      <c r="AW112" s="24">
        <f>VLOOKUP($A112,'I-EmEC'!$A:$DD,MATCH(AW$2,'I-EmEC'!$A$1:$DD$1,0),FALSE)</f>
        <v>0</v>
      </c>
      <c r="AX112" s="24">
        <f>VLOOKUP($A112,'I-EmEC'!$A:$DD,MATCH(AX$2,'I-EmEC'!$A$1:$DD$1,0),FALSE)</f>
        <v>0</v>
      </c>
      <c r="AY112" s="24">
        <f>VLOOKUP($A112,'I-EmEC'!$A:$DD,MATCH(AY$2,'I-EmEC'!$A$1:$DD$1,0),FALSE)</f>
        <v>0</v>
      </c>
      <c r="AZ112" s="24">
        <f>VLOOKUP($A112,'I-EmEC'!$A:$DD,MATCH(AZ$2,'I-EmEC'!$A$1:$DD$1,0),FALSE)</f>
        <v>8.57</v>
      </c>
      <c r="BA112" s="24">
        <f>VLOOKUP($A112,'I-EmEC'!$A:$DD,MATCH(BA$2,'I-EmEC'!$A$1:$DD$1,0),FALSE)</f>
        <v>8.57</v>
      </c>
      <c r="BB112" s="24">
        <f>VLOOKUP($A112,'I-EmEC'!$A:$DD,MATCH(BB$2,'I-EmEC'!$A$1:$DD$1,0),FALSE)</f>
        <v>7.95</v>
      </c>
      <c r="BC112" s="24">
        <f>VLOOKUP($A112,'I-EmEC'!$A:$DD,MATCH(BC$2,'I-EmEC'!$A$1:$DD$1,0),FALSE)</f>
        <v>0</v>
      </c>
      <c r="BD112" s="24">
        <f>VLOOKUP($A112,'I-EmEC'!$A:$DD,MATCH(BD$2,'I-EmEC'!$A$1:$DD$1,0),FALSE)</f>
        <v>0</v>
      </c>
      <c r="BE112" s="24">
        <f>VLOOKUP($A112,'I-EmEC'!$A:$DD,MATCH(BE$2,'I-EmEC'!$A$1:$DD$1,0),FALSE)</f>
        <v>0</v>
      </c>
      <c r="BF112" s="24" t="e">
        <f>VLOOKUP($A112,'I-EmEC'!$A:$DD,MATCH(BF$2,'I-EmEC'!$A$1:$DD$1,0),FALSE)</f>
        <v>#N/A</v>
      </c>
      <c r="BG112" s="24" t="e">
        <f>VLOOKUP($A112,'I-EmEC'!$A:$DD,MATCH(BG$2,'I-EmEC'!$A$1:$DD$1,0),FALSE)</f>
        <v>#N/A</v>
      </c>
      <c r="BH112" s="24" t="e">
        <f>VLOOKUP($A112,'I-EmEC'!$A:$DD,MATCH(BH$2,'I-EmEC'!$A$1:$DD$1,0),FALSE)</f>
        <v>#N/A</v>
      </c>
      <c r="BI112" s="26">
        <f>VLOOKUP($A112,'I-EmEC'!$A:$DD,MATCH(BI$2,'I-EmEC'!$A$1:$DD$1,0),FALSE)</f>
        <v>40.625</v>
      </c>
      <c r="BJ112" s="27">
        <f>VLOOKUP($A112,'I-EmEC'!$A:$DD,MATCH(BJ$2,'I-EmEC'!$A$1:$DD$1,0),FALSE)</f>
        <v>37.360594795539036</v>
      </c>
      <c r="BK112" s="27">
        <f>VLOOKUP($A112,'I-EmEC'!$A:$DD,MATCH(BK$2,'I-EmEC'!$A$1:$DD$1,0),FALSE)</f>
        <v>35.976789168278529</v>
      </c>
      <c r="BL112" s="27">
        <f>VLOOKUP($A112,'I-EmEC'!$A:$DD,MATCH(BL$2,'I-EmEC'!$A$1:$DD$1,0),FALSE)</f>
        <v>35.976789168278529</v>
      </c>
      <c r="BM112" s="27">
        <f>VLOOKUP($A112,'I-EmEC'!$A:$DD,MATCH(BM$2,'I-EmEC'!$A$1:$DD$1,0),FALSE)</f>
        <v>0</v>
      </c>
      <c r="BN112" s="27">
        <f>VLOOKUP($A112,'I-EmEC'!$A:$DD,MATCH(BN$2,'I-EmEC'!$A$1:$DD$1,0),FALSE)</f>
        <v>0</v>
      </c>
      <c r="BO112" s="27">
        <f>VLOOKUP($A112,'I-EmEC'!$A:$DD,MATCH(BO$2,'I-EmEC'!$A$1:$DD$1,0),FALSE)</f>
        <v>0</v>
      </c>
      <c r="BP112" s="27">
        <f>VLOOKUP($A112,'I-EmEC'!$A:$DD,MATCH(BP$2,'I-EmEC'!$A$1:$DD$1,0),FALSE)</f>
        <v>0</v>
      </c>
      <c r="BQ112" s="27">
        <f>VLOOKUP($A112,'I-EmEC'!$A:$DD,MATCH(BQ$2,'I-EmEC'!$A$1:$DD$1,0),FALSE)</f>
        <v>56.67351129363449</v>
      </c>
      <c r="BR112" s="27">
        <f>VLOOKUP($A112,'I-EmEC'!$A:$DD,MATCH(BR$2,'I-EmEC'!$A$1:$DD$1,0),FALSE)</f>
        <v>56.67351129363449</v>
      </c>
      <c r="BS112" s="27">
        <f>VLOOKUP($A112,'I-EmEC'!$A:$DD,MATCH(BS$2,'I-EmEC'!$A$1:$DD$1,0),FALSE)</f>
        <v>34.606741573033709</v>
      </c>
      <c r="BT112" s="27">
        <f>VLOOKUP($A112,'I-EmEC'!$A:$DD,MATCH(BT$2,'I-EmEC'!$A$1:$DD$1,0),FALSE)</f>
        <v>0</v>
      </c>
      <c r="BU112" s="27">
        <f>VLOOKUP($A112,'I-EmEC'!$A:$DD,MATCH(BU$2,'I-EmEC'!$A$1:$DD$1,0),FALSE)</f>
        <v>0</v>
      </c>
      <c r="BV112" s="27">
        <f>VLOOKUP($A112,'I-EmEC'!$A:$DD,MATCH(BV$2,'I-EmEC'!$A$1:$DD$1,0),FALSE)</f>
        <v>0</v>
      </c>
      <c r="BW112" s="27" t="e">
        <f>VLOOKUP($A112,'I-EmEC'!$A:$DD,MATCH(BW$2,'I-EmEC'!$A$1:$DD$1,0),FALSE)</f>
        <v>#N/A</v>
      </c>
      <c r="BX112" s="27" t="e">
        <f>VLOOKUP($A112,'I-EmEC'!$A:$DD,MATCH(BX$2,'I-EmEC'!$A$1:$DD$1,0),FALSE)</f>
        <v>#N/A</v>
      </c>
      <c r="BY112" s="27" t="e">
        <f>VLOOKUP($A112,'I-EmEC'!$A:$DD,MATCH(BY$2,'I-EmEC'!$A$1:$DD$1,0),FALSE)</f>
        <v>#N/A</v>
      </c>
      <c r="BZ112" s="23">
        <f>VLOOKUP($A112,'I-EmEC'!$A:$DD,MATCH(BZ$2,'I-EmEC'!$A$1:$DD$1,0),FALSE)</f>
        <v>4.0036231884057978</v>
      </c>
      <c r="CA112" s="24">
        <f>VLOOKUP($A112,'I-EmEC'!$A:$DD,MATCH(CA$2,'I-EmEC'!$A$1:$DD$1,0),FALSE)</f>
        <v>5.9643916913946589</v>
      </c>
      <c r="CB112" s="24">
        <f>VLOOKUP($A112,'I-EmEC'!$A:$DD,MATCH(CB$2,'I-EmEC'!$A$1:$DD$1,0),FALSE)</f>
        <v>3.1208053691275168</v>
      </c>
      <c r="CC112" s="24">
        <f>VLOOKUP($A112,'I-EmEC'!$A:$DD,MATCH(CC$2,'I-EmEC'!$A$1:$DD$1,0),FALSE)</f>
        <v>3.1208053691275168</v>
      </c>
      <c r="CD112" s="24">
        <f>VLOOKUP($A112,'I-EmEC'!$A:$DD,MATCH(CD$2,'I-EmEC'!$A$1:$DD$1,0),FALSE)</f>
        <v>0</v>
      </c>
      <c r="CE112" s="24">
        <f>VLOOKUP($A112,'I-EmEC'!$A:$DD,MATCH(CE$2,'I-EmEC'!$A$1:$DD$1,0),FALSE)</f>
        <v>0</v>
      </c>
      <c r="CF112" s="24">
        <f>VLOOKUP($A112,'I-EmEC'!$A:$DD,MATCH(CF$2,'I-EmEC'!$A$1:$DD$1,0),FALSE)</f>
        <v>0</v>
      </c>
      <c r="CG112" s="24">
        <f>VLOOKUP($A112,'I-EmEC'!$A:$DD,MATCH(CG$2,'I-EmEC'!$A$1:$DD$1,0),FALSE)</f>
        <v>0</v>
      </c>
      <c r="CH112" s="24">
        <f>VLOOKUP($A112,'I-EmEC'!$A:$DD,MATCH(CH$2,'I-EmEC'!$A$1:$DD$1,0),FALSE)</f>
        <v>2.866043613707165</v>
      </c>
      <c r="CI112" s="24">
        <f>VLOOKUP($A112,'I-EmEC'!$A:$DD,MATCH(CI$2,'I-EmEC'!$A$1:$DD$1,0),FALSE)</f>
        <v>2.866043613707165</v>
      </c>
      <c r="CJ112" s="24">
        <f>VLOOKUP($A112,'I-EmEC'!$A:$DD,MATCH(CJ$2,'I-EmEC'!$A$1:$DD$1,0),FALSE)</f>
        <v>2.3439878234398783</v>
      </c>
      <c r="CK112" s="24">
        <f>VLOOKUP($A112,'I-EmEC'!$A:$DD,MATCH(CK$2,'I-EmEC'!$A$1:$DD$1,0),FALSE)</f>
        <v>0</v>
      </c>
      <c r="CL112" s="24">
        <f>VLOOKUP($A112,'I-EmEC'!$A:$DD,MATCH(CL$2,'I-EmEC'!$A$1:$DD$1,0),FALSE)</f>
        <v>0</v>
      </c>
      <c r="CM112" s="24">
        <f>VLOOKUP($A112,'I-EmEC'!$A:$DD,MATCH(CM$2,'I-EmEC'!$A$1:$DD$1,0),FALSE)</f>
        <v>0</v>
      </c>
      <c r="CN112" s="24" t="e">
        <f>VLOOKUP($A112,'I-EmEC'!$A:$DD,MATCH(CN$2,'I-EmEC'!$A$1:$DD$1,0),FALSE)</f>
        <v>#N/A</v>
      </c>
      <c r="CO112" s="24" t="e">
        <f>VLOOKUP($A112,'I-EmEC'!$A:$DD,MATCH(CO$2,'I-EmEC'!$A$1:$DD$1,0),FALSE)</f>
        <v>#N/A</v>
      </c>
      <c r="CP112" s="24" t="e">
        <f>VLOOKUP($A112,'I-EmEC'!$A:$DD,MATCH(CP$2,'I-EmEC'!$A$1:$DD$1,0),FALSE)</f>
        <v>#N/A</v>
      </c>
    </row>
    <row r="113" spans="1:94" x14ac:dyDescent="0.2">
      <c r="A113" s="49" t="s">
        <v>190</v>
      </c>
      <c r="B113" s="37" t="str">
        <f>IF(VLOOKUP($A113,'I-Ligands'!$A:$G,3,FALSE)="","",VLOOKUP($A113,'I-Ligands'!$A:$G,3,FALSE))</f>
        <v>ADP</v>
      </c>
      <c r="C113" s="38" t="str">
        <f>IF(VLOOKUP($A113,'I-Ligands'!$A:$G,4,FALSE)="","",VLOOKUP($A113,'I-Ligands'!$A:$G,4,FALSE))</f>
        <v>Adenosine 5'-Diphosphate Sodium Salt</v>
      </c>
      <c r="D113" s="36" t="str">
        <f>IF(VLOOKUP($A113,'I-Ligands'!$A:$G,5,FALSE)="","",VLOOKUP($A113,'I-Ligands'!$A:$G,5,FALSE))</f>
        <v>Guide to Pharmacology</v>
      </c>
      <c r="E113" s="36">
        <f>IF(VLOOKUP($A113,'I-Ligands'!$A:$G,6,FALSE)="","",VLOOKUP($A113,'I-Ligands'!$A:$G,6,FALSE))</f>
        <v>1712</v>
      </c>
      <c r="F113" s="36" t="str">
        <f>IF(VLOOKUP($A113,'I-Ligands'!$A:$G,7,FALSE)="","",VLOOKUP($A113,'I-Ligands'!$A:$G,7,FALSE))</f>
        <v>Physiological</v>
      </c>
      <c r="G113" s="28">
        <f t="shared" si="20"/>
        <v>6.3906104094918375</v>
      </c>
      <c r="H113" s="32">
        <f t="shared" si="21"/>
        <v>6.3930862085472686</v>
      </c>
      <c r="I113" s="32">
        <f t="shared" si="22"/>
        <v>6.2105204875742128</v>
      </c>
      <c r="J113" s="32">
        <f t="shared" si="23"/>
        <v>6.262968550193742</v>
      </c>
      <c r="K113" s="32" t="e">
        <f t="shared" si="24"/>
        <v>#N/A</v>
      </c>
      <c r="L113" s="28">
        <f t="shared" si="25"/>
        <v>7.08</v>
      </c>
      <c r="M113" s="32">
        <f t="shared" si="26"/>
        <v>7.12</v>
      </c>
      <c r="N113" s="32">
        <f t="shared" si="27"/>
        <v>6.68</v>
      </c>
      <c r="O113" s="32">
        <f t="shared" si="28"/>
        <v>7.27</v>
      </c>
      <c r="P113" s="32" t="e">
        <f t="shared" si="29"/>
        <v>#N/A</v>
      </c>
      <c r="Q113" s="29">
        <f t="shared" si="30"/>
        <v>20.446096654275095</v>
      </c>
      <c r="R113" s="31">
        <f t="shared" si="31"/>
        <v>35.652173913043477</v>
      </c>
      <c r="S113" s="31">
        <f t="shared" si="32"/>
        <v>33.925049309664693</v>
      </c>
      <c r="T113" s="31">
        <f t="shared" si="33"/>
        <v>17.904761904761905</v>
      </c>
      <c r="U113" s="31" t="e">
        <f t="shared" si="34"/>
        <v>#N/A</v>
      </c>
      <c r="V113" s="28">
        <f t="shared" si="35"/>
        <v>0.82831325301204828</v>
      </c>
      <c r="W113" s="32">
        <f t="shared" si="36"/>
        <v>1.2374245472837024</v>
      </c>
      <c r="X113" s="32">
        <f t="shared" si="37"/>
        <v>1.833688699360341</v>
      </c>
      <c r="Y113" s="32">
        <f t="shared" si="38"/>
        <v>0.7642276422764227</v>
      </c>
      <c r="Z113" s="32" t="e">
        <f t="shared" si="39"/>
        <v>#N/A</v>
      </c>
      <c r="AA113" s="23" cm="1">
        <f t="array" ref="AA113">_xlfn.IFS(AR113=0,0,AR113&gt;0,(LOG(0.01*BI113/10^-AR113)))</f>
        <v>6.3487224740844646</v>
      </c>
      <c r="AB113" s="24" cm="1">
        <f t="array" ref="AB113">_xlfn.IFS(AS113=0,0,AS113&gt;0,(LOG(0.01*BJ113/10^-AS113)))</f>
        <v>6.3906104094918375</v>
      </c>
      <c r="AC113" s="24" cm="1">
        <f t="array" ref="AC113">_xlfn.IFS(AT113=0,0,AT113&gt;0,(LOG(0.01*BK113/10^-AT113)))</f>
        <v>6.2698323170265144</v>
      </c>
      <c r="AD113" s="24" cm="1">
        <f t="array" ref="AD113">_xlfn.IFS(AU113=0,0,AU113&gt;0,(LOG(0.01*BL113/10^-AU113)))</f>
        <v>6.2698323170265144</v>
      </c>
      <c r="AE113" s="24" cm="1">
        <f t="array" ref="AE113">_xlfn.IFS(AV113=0,0,AV113&gt;0,(LOG(0.01*BM113/10^-AV113)))</f>
        <v>5.3948937196075724</v>
      </c>
      <c r="AF113" s="24" cm="1">
        <f t="array" ref="AF113">_xlfn.IFS(AW113=0,0,AW113&gt;0,(LOG(0.01*BN113/10^-AW113)))</f>
        <v>6.3930862085472686</v>
      </c>
      <c r="AG113" s="24" cm="1">
        <f t="array" ref="AG113">_xlfn.IFS(AX113=0,0,AX113&gt;0,(LOG(0.01*BO113/10^-AX113)))</f>
        <v>6.3930862085472686</v>
      </c>
      <c r="AH113" s="24" cm="1">
        <f t="array" ref="AH113">_xlfn.IFS(AY113=0,0,AY113&gt;0,(LOG(0.01*BP113/10^-AY113)))</f>
        <v>6.1920860163661242</v>
      </c>
      <c r="AI113" s="24" cm="1">
        <f t="array" ref="AI113">_xlfn.IFS(AZ113=0,0,AZ113&gt;0,(LOG(0.01*BQ113/10^-AZ113)))</f>
        <v>0</v>
      </c>
      <c r="AJ113" s="24" cm="1">
        <f t="array" ref="AJ113">_xlfn.IFS(BA113=0,0,BA113&gt;0,(LOG(0.01*BR113/10^-BA113)))</f>
        <v>0</v>
      </c>
      <c r="AK113" s="24" cm="1">
        <f t="array" ref="AK113">_xlfn.IFS(BB113=0,0,BB113&gt;0,(LOG(0.01*BS113/10^-BB113)))</f>
        <v>0</v>
      </c>
      <c r="AL113" s="24" cm="1">
        <f t="array" ref="AL113">_xlfn.IFS(BC113=0,0,BC113&gt;0,(LOG(0.01*BT113/10^-BC113)))</f>
        <v>6.2105204875742128</v>
      </c>
      <c r="AM113" s="24" cm="1">
        <f t="array" ref="AM113">_xlfn.IFS(BD113=0,0,BD113&gt;0,(LOG(0.01*BU113/10^-BD113)))</f>
        <v>6.262968550193742</v>
      </c>
      <c r="AN113" s="24" cm="1">
        <f t="array" ref="AN113">_xlfn.IFS(BE113=0,0,BE113&gt;0,(LOG(0.01*BV113/10^-BE113)))</f>
        <v>6.1569140901867003</v>
      </c>
      <c r="AO113" s="24" t="e" cm="1">
        <f t="array" ref="AO113">_xlfn.IFS(BF113=0,0,BF113&gt;0,(LOG(0.01*BW113/10^-BF113)))</f>
        <v>#N/A</v>
      </c>
      <c r="AP113" s="24" t="e" cm="1">
        <f t="array" ref="AP113">_xlfn.IFS(BG113=0,0,BG113&gt;0,(LOG(0.01*BX113/10^-BG113)))</f>
        <v>#N/A</v>
      </c>
      <c r="AQ113" s="24" t="e" cm="1">
        <f t="array" ref="AQ113">_xlfn.IFS(BH113=0,0,BH113&gt;0,(LOG(0.01*BY113/10^-BH113)))</f>
        <v>#N/A</v>
      </c>
      <c r="AR113" s="23">
        <f>VLOOKUP($A113,'I-EmEC'!$A:$DD,MATCH(AR$2,'I-EmEC'!$A$1:$DD$1,0),FALSE)</f>
        <v>7.08</v>
      </c>
      <c r="AS113" s="24">
        <f>VLOOKUP($A113,'I-EmEC'!$A:$DD,MATCH(AS$2,'I-EmEC'!$A$1:$DD$1,0),FALSE)</f>
        <v>7.08</v>
      </c>
      <c r="AT113" s="24">
        <f>VLOOKUP($A113,'I-EmEC'!$A:$DD,MATCH(AT$2,'I-EmEC'!$A$1:$DD$1,0),FALSE)</f>
        <v>7.12</v>
      </c>
      <c r="AU113" s="24">
        <f>VLOOKUP($A113,'I-EmEC'!$A:$DD,MATCH(AU$2,'I-EmEC'!$A$1:$DD$1,0),FALSE)</f>
        <v>7.12</v>
      </c>
      <c r="AV113" s="24">
        <f>VLOOKUP($A113,'I-EmEC'!$A:$DD,MATCH(AV$2,'I-EmEC'!$A$1:$DD$1,0),FALSE)</f>
        <v>6.74</v>
      </c>
      <c r="AW113" s="24">
        <f>VLOOKUP($A113,'I-EmEC'!$A:$DD,MATCH(AW$2,'I-EmEC'!$A$1:$DD$1,0),FALSE)</f>
        <v>7.06</v>
      </c>
      <c r="AX113" s="24">
        <f>VLOOKUP($A113,'I-EmEC'!$A:$DD,MATCH(AX$2,'I-EmEC'!$A$1:$DD$1,0),FALSE)</f>
        <v>7.06</v>
      </c>
      <c r="AY113" s="24">
        <f>VLOOKUP($A113,'I-EmEC'!$A:$DD,MATCH(AY$2,'I-EmEC'!$A$1:$DD$1,0),FALSE)</f>
        <v>6.64</v>
      </c>
      <c r="AZ113" s="24">
        <f>VLOOKUP($A113,'I-EmEC'!$A:$DD,MATCH(AZ$2,'I-EmEC'!$A$1:$DD$1,0),FALSE)</f>
        <v>0</v>
      </c>
      <c r="BA113" s="24">
        <f>VLOOKUP($A113,'I-EmEC'!$A:$DD,MATCH(BA$2,'I-EmEC'!$A$1:$DD$1,0),FALSE)</f>
        <v>0</v>
      </c>
      <c r="BB113" s="24">
        <f>VLOOKUP($A113,'I-EmEC'!$A:$DD,MATCH(BB$2,'I-EmEC'!$A$1:$DD$1,0),FALSE)</f>
        <v>0</v>
      </c>
      <c r="BC113" s="24">
        <f>VLOOKUP($A113,'I-EmEC'!$A:$DD,MATCH(BC$2,'I-EmEC'!$A$1:$DD$1,0),FALSE)</f>
        <v>6.68</v>
      </c>
      <c r="BD113" s="24">
        <f>VLOOKUP($A113,'I-EmEC'!$A:$DD,MATCH(BD$2,'I-EmEC'!$A$1:$DD$1,0),FALSE)</f>
        <v>7.01</v>
      </c>
      <c r="BE113" s="24">
        <f>VLOOKUP($A113,'I-EmEC'!$A:$DD,MATCH(BE$2,'I-EmEC'!$A$1:$DD$1,0),FALSE)</f>
        <v>7.27</v>
      </c>
      <c r="BF113" s="24" t="e">
        <f>VLOOKUP($A113,'I-EmEC'!$A:$DD,MATCH(BF$2,'I-EmEC'!$A$1:$DD$1,0),FALSE)</f>
        <v>#N/A</v>
      </c>
      <c r="BG113" s="24" t="e">
        <f>VLOOKUP($A113,'I-EmEC'!$A:$DD,MATCH(BG$2,'I-EmEC'!$A$1:$DD$1,0),FALSE)</f>
        <v>#N/A</v>
      </c>
      <c r="BH113" s="24" t="e">
        <f>VLOOKUP($A113,'I-EmEC'!$A:$DD,MATCH(BH$2,'I-EmEC'!$A$1:$DD$1,0),FALSE)</f>
        <v>#N/A</v>
      </c>
      <c r="BI113" s="26">
        <f>VLOOKUP($A113,'I-EmEC'!$A:$DD,MATCH(BI$2,'I-EmEC'!$A$1:$DD$1,0),FALSE)</f>
        <v>18.566176470588236</v>
      </c>
      <c r="BJ113" s="27">
        <f>VLOOKUP($A113,'I-EmEC'!$A:$DD,MATCH(BJ$2,'I-EmEC'!$A$1:$DD$1,0),FALSE)</f>
        <v>20.446096654275095</v>
      </c>
      <c r="BK113" s="27">
        <f>VLOOKUP($A113,'I-EmEC'!$A:$DD,MATCH(BK$2,'I-EmEC'!$A$1:$DD$1,0),FALSE)</f>
        <v>14.119922630560927</v>
      </c>
      <c r="BL113" s="27">
        <f>VLOOKUP($A113,'I-EmEC'!$A:$DD,MATCH(BL$2,'I-EmEC'!$A$1:$DD$1,0),FALSE)</f>
        <v>14.119922630560927</v>
      </c>
      <c r="BM113" s="27">
        <f>VLOOKUP($A113,'I-EmEC'!$A:$DD,MATCH(BM$2,'I-EmEC'!$A$1:$DD$1,0),FALSE)</f>
        <v>4.517453798767967</v>
      </c>
      <c r="BN113" s="27">
        <f>VLOOKUP($A113,'I-EmEC'!$A:$DD,MATCH(BN$2,'I-EmEC'!$A$1:$DD$1,0),FALSE)</f>
        <v>21.532091097308491</v>
      </c>
      <c r="BO113" s="27">
        <f>VLOOKUP($A113,'I-EmEC'!$A:$DD,MATCH(BO$2,'I-EmEC'!$A$1:$DD$1,0),FALSE)</f>
        <v>21.532091097308491</v>
      </c>
      <c r="BP113" s="27">
        <f>VLOOKUP($A113,'I-EmEC'!$A:$DD,MATCH(BP$2,'I-EmEC'!$A$1:$DD$1,0),FALSE)</f>
        <v>35.652173913043477</v>
      </c>
      <c r="BQ113" s="27">
        <f>VLOOKUP($A113,'I-EmEC'!$A:$DD,MATCH(BQ$2,'I-EmEC'!$A$1:$DD$1,0),FALSE)</f>
        <v>0</v>
      </c>
      <c r="BR113" s="27">
        <f>VLOOKUP($A113,'I-EmEC'!$A:$DD,MATCH(BR$2,'I-EmEC'!$A$1:$DD$1,0),FALSE)</f>
        <v>0</v>
      </c>
      <c r="BS113" s="27">
        <f>VLOOKUP($A113,'I-EmEC'!$A:$DD,MATCH(BS$2,'I-EmEC'!$A$1:$DD$1,0),FALSE)</f>
        <v>0</v>
      </c>
      <c r="BT113" s="27">
        <f>VLOOKUP($A113,'I-EmEC'!$A:$DD,MATCH(BT$2,'I-EmEC'!$A$1:$DD$1,0),FALSE)</f>
        <v>33.925049309664693</v>
      </c>
      <c r="BU113" s="27">
        <f>VLOOKUP($A113,'I-EmEC'!$A:$DD,MATCH(BU$2,'I-EmEC'!$A$1:$DD$1,0),FALSE)</f>
        <v>17.904761904761905</v>
      </c>
      <c r="BV113" s="27">
        <f>VLOOKUP($A113,'I-EmEC'!$A:$DD,MATCH(BV$2,'I-EmEC'!$A$1:$DD$1,0),FALSE)</f>
        <v>7.7075098814229248</v>
      </c>
      <c r="BW113" s="27" t="e">
        <f>VLOOKUP($A113,'I-EmEC'!$A:$DD,MATCH(BW$2,'I-EmEC'!$A$1:$DD$1,0),FALSE)</f>
        <v>#N/A</v>
      </c>
      <c r="BX113" s="27" t="e">
        <f>VLOOKUP($A113,'I-EmEC'!$A:$DD,MATCH(BX$2,'I-EmEC'!$A$1:$DD$1,0),FALSE)</f>
        <v>#N/A</v>
      </c>
      <c r="BY113" s="27" t="e">
        <f>VLOOKUP($A113,'I-EmEC'!$A:$DD,MATCH(BY$2,'I-EmEC'!$A$1:$DD$1,0),FALSE)</f>
        <v>#N/A</v>
      </c>
      <c r="BZ113" s="23">
        <f>VLOOKUP($A113,'I-EmEC'!$A:$DD,MATCH(BZ$2,'I-EmEC'!$A$1:$DD$1,0),FALSE)</f>
        <v>0.813859790491539</v>
      </c>
      <c r="CA113" s="24">
        <f>VLOOKUP($A113,'I-EmEC'!$A:$DD,MATCH(CA$2,'I-EmEC'!$A$1:$DD$1,0),FALSE)</f>
        <v>0.82831325301204828</v>
      </c>
      <c r="CB113" s="24">
        <f>VLOOKUP($A113,'I-EmEC'!$A:$DD,MATCH(CB$2,'I-EmEC'!$A$1:$DD$1,0),FALSE)</f>
        <v>0.5826017557861134</v>
      </c>
      <c r="CC113" s="24">
        <f>VLOOKUP($A113,'I-EmEC'!$A:$DD,MATCH(CC$2,'I-EmEC'!$A$1:$DD$1,0),FALSE)</f>
        <v>0.5826017557861134</v>
      </c>
      <c r="CD113" s="24">
        <f>VLOOKUP($A113,'I-EmEC'!$A:$DD,MATCH(CD$2,'I-EmEC'!$A$1:$DD$1,0),FALSE)</f>
        <v>0.25433526011560692</v>
      </c>
      <c r="CE113" s="24">
        <f>VLOOKUP($A113,'I-EmEC'!$A:$DD,MATCH(CE$2,'I-EmEC'!$A$1:$DD$1,0),FALSE)</f>
        <v>0.84759576202118991</v>
      </c>
      <c r="CF113" s="24">
        <f>VLOOKUP($A113,'I-EmEC'!$A:$DD,MATCH(CF$2,'I-EmEC'!$A$1:$DD$1,0),FALSE)</f>
        <v>0.84759576202118991</v>
      </c>
      <c r="CG113" s="24">
        <f>VLOOKUP($A113,'I-EmEC'!$A:$DD,MATCH(CG$2,'I-EmEC'!$A$1:$DD$1,0),FALSE)</f>
        <v>1.2374245472837024</v>
      </c>
      <c r="CH113" s="24">
        <f>VLOOKUP($A113,'I-EmEC'!$A:$DD,MATCH(CH$2,'I-EmEC'!$A$1:$DD$1,0),FALSE)</f>
        <v>0</v>
      </c>
      <c r="CI113" s="24">
        <f>VLOOKUP($A113,'I-EmEC'!$A:$DD,MATCH(CI$2,'I-EmEC'!$A$1:$DD$1,0),FALSE)</f>
        <v>0</v>
      </c>
      <c r="CJ113" s="24">
        <f>VLOOKUP($A113,'I-EmEC'!$A:$DD,MATCH(CJ$2,'I-EmEC'!$A$1:$DD$1,0),FALSE)</f>
        <v>0</v>
      </c>
      <c r="CK113" s="24">
        <f>VLOOKUP($A113,'I-EmEC'!$A:$DD,MATCH(CK$2,'I-EmEC'!$A$1:$DD$1,0),FALSE)</f>
        <v>1.833688699360341</v>
      </c>
      <c r="CL113" s="24">
        <f>VLOOKUP($A113,'I-EmEC'!$A:$DD,MATCH(CL$2,'I-EmEC'!$A$1:$DD$1,0),FALSE)</f>
        <v>0.7642276422764227</v>
      </c>
      <c r="CM113" s="24">
        <f>VLOOKUP($A113,'I-EmEC'!$A:$DD,MATCH(CM$2,'I-EmEC'!$A$1:$DD$1,0),FALSE)</f>
        <v>0.54852320675105481</v>
      </c>
      <c r="CN113" s="24" t="e">
        <f>VLOOKUP($A113,'I-EmEC'!$A:$DD,MATCH(CN$2,'I-EmEC'!$A$1:$DD$1,0),FALSE)</f>
        <v>#N/A</v>
      </c>
      <c r="CO113" s="24" t="e">
        <f>VLOOKUP($A113,'I-EmEC'!$A:$DD,MATCH(CO$2,'I-EmEC'!$A$1:$DD$1,0),FALSE)</f>
        <v>#N/A</v>
      </c>
      <c r="CP113" s="24" t="e">
        <f>VLOOKUP($A113,'I-EmEC'!$A:$DD,MATCH(CP$2,'I-EmEC'!$A$1:$DD$1,0),FALSE)</f>
        <v>#N/A</v>
      </c>
    </row>
    <row r="114" spans="1:94" x14ac:dyDescent="0.2">
      <c r="A114" s="49" t="s">
        <v>191</v>
      </c>
      <c r="B114" s="37" t="str">
        <f>IF(VLOOKUP($A114,'I-Ligands'!$A:$G,3,FALSE)="","",VLOOKUP($A114,'I-Ligands'!$A:$G,3,FALSE))</f>
        <v>ATP</v>
      </c>
      <c r="C114" s="38" t="str">
        <f>IF(VLOOKUP($A114,'I-Ligands'!$A:$G,4,FALSE)="","",VLOOKUP($A114,'I-Ligands'!$A:$G,4,FALSE))</f>
        <v>Adenosine 5'-Triphosphate Disodium Salt</v>
      </c>
      <c r="D114" s="36" t="str">
        <f>IF(VLOOKUP($A114,'I-Ligands'!$A:$G,5,FALSE)="","",VLOOKUP($A114,'I-Ligands'!$A:$G,5,FALSE))</f>
        <v>Guide to Pharmacology</v>
      </c>
      <c r="E114" s="36">
        <f>IF(VLOOKUP($A114,'I-Ligands'!$A:$G,6,FALSE)="","",VLOOKUP($A114,'I-Ligands'!$A:$G,6,FALSE))</f>
        <v>1713</v>
      </c>
      <c r="F114" s="36" t="str">
        <f>IF(VLOOKUP($A114,'I-Ligands'!$A:$G,7,FALSE)="","",VLOOKUP($A114,'I-Ligands'!$A:$G,7,FALSE))</f>
        <v>Physiological</v>
      </c>
      <c r="G114" s="28">
        <f t="shared" si="20"/>
        <v>5.6265502207648801</v>
      </c>
      <c r="H114" s="32">
        <f t="shared" si="21"/>
        <v>0</v>
      </c>
      <c r="I114" s="32">
        <f t="shared" si="22"/>
        <v>5.9145112932852824</v>
      </c>
      <c r="J114" s="32">
        <f t="shared" si="23"/>
        <v>5.8353934187020702</v>
      </c>
      <c r="K114" s="32" t="e">
        <f t="shared" si="24"/>
        <v>#N/A</v>
      </c>
      <c r="L114" s="28">
        <f t="shared" si="25"/>
        <v>6.5</v>
      </c>
      <c r="M114" s="32">
        <f t="shared" si="26"/>
        <v>0</v>
      </c>
      <c r="N114" s="32">
        <f t="shared" si="27"/>
        <v>6.68</v>
      </c>
      <c r="O114" s="32">
        <f t="shared" si="28"/>
        <v>6.72</v>
      </c>
      <c r="P114" s="32" t="e">
        <f t="shared" si="29"/>
        <v>#N/A</v>
      </c>
      <c r="Q114" s="29">
        <f t="shared" si="30"/>
        <v>13.382899628252789</v>
      </c>
      <c r="R114" s="31">
        <f t="shared" si="31"/>
        <v>0</v>
      </c>
      <c r="S114" s="31">
        <f t="shared" si="32"/>
        <v>17.159763313609464</v>
      </c>
      <c r="T114" s="31">
        <f t="shared" si="33"/>
        <v>15.238095238095237</v>
      </c>
      <c r="U114" s="31" t="e">
        <f t="shared" si="34"/>
        <v>#N/A</v>
      </c>
      <c r="V114" s="28">
        <f t="shared" si="35"/>
        <v>0.67352666043030873</v>
      </c>
      <c r="W114" s="32">
        <f t="shared" si="36"/>
        <v>0</v>
      </c>
      <c r="X114" s="32">
        <f t="shared" si="37"/>
        <v>0.7671957671957671</v>
      </c>
      <c r="Y114" s="32">
        <f t="shared" si="38"/>
        <v>0.59701492537313428</v>
      </c>
      <c r="Z114" s="32" t="e">
        <f t="shared" si="39"/>
        <v>#N/A</v>
      </c>
      <c r="AA114" s="23" cm="1">
        <f t="array" ref="AA114">_xlfn.IFS(AR114=0,0,AR114&gt;0,(LOG(0.01*BI114/10^-AR114)))</f>
        <v>5.433371104637839</v>
      </c>
      <c r="AB114" s="24" cm="1">
        <f t="array" ref="AB114">_xlfn.IFS(AS114=0,0,AS114&gt;0,(LOG(0.01*BJ114/10^-AS114)))</f>
        <v>5.6265502207648801</v>
      </c>
      <c r="AC114" s="24" cm="1">
        <f t="array" ref="AC114">_xlfn.IFS(AT114=0,0,AT114&gt;0,(LOG(0.01*BK114/10^-AT114)))</f>
        <v>0</v>
      </c>
      <c r="AD114" s="24" cm="1">
        <f t="array" ref="AD114">_xlfn.IFS(AU114=0,0,AU114&gt;0,(LOG(0.01*BL114/10^-AU114)))</f>
        <v>0</v>
      </c>
      <c r="AE114" s="24" cm="1">
        <f t="array" ref="AE114">_xlfn.IFS(AV114=0,0,AV114&gt;0,(LOG(0.01*BM114/10^-AV114)))</f>
        <v>0</v>
      </c>
      <c r="AF114" s="24" cm="1">
        <f t="array" ref="AF114">_xlfn.IFS(AW114=0,0,AW114&gt;0,(LOG(0.01*BN114/10^-AW114)))</f>
        <v>0</v>
      </c>
      <c r="AG114" s="24" cm="1">
        <f t="array" ref="AG114">_xlfn.IFS(AX114=0,0,AX114&gt;0,(LOG(0.01*BO114/10^-AX114)))</f>
        <v>0</v>
      </c>
      <c r="AH114" s="24" cm="1">
        <f t="array" ref="AH114">_xlfn.IFS(AY114=0,0,AY114&gt;0,(LOG(0.01*BP114/10^-AY114)))</f>
        <v>0</v>
      </c>
      <c r="AI114" s="24" cm="1">
        <f t="array" ref="AI114">_xlfn.IFS(AZ114=0,0,AZ114&gt;0,(LOG(0.01*BQ114/10^-AZ114)))</f>
        <v>0</v>
      </c>
      <c r="AJ114" s="24" cm="1">
        <f t="array" ref="AJ114">_xlfn.IFS(BA114=0,0,BA114&gt;0,(LOG(0.01*BR114/10^-BA114)))</f>
        <v>0</v>
      </c>
      <c r="AK114" s="24" cm="1">
        <f t="array" ref="AK114">_xlfn.IFS(BB114=0,0,BB114&gt;0,(LOG(0.01*BS114/10^-BB114)))</f>
        <v>0</v>
      </c>
      <c r="AL114" s="24" cm="1">
        <f t="array" ref="AL114">_xlfn.IFS(BC114=0,0,BC114&gt;0,(LOG(0.01*BT114/10^-BC114)))</f>
        <v>5.9145112932852824</v>
      </c>
      <c r="AM114" s="24" cm="1">
        <f t="array" ref="AM114">_xlfn.IFS(BD114=0,0,BD114&gt;0,(LOG(0.01*BU114/10^-BD114)))</f>
        <v>5.7829306835859873</v>
      </c>
      <c r="AN114" s="24" cm="1">
        <f t="array" ref="AN114">_xlfn.IFS(BE114=0,0,BE114&gt;0,(LOG(0.01*BV114/10^-BE114)))</f>
        <v>5.8353934187020702</v>
      </c>
      <c r="AO114" s="24" t="e" cm="1">
        <f t="array" ref="AO114">_xlfn.IFS(BF114=0,0,BF114&gt;0,(LOG(0.01*BW114/10^-BF114)))</f>
        <v>#N/A</v>
      </c>
      <c r="AP114" s="24" t="e" cm="1">
        <f t="array" ref="AP114">_xlfn.IFS(BG114=0,0,BG114&gt;0,(LOG(0.01*BX114/10^-BG114)))</f>
        <v>#N/A</v>
      </c>
      <c r="AQ114" s="24" t="e" cm="1">
        <f t="array" ref="AQ114">_xlfn.IFS(BH114=0,0,BH114&gt;0,(LOG(0.01*BY114/10^-BH114)))</f>
        <v>#N/A</v>
      </c>
      <c r="AR114" s="23">
        <f>VLOOKUP($A114,'I-EmEC'!$A:$DD,MATCH(AR$2,'I-EmEC'!$A$1:$DD$1,0),FALSE)</f>
        <v>6.47</v>
      </c>
      <c r="AS114" s="24">
        <f>VLOOKUP($A114,'I-EmEC'!$A:$DD,MATCH(AS$2,'I-EmEC'!$A$1:$DD$1,0),FALSE)</f>
        <v>6.5</v>
      </c>
      <c r="AT114" s="24">
        <f>VLOOKUP($A114,'I-EmEC'!$A:$DD,MATCH(AT$2,'I-EmEC'!$A$1:$DD$1,0),FALSE)</f>
        <v>0</v>
      </c>
      <c r="AU114" s="24">
        <f>VLOOKUP($A114,'I-EmEC'!$A:$DD,MATCH(AU$2,'I-EmEC'!$A$1:$DD$1,0),FALSE)</f>
        <v>0</v>
      </c>
      <c r="AV114" s="24">
        <f>VLOOKUP($A114,'I-EmEC'!$A:$DD,MATCH(AV$2,'I-EmEC'!$A$1:$DD$1,0),FALSE)</f>
        <v>0</v>
      </c>
      <c r="AW114" s="24">
        <f>VLOOKUP($A114,'I-EmEC'!$A:$DD,MATCH(AW$2,'I-EmEC'!$A$1:$DD$1,0),FALSE)</f>
        <v>0</v>
      </c>
      <c r="AX114" s="24">
        <f>VLOOKUP($A114,'I-EmEC'!$A:$DD,MATCH(AX$2,'I-EmEC'!$A$1:$DD$1,0),FALSE)</f>
        <v>0</v>
      </c>
      <c r="AY114" s="24">
        <f>VLOOKUP($A114,'I-EmEC'!$A:$DD,MATCH(AY$2,'I-EmEC'!$A$1:$DD$1,0),FALSE)</f>
        <v>0</v>
      </c>
      <c r="AZ114" s="24">
        <f>VLOOKUP($A114,'I-EmEC'!$A:$DD,MATCH(AZ$2,'I-EmEC'!$A$1:$DD$1,0),FALSE)</f>
        <v>0</v>
      </c>
      <c r="BA114" s="24">
        <f>VLOOKUP($A114,'I-EmEC'!$A:$DD,MATCH(BA$2,'I-EmEC'!$A$1:$DD$1,0),FALSE)</f>
        <v>0</v>
      </c>
      <c r="BB114" s="24">
        <f>VLOOKUP($A114,'I-EmEC'!$A:$DD,MATCH(BB$2,'I-EmEC'!$A$1:$DD$1,0),FALSE)</f>
        <v>0</v>
      </c>
      <c r="BC114" s="24">
        <f>VLOOKUP($A114,'I-EmEC'!$A:$DD,MATCH(BC$2,'I-EmEC'!$A$1:$DD$1,0),FALSE)</f>
        <v>6.68</v>
      </c>
      <c r="BD114" s="24">
        <f>VLOOKUP($A114,'I-EmEC'!$A:$DD,MATCH(BD$2,'I-EmEC'!$A$1:$DD$1,0),FALSE)</f>
        <v>6.6</v>
      </c>
      <c r="BE114" s="24">
        <f>VLOOKUP($A114,'I-EmEC'!$A:$DD,MATCH(BE$2,'I-EmEC'!$A$1:$DD$1,0),FALSE)</f>
        <v>6.72</v>
      </c>
      <c r="BF114" s="24" t="e">
        <f>VLOOKUP($A114,'I-EmEC'!$A:$DD,MATCH(BF$2,'I-EmEC'!$A$1:$DD$1,0),FALSE)</f>
        <v>#N/A</v>
      </c>
      <c r="BG114" s="24" t="e">
        <f>VLOOKUP($A114,'I-EmEC'!$A:$DD,MATCH(BG$2,'I-EmEC'!$A$1:$DD$1,0),FALSE)</f>
        <v>#N/A</v>
      </c>
      <c r="BH114" s="24" t="e">
        <f>VLOOKUP($A114,'I-EmEC'!$A:$DD,MATCH(BH$2,'I-EmEC'!$A$1:$DD$1,0),FALSE)</f>
        <v>#N/A</v>
      </c>
      <c r="BI114" s="26">
        <f>VLOOKUP($A114,'I-EmEC'!$A:$DD,MATCH(BI$2,'I-EmEC'!$A$1:$DD$1,0),FALSE)</f>
        <v>9.1911764705882355</v>
      </c>
      <c r="BJ114" s="27">
        <f>VLOOKUP($A114,'I-EmEC'!$A:$DD,MATCH(BJ$2,'I-EmEC'!$A$1:$DD$1,0),FALSE)</f>
        <v>13.382899628252789</v>
      </c>
      <c r="BK114" s="27">
        <f>VLOOKUP($A114,'I-EmEC'!$A:$DD,MATCH(BK$2,'I-EmEC'!$A$1:$DD$1,0),FALSE)</f>
        <v>0</v>
      </c>
      <c r="BL114" s="27">
        <f>VLOOKUP($A114,'I-EmEC'!$A:$DD,MATCH(BL$2,'I-EmEC'!$A$1:$DD$1,0),FALSE)</f>
        <v>0</v>
      </c>
      <c r="BM114" s="27">
        <f>VLOOKUP($A114,'I-EmEC'!$A:$DD,MATCH(BM$2,'I-EmEC'!$A$1:$DD$1,0),FALSE)</f>
        <v>0</v>
      </c>
      <c r="BN114" s="27">
        <f>VLOOKUP($A114,'I-EmEC'!$A:$DD,MATCH(BN$2,'I-EmEC'!$A$1:$DD$1,0),FALSE)</f>
        <v>0</v>
      </c>
      <c r="BO114" s="27">
        <f>VLOOKUP($A114,'I-EmEC'!$A:$DD,MATCH(BO$2,'I-EmEC'!$A$1:$DD$1,0),FALSE)</f>
        <v>0</v>
      </c>
      <c r="BP114" s="27">
        <f>VLOOKUP($A114,'I-EmEC'!$A:$DD,MATCH(BP$2,'I-EmEC'!$A$1:$DD$1,0),FALSE)</f>
        <v>0</v>
      </c>
      <c r="BQ114" s="27">
        <f>VLOOKUP($A114,'I-EmEC'!$A:$DD,MATCH(BQ$2,'I-EmEC'!$A$1:$DD$1,0),FALSE)</f>
        <v>0</v>
      </c>
      <c r="BR114" s="27">
        <f>VLOOKUP($A114,'I-EmEC'!$A:$DD,MATCH(BR$2,'I-EmEC'!$A$1:$DD$1,0),FALSE)</f>
        <v>0</v>
      </c>
      <c r="BS114" s="27">
        <f>VLOOKUP($A114,'I-EmEC'!$A:$DD,MATCH(BS$2,'I-EmEC'!$A$1:$DD$1,0),FALSE)</f>
        <v>0</v>
      </c>
      <c r="BT114" s="27">
        <f>VLOOKUP($A114,'I-EmEC'!$A:$DD,MATCH(BT$2,'I-EmEC'!$A$1:$DD$1,0),FALSE)</f>
        <v>17.159763313609464</v>
      </c>
      <c r="BU114" s="27">
        <f>VLOOKUP($A114,'I-EmEC'!$A:$DD,MATCH(BU$2,'I-EmEC'!$A$1:$DD$1,0),FALSE)</f>
        <v>15.238095238095237</v>
      </c>
      <c r="BV114" s="27">
        <f>VLOOKUP($A114,'I-EmEC'!$A:$DD,MATCH(BV$2,'I-EmEC'!$A$1:$DD$1,0),FALSE)</f>
        <v>13.043478260869565</v>
      </c>
      <c r="BW114" s="27" t="e">
        <f>VLOOKUP($A114,'I-EmEC'!$A:$DD,MATCH(BW$2,'I-EmEC'!$A$1:$DD$1,0),FALSE)</f>
        <v>#N/A</v>
      </c>
      <c r="BX114" s="27" t="e">
        <f>VLOOKUP($A114,'I-EmEC'!$A:$DD,MATCH(BX$2,'I-EmEC'!$A$1:$DD$1,0),FALSE)</f>
        <v>#N/A</v>
      </c>
      <c r="BY114" s="27" t="e">
        <f>VLOOKUP($A114,'I-EmEC'!$A:$DD,MATCH(BY$2,'I-EmEC'!$A$1:$DD$1,0),FALSE)</f>
        <v>#N/A</v>
      </c>
      <c r="BZ114" s="23">
        <f>VLOOKUP($A114,'I-EmEC'!$A:$DD,MATCH(BZ$2,'I-EmEC'!$A$1:$DD$1,0),FALSE)</f>
        <v>0.49019607843137258</v>
      </c>
      <c r="CA114" s="24">
        <f>VLOOKUP($A114,'I-EmEC'!$A:$DD,MATCH(CA$2,'I-EmEC'!$A$1:$DD$1,0),FALSE)</f>
        <v>0.67352666043030873</v>
      </c>
      <c r="CB114" s="24">
        <f>VLOOKUP($A114,'I-EmEC'!$A:$DD,MATCH(CB$2,'I-EmEC'!$A$1:$DD$1,0),FALSE)</f>
        <v>0</v>
      </c>
      <c r="CC114" s="24">
        <f>VLOOKUP($A114,'I-EmEC'!$A:$DD,MATCH(CC$2,'I-EmEC'!$A$1:$DD$1,0),FALSE)</f>
        <v>0</v>
      </c>
      <c r="CD114" s="24">
        <f>VLOOKUP($A114,'I-EmEC'!$A:$DD,MATCH(CD$2,'I-EmEC'!$A$1:$DD$1,0),FALSE)</f>
        <v>0</v>
      </c>
      <c r="CE114" s="24">
        <f>VLOOKUP($A114,'I-EmEC'!$A:$DD,MATCH(CE$2,'I-EmEC'!$A$1:$DD$1,0),FALSE)</f>
        <v>0</v>
      </c>
      <c r="CF114" s="24">
        <f>VLOOKUP($A114,'I-EmEC'!$A:$DD,MATCH(CF$2,'I-EmEC'!$A$1:$DD$1,0),FALSE)</f>
        <v>0</v>
      </c>
      <c r="CG114" s="24">
        <f>VLOOKUP($A114,'I-EmEC'!$A:$DD,MATCH(CG$2,'I-EmEC'!$A$1:$DD$1,0),FALSE)</f>
        <v>0</v>
      </c>
      <c r="CH114" s="24">
        <f>VLOOKUP($A114,'I-EmEC'!$A:$DD,MATCH(CH$2,'I-EmEC'!$A$1:$DD$1,0),FALSE)</f>
        <v>0</v>
      </c>
      <c r="CI114" s="24">
        <f>VLOOKUP($A114,'I-EmEC'!$A:$DD,MATCH(CI$2,'I-EmEC'!$A$1:$DD$1,0),FALSE)</f>
        <v>0</v>
      </c>
      <c r="CJ114" s="24">
        <f>VLOOKUP($A114,'I-EmEC'!$A:$DD,MATCH(CJ$2,'I-EmEC'!$A$1:$DD$1,0),FALSE)</f>
        <v>0</v>
      </c>
      <c r="CK114" s="24">
        <f>VLOOKUP($A114,'I-EmEC'!$A:$DD,MATCH(CK$2,'I-EmEC'!$A$1:$DD$1,0),FALSE)</f>
        <v>0.7671957671957671</v>
      </c>
      <c r="CL114" s="24">
        <f>VLOOKUP($A114,'I-EmEC'!$A:$DD,MATCH(CL$2,'I-EmEC'!$A$1:$DD$1,0),FALSE)</f>
        <v>0.59701492537313428</v>
      </c>
      <c r="CM114" s="24">
        <f>VLOOKUP($A114,'I-EmEC'!$A:$DD,MATCH(CM$2,'I-EmEC'!$A$1:$DD$1,0),FALSE)</f>
        <v>0.48997772828507791</v>
      </c>
      <c r="CN114" s="24" t="e">
        <f>VLOOKUP($A114,'I-EmEC'!$A:$DD,MATCH(CN$2,'I-EmEC'!$A$1:$DD$1,0),FALSE)</f>
        <v>#N/A</v>
      </c>
      <c r="CO114" s="24" t="e">
        <f>VLOOKUP($A114,'I-EmEC'!$A:$DD,MATCH(CO$2,'I-EmEC'!$A$1:$DD$1,0),FALSE)</f>
        <v>#N/A</v>
      </c>
      <c r="CP114" s="24" t="e">
        <f>VLOOKUP($A114,'I-EmEC'!$A:$DD,MATCH(CP$2,'I-EmEC'!$A$1:$DD$1,0),FALSE)</f>
        <v>#N/A</v>
      </c>
    </row>
    <row r="115" spans="1:94" x14ac:dyDescent="0.2">
      <c r="A115" s="49" t="s">
        <v>192</v>
      </c>
      <c r="B115" s="37" t="str">
        <f>IF(VLOOKUP($A115,'I-Ligands'!$A:$G,3,FALSE)="","",VLOOKUP($A115,'I-Ligands'!$A:$G,3,FALSE))</f>
        <v>ATP</v>
      </c>
      <c r="C115" s="38" t="str">
        <f>IF(VLOOKUP($A115,'I-Ligands'!$A:$G,4,FALSE)="","",VLOOKUP($A115,'I-Ligands'!$A:$G,4,FALSE))</f>
        <v>Adenosine 5'-Triphosphate Disodium Salt</v>
      </c>
      <c r="D115" s="36" t="str">
        <f>IF(VLOOKUP($A115,'I-Ligands'!$A:$G,5,FALSE)="","",VLOOKUP($A115,'I-Ligands'!$A:$G,5,FALSE))</f>
        <v>Guide to Pharmacology</v>
      </c>
      <c r="E115" s="36">
        <f>IF(VLOOKUP($A115,'I-Ligands'!$A:$G,6,FALSE)="","",VLOOKUP($A115,'I-Ligands'!$A:$G,6,FALSE))</f>
        <v>1713</v>
      </c>
      <c r="F115" s="36" t="str">
        <f>IF(VLOOKUP($A115,'I-Ligands'!$A:$G,7,FALSE)="","",VLOOKUP($A115,'I-Ligands'!$A:$G,7,FALSE))</f>
        <v>Physiological</v>
      </c>
      <c r="G115" s="28">
        <f t="shared" si="20"/>
        <v>5.5686769699026097</v>
      </c>
      <c r="H115" s="32">
        <f t="shared" si="21"/>
        <v>6.940830830688701</v>
      </c>
      <c r="I115" s="32">
        <f t="shared" si="22"/>
        <v>6.0392713267285467</v>
      </c>
      <c r="J115" s="32">
        <f t="shared" si="23"/>
        <v>6.4872421683184269</v>
      </c>
      <c r="K115" s="32" t="e">
        <f t="shared" si="24"/>
        <v>#N/A</v>
      </c>
      <c r="L115" s="28">
        <f t="shared" si="25"/>
        <v>6.58</v>
      </c>
      <c r="M115" s="32">
        <f t="shared" si="26"/>
        <v>7.65</v>
      </c>
      <c r="N115" s="32">
        <f t="shared" si="27"/>
        <v>6.82</v>
      </c>
      <c r="O115" s="32">
        <f t="shared" si="28"/>
        <v>7.15</v>
      </c>
      <c r="P115" s="32" t="e">
        <f t="shared" si="29"/>
        <v>#N/A</v>
      </c>
      <c r="Q115" s="29">
        <f t="shared" si="30"/>
        <v>15.799256505576208</v>
      </c>
      <c r="R115" s="31">
        <f t="shared" si="31"/>
        <v>23.478260869565219</v>
      </c>
      <c r="S115" s="31">
        <f t="shared" si="32"/>
        <v>16.568047337278106</v>
      </c>
      <c r="T115" s="31">
        <f t="shared" si="33"/>
        <v>21.739130434782609</v>
      </c>
      <c r="U115" s="31" t="e">
        <f t="shared" si="34"/>
        <v>#N/A</v>
      </c>
      <c r="V115" s="28">
        <f t="shared" si="35"/>
        <v>4.7486033519553068</v>
      </c>
      <c r="W115" s="32">
        <f t="shared" si="36"/>
        <v>6.6917293233082704</v>
      </c>
      <c r="X115" s="32">
        <f t="shared" si="37"/>
        <v>3.9810426540284363</v>
      </c>
      <c r="Y115" s="32">
        <f t="shared" si="38"/>
        <v>5.3488372093023253</v>
      </c>
      <c r="Z115" s="32" t="e">
        <f t="shared" si="39"/>
        <v>#N/A</v>
      </c>
      <c r="AA115" s="23" cm="1">
        <f t="array" ref="AA115">_xlfn.IFS(AR115=0,0,AR115&gt;0,(LOG(0.01*BI115/10^-AR115)))</f>
        <v>5.5686769699026097</v>
      </c>
      <c r="AB115" s="24" cm="1">
        <f t="array" ref="AB115">_xlfn.IFS(AS115=0,0,AS115&gt;0,(LOG(0.01*BJ115/10^-AS115)))</f>
        <v>5.198636650047904</v>
      </c>
      <c r="AC115" s="24" cm="1">
        <f t="array" ref="AC115">_xlfn.IFS(AT115=0,0,AT115&gt;0,(LOG(0.01*BK115/10^-AT115)))</f>
        <v>6.940830830688701</v>
      </c>
      <c r="AD115" s="24" cm="1">
        <f t="array" ref="AD115">_xlfn.IFS(AU115=0,0,AU115&gt;0,(LOG(0.01*BL115/10^-AU115)))</f>
        <v>6.940830830688701</v>
      </c>
      <c r="AE115" s="24" cm="1">
        <f t="array" ref="AE115">_xlfn.IFS(AV115=0,0,AV115&gt;0,(LOG(0.01*BM115/10^-AV115)))</f>
        <v>6.3057203291832664</v>
      </c>
      <c r="AF115" s="24" cm="1">
        <f t="array" ref="AF115">_xlfn.IFS(AW115=0,0,AW115&gt;0,(LOG(0.01*BN115/10^-AW115)))</f>
        <v>6.8454428758934016</v>
      </c>
      <c r="AG115" s="24" cm="1">
        <f t="array" ref="AG115">_xlfn.IFS(AX115=0,0,AX115&gt;0,(LOG(0.01*BO115/10^-AX115)))</f>
        <v>6.8454428758934016</v>
      </c>
      <c r="AH115" s="24" cm="1">
        <f t="array" ref="AH115">_xlfn.IFS(AY115=0,0,AY115&gt;0,(LOG(0.01*BP115/10^-AY115)))</f>
        <v>6.410665923805376</v>
      </c>
      <c r="AI115" s="24" cm="1">
        <f t="array" ref="AI115">_xlfn.IFS(AZ115=0,0,AZ115&gt;0,(LOG(0.01*BQ115/10^-AZ115)))</f>
        <v>0</v>
      </c>
      <c r="AJ115" s="24" cm="1">
        <f t="array" ref="AJ115">_xlfn.IFS(BA115=0,0,BA115&gt;0,(LOG(0.01*BR115/10^-BA115)))</f>
        <v>0</v>
      </c>
      <c r="AK115" s="24" cm="1">
        <f t="array" ref="AK115">_xlfn.IFS(BB115=0,0,BB115&gt;0,(LOG(0.01*BS115/10^-BB115)))</f>
        <v>0</v>
      </c>
      <c r="AL115" s="24" cm="1">
        <f t="array" ref="AL115">_xlfn.IFS(BC115=0,0,BC115&gt;0,(LOG(0.01*BT115/10^-BC115)))</f>
        <v>6.0392713267285467</v>
      </c>
      <c r="AM115" s="24" cm="1">
        <f t="array" ref="AM115">_xlfn.IFS(BD115=0,0,BD115&gt;0,(LOG(0.01*BU115/10^-BD115)))</f>
        <v>5.2525985282756169</v>
      </c>
      <c r="AN115" s="24" cm="1">
        <f t="array" ref="AN115">_xlfn.IFS(BE115=0,0,BE115&gt;0,(LOG(0.01*BV115/10^-BE115)))</f>
        <v>6.4872421683184269</v>
      </c>
      <c r="AO115" s="24" t="e" cm="1">
        <f t="array" ref="AO115">_xlfn.IFS(BF115=0,0,BF115&gt;0,(LOG(0.01*BW115/10^-BF115)))</f>
        <v>#N/A</v>
      </c>
      <c r="AP115" s="24" t="e" cm="1">
        <f t="array" ref="AP115">_xlfn.IFS(BG115=0,0,BG115&gt;0,(LOG(0.01*BX115/10^-BG115)))</f>
        <v>#N/A</v>
      </c>
      <c r="AQ115" s="24" t="e" cm="1">
        <f t="array" ref="AQ115">_xlfn.IFS(BH115=0,0,BH115&gt;0,(LOG(0.01*BY115/10^-BH115)))</f>
        <v>#N/A</v>
      </c>
      <c r="AR115" s="23">
        <f>VLOOKUP($A115,'I-EmEC'!$A:$DD,MATCH(AR$2,'I-EmEC'!$A$1:$DD$1,0),FALSE)</f>
        <v>6.58</v>
      </c>
      <c r="AS115" s="24">
        <f>VLOOKUP($A115,'I-EmEC'!$A:$DD,MATCH(AS$2,'I-EmEC'!$A$1:$DD$1,0),FALSE)</f>
        <v>6</v>
      </c>
      <c r="AT115" s="24">
        <f>VLOOKUP($A115,'I-EmEC'!$A:$DD,MATCH(AT$2,'I-EmEC'!$A$1:$DD$1,0),FALSE)</f>
        <v>7.65</v>
      </c>
      <c r="AU115" s="24">
        <f>VLOOKUP($A115,'I-EmEC'!$A:$DD,MATCH(AU$2,'I-EmEC'!$A$1:$DD$1,0),FALSE)</f>
        <v>7.65</v>
      </c>
      <c r="AV115" s="24">
        <f>VLOOKUP($A115,'I-EmEC'!$A:$DD,MATCH(AV$2,'I-EmEC'!$A$1:$DD$1,0),FALSE)</f>
        <v>7.37</v>
      </c>
      <c r="AW115" s="24">
        <f>VLOOKUP($A115,'I-EmEC'!$A:$DD,MATCH(AW$2,'I-EmEC'!$A$1:$DD$1,0),FALSE)</f>
        <v>7.58</v>
      </c>
      <c r="AX115" s="24">
        <f>VLOOKUP($A115,'I-EmEC'!$A:$DD,MATCH(AX$2,'I-EmEC'!$A$1:$DD$1,0),FALSE)</f>
        <v>7.58</v>
      </c>
      <c r="AY115" s="24">
        <f>VLOOKUP($A115,'I-EmEC'!$A:$DD,MATCH(AY$2,'I-EmEC'!$A$1:$DD$1,0),FALSE)</f>
        <v>7.04</v>
      </c>
      <c r="AZ115" s="24">
        <f>VLOOKUP($A115,'I-EmEC'!$A:$DD,MATCH(AZ$2,'I-EmEC'!$A$1:$DD$1,0),FALSE)</f>
        <v>0</v>
      </c>
      <c r="BA115" s="24">
        <f>VLOOKUP($A115,'I-EmEC'!$A:$DD,MATCH(BA$2,'I-EmEC'!$A$1:$DD$1,0),FALSE)</f>
        <v>0</v>
      </c>
      <c r="BB115" s="24">
        <f>VLOOKUP($A115,'I-EmEC'!$A:$DD,MATCH(BB$2,'I-EmEC'!$A$1:$DD$1,0),FALSE)</f>
        <v>0</v>
      </c>
      <c r="BC115" s="24">
        <f>VLOOKUP($A115,'I-EmEC'!$A:$DD,MATCH(BC$2,'I-EmEC'!$A$1:$DD$1,0),FALSE)</f>
        <v>6.82</v>
      </c>
      <c r="BD115" s="24">
        <f>VLOOKUP($A115,'I-EmEC'!$A:$DD,MATCH(BD$2,'I-EmEC'!$A$1:$DD$1,0),FALSE)</f>
        <v>6.31</v>
      </c>
      <c r="BE115" s="24">
        <f>VLOOKUP($A115,'I-EmEC'!$A:$DD,MATCH(BE$2,'I-EmEC'!$A$1:$DD$1,0),FALSE)</f>
        <v>7.15</v>
      </c>
      <c r="BF115" s="24" t="e">
        <f>VLOOKUP($A115,'I-EmEC'!$A:$DD,MATCH(BF$2,'I-EmEC'!$A$1:$DD$1,0),FALSE)</f>
        <v>#N/A</v>
      </c>
      <c r="BG115" s="24" t="e">
        <f>VLOOKUP($A115,'I-EmEC'!$A:$DD,MATCH(BG$2,'I-EmEC'!$A$1:$DD$1,0),FALSE)</f>
        <v>#N/A</v>
      </c>
      <c r="BH115" s="24" t="e">
        <f>VLOOKUP($A115,'I-EmEC'!$A:$DD,MATCH(BH$2,'I-EmEC'!$A$1:$DD$1,0),FALSE)</f>
        <v>#N/A</v>
      </c>
      <c r="BI115" s="26">
        <f>VLOOKUP($A115,'I-EmEC'!$A:$DD,MATCH(BI$2,'I-EmEC'!$A$1:$DD$1,0),FALSE)</f>
        <v>9.742647058823529</v>
      </c>
      <c r="BJ115" s="27">
        <f>VLOOKUP($A115,'I-EmEC'!$A:$DD,MATCH(BJ$2,'I-EmEC'!$A$1:$DD$1,0),FALSE)</f>
        <v>15.799256505576208</v>
      </c>
      <c r="BK115" s="27">
        <f>VLOOKUP($A115,'I-EmEC'!$A:$DD,MATCH(BK$2,'I-EmEC'!$A$1:$DD$1,0),FALSE)</f>
        <v>19.535783365570598</v>
      </c>
      <c r="BL115" s="27">
        <f>VLOOKUP($A115,'I-EmEC'!$A:$DD,MATCH(BL$2,'I-EmEC'!$A$1:$DD$1,0),FALSE)</f>
        <v>19.535783365570598</v>
      </c>
      <c r="BM115" s="27">
        <f>VLOOKUP($A115,'I-EmEC'!$A:$DD,MATCH(BM$2,'I-EmEC'!$A$1:$DD$1,0),FALSE)</f>
        <v>8.6242299794661186</v>
      </c>
      <c r="BN115" s="27">
        <f>VLOOKUP($A115,'I-EmEC'!$A:$DD,MATCH(BN$2,'I-EmEC'!$A$1:$DD$1,0),FALSE)</f>
        <v>18.42650103519669</v>
      </c>
      <c r="BO115" s="27">
        <f>VLOOKUP($A115,'I-EmEC'!$A:$DD,MATCH(BO$2,'I-EmEC'!$A$1:$DD$1,0),FALSE)</f>
        <v>18.42650103519669</v>
      </c>
      <c r="BP115" s="27">
        <f>VLOOKUP($A115,'I-EmEC'!$A:$DD,MATCH(BP$2,'I-EmEC'!$A$1:$DD$1,0),FALSE)</f>
        <v>23.478260869565219</v>
      </c>
      <c r="BQ115" s="27">
        <f>VLOOKUP($A115,'I-EmEC'!$A:$DD,MATCH(BQ$2,'I-EmEC'!$A$1:$DD$1,0),FALSE)</f>
        <v>0</v>
      </c>
      <c r="BR115" s="27">
        <f>VLOOKUP($A115,'I-EmEC'!$A:$DD,MATCH(BR$2,'I-EmEC'!$A$1:$DD$1,0),FALSE)</f>
        <v>0</v>
      </c>
      <c r="BS115" s="27">
        <f>VLOOKUP($A115,'I-EmEC'!$A:$DD,MATCH(BS$2,'I-EmEC'!$A$1:$DD$1,0),FALSE)</f>
        <v>0</v>
      </c>
      <c r="BT115" s="27">
        <f>VLOOKUP($A115,'I-EmEC'!$A:$DD,MATCH(BT$2,'I-EmEC'!$A$1:$DD$1,0),FALSE)</f>
        <v>16.568047337278106</v>
      </c>
      <c r="BU115" s="27">
        <f>VLOOKUP($A115,'I-EmEC'!$A:$DD,MATCH(BU$2,'I-EmEC'!$A$1:$DD$1,0),FALSE)</f>
        <v>8.761904761904761</v>
      </c>
      <c r="BV115" s="27">
        <f>VLOOKUP($A115,'I-EmEC'!$A:$DD,MATCH(BV$2,'I-EmEC'!$A$1:$DD$1,0),FALSE)</f>
        <v>21.739130434782609</v>
      </c>
      <c r="BW115" s="27" t="e">
        <f>VLOOKUP($A115,'I-EmEC'!$A:$DD,MATCH(BW$2,'I-EmEC'!$A$1:$DD$1,0),FALSE)</f>
        <v>#N/A</v>
      </c>
      <c r="BX115" s="27" t="e">
        <f>VLOOKUP($A115,'I-EmEC'!$A:$DD,MATCH(BX$2,'I-EmEC'!$A$1:$DD$1,0),FALSE)</f>
        <v>#N/A</v>
      </c>
      <c r="BY115" s="27" t="e">
        <f>VLOOKUP($A115,'I-EmEC'!$A:$DD,MATCH(BY$2,'I-EmEC'!$A$1:$DD$1,0),FALSE)</f>
        <v>#N/A</v>
      </c>
      <c r="BZ115" s="23">
        <f>VLOOKUP($A115,'I-EmEC'!$A:$DD,MATCH(BZ$2,'I-EmEC'!$A$1:$DD$1,0),FALSE)</f>
        <v>1.9850187265917603</v>
      </c>
      <c r="CA115" s="24">
        <f>VLOOKUP($A115,'I-EmEC'!$A:$DD,MATCH(CA$2,'I-EmEC'!$A$1:$DD$1,0),FALSE)</f>
        <v>4.7486033519553068</v>
      </c>
      <c r="CB115" s="24">
        <f>VLOOKUP($A115,'I-EmEC'!$A:$DD,MATCH(CB$2,'I-EmEC'!$A$1:$DD$1,0),FALSE)</f>
        <v>3.4707903780068725</v>
      </c>
      <c r="CC115" s="24">
        <f>VLOOKUP($A115,'I-EmEC'!$A:$DD,MATCH(CC$2,'I-EmEC'!$A$1:$DD$1,0),FALSE)</f>
        <v>3.4707903780068725</v>
      </c>
      <c r="CD115" s="24">
        <f>VLOOKUP($A115,'I-EmEC'!$A:$DD,MATCH(CD$2,'I-EmEC'!$A$1:$DD$1,0),FALSE)</f>
        <v>0.85020242914979749</v>
      </c>
      <c r="CE115" s="24">
        <f>VLOOKUP($A115,'I-EmEC'!$A:$DD,MATCH(CE$2,'I-EmEC'!$A$1:$DD$1,0),FALSE)</f>
        <v>6.6917293233082704</v>
      </c>
      <c r="CF115" s="24">
        <f>VLOOKUP($A115,'I-EmEC'!$A:$DD,MATCH(CF$2,'I-EmEC'!$A$1:$DD$1,0),FALSE)</f>
        <v>6.6917293233082704</v>
      </c>
      <c r="CG115" s="24">
        <f>VLOOKUP($A115,'I-EmEC'!$A:$DD,MATCH(CG$2,'I-EmEC'!$A$1:$DD$1,0),FALSE)</f>
        <v>3.103448275862069</v>
      </c>
      <c r="CH115" s="24">
        <f>VLOOKUP($A115,'I-EmEC'!$A:$DD,MATCH(CH$2,'I-EmEC'!$A$1:$DD$1,0),FALSE)</f>
        <v>0</v>
      </c>
      <c r="CI115" s="24">
        <f>VLOOKUP($A115,'I-EmEC'!$A:$DD,MATCH(CI$2,'I-EmEC'!$A$1:$DD$1,0),FALSE)</f>
        <v>0</v>
      </c>
      <c r="CJ115" s="24">
        <f>VLOOKUP($A115,'I-EmEC'!$A:$DD,MATCH(CJ$2,'I-EmEC'!$A$1:$DD$1,0),FALSE)</f>
        <v>0</v>
      </c>
      <c r="CK115" s="24">
        <f>VLOOKUP($A115,'I-EmEC'!$A:$DD,MATCH(CK$2,'I-EmEC'!$A$1:$DD$1,0),FALSE)</f>
        <v>3.9810426540284363</v>
      </c>
      <c r="CL115" s="24">
        <f>VLOOKUP($A115,'I-EmEC'!$A:$DD,MATCH(CL$2,'I-EmEC'!$A$1:$DD$1,0),FALSE)</f>
        <v>5.3488372093023253</v>
      </c>
      <c r="CM115" s="24">
        <f>VLOOKUP($A115,'I-EmEC'!$A:$DD,MATCH(CM$2,'I-EmEC'!$A$1:$DD$1,0),FALSE)</f>
        <v>3.225806451612903</v>
      </c>
      <c r="CN115" s="24" t="e">
        <f>VLOOKUP($A115,'I-EmEC'!$A:$DD,MATCH(CN$2,'I-EmEC'!$A$1:$DD$1,0),FALSE)</f>
        <v>#N/A</v>
      </c>
      <c r="CO115" s="24" t="e">
        <f>VLOOKUP($A115,'I-EmEC'!$A:$DD,MATCH(CO$2,'I-EmEC'!$A$1:$DD$1,0),FALSE)</f>
        <v>#N/A</v>
      </c>
      <c r="CP115" s="24" t="e">
        <f>VLOOKUP($A115,'I-EmEC'!$A:$DD,MATCH(CP$2,'I-EmEC'!$A$1:$DD$1,0),FALSE)</f>
        <v>#N/A</v>
      </c>
    </row>
    <row r="116" spans="1:94" x14ac:dyDescent="0.2">
      <c r="A116" s="49" t="s">
        <v>193</v>
      </c>
      <c r="B116" s="37" t="str">
        <f>IF(VLOOKUP($A116,'I-Ligands'!$A:$G,3,FALSE)="","",VLOOKUP($A116,'I-Ligands'!$A:$G,3,FALSE))</f>
        <v>UDP</v>
      </c>
      <c r="C116" s="38" t="str">
        <f>IF(VLOOKUP($A116,'I-Ligands'!$A:$G,4,FALSE)="","",VLOOKUP($A116,'I-Ligands'!$A:$G,4,FALSE))</f>
        <v>Uridine 5'-Diphosphate Disodium Salt</v>
      </c>
      <c r="D116" s="36" t="str">
        <f>IF(VLOOKUP($A116,'I-Ligands'!$A:$G,5,FALSE)="","",VLOOKUP($A116,'I-Ligands'!$A:$G,5,FALSE))</f>
        <v>Guide to Pharmacology</v>
      </c>
      <c r="E116" s="36">
        <f>IF(VLOOKUP($A116,'I-Ligands'!$A:$G,6,FALSE)="","",VLOOKUP($A116,'I-Ligands'!$A:$G,6,FALSE))</f>
        <v>1749</v>
      </c>
      <c r="F116" s="36" t="str">
        <f>IF(VLOOKUP($A116,'I-Ligands'!$A:$G,7,FALSE)="","",VLOOKUP($A116,'I-Ligands'!$A:$G,7,FALSE))</f>
        <v>Physiological</v>
      </c>
      <c r="G116" s="28">
        <f t="shared" si="20"/>
        <v>6.6525869620479821</v>
      </c>
      <c r="H116" s="32">
        <f t="shared" si="21"/>
        <v>6.675503765047182</v>
      </c>
      <c r="I116" s="32">
        <f t="shared" si="22"/>
        <v>6.5245112932852827</v>
      </c>
      <c r="J116" s="32">
        <f t="shared" si="23"/>
        <v>6.6360206705779312</v>
      </c>
      <c r="K116" s="32" t="e">
        <f t="shared" si="24"/>
        <v>#N/A</v>
      </c>
      <c r="L116" s="28">
        <f t="shared" si="25"/>
        <v>7.32</v>
      </c>
      <c r="M116" s="32">
        <f t="shared" si="26"/>
        <v>7.35</v>
      </c>
      <c r="N116" s="32">
        <f t="shared" si="27"/>
        <v>7.29</v>
      </c>
      <c r="O116" s="32">
        <f t="shared" si="28"/>
        <v>7.55</v>
      </c>
      <c r="P116" s="32" t="e">
        <f t="shared" si="29"/>
        <v>#N/A</v>
      </c>
      <c r="Q116" s="29">
        <f t="shared" si="30"/>
        <v>21.933085501858738</v>
      </c>
      <c r="R116" s="31">
        <f t="shared" si="31"/>
        <v>21.159420289855074</v>
      </c>
      <c r="S116" s="31">
        <f t="shared" si="32"/>
        <v>17.159763313609464</v>
      </c>
      <c r="T116" s="31">
        <f t="shared" si="33"/>
        <v>15.41501976284585</v>
      </c>
      <c r="U116" s="31" t="e">
        <f t="shared" si="34"/>
        <v>#N/A</v>
      </c>
      <c r="V116" s="28">
        <f t="shared" si="35"/>
        <v>0.92417061611374396</v>
      </c>
      <c r="W116" s="32">
        <f t="shared" si="36"/>
        <v>0.95800524934383202</v>
      </c>
      <c r="X116" s="32">
        <f t="shared" si="37"/>
        <v>0.99088838268792712</v>
      </c>
      <c r="Y116" s="32">
        <f t="shared" si="38"/>
        <v>0.74856046065259119</v>
      </c>
      <c r="Z116" s="32" t="e">
        <f t="shared" si="39"/>
        <v>#N/A</v>
      </c>
      <c r="AA116" s="23" cm="1">
        <f t="array" ref="AA116">_xlfn.IFS(AR116=0,0,AR116&gt;0,(LOG(0.01*BI116/10^-AR116)))</f>
        <v>6.6525869620479821</v>
      </c>
      <c r="AB116" s="24" cm="1">
        <f t="array" ref="AB116">_xlfn.IFS(AS116=0,0,AS116&gt;0,(LOG(0.01*BJ116/10^-AS116)))</f>
        <v>6.551099731639737</v>
      </c>
      <c r="AC116" s="24" cm="1">
        <f t="array" ref="AC116">_xlfn.IFS(AT116=0,0,AT116&gt;0,(LOG(0.01*BK116/10^-AT116)))</f>
        <v>5.8636674882482778</v>
      </c>
      <c r="AD116" s="24" cm="1">
        <f t="array" ref="AD116">_xlfn.IFS(AU116=0,0,AU116&gt;0,(LOG(0.01*BL116/10^-AU116)))</f>
        <v>5.8636674882482778</v>
      </c>
      <c r="AE116" s="24" cm="1">
        <f t="array" ref="AE116">_xlfn.IFS(AV116=0,0,AV116&gt;0,(LOG(0.01*BM116/10^-AV116)))</f>
        <v>0</v>
      </c>
      <c r="AF116" s="24" cm="1">
        <f t="array" ref="AF116">_xlfn.IFS(AW116=0,0,AW116&gt;0,(LOG(0.01*BN116/10^-AW116)))</f>
        <v>5.6764155587427325</v>
      </c>
      <c r="AG116" s="24" cm="1">
        <f t="array" ref="AG116">_xlfn.IFS(AX116=0,0,AX116&gt;0,(LOG(0.01*BO116/10^-AX116)))</f>
        <v>5.6764155587427325</v>
      </c>
      <c r="AH116" s="24" cm="1">
        <f t="array" ref="AH116">_xlfn.IFS(AY116=0,0,AY116&gt;0,(LOG(0.01*BP116/10^-AY116)))</f>
        <v>6.675503765047182</v>
      </c>
      <c r="AI116" s="24" cm="1">
        <f t="array" ref="AI116">_xlfn.IFS(AZ116=0,0,AZ116&gt;0,(LOG(0.01*BQ116/10^-AZ116)))</f>
        <v>0</v>
      </c>
      <c r="AJ116" s="24" cm="1">
        <f t="array" ref="AJ116">_xlfn.IFS(BA116=0,0,BA116&gt;0,(LOG(0.01*BR116/10^-BA116)))</f>
        <v>0</v>
      </c>
      <c r="AK116" s="24" cm="1">
        <f t="array" ref="AK116">_xlfn.IFS(BB116=0,0,BB116&gt;0,(LOG(0.01*BS116/10^-BB116)))</f>
        <v>0</v>
      </c>
      <c r="AL116" s="24" cm="1">
        <f t="array" ref="AL116">_xlfn.IFS(BC116=0,0,BC116&gt;0,(LOG(0.01*BT116/10^-BC116)))</f>
        <v>6.5245112932852827</v>
      </c>
      <c r="AM116" s="24" cm="1">
        <f t="array" ref="AM116">_xlfn.IFS(BD116=0,0,BD116&gt;0,(LOG(0.01*BU116/10^-BD116)))</f>
        <v>6.6360206705779312</v>
      </c>
      <c r="AN116" s="24" cm="1">
        <f t="array" ref="AN116">_xlfn.IFS(BE116=0,0,BE116&gt;0,(LOG(0.01*BV116/10^-BE116)))</f>
        <v>6.4879440858506818</v>
      </c>
      <c r="AO116" s="24" t="e" cm="1">
        <f t="array" ref="AO116">_xlfn.IFS(BF116=0,0,BF116&gt;0,(LOG(0.01*BW116/10^-BF116)))</f>
        <v>#N/A</v>
      </c>
      <c r="AP116" s="24" t="e" cm="1">
        <f t="array" ref="AP116">_xlfn.IFS(BG116=0,0,BG116&gt;0,(LOG(0.01*BX116/10^-BG116)))</f>
        <v>#N/A</v>
      </c>
      <c r="AQ116" s="24" t="e" cm="1">
        <f t="array" ref="AQ116">_xlfn.IFS(BH116=0,0,BH116&gt;0,(LOG(0.01*BY116/10^-BH116)))</f>
        <v>#N/A</v>
      </c>
      <c r="AR116" s="23">
        <f>VLOOKUP($A116,'I-EmEC'!$A:$DD,MATCH(AR$2,'I-EmEC'!$A$1:$DD$1,0),FALSE)</f>
        <v>7.32</v>
      </c>
      <c r="AS116" s="24">
        <f>VLOOKUP($A116,'I-EmEC'!$A:$DD,MATCH(AS$2,'I-EmEC'!$A$1:$DD$1,0),FALSE)</f>
        <v>7.21</v>
      </c>
      <c r="AT116" s="24">
        <f>VLOOKUP($A116,'I-EmEC'!$A:$DD,MATCH(AT$2,'I-EmEC'!$A$1:$DD$1,0),FALSE)</f>
        <v>7.13</v>
      </c>
      <c r="AU116" s="24">
        <f>VLOOKUP($A116,'I-EmEC'!$A:$DD,MATCH(AU$2,'I-EmEC'!$A$1:$DD$1,0),FALSE)</f>
        <v>7.13</v>
      </c>
      <c r="AV116" s="24">
        <f>VLOOKUP($A116,'I-EmEC'!$A:$DD,MATCH(AV$2,'I-EmEC'!$A$1:$DD$1,0),FALSE)</f>
        <v>0</v>
      </c>
      <c r="AW116" s="24">
        <f>VLOOKUP($A116,'I-EmEC'!$A:$DD,MATCH(AW$2,'I-EmEC'!$A$1:$DD$1,0),FALSE)</f>
        <v>6.62</v>
      </c>
      <c r="AX116" s="24">
        <f>VLOOKUP($A116,'I-EmEC'!$A:$DD,MATCH(AX$2,'I-EmEC'!$A$1:$DD$1,0),FALSE)</f>
        <v>6.62</v>
      </c>
      <c r="AY116" s="24">
        <f>VLOOKUP($A116,'I-EmEC'!$A:$DD,MATCH(AY$2,'I-EmEC'!$A$1:$DD$1,0),FALSE)</f>
        <v>7.35</v>
      </c>
      <c r="AZ116" s="24">
        <f>VLOOKUP($A116,'I-EmEC'!$A:$DD,MATCH(AZ$2,'I-EmEC'!$A$1:$DD$1,0),FALSE)</f>
        <v>0</v>
      </c>
      <c r="BA116" s="24">
        <f>VLOOKUP($A116,'I-EmEC'!$A:$DD,MATCH(BA$2,'I-EmEC'!$A$1:$DD$1,0),FALSE)</f>
        <v>0</v>
      </c>
      <c r="BB116" s="24">
        <f>VLOOKUP($A116,'I-EmEC'!$A:$DD,MATCH(BB$2,'I-EmEC'!$A$1:$DD$1,0),FALSE)</f>
        <v>0</v>
      </c>
      <c r="BC116" s="24">
        <f>VLOOKUP($A116,'I-EmEC'!$A:$DD,MATCH(BC$2,'I-EmEC'!$A$1:$DD$1,0),FALSE)</f>
        <v>7.29</v>
      </c>
      <c r="BD116" s="24">
        <f>VLOOKUP($A116,'I-EmEC'!$A:$DD,MATCH(BD$2,'I-EmEC'!$A$1:$DD$1,0),FALSE)</f>
        <v>7.55</v>
      </c>
      <c r="BE116" s="24">
        <f>VLOOKUP($A116,'I-EmEC'!$A:$DD,MATCH(BE$2,'I-EmEC'!$A$1:$DD$1,0),FALSE)</f>
        <v>7.3</v>
      </c>
      <c r="BF116" s="24" t="e">
        <f>VLOOKUP($A116,'I-EmEC'!$A:$DD,MATCH(BF$2,'I-EmEC'!$A$1:$DD$1,0),FALSE)</f>
        <v>#N/A</v>
      </c>
      <c r="BG116" s="24" t="e">
        <f>VLOOKUP($A116,'I-EmEC'!$A:$DD,MATCH(BG$2,'I-EmEC'!$A$1:$DD$1,0),FALSE)</f>
        <v>#N/A</v>
      </c>
      <c r="BH116" s="24" t="e">
        <f>VLOOKUP($A116,'I-EmEC'!$A:$DD,MATCH(BH$2,'I-EmEC'!$A$1:$DD$1,0),FALSE)</f>
        <v>#N/A</v>
      </c>
      <c r="BI116" s="26">
        <f>VLOOKUP($A116,'I-EmEC'!$A:$DD,MATCH(BI$2,'I-EmEC'!$A$1:$DD$1,0),FALSE)</f>
        <v>21.507352941176471</v>
      </c>
      <c r="BJ116" s="27">
        <f>VLOOKUP($A116,'I-EmEC'!$A:$DD,MATCH(BJ$2,'I-EmEC'!$A$1:$DD$1,0),FALSE)</f>
        <v>21.933085501858738</v>
      </c>
      <c r="BK116" s="27">
        <f>VLOOKUP($A116,'I-EmEC'!$A:$DD,MATCH(BK$2,'I-EmEC'!$A$1:$DD$1,0),FALSE)</f>
        <v>5.4158607350096712</v>
      </c>
      <c r="BL116" s="27">
        <f>VLOOKUP($A116,'I-EmEC'!$A:$DD,MATCH(BL$2,'I-EmEC'!$A$1:$DD$1,0),FALSE)</f>
        <v>5.4158607350096712</v>
      </c>
      <c r="BM116" s="27">
        <f>VLOOKUP($A116,'I-EmEC'!$A:$DD,MATCH(BM$2,'I-EmEC'!$A$1:$DD$1,0),FALSE)</f>
        <v>0</v>
      </c>
      <c r="BN116" s="27">
        <f>VLOOKUP($A116,'I-EmEC'!$A:$DD,MATCH(BN$2,'I-EmEC'!$A$1:$DD$1,0),FALSE)</f>
        <v>11.387163561076605</v>
      </c>
      <c r="BO116" s="27">
        <f>VLOOKUP($A116,'I-EmEC'!$A:$DD,MATCH(BO$2,'I-EmEC'!$A$1:$DD$1,0),FALSE)</f>
        <v>11.387163561076605</v>
      </c>
      <c r="BP116" s="27">
        <f>VLOOKUP($A116,'I-EmEC'!$A:$DD,MATCH(BP$2,'I-EmEC'!$A$1:$DD$1,0),FALSE)</f>
        <v>21.159420289855074</v>
      </c>
      <c r="BQ116" s="27">
        <f>VLOOKUP($A116,'I-EmEC'!$A:$DD,MATCH(BQ$2,'I-EmEC'!$A$1:$DD$1,0),FALSE)</f>
        <v>0</v>
      </c>
      <c r="BR116" s="27">
        <f>VLOOKUP($A116,'I-EmEC'!$A:$DD,MATCH(BR$2,'I-EmEC'!$A$1:$DD$1,0),FALSE)</f>
        <v>0</v>
      </c>
      <c r="BS116" s="27">
        <f>VLOOKUP($A116,'I-EmEC'!$A:$DD,MATCH(BS$2,'I-EmEC'!$A$1:$DD$1,0),FALSE)</f>
        <v>0</v>
      </c>
      <c r="BT116" s="27">
        <f>VLOOKUP($A116,'I-EmEC'!$A:$DD,MATCH(BT$2,'I-EmEC'!$A$1:$DD$1,0),FALSE)</f>
        <v>17.159763313609464</v>
      </c>
      <c r="BU116" s="27">
        <f>VLOOKUP($A116,'I-EmEC'!$A:$DD,MATCH(BU$2,'I-EmEC'!$A$1:$DD$1,0),FALSE)</f>
        <v>12.19047619047619</v>
      </c>
      <c r="BV116" s="27">
        <f>VLOOKUP($A116,'I-EmEC'!$A:$DD,MATCH(BV$2,'I-EmEC'!$A$1:$DD$1,0),FALSE)</f>
        <v>15.41501976284585</v>
      </c>
      <c r="BW116" s="27" t="e">
        <f>VLOOKUP($A116,'I-EmEC'!$A:$DD,MATCH(BW$2,'I-EmEC'!$A$1:$DD$1,0),FALSE)</f>
        <v>#N/A</v>
      </c>
      <c r="BX116" s="27" t="e">
        <f>VLOOKUP($A116,'I-EmEC'!$A:$DD,MATCH(BX$2,'I-EmEC'!$A$1:$DD$1,0),FALSE)</f>
        <v>#N/A</v>
      </c>
      <c r="BY116" s="27" t="e">
        <f>VLOOKUP($A116,'I-EmEC'!$A:$DD,MATCH(BY$2,'I-EmEC'!$A$1:$DD$1,0),FALSE)</f>
        <v>#N/A</v>
      </c>
      <c r="BZ116" s="23">
        <f>VLOOKUP($A116,'I-EmEC'!$A:$DD,MATCH(BZ$2,'I-EmEC'!$A$1:$DD$1,0),FALSE)</f>
        <v>0.92417061611374396</v>
      </c>
      <c r="CA116" s="24">
        <f>VLOOKUP($A116,'I-EmEC'!$A:$DD,MATCH(CA$2,'I-EmEC'!$A$1:$DD$1,0),FALSE)</f>
        <v>0.86700955180014705</v>
      </c>
      <c r="CB116" s="24">
        <f>VLOOKUP($A116,'I-EmEC'!$A:$DD,MATCH(CB$2,'I-EmEC'!$A$1:$DD$1,0),FALSE)</f>
        <v>0.29692470837751855</v>
      </c>
      <c r="CC116" s="24">
        <f>VLOOKUP($A116,'I-EmEC'!$A:$DD,MATCH(CC$2,'I-EmEC'!$A$1:$DD$1,0),FALSE)</f>
        <v>0.29692470837751855</v>
      </c>
      <c r="CD116" s="24">
        <f>VLOOKUP($A116,'I-EmEC'!$A:$DD,MATCH(CD$2,'I-EmEC'!$A$1:$DD$1,0),FALSE)</f>
        <v>0</v>
      </c>
      <c r="CE116" s="24">
        <f>VLOOKUP($A116,'I-EmEC'!$A:$DD,MATCH(CE$2,'I-EmEC'!$A$1:$DD$1,0),FALSE)</f>
        <v>0.45081967213114754</v>
      </c>
      <c r="CF116" s="24">
        <f>VLOOKUP($A116,'I-EmEC'!$A:$DD,MATCH(CF$2,'I-EmEC'!$A$1:$DD$1,0),FALSE)</f>
        <v>0.45081967213114754</v>
      </c>
      <c r="CG116" s="24">
        <f>VLOOKUP($A116,'I-EmEC'!$A:$DD,MATCH(CG$2,'I-EmEC'!$A$1:$DD$1,0),FALSE)</f>
        <v>0.95800524934383202</v>
      </c>
      <c r="CH116" s="24">
        <f>VLOOKUP($A116,'I-EmEC'!$A:$DD,MATCH(CH$2,'I-EmEC'!$A$1:$DD$1,0),FALSE)</f>
        <v>0</v>
      </c>
      <c r="CI116" s="24">
        <f>VLOOKUP($A116,'I-EmEC'!$A:$DD,MATCH(CI$2,'I-EmEC'!$A$1:$DD$1,0),FALSE)</f>
        <v>0</v>
      </c>
      <c r="CJ116" s="24">
        <f>VLOOKUP($A116,'I-EmEC'!$A:$DD,MATCH(CJ$2,'I-EmEC'!$A$1:$DD$1,0),FALSE)</f>
        <v>0</v>
      </c>
      <c r="CK116" s="24">
        <f>VLOOKUP($A116,'I-EmEC'!$A:$DD,MATCH(CK$2,'I-EmEC'!$A$1:$DD$1,0),FALSE)</f>
        <v>0.99088838268792712</v>
      </c>
      <c r="CL116" s="24">
        <f>VLOOKUP($A116,'I-EmEC'!$A:$DD,MATCH(CL$2,'I-EmEC'!$A$1:$DD$1,0),FALSE)</f>
        <v>0.65708418891170428</v>
      </c>
      <c r="CM116" s="24">
        <f>VLOOKUP($A116,'I-EmEC'!$A:$DD,MATCH(CM$2,'I-EmEC'!$A$1:$DD$1,0),FALSE)</f>
        <v>0.74856046065259119</v>
      </c>
      <c r="CN116" s="24" t="e">
        <f>VLOOKUP($A116,'I-EmEC'!$A:$DD,MATCH(CN$2,'I-EmEC'!$A$1:$DD$1,0),FALSE)</f>
        <v>#N/A</v>
      </c>
      <c r="CO116" s="24" t="e">
        <f>VLOOKUP($A116,'I-EmEC'!$A:$DD,MATCH(CO$2,'I-EmEC'!$A$1:$DD$1,0),FALSE)</f>
        <v>#N/A</v>
      </c>
      <c r="CP116" s="24" t="e">
        <f>VLOOKUP($A116,'I-EmEC'!$A:$DD,MATCH(CP$2,'I-EmEC'!$A$1:$DD$1,0),FALSE)</f>
        <v>#N/A</v>
      </c>
    </row>
    <row r="117" spans="1:94" x14ac:dyDescent="0.2">
      <c r="A117" s="49" t="s">
        <v>100</v>
      </c>
      <c r="B117" s="37" t="str">
        <f>IF(VLOOKUP($A117,'I-Ligands'!$A:$G,3,FALSE)="","",VLOOKUP($A117,'I-Ligands'!$A:$G,3,FALSE))</f>
        <v>Lysophosphatidylserine</v>
      </c>
      <c r="C117" s="38" t="str">
        <f>IF(VLOOKUP($A117,'I-Ligands'!$A:$G,4,FALSE)="","",VLOOKUP($A117,'I-Ligands'!$A:$G,4,FALSE))</f>
        <v>1-oleoyl-2-hydroxy-sn-glycero-3-phospho-L-serine, sodium salt</v>
      </c>
      <c r="D117" s="36" t="str">
        <f>IF(VLOOKUP($A117,'I-Ligands'!$A:$G,5,FALSE)="","",VLOOKUP($A117,'I-Ligands'!$A:$G,5,FALSE))</f>
        <v>Guide to Pharmacology</v>
      </c>
      <c r="E117" s="36">
        <f>IF(VLOOKUP($A117,'I-Ligands'!$A:$G,6,FALSE)="","",VLOOKUP($A117,'I-Ligands'!$A:$G,6,FALSE))</f>
        <v>4064</v>
      </c>
      <c r="F117" s="36" t="str">
        <f>IF(VLOOKUP($A117,'I-Ligands'!$A:$G,7,FALSE)="","",VLOOKUP($A117,'I-Ligands'!$A:$G,7,FALSE))</f>
        <v>Physiological</v>
      </c>
      <c r="G117" s="28">
        <f t="shared" si="20"/>
        <v>0</v>
      </c>
      <c r="H117" s="32">
        <f t="shared" si="21"/>
        <v>6.8362747597413227</v>
      </c>
      <c r="I117" s="32">
        <f t="shared" si="22"/>
        <v>6.7447678426187672</v>
      </c>
      <c r="J117" s="32">
        <f t="shared" si="23"/>
        <v>7.1486348534766506</v>
      </c>
      <c r="K117" s="32" t="e">
        <f t="shared" si="24"/>
        <v>#N/A</v>
      </c>
      <c r="L117" s="28">
        <f t="shared" si="25"/>
        <v>0</v>
      </c>
      <c r="M117" s="32">
        <f t="shared" si="26"/>
        <v>7.42</v>
      </c>
      <c r="N117" s="32">
        <f t="shared" si="27"/>
        <v>7.49</v>
      </c>
      <c r="O117" s="32">
        <f t="shared" si="28"/>
        <v>7.77</v>
      </c>
      <c r="P117" s="32" t="e">
        <f t="shared" si="29"/>
        <v>#N/A</v>
      </c>
      <c r="Q117" s="29">
        <f t="shared" si="30"/>
        <v>0</v>
      </c>
      <c r="R117" s="31">
        <f t="shared" si="31"/>
        <v>49.855072463768117</v>
      </c>
      <c r="S117" s="31">
        <f t="shared" si="32"/>
        <v>21.123595505617978</v>
      </c>
      <c r="T117" s="31">
        <f t="shared" si="33"/>
        <v>25.904761904761905</v>
      </c>
      <c r="U117" s="31" t="e">
        <f t="shared" si="34"/>
        <v>#N/A</v>
      </c>
      <c r="V117" s="28">
        <f t="shared" si="35"/>
        <v>0</v>
      </c>
      <c r="W117" s="32">
        <f t="shared" si="36"/>
        <v>5.420168067226891</v>
      </c>
      <c r="X117" s="32">
        <f t="shared" si="37"/>
        <v>2.8834355828220861</v>
      </c>
      <c r="Y117" s="32">
        <f t="shared" si="38"/>
        <v>3.9534883720930232</v>
      </c>
      <c r="Z117" s="32" t="e">
        <f t="shared" si="39"/>
        <v>#N/A</v>
      </c>
      <c r="AA117" s="23" cm="1">
        <f t="array" ref="AA117">_xlfn.IFS(AR117=0,0,AR117&gt;0,(LOG(0.01*BI117/10^-AR117)))</f>
        <v>0</v>
      </c>
      <c r="AB117" s="24" cm="1">
        <f t="array" ref="AB117">_xlfn.IFS(AS117=0,0,AS117&gt;0,(LOG(0.01*BJ117/10^-AS117)))</f>
        <v>0</v>
      </c>
      <c r="AC117" s="24" cm="1">
        <f t="array" ref="AC117">_xlfn.IFS(AT117=0,0,AT117&gt;0,(LOG(0.01*BK117/10^-AT117)))</f>
        <v>6.6487806899456263</v>
      </c>
      <c r="AD117" s="24" cm="1">
        <f t="array" ref="AD117">_xlfn.IFS(AU117=0,0,AU117&gt;0,(LOG(0.01*BL117/10^-AU117)))</f>
        <v>6.6487806899456263</v>
      </c>
      <c r="AE117" s="24" cm="1">
        <f t="array" ref="AE117">_xlfn.IFS(AV117=0,0,AV117&gt;0,(LOG(0.01*BM117/10^-AV117)))</f>
        <v>6.8362747597413227</v>
      </c>
      <c r="AF117" s="24" cm="1">
        <f t="array" ref="AF117">_xlfn.IFS(AW117=0,0,AW117&gt;0,(LOG(0.01*BN117/10^-AW117)))</f>
        <v>6.4466425795477367</v>
      </c>
      <c r="AG117" s="24" cm="1">
        <f t="array" ref="AG117">_xlfn.IFS(AX117=0,0,AX117&gt;0,(LOG(0.01*BO117/10^-AX117)))</f>
        <v>6.4466425795477367</v>
      </c>
      <c r="AH117" s="24" cm="1">
        <f t="array" ref="AH117">_xlfn.IFS(AY117=0,0,AY117&gt;0,(LOG(0.01*BP117/10^-AY117)))</f>
        <v>6.747709351834275</v>
      </c>
      <c r="AI117" s="24" cm="1">
        <f t="array" ref="AI117">_xlfn.IFS(AZ117=0,0,AZ117&gt;0,(LOG(0.01*BQ117/10^-AZ117)))</f>
        <v>6.4359394943649537</v>
      </c>
      <c r="AJ117" s="24" cm="1">
        <f t="array" ref="AJ117">_xlfn.IFS(BA117=0,0,BA117&gt;0,(LOG(0.01*BR117/10^-BA117)))</f>
        <v>6.4359394943649537</v>
      </c>
      <c r="AK117" s="24" cm="1">
        <f t="array" ref="AK117">_xlfn.IFS(BB117=0,0,BB117&gt;0,(LOG(0.01*BS117/10^-BB117)))</f>
        <v>6.7447678426187672</v>
      </c>
      <c r="AL117" s="24" cm="1">
        <f t="array" ref="AL117">_xlfn.IFS(BC117=0,0,BC117&gt;0,(LOG(0.01*BT117/10^-BC117)))</f>
        <v>0</v>
      </c>
      <c r="AM117" s="24" cm="1">
        <f t="array" ref="AM117">_xlfn.IFS(BD117=0,0,BD117&gt;0,(LOG(0.01*BU117/10^-BD117)))</f>
        <v>6.8733796049642608</v>
      </c>
      <c r="AN117" s="24" cm="1">
        <f t="array" ref="AN117">_xlfn.IFS(BE117=0,0,BE117&gt;0,(LOG(0.01*BV117/10^-BE117)))</f>
        <v>7.1486348534766506</v>
      </c>
      <c r="AO117" s="24" t="e" cm="1">
        <f t="array" ref="AO117">_xlfn.IFS(BF117=0,0,BF117&gt;0,(LOG(0.01*BW117/10^-BF117)))</f>
        <v>#N/A</v>
      </c>
      <c r="AP117" s="24" t="e" cm="1">
        <f t="array" ref="AP117">_xlfn.IFS(BG117=0,0,BG117&gt;0,(LOG(0.01*BX117/10^-BG117)))</f>
        <v>#N/A</v>
      </c>
      <c r="AQ117" s="24" t="e" cm="1">
        <f t="array" ref="AQ117">_xlfn.IFS(BH117=0,0,BH117&gt;0,(LOG(0.01*BY117/10^-BH117)))</f>
        <v>#N/A</v>
      </c>
      <c r="AR117" s="23">
        <f>VLOOKUP($A117,'I-EmEC'!$A:$DD,MATCH(AR$2,'I-EmEC'!$A$1:$DD$1,0),FALSE)</f>
        <v>0</v>
      </c>
      <c r="AS117" s="24">
        <f>VLOOKUP($A117,'I-EmEC'!$A:$DD,MATCH(AS$2,'I-EmEC'!$A$1:$DD$1,0),FALSE)</f>
        <v>0</v>
      </c>
      <c r="AT117" s="24">
        <f>VLOOKUP($A117,'I-EmEC'!$A:$DD,MATCH(AT$2,'I-EmEC'!$A$1:$DD$1,0),FALSE)</f>
        <v>7.38</v>
      </c>
      <c r="AU117" s="24">
        <f>VLOOKUP($A117,'I-EmEC'!$A:$DD,MATCH(AU$2,'I-EmEC'!$A$1:$DD$1,0),FALSE)</f>
        <v>7.38</v>
      </c>
      <c r="AV117" s="24">
        <f>VLOOKUP($A117,'I-EmEC'!$A:$DD,MATCH(AV$2,'I-EmEC'!$A$1:$DD$1,0),FALSE)</f>
        <v>7.42</v>
      </c>
      <c r="AW117" s="24">
        <f>VLOOKUP($A117,'I-EmEC'!$A:$DD,MATCH(AW$2,'I-EmEC'!$A$1:$DD$1,0),FALSE)</f>
        <v>7.02</v>
      </c>
      <c r="AX117" s="24">
        <f>VLOOKUP($A117,'I-EmEC'!$A:$DD,MATCH(AX$2,'I-EmEC'!$A$1:$DD$1,0),FALSE)</f>
        <v>7.02</v>
      </c>
      <c r="AY117" s="24">
        <f>VLOOKUP($A117,'I-EmEC'!$A:$DD,MATCH(AY$2,'I-EmEC'!$A$1:$DD$1,0),FALSE)</f>
        <v>7.05</v>
      </c>
      <c r="AZ117" s="24">
        <f>VLOOKUP($A117,'I-EmEC'!$A:$DD,MATCH(AZ$2,'I-EmEC'!$A$1:$DD$1,0),FALSE)</f>
        <v>7.49</v>
      </c>
      <c r="BA117" s="24">
        <f>VLOOKUP($A117,'I-EmEC'!$A:$DD,MATCH(BA$2,'I-EmEC'!$A$1:$DD$1,0),FALSE)</f>
        <v>7.49</v>
      </c>
      <c r="BB117" s="24">
        <f>VLOOKUP($A117,'I-EmEC'!$A:$DD,MATCH(BB$2,'I-EmEC'!$A$1:$DD$1,0),FALSE)</f>
        <v>7.42</v>
      </c>
      <c r="BC117" s="24">
        <f>VLOOKUP($A117,'I-EmEC'!$A:$DD,MATCH(BC$2,'I-EmEC'!$A$1:$DD$1,0),FALSE)</f>
        <v>0</v>
      </c>
      <c r="BD117" s="24">
        <f>VLOOKUP($A117,'I-EmEC'!$A:$DD,MATCH(BD$2,'I-EmEC'!$A$1:$DD$1,0),FALSE)</f>
        <v>7.46</v>
      </c>
      <c r="BE117" s="24">
        <f>VLOOKUP($A117,'I-EmEC'!$A:$DD,MATCH(BE$2,'I-EmEC'!$A$1:$DD$1,0),FALSE)</f>
        <v>7.77</v>
      </c>
      <c r="BF117" s="24" t="e">
        <f>VLOOKUP($A117,'I-EmEC'!$A:$DD,MATCH(BF$2,'I-EmEC'!$A$1:$DD$1,0),FALSE)</f>
        <v>#N/A</v>
      </c>
      <c r="BG117" s="24" t="e">
        <f>VLOOKUP($A117,'I-EmEC'!$A:$DD,MATCH(BG$2,'I-EmEC'!$A$1:$DD$1,0),FALSE)</f>
        <v>#N/A</v>
      </c>
      <c r="BH117" s="24" t="e">
        <f>VLOOKUP($A117,'I-EmEC'!$A:$DD,MATCH(BH$2,'I-EmEC'!$A$1:$DD$1,0),FALSE)</f>
        <v>#N/A</v>
      </c>
      <c r="BI117" s="26">
        <f>VLOOKUP($A117,'I-EmEC'!$A:$DD,MATCH(BI$2,'I-EmEC'!$A$1:$DD$1,0),FALSE)</f>
        <v>0</v>
      </c>
      <c r="BJ117" s="27">
        <f>VLOOKUP($A117,'I-EmEC'!$A:$DD,MATCH(BJ$2,'I-EmEC'!$A$1:$DD$1,0),FALSE)</f>
        <v>0</v>
      </c>
      <c r="BK117" s="27">
        <f>VLOOKUP($A117,'I-EmEC'!$A:$DD,MATCH(BK$2,'I-EmEC'!$A$1:$DD$1,0),FALSE)</f>
        <v>18.568665377176014</v>
      </c>
      <c r="BL117" s="27">
        <f>VLOOKUP($A117,'I-EmEC'!$A:$DD,MATCH(BL$2,'I-EmEC'!$A$1:$DD$1,0),FALSE)</f>
        <v>18.568665377176014</v>
      </c>
      <c r="BM117" s="27">
        <f>VLOOKUP($A117,'I-EmEC'!$A:$DD,MATCH(BM$2,'I-EmEC'!$A$1:$DD$1,0),FALSE)</f>
        <v>26.078028747433262</v>
      </c>
      <c r="BN117" s="27">
        <f>VLOOKUP($A117,'I-EmEC'!$A:$DD,MATCH(BN$2,'I-EmEC'!$A$1:$DD$1,0),FALSE)</f>
        <v>26.708074534161494</v>
      </c>
      <c r="BO117" s="27">
        <f>VLOOKUP($A117,'I-EmEC'!$A:$DD,MATCH(BO$2,'I-EmEC'!$A$1:$DD$1,0),FALSE)</f>
        <v>26.708074534161494</v>
      </c>
      <c r="BP117" s="27">
        <f>VLOOKUP($A117,'I-EmEC'!$A:$DD,MATCH(BP$2,'I-EmEC'!$A$1:$DD$1,0),FALSE)</f>
        <v>49.855072463768117</v>
      </c>
      <c r="BQ117" s="27">
        <f>VLOOKUP($A117,'I-EmEC'!$A:$DD,MATCH(BQ$2,'I-EmEC'!$A$1:$DD$1,0),FALSE)</f>
        <v>8.8295687885010263</v>
      </c>
      <c r="BR117" s="27">
        <f>VLOOKUP($A117,'I-EmEC'!$A:$DD,MATCH(BR$2,'I-EmEC'!$A$1:$DD$1,0),FALSE)</f>
        <v>8.8295687885010263</v>
      </c>
      <c r="BS117" s="27">
        <f>VLOOKUP($A117,'I-EmEC'!$A:$DD,MATCH(BS$2,'I-EmEC'!$A$1:$DD$1,0),FALSE)</f>
        <v>21.123595505617978</v>
      </c>
      <c r="BT117" s="27">
        <f>VLOOKUP($A117,'I-EmEC'!$A:$DD,MATCH(BT$2,'I-EmEC'!$A$1:$DD$1,0),FALSE)</f>
        <v>0</v>
      </c>
      <c r="BU117" s="27">
        <f>VLOOKUP($A117,'I-EmEC'!$A:$DD,MATCH(BU$2,'I-EmEC'!$A$1:$DD$1,0),FALSE)</f>
        <v>25.904761904761905</v>
      </c>
      <c r="BV117" s="27">
        <f>VLOOKUP($A117,'I-EmEC'!$A:$DD,MATCH(BV$2,'I-EmEC'!$A$1:$DD$1,0),FALSE)</f>
        <v>23.913043478260867</v>
      </c>
      <c r="BW117" s="27" t="e">
        <f>VLOOKUP($A117,'I-EmEC'!$A:$DD,MATCH(BW$2,'I-EmEC'!$A$1:$DD$1,0),FALSE)</f>
        <v>#N/A</v>
      </c>
      <c r="BX117" s="27" t="e">
        <f>VLOOKUP($A117,'I-EmEC'!$A:$DD,MATCH(BX$2,'I-EmEC'!$A$1:$DD$1,0),FALSE)</f>
        <v>#N/A</v>
      </c>
      <c r="BY117" s="27" t="e">
        <f>VLOOKUP($A117,'I-EmEC'!$A:$DD,MATCH(BY$2,'I-EmEC'!$A$1:$DD$1,0),FALSE)</f>
        <v>#N/A</v>
      </c>
      <c r="BZ117" s="23">
        <f>VLOOKUP($A117,'I-EmEC'!$A:$DD,MATCH(BZ$2,'I-EmEC'!$A$1:$DD$1,0),FALSE)</f>
        <v>0</v>
      </c>
      <c r="CA117" s="24">
        <f>VLOOKUP($A117,'I-EmEC'!$A:$DD,MATCH(CA$2,'I-EmEC'!$A$1:$DD$1,0),FALSE)</f>
        <v>0</v>
      </c>
      <c r="CB117" s="24">
        <f>VLOOKUP($A117,'I-EmEC'!$A:$DD,MATCH(CB$2,'I-EmEC'!$A$1:$DD$1,0),FALSE)</f>
        <v>3.6501901140684412</v>
      </c>
      <c r="CC117" s="24">
        <f>VLOOKUP($A117,'I-EmEC'!$A:$DD,MATCH(CC$2,'I-EmEC'!$A$1:$DD$1,0),FALSE)</f>
        <v>3.6501901140684412</v>
      </c>
      <c r="CD117" s="24">
        <f>VLOOKUP($A117,'I-EmEC'!$A:$DD,MATCH(CD$2,'I-EmEC'!$A$1:$DD$1,0),FALSE)</f>
        <v>4.2052980132450326</v>
      </c>
      <c r="CE117" s="24">
        <f>VLOOKUP($A117,'I-EmEC'!$A:$DD,MATCH(CE$2,'I-EmEC'!$A$1:$DD$1,0),FALSE)</f>
        <v>5.420168067226891</v>
      </c>
      <c r="CF117" s="24">
        <f>VLOOKUP($A117,'I-EmEC'!$A:$DD,MATCH(CF$2,'I-EmEC'!$A$1:$DD$1,0),FALSE)</f>
        <v>5.420168067226891</v>
      </c>
      <c r="CG117" s="24">
        <f>VLOOKUP($A117,'I-EmEC'!$A:$DD,MATCH(CG$2,'I-EmEC'!$A$1:$DD$1,0),FALSE)</f>
        <v>4.845070422535211</v>
      </c>
      <c r="CH117" s="24">
        <f>VLOOKUP($A117,'I-EmEC'!$A:$DD,MATCH(CH$2,'I-EmEC'!$A$1:$DD$1,0),FALSE)</f>
        <v>1.347962382445141</v>
      </c>
      <c r="CI117" s="24">
        <f>VLOOKUP($A117,'I-EmEC'!$A:$DD,MATCH(CI$2,'I-EmEC'!$A$1:$DD$1,0),FALSE)</f>
        <v>1.347962382445141</v>
      </c>
      <c r="CJ117" s="24">
        <f>VLOOKUP($A117,'I-EmEC'!$A:$DD,MATCH(CJ$2,'I-EmEC'!$A$1:$DD$1,0),FALSE)</f>
        <v>2.8834355828220861</v>
      </c>
      <c r="CK117" s="24">
        <f>VLOOKUP($A117,'I-EmEC'!$A:$DD,MATCH(CK$2,'I-EmEC'!$A$1:$DD$1,0),FALSE)</f>
        <v>0</v>
      </c>
      <c r="CL117" s="24">
        <f>VLOOKUP($A117,'I-EmEC'!$A:$DD,MATCH(CL$2,'I-EmEC'!$A$1:$DD$1,0),FALSE)</f>
        <v>3.9534883720930232</v>
      </c>
      <c r="CM117" s="24">
        <f>VLOOKUP($A117,'I-EmEC'!$A:$DD,MATCH(CM$2,'I-EmEC'!$A$1:$DD$1,0),FALSE)</f>
        <v>2.3359073359073359</v>
      </c>
      <c r="CN117" s="24" t="e">
        <f>VLOOKUP($A117,'I-EmEC'!$A:$DD,MATCH(CN$2,'I-EmEC'!$A$1:$DD$1,0),FALSE)</f>
        <v>#N/A</v>
      </c>
      <c r="CO117" s="24" t="e">
        <f>VLOOKUP($A117,'I-EmEC'!$A:$DD,MATCH(CO$2,'I-EmEC'!$A$1:$DD$1,0),FALSE)</f>
        <v>#N/A</v>
      </c>
      <c r="CP117" s="24" t="e">
        <f>VLOOKUP($A117,'I-EmEC'!$A:$DD,MATCH(CP$2,'I-EmEC'!$A$1:$DD$1,0),FALSE)</f>
        <v>#N/A</v>
      </c>
    </row>
    <row r="118" spans="1:94" x14ac:dyDescent="0.2">
      <c r="A118" s="49" t="s">
        <v>194</v>
      </c>
      <c r="B118" s="37" t="str">
        <f>IF(VLOOKUP($A118,'I-Ligands'!$A:$G,3,FALSE)="","",VLOOKUP($A118,'I-Ligands'!$A:$G,3,FALSE))</f>
        <v>ATP</v>
      </c>
      <c r="C118" s="38" t="str">
        <f>IF(VLOOKUP($A118,'I-Ligands'!$A:$G,4,FALSE)="","",VLOOKUP($A118,'I-Ligands'!$A:$G,4,FALSE))</f>
        <v>Adenosine 5'-Triphosphate Disodium Salt</v>
      </c>
      <c r="D118" s="36" t="str">
        <f>IF(VLOOKUP($A118,'I-Ligands'!$A:$G,5,FALSE)="","",VLOOKUP($A118,'I-Ligands'!$A:$G,5,FALSE))</f>
        <v>Guide to Pharmacology</v>
      </c>
      <c r="E118" s="36">
        <f>IF(VLOOKUP($A118,'I-Ligands'!$A:$G,6,FALSE)="","",VLOOKUP($A118,'I-Ligands'!$A:$G,6,FALSE))</f>
        <v>1713</v>
      </c>
      <c r="F118" s="36" t="str">
        <f>IF(VLOOKUP($A118,'I-Ligands'!$A:$G,7,FALSE)="","",VLOOKUP($A118,'I-Ligands'!$A:$G,7,FALSE))</f>
        <v>Physiological</v>
      </c>
      <c r="G118" s="28">
        <f t="shared" si="20"/>
        <v>6.0617335967330899</v>
      </c>
      <c r="H118" s="32">
        <f t="shared" si="21"/>
        <v>6.3768238945698039</v>
      </c>
      <c r="I118" s="32">
        <f t="shared" si="22"/>
        <v>6.2377940175720239</v>
      </c>
      <c r="J118" s="32">
        <f t="shared" si="23"/>
        <v>6.2957545945995994</v>
      </c>
      <c r="K118" s="32" t="e">
        <f t="shared" si="24"/>
        <v>#N/A</v>
      </c>
      <c r="L118" s="28">
        <f t="shared" si="25"/>
        <v>6.94</v>
      </c>
      <c r="M118" s="32">
        <f t="shared" si="26"/>
        <v>6.9</v>
      </c>
      <c r="N118" s="32">
        <f t="shared" si="27"/>
        <v>6.88</v>
      </c>
      <c r="O118" s="32">
        <f t="shared" si="28"/>
        <v>6.91</v>
      </c>
      <c r="P118" s="32" t="e">
        <f t="shared" si="29"/>
        <v>#N/A</v>
      </c>
      <c r="Q118" s="29">
        <f t="shared" si="30"/>
        <v>21.375464684014872</v>
      </c>
      <c r="R118" s="31">
        <f t="shared" si="31"/>
        <v>64.347826086956516</v>
      </c>
      <c r="S118" s="31">
        <f t="shared" si="32"/>
        <v>72.978303747534511</v>
      </c>
      <c r="T118" s="31">
        <f t="shared" si="33"/>
        <v>34.857142857142854</v>
      </c>
      <c r="U118" s="31" t="e">
        <f t="shared" si="34"/>
        <v>#N/A</v>
      </c>
      <c r="V118" s="28">
        <f t="shared" si="35"/>
        <v>3.3236994219653178</v>
      </c>
      <c r="W118" s="32">
        <f t="shared" si="36"/>
        <v>12.276422764227641</v>
      </c>
      <c r="X118" s="32">
        <f t="shared" si="37"/>
        <v>8.1140350877192997</v>
      </c>
      <c r="Y118" s="32">
        <f t="shared" si="38"/>
        <v>6.0197368421052637</v>
      </c>
      <c r="Z118" s="32" t="e">
        <f t="shared" si="39"/>
        <v>#N/A</v>
      </c>
      <c r="AA118" s="23" cm="1">
        <f t="array" ref="AA118">_xlfn.IFS(AR118=0,0,AR118&gt;0,(LOG(0.01*BI118/10^-AR118)))</f>
        <v>6.0617335967330899</v>
      </c>
      <c r="AB118" s="24" cm="1">
        <f t="array" ref="AB118">_xlfn.IFS(AS118=0,0,AS118&gt;0,(LOG(0.01*BJ118/10^-AS118)))</f>
        <v>6.0399155646872229</v>
      </c>
      <c r="AC118" s="24" cm="1">
        <f t="array" ref="AC118">_xlfn.IFS(AT118=0,0,AT118&gt;0,(LOG(0.01*BK118/10^-AT118)))</f>
        <v>6.2813533049537567</v>
      </c>
      <c r="AD118" s="24" cm="1">
        <f t="array" ref="AD118">_xlfn.IFS(AU118=0,0,AU118&gt;0,(LOG(0.01*BL118/10^-AU118)))</f>
        <v>6.2813533049537567</v>
      </c>
      <c r="AE118" s="24" cm="1">
        <f t="array" ref="AE118">_xlfn.IFS(AV118=0,0,AV118&gt;0,(LOG(0.01*BM118/10^-AV118)))</f>
        <v>6.3768238945698039</v>
      </c>
      <c r="AF118" s="24" cm="1">
        <f t="array" ref="AF118">_xlfn.IFS(AW118=0,0,AW118&gt;0,(LOG(0.01*BN118/10^-AW118)))</f>
        <v>6.146059812205638</v>
      </c>
      <c r="AG118" s="24" cm="1">
        <f t="array" ref="AG118">_xlfn.IFS(AX118=0,0,AX118&gt;0,(LOG(0.01*BO118/10^-AX118)))</f>
        <v>6.146059812205638</v>
      </c>
      <c r="AH118" s="24" cm="1">
        <f t="array" ref="AH118">_xlfn.IFS(AY118=0,0,AY118&gt;0,(LOG(0.01*BP118/10^-AY118)))</f>
        <v>5.9485338793773641</v>
      </c>
      <c r="AI118" s="24" cm="1">
        <f t="array" ref="AI118">_xlfn.IFS(AZ118=0,0,AZ118&gt;0,(LOG(0.01*BQ118/10^-AZ118)))</f>
        <v>6.2377940175720239</v>
      </c>
      <c r="AJ118" s="24" cm="1">
        <f t="array" ref="AJ118">_xlfn.IFS(BA118=0,0,BA118&gt;0,(LOG(0.01*BR118/10^-BA118)))</f>
        <v>6.2377940175720239</v>
      </c>
      <c r="AK118" s="24" cm="1">
        <f t="array" ref="AK118">_xlfn.IFS(BB118=0,0,BB118&gt;0,(LOG(0.01*BS118/10^-BB118)))</f>
        <v>6.0810589147333616</v>
      </c>
      <c r="AL118" s="24" cm="1">
        <f t="array" ref="AL118">_xlfn.IFS(BC118=0,0,BC118&gt;0,(LOG(0.01*BT118/10^-BC118)))</f>
        <v>5.5131937647336606</v>
      </c>
      <c r="AM118" s="24" cm="1">
        <f t="array" ref="AM118">_xlfn.IFS(BD118=0,0,BD118&gt;0,(LOG(0.01*BU118/10^-BD118)))</f>
        <v>6.2222917863244724</v>
      </c>
      <c r="AN118" s="24" cm="1">
        <f t="array" ref="AN118">_xlfn.IFS(BE118=0,0,BE118&gt;0,(LOG(0.01*BV118/10^-BE118)))</f>
        <v>6.2957545945995994</v>
      </c>
      <c r="AO118" s="24" t="e" cm="1">
        <f t="array" ref="AO118">_xlfn.IFS(BF118=0,0,BF118&gt;0,(LOG(0.01*BW118/10^-BF118)))</f>
        <v>#N/A</v>
      </c>
      <c r="AP118" s="24" t="e" cm="1">
        <f t="array" ref="AP118">_xlfn.IFS(BG118=0,0,BG118&gt;0,(LOG(0.01*BX118/10^-BG118)))</f>
        <v>#N/A</v>
      </c>
      <c r="AQ118" s="24" t="e" cm="1">
        <f t="array" ref="AQ118">_xlfn.IFS(BH118=0,0,BH118&gt;0,(LOG(0.01*BY118/10^-BH118)))</f>
        <v>#N/A</v>
      </c>
      <c r="AR118" s="23">
        <f>VLOOKUP($A118,'I-EmEC'!$A:$DD,MATCH(AR$2,'I-EmEC'!$A$1:$DD$1,0),FALSE)</f>
        <v>6.94</v>
      </c>
      <c r="AS118" s="24">
        <f>VLOOKUP($A118,'I-EmEC'!$A:$DD,MATCH(AS$2,'I-EmEC'!$A$1:$DD$1,0),FALSE)</f>
        <v>6.71</v>
      </c>
      <c r="AT118" s="24">
        <f>VLOOKUP($A118,'I-EmEC'!$A:$DD,MATCH(AT$2,'I-EmEC'!$A$1:$DD$1,0),FALSE)</f>
        <v>6.78</v>
      </c>
      <c r="AU118" s="24">
        <f>VLOOKUP($A118,'I-EmEC'!$A:$DD,MATCH(AU$2,'I-EmEC'!$A$1:$DD$1,0),FALSE)</f>
        <v>6.78</v>
      </c>
      <c r="AV118" s="24">
        <f>VLOOKUP($A118,'I-EmEC'!$A:$DD,MATCH(AV$2,'I-EmEC'!$A$1:$DD$1,0),FALSE)</f>
        <v>6.9</v>
      </c>
      <c r="AW118" s="24">
        <f>VLOOKUP($A118,'I-EmEC'!$A:$DD,MATCH(AW$2,'I-EmEC'!$A$1:$DD$1,0),FALSE)</f>
        <v>6.35</v>
      </c>
      <c r="AX118" s="24">
        <f>VLOOKUP($A118,'I-EmEC'!$A:$DD,MATCH(AX$2,'I-EmEC'!$A$1:$DD$1,0),FALSE)</f>
        <v>6.35</v>
      </c>
      <c r="AY118" s="24">
        <f>VLOOKUP($A118,'I-EmEC'!$A:$DD,MATCH(AY$2,'I-EmEC'!$A$1:$DD$1,0),FALSE)</f>
        <v>6.14</v>
      </c>
      <c r="AZ118" s="24">
        <f>VLOOKUP($A118,'I-EmEC'!$A:$DD,MATCH(AZ$2,'I-EmEC'!$A$1:$DD$1,0),FALSE)</f>
        <v>6.88</v>
      </c>
      <c r="BA118" s="24">
        <f>VLOOKUP($A118,'I-EmEC'!$A:$DD,MATCH(BA$2,'I-EmEC'!$A$1:$DD$1,0),FALSE)</f>
        <v>6.88</v>
      </c>
      <c r="BB118" s="24">
        <f>VLOOKUP($A118,'I-EmEC'!$A:$DD,MATCH(BB$2,'I-EmEC'!$A$1:$DD$1,0),FALSE)</f>
        <v>6.8</v>
      </c>
      <c r="BC118" s="24">
        <f>VLOOKUP($A118,'I-EmEC'!$A:$DD,MATCH(BC$2,'I-EmEC'!$A$1:$DD$1,0),FALSE)</f>
        <v>5.65</v>
      </c>
      <c r="BD118" s="24">
        <f>VLOOKUP($A118,'I-EmEC'!$A:$DD,MATCH(BD$2,'I-EmEC'!$A$1:$DD$1,0),FALSE)</f>
        <v>6.68</v>
      </c>
      <c r="BE118" s="24">
        <f>VLOOKUP($A118,'I-EmEC'!$A:$DD,MATCH(BE$2,'I-EmEC'!$A$1:$DD$1,0),FALSE)</f>
        <v>6.91</v>
      </c>
      <c r="BF118" s="24" t="e">
        <f>VLOOKUP($A118,'I-EmEC'!$A:$DD,MATCH(BF$2,'I-EmEC'!$A$1:$DD$1,0),FALSE)</f>
        <v>#N/A</v>
      </c>
      <c r="BG118" s="24" t="e">
        <f>VLOOKUP($A118,'I-EmEC'!$A:$DD,MATCH(BG$2,'I-EmEC'!$A$1:$DD$1,0),FALSE)</f>
        <v>#N/A</v>
      </c>
      <c r="BH118" s="24" t="e">
        <f>VLOOKUP($A118,'I-EmEC'!$A:$DD,MATCH(BH$2,'I-EmEC'!$A$1:$DD$1,0),FALSE)</f>
        <v>#N/A</v>
      </c>
      <c r="BI118" s="26">
        <f>VLOOKUP($A118,'I-EmEC'!$A:$DD,MATCH(BI$2,'I-EmEC'!$A$1:$DD$1,0),FALSE)</f>
        <v>13.23529411764706</v>
      </c>
      <c r="BJ118" s="27">
        <f>VLOOKUP($A118,'I-EmEC'!$A:$DD,MATCH(BJ$2,'I-EmEC'!$A$1:$DD$1,0),FALSE)</f>
        <v>21.375464684014872</v>
      </c>
      <c r="BK118" s="27">
        <f>VLOOKUP($A118,'I-EmEC'!$A:$DD,MATCH(BK$2,'I-EmEC'!$A$1:$DD$1,0),FALSE)</f>
        <v>31.721470019342355</v>
      </c>
      <c r="BL118" s="27">
        <f>VLOOKUP($A118,'I-EmEC'!$A:$DD,MATCH(BL$2,'I-EmEC'!$A$1:$DD$1,0),FALSE)</f>
        <v>31.721470019342355</v>
      </c>
      <c r="BM118" s="27">
        <f>VLOOKUP($A118,'I-EmEC'!$A:$DD,MATCH(BM$2,'I-EmEC'!$A$1:$DD$1,0),FALSE)</f>
        <v>29.979466119096507</v>
      </c>
      <c r="BN118" s="27">
        <f>VLOOKUP($A118,'I-EmEC'!$A:$DD,MATCH(BN$2,'I-EmEC'!$A$1:$DD$1,0),FALSE)</f>
        <v>62.52587991718427</v>
      </c>
      <c r="BO118" s="27">
        <f>VLOOKUP($A118,'I-EmEC'!$A:$DD,MATCH(BO$2,'I-EmEC'!$A$1:$DD$1,0),FALSE)</f>
        <v>62.52587991718427</v>
      </c>
      <c r="BP118" s="27">
        <f>VLOOKUP($A118,'I-EmEC'!$A:$DD,MATCH(BP$2,'I-EmEC'!$A$1:$DD$1,0),FALSE)</f>
        <v>64.347826086956516</v>
      </c>
      <c r="BQ118" s="27">
        <f>VLOOKUP($A118,'I-EmEC'!$A:$DD,MATCH(BQ$2,'I-EmEC'!$A$1:$DD$1,0),FALSE)</f>
        <v>22.792607802874741</v>
      </c>
      <c r="BR118" s="27">
        <f>VLOOKUP($A118,'I-EmEC'!$A:$DD,MATCH(BR$2,'I-EmEC'!$A$1:$DD$1,0),FALSE)</f>
        <v>22.792607802874741</v>
      </c>
      <c r="BS118" s="27">
        <f>VLOOKUP($A118,'I-EmEC'!$A:$DD,MATCH(BS$2,'I-EmEC'!$A$1:$DD$1,0),FALSE)</f>
        <v>19.101123595505619</v>
      </c>
      <c r="BT118" s="27">
        <f>VLOOKUP($A118,'I-EmEC'!$A:$DD,MATCH(BT$2,'I-EmEC'!$A$1:$DD$1,0),FALSE)</f>
        <v>72.978303747534511</v>
      </c>
      <c r="BU118" s="27">
        <f>VLOOKUP($A118,'I-EmEC'!$A:$DD,MATCH(BU$2,'I-EmEC'!$A$1:$DD$1,0),FALSE)</f>
        <v>34.857142857142854</v>
      </c>
      <c r="BV118" s="27">
        <f>VLOOKUP($A118,'I-EmEC'!$A:$DD,MATCH(BV$2,'I-EmEC'!$A$1:$DD$1,0),FALSE)</f>
        <v>24.308300395256918</v>
      </c>
      <c r="BW118" s="27" t="e">
        <f>VLOOKUP($A118,'I-EmEC'!$A:$DD,MATCH(BW$2,'I-EmEC'!$A$1:$DD$1,0),FALSE)</f>
        <v>#N/A</v>
      </c>
      <c r="BX118" s="27" t="e">
        <f>VLOOKUP($A118,'I-EmEC'!$A:$DD,MATCH(BX$2,'I-EmEC'!$A$1:$DD$1,0),FALSE)</f>
        <v>#N/A</v>
      </c>
      <c r="BY118" s="27" t="e">
        <f>VLOOKUP($A118,'I-EmEC'!$A:$DD,MATCH(BY$2,'I-EmEC'!$A$1:$DD$1,0),FALSE)</f>
        <v>#N/A</v>
      </c>
      <c r="BZ118" s="23">
        <f>VLOOKUP($A118,'I-EmEC'!$A:$DD,MATCH(BZ$2,'I-EmEC'!$A$1:$DD$1,0),FALSE)</f>
        <v>1.0449927431059507</v>
      </c>
      <c r="CA118" s="24">
        <f>VLOOKUP($A118,'I-EmEC'!$A:$DD,MATCH(CA$2,'I-EmEC'!$A$1:$DD$1,0),FALSE)</f>
        <v>3.3236994219653178</v>
      </c>
      <c r="CB118" s="24">
        <f>VLOOKUP($A118,'I-EmEC'!$A:$DD,MATCH(CB$2,'I-EmEC'!$A$1:$DD$1,0),FALSE)</f>
        <v>4.4324324324324316</v>
      </c>
      <c r="CC118" s="24">
        <f>VLOOKUP($A118,'I-EmEC'!$A:$DD,MATCH(CC$2,'I-EmEC'!$A$1:$DD$1,0),FALSE)</f>
        <v>4.4324324324324316</v>
      </c>
      <c r="CD118" s="24">
        <f>VLOOKUP($A118,'I-EmEC'!$A:$DD,MATCH(CD$2,'I-EmEC'!$A$1:$DD$1,0),FALSE)</f>
        <v>4.3195266272189352</v>
      </c>
      <c r="CE118" s="24">
        <f>VLOOKUP($A118,'I-EmEC'!$A:$DD,MATCH(CE$2,'I-EmEC'!$A$1:$DD$1,0),FALSE)</f>
        <v>12.276422764227641</v>
      </c>
      <c r="CF118" s="24">
        <f>VLOOKUP($A118,'I-EmEC'!$A:$DD,MATCH(CF$2,'I-EmEC'!$A$1:$DD$1,0),FALSE)</f>
        <v>12.276422764227641</v>
      </c>
      <c r="CG118" s="24">
        <f>VLOOKUP($A118,'I-EmEC'!$A:$DD,MATCH(CG$2,'I-EmEC'!$A$1:$DD$1,0),FALSE)</f>
        <v>3.4259259259259256</v>
      </c>
      <c r="CH118" s="24">
        <f>VLOOKUP($A118,'I-EmEC'!$A:$DD,MATCH(CH$2,'I-EmEC'!$A$1:$DD$1,0),FALSE)</f>
        <v>3.3433734939759039</v>
      </c>
      <c r="CI118" s="24">
        <f>VLOOKUP($A118,'I-EmEC'!$A:$DD,MATCH(CI$2,'I-EmEC'!$A$1:$DD$1,0),FALSE)</f>
        <v>3.3433734939759039</v>
      </c>
      <c r="CJ118" s="24">
        <f>VLOOKUP($A118,'I-EmEC'!$A:$DD,MATCH(CJ$2,'I-EmEC'!$A$1:$DD$1,0),FALSE)</f>
        <v>2.8911564625850339</v>
      </c>
      <c r="CK118" s="24">
        <f>VLOOKUP($A118,'I-EmEC'!$A:$DD,MATCH(CK$2,'I-EmEC'!$A$1:$DD$1,0),FALSE)</f>
        <v>8.1140350877192997</v>
      </c>
      <c r="CL118" s="24">
        <f>VLOOKUP($A118,'I-EmEC'!$A:$DD,MATCH(CL$2,'I-EmEC'!$A$1:$DD$1,0),FALSE)</f>
        <v>6.0197368421052637</v>
      </c>
      <c r="CM118" s="24">
        <f>VLOOKUP($A118,'I-EmEC'!$A:$DD,MATCH(CM$2,'I-EmEC'!$A$1:$DD$1,0),FALSE)</f>
        <v>4.6240601503759402</v>
      </c>
      <c r="CN118" s="24" t="e">
        <f>VLOOKUP($A118,'I-EmEC'!$A:$DD,MATCH(CN$2,'I-EmEC'!$A$1:$DD$1,0),FALSE)</f>
        <v>#N/A</v>
      </c>
      <c r="CO118" s="24" t="e">
        <f>VLOOKUP($A118,'I-EmEC'!$A:$DD,MATCH(CO$2,'I-EmEC'!$A$1:$DD$1,0),FALSE)</f>
        <v>#N/A</v>
      </c>
      <c r="CP118" s="24" t="e">
        <f>VLOOKUP($A118,'I-EmEC'!$A:$DD,MATCH(CP$2,'I-EmEC'!$A$1:$DD$1,0),FALSE)</f>
        <v>#N/A</v>
      </c>
    </row>
    <row r="119" spans="1:94" x14ac:dyDescent="0.2">
      <c r="A119" s="49" t="s">
        <v>195</v>
      </c>
      <c r="B119" s="37" t="str">
        <f>IF(VLOOKUP($A119,'I-Ligands'!$A:$G,3,FALSE)="","",VLOOKUP($A119,'I-Ligands'!$A:$G,3,FALSE))</f>
        <v>ADP</v>
      </c>
      <c r="C119" s="38" t="str">
        <f>IF(VLOOKUP($A119,'I-Ligands'!$A:$G,4,FALSE)="","",VLOOKUP($A119,'I-Ligands'!$A:$G,4,FALSE))</f>
        <v>Adenosine 5'-Diphosphate Sodium Salt</v>
      </c>
      <c r="D119" s="36" t="str">
        <f>IF(VLOOKUP($A119,'I-Ligands'!$A:$G,5,FALSE)="","",VLOOKUP($A119,'I-Ligands'!$A:$G,5,FALSE))</f>
        <v>Guide to Pharmacology</v>
      </c>
      <c r="E119" s="36">
        <f>IF(VLOOKUP($A119,'I-Ligands'!$A:$G,6,FALSE)="","",VLOOKUP($A119,'I-Ligands'!$A:$G,6,FALSE))</f>
        <v>1712</v>
      </c>
      <c r="F119" s="36" t="str">
        <f>IF(VLOOKUP($A119,'I-Ligands'!$A:$G,7,FALSE)="","",VLOOKUP($A119,'I-Ligands'!$A:$G,7,FALSE))</f>
        <v>Physiological</v>
      </c>
      <c r="G119" s="28">
        <f t="shared" si="20"/>
        <v>0</v>
      </c>
      <c r="H119" s="32">
        <f t="shared" si="21"/>
        <v>6.5067135482246909</v>
      </c>
      <c r="I119" s="32">
        <f t="shared" si="22"/>
        <v>5.4117862751301233</v>
      </c>
      <c r="J119" s="32">
        <f t="shared" si="23"/>
        <v>5.3407385393505908</v>
      </c>
      <c r="K119" s="32" t="e">
        <f t="shared" si="24"/>
        <v>#N/A</v>
      </c>
      <c r="L119" s="28">
        <f t="shared" si="25"/>
        <v>0</v>
      </c>
      <c r="M119" s="32">
        <f t="shared" si="26"/>
        <v>7.24</v>
      </c>
      <c r="N119" s="32">
        <f t="shared" si="27"/>
        <v>5.74</v>
      </c>
      <c r="O119" s="32">
        <f t="shared" si="28"/>
        <v>5.6</v>
      </c>
      <c r="P119" s="32" t="e">
        <f t="shared" si="29"/>
        <v>#N/A</v>
      </c>
      <c r="Q119" s="29">
        <f t="shared" si="30"/>
        <v>0</v>
      </c>
      <c r="R119" s="31">
        <f t="shared" si="31"/>
        <v>53.333333333333329</v>
      </c>
      <c r="S119" s="31">
        <f t="shared" si="32"/>
        <v>46.966292134831463</v>
      </c>
      <c r="T119" s="31">
        <f t="shared" si="33"/>
        <v>55.047619047619051</v>
      </c>
      <c r="U119" s="31" t="e">
        <f t="shared" si="34"/>
        <v>#N/A</v>
      </c>
      <c r="V119" s="28">
        <f t="shared" si="35"/>
        <v>0</v>
      </c>
      <c r="W119" s="32">
        <f t="shared" si="36"/>
        <v>2.4999999999999996</v>
      </c>
      <c r="X119" s="32">
        <f t="shared" si="37"/>
        <v>2.7718832891246681</v>
      </c>
      <c r="Y119" s="32">
        <f t="shared" si="38"/>
        <v>5.7684630738522955</v>
      </c>
      <c r="Z119" s="32" t="e">
        <f t="shared" si="39"/>
        <v>#N/A</v>
      </c>
      <c r="AA119" s="23" cm="1">
        <f t="array" ref="AA119">_xlfn.IFS(AR119=0,0,AR119&gt;0,(LOG(0.01*BI119/10^-AR119)))</f>
        <v>0</v>
      </c>
      <c r="AB119" s="24" cm="1">
        <f t="array" ref="AB119">_xlfn.IFS(AS119=0,0,AS119&gt;0,(LOG(0.01*BJ119/10^-AS119)))</f>
        <v>0</v>
      </c>
      <c r="AC119" s="24" cm="1">
        <f t="array" ref="AC119">_xlfn.IFS(AT119=0,0,AT119&gt;0,(LOG(0.01*BK119/10^-AT119)))</f>
        <v>6.3156907029536828</v>
      </c>
      <c r="AD119" s="24" cm="1">
        <f t="array" ref="AD119">_xlfn.IFS(AU119=0,0,AU119&gt;0,(LOG(0.01*BL119/10^-AU119)))</f>
        <v>6.3156907029536828</v>
      </c>
      <c r="AE119" s="24" cm="1">
        <f t="array" ref="AE119">_xlfn.IFS(AV119=0,0,AV119&gt;0,(LOG(0.01*BM119/10^-AV119)))</f>
        <v>6.5067135482246909</v>
      </c>
      <c r="AF119" s="24" cm="1">
        <f t="array" ref="AF119">_xlfn.IFS(AW119=0,0,AW119&gt;0,(LOG(0.01*BN119/10^-AW119)))</f>
        <v>6.3735489071617017</v>
      </c>
      <c r="AG119" s="24" cm="1">
        <f t="array" ref="AG119">_xlfn.IFS(AX119=0,0,AX119&gt;0,(LOG(0.01*BO119/10^-AX119)))</f>
        <v>6.3735489071617017</v>
      </c>
      <c r="AH119" s="24" cm="1">
        <f t="array" ref="AH119">_xlfn.IFS(AY119=0,0,AY119&gt;0,(LOG(0.01*BP119/10^-AY119)))</f>
        <v>5.8669987279362621</v>
      </c>
      <c r="AI119" s="24" cm="1">
        <f t="array" ref="AI119">_xlfn.IFS(AZ119=0,0,AZ119&gt;0,(LOG(0.01*BQ119/10^-AZ119)))</f>
        <v>5.0260099471555844</v>
      </c>
      <c r="AJ119" s="24" cm="1">
        <f t="array" ref="AJ119">_xlfn.IFS(BA119=0,0,BA119&gt;0,(LOG(0.01*BR119/10^-BA119)))</f>
        <v>5.0260099471555844</v>
      </c>
      <c r="AK119" s="24" cm="1">
        <f t="array" ref="AK119">_xlfn.IFS(BB119=0,0,BB119&gt;0,(LOG(0.01*BS119/10^-BB119)))</f>
        <v>5.4117862751301233</v>
      </c>
      <c r="AL119" s="24" cm="1">
        <f t="array" ref="AL119">_xlfn.IFS(BC119=0,0,BC119&gt;0,(LOG(0.01*BT119/10^-BC119)))</f>
        <v>0</v>
      </c>
      <c r="AM119" s="24" cm="1">
        <f t="array" ref="AM119">_xlfn.IFS(BD119=0,0,BD119&gt;0,(LOG(0.01*BU119/10^-BD119)))</f>
        <v>5.3407385393505908</v>
      </c>
      <c r="AN119" s="24" cm="1">
        <f t="array" ref="AN119">_xlfn.IFS(BE119=0,0,BE119&gt;0,(LOG(0.01*BV119/10^-BE119)))</f>
        <v>5.2132393094989311</v>
      </c>
      <c r="AO119" s="24" t="e" cm="1">
        <f t="array" ref="AO119">_xlfn.IFS(BF119=0,0,BF119&gt;0,(LOG(0.01*BW119/10^-BF119)))</f>
        <v>#N/A</v>
      </c>
      <c r="AP119" s="24" t="e" cm="1">
        <f t="array" ref="AP119">_xlfn.IFS(BG119=0,0,BG119&gt;0,(LOG(0.01*BX119/10^-BG119)))</f>
        <v>#N/A</v>
      </c>
      <c r="AQ119" s="24" t="e" cm="1">
        <f t="array" ref="AQ119">_xlfn.IFS(BH119=0,0,BH119&gt;0,(LOG(0.01*BY119/10^-BH119)))</f>
        <v>#N/A</v>
      </c>
      <c r="AR119" s="23">
        <f>VLOOKUP($A119,'I-EmEC'!$A:$DD,MATCH(AR$2,'I-EmEC'!$A$1:$DD$1,0),FALSE)</f>
        <v>0</v>
      </c>
      <c r="AS119" s="24">
        <f>VLOOKUP($A119,'I-EmEC'!$A:$DD,MATCH(AS$2,'I-EmEC'!$A$1:$DD$1,0),FALSE)</f>
        <v>0</v>
      </c>
      <c r="AT119" s="24">
        <f>VLOOKUP($A119,'I-EmEC'!$A:$DD,MATCH(AT$2,'I-EmEC'!$A$1:$DD$1,0),FALSE)</f>
        <v>6.95</v>
      </c>
      <c r="AU119" s="24">
        <f>VLOOKUP($A119,'I-EmEC'!$A:$DD,MATCH(AU$2,'I-EmEC'!$A$1:$DD$1,0),FALSE)</f>
        <v>6.95</v>
      </c>
      <c r="AV119" s="24">
        <f>VLOOKUP($A119,'I-EmEC'!$A:$DD,MATCH(AV$2,'I-EmEC'!$A$1:$DD$1,0),FALSE)</f>
        <v>7.24</v>
      </c>
      <c r="AW119" s="24">
        <f>VLOOKUP($A119,'I-EmEC'!$A:$DD,MATCH(AW$2,'I-EmEC'!$A$1:$DD$1,0),FALSE)</f>
        <v>6.75</v>
      </c>
      <c r="AX119" s="24">
        <f>VLOOKUP($A119,'I-EmEC'!$A:$DD,MATCH(AX$2,'I-EmEC'!$A$1:$DD$1,0),FALSE)</f>
        <v>6.75</v>
      </c>
      <c r="AY119" s="24">
        <f>VLOOKUP($A119,'I-EmEC'!$A:$DD,MATCH(AY$2,'I-EmEC'!$A$1:$DD$1,0),FALSE)</f>
        <v>6.14</v>
      </c>
      <c r="AZ119" s="24">
        <f>VLOOKUP($A119,'I-EmEC'!$A:$DD,MATCH(AZ$2,'I-EmEC'!$A$1:$DD$1,0),FALSE)</f>
        <v>5.58</v>
      </c>
      <c r="BA119" s="24">
        <f>VLOOKUP($A119,'I-EmEC'!$A:$DD,MATCH(BA$2,'I-EmEC'!$A$1:$DD$1,0),FALSE)</f>
        <v>5.58</v>
      </c>
      <c r="BB119" s="24">
        <f>VLOOKUP($A119,'I-EmEC'!$A:$DD,MATCH(BB$2,'I-EmEC'!$A$1:$DD$1,0),FALSE)</f>
        <v>5.74</v>
      </c>
      <c r="BC119" s="24">
        <f>VLOOKUP($A119,'I-EmEC'!$A:$DD,MATCH(BC$2,'I-EmEC'!$A$1:$DD$1,0),FALSE)</f>
        <v>0</v>
      </c>
      <c r="BD119" s="24">
        <f>VLOOKUP($A119,'I-EmEC'!$A:$DD,MATCH(BD$2,'I-EmEC'!$A$1:$DD$1,0),FALSE)</f>
        <v>5.6</v>
      </c>
      <c r="BE119" s="24">
        <f>VLOOKUP($A119,'I-EmEC'!$A:$DD,MATCH(BE$2,'I-EmEC'!$A$1:$DD$1,0),FALSE)</f>
        <v>5.53</v>
      </c>
      <c r="BF119" s="24" t="e">
        <f>VLOOKUP($A119,'I-EmEC'!$A:$DD,MATCH(BF$2,'I-EmEC'!$A$1:$DD$1,0),FALSE)</f>
        <v>#N/A</v>
      </c>
      <c r="BG119" s="24" t="e">
        <f>VLOOKUP($A119,'I-EmEC'!$A:$DD,MATCH(BG$2,'I-EmEC'!$A$1:$DD$1,0),FALSE)</f>
        <v>#N/A</v>
      </c>
      <c r="BH119" s="24" t="e">
        <f>VLOOKUP($A119,'I-EmEC'!$A:$DD,MATCH(BH$2,'I-EmEC'!$A$1:$DD$1,0),FALSE)</f>
        <v>#N/A</v>
      </c>
      <c r="BI119" s="26">
        <f>VLOOKUP($A119,'I-EmEC'!$A:$DD,MATCH(BI$2,'I-EmEC'!$A$1:$DD$1,0),FALSE)</f>
        <v>0</v>
      </c>
      <c r="BJ119" s="27">
        <f>VLOOKUP($A119,'I-EmEC'!$A:$DD,MATCH(BJ$2,'I-EmEC'!$A$1:$DD$1,0),FALSE)</f>
        <v>0</v>
      </c>
      <c r="BK119" s="27">
        <f>VLOOKUP($A119,'I-EmEC'!$A:$DD,MATCH(BK$2,'I-EmEC'!$A$1:$DD$1,0),FALSE)</f>
        <v>23.210831721470019</v>
      </c>
      <c r="BL119" s="27">
        <f>VLOOKUP($A119,'I-EmEC'!$A:$DD,MATCH(BL$2,'I-EmEC'!$A$1:$DD$1,0),FALSE)</f>
        <v>23.210831721470019</v>
      </c>
      <c r="BM119" s="27">
        <f>VLOOKUP($A119,'I-EmEC'!$A:$DD,MATCH(BM$2,'I-EmEC'!$A$1:$DD$1,0),FALSE)</f>
        <v>18.480492813141684</v>
      </c>
      <c r="BN119" s="27">
        <f>VLOOKUP($A119,'I-EmEC'!$A:$DD,MATCH(BN$2,'I-EmEC'!$A$1:$DD$1,0),FALSE)</f>
        <v>42.028985507246382</v>
      </c>
      <c r="BO119" s="27">
        <f>VLOOKUP($A119,'I-EmEC'!$A:$DD,MATCH(BO$2,'I-EmEC'!$A$1:$DD$1,0),FALSE)</f>
        <v>42.028985507246382</v>
      </c>
      <c r="BP119" s="27">
        <f>VLOOKUP($A119,'I-EmEC'!$A:$DD,MATCH(BP$2,'I-EmEC'!$A$1:$DD$1,0),FALSE)</f>
        <v>53.333333333333329</v>
      </c>
      <c r="BQ119" s="27">
        <f>VLOOKUP($A119,'I-EmEC'!$A:$DD,MATCH(BQ$2,'I-EmEC'!$A$1:$DD$1,0),FALSE)</f>
        <v>27.926078028747433</v>
      </c>
      <c r="BR119" s="27">
        <f>VLOOKUP($A119,'I-EmEC'!$A:$DD,MATCH(BR$2,'I-EmEC'!$A$1:$DD$1,0),FALSE)</f>
        <v>27.926078028747433</v>
      </c>
      <c r="BS119" s="27">
        <f>VLOOKUP($A119,'I-EmEC'!$A:$DD,MATCH(BS$2,'I-EmEC'!$A$1:$DD$1,0),FALSE)</f>
        <v>46.966292134831463</v>
      </c>
      <c r="BT119" s="27">
        <f>VLOOKUP($A119,'I-EmEC'!$A:$DD,MATCH(BT$2,'I-EmEC'!$A$1:$DD$1,0),FALSE)</f>
        <v>0</v>
      </c>
      <c r="BU119" s="27">
        <f>VLOOKUP($A119,'I-EmEC'!$A:$DD,MATCH(BU$2,'I-EmEC'!$A$1:$DD$1,0),FALSE)</f>
        <v>55.047619047619051</v>
      </c>
      <c r="BV119" s="27">
        <f>VLOOKUP($A119,'I-EmEC'!$A:$DD,MATCH(BV$2,'I-EmEC'!$A$1:$DD$1,0),FALSE)</f>
        <v>48.221343873517782</v>
      </c>
      <c r="BW119" s="27" t="e">
        <f>VLOOKUP($A119,'I-EmEC'!$A:$DD,MATCH(BW$2,'I-EmEC'!$A$1:$DD$1,0),FALSE)</f>
        <v>#N/A</v>
      </c>
      <c r="BX119" s="27" t="e">
        <f>VLOOKUP($A119,'I-EmEC'!$A:$DD,MATCH(BX$2,'I-EmEC'!$A$1:$DD$1,0),FALSE)</f>
        <v>#N/A</v>
      </c>
      <c r="BY119" s="27" t="e">
        <f>VLOOKUP($A119,'I-EmEC'!$A:$DD,MATCH(BY$2,'I-EmEC'!$A$1:$DD$1,0),FALSE)</f>
        <v>#N/A</v>
      </c>
      <c r="BZ119" s="23">
        <f>VLOOKUP($A119,'I-EmEC'!$A:$DD,MATCH(BZ$2,'I-EmEC'!$A$1:$DD$1,0),FALSE)</f>
        <v>0</v>
      </c>
      <c r="CA119" s="24">
        <f>VLOOKUP($A119,'I-EmEC'!$A:$DD,MATCH(CA$2,'I-EmEC'!$A$1:$DD$1,0),FALSE)</f>
        <v>0</v>
      </c>
      <c r="CB119" s="24">
        <f>VLOOKUP($A119,'I-EmEC'!$A:$DD,MATCH(CB$2,'I-EmEC'!$A$1:$DD$1,0),FALSE)</f>
        <v>1.0265183917878529</v>
      </c>
      <c r="CC119" s="24">
        <f>VLOOKUP($A119,'I-EmEC'!$A:$DD,MATCH(CC$2,'I-EmEC'!$A$1:$DD$1,0),FALSE)</f>
        <v>1.0265183917878529</v>
      </c>
      <c r="CD119" s="24">
        <f>VLOOKUP($A119,'I-EmEC'!$A:$DD,MATCH(CD$2,'I-EmEC'!$A$1:$DD$1,0),FALSE)</f>
        <v>0.77720207253886009</v>
      </c>
      <c r="CE119" s="24">
        <f>VLOOKUP($A119,'I-EmEC'!$A:$DD,MATCH(CE$2,'I-EmEC'!$A$1:$DD$1,0),FALSE)</f>
        <v>1.5699922660479506</v>
      </c>
      <c r="CF119" s="24">
        <f>VLOOKUP($A119,'I-EmEC'!$A:$DD,MATCH(CF$2,'I-EmEC'!$A$1:$DD$1,0),FALSE)</f>
        <v>1.5699922660479506</v>
      </c>
      <c r="CG119" s="24">
        <f>VLOOKUP($A119,'I-EmEC'!$A:$DD,MATCH(CG$2,'I-EmEC'!$A$1:$DD$1,0),FALSE)</f>
        <v>2.4999999999999996</v>
      </c>
      <c r="CH119" s="24">
        <f>VLOOKUP($A119,'I-EmEC'!$A:$DD,MATCH(CH$2,'I-EmEC'!$A$1:$DD$1,0),FALSE)</f>
        <v>1.6545012165450119</v>
      </c>
      <c r="CI119" s="24">
        <f>VLOOKUP($A119,'I-EmEC'!$A:$DD,MATCH(CI$2,'I-EmEC'!$A$1:$DD$1,0),FALSE)</f>
        <v>1.6545012165450119</v>
      </c>
      <c r="CJ119" s="24">
        <f>VLOOKUP($A119,'I-EmEC'!$A:$DD,MATCH(CJ$2,'I-EmEC'!$A$1:$DD$1,0),FALSE)</f>
        <v>2.7718832891246681</v>
      </c>
      <c r="CK119" s="24">
        <f>VLOOKUP($A119,'I-EmEC'!$A:$DD,MATCH(CK$2,'I-EmEC'!$A$1:$DD$1,0),FALSE)</f>
        <v>0</v>
      </c>
      <c r="CL119" s="24">
        <f>VLOOKUP($A119,'I-EmEC'!$A:$DD,MATCH(CL$2,'I-EmEC'!$A$1:$DD$1,0),FALSE)</f>
        <v>5.7684630738522955</v>
      </c>
      <c r="CM119" s="24">
        <f>VLOOKUP($A119,'I-EmEC'!$A:$DD,MATCH(CM$2,'I-EmEC'!$A$1:$DD$1,0),FALSE)</f>
        <v>4.765625</v>
      </c>
      <c r="CN119" s="24" t="e">
        <f>VLOOKUP($A119,'I-EmEC'!$A:$DD,MATCH(CN$2,'I-EmEC'!$A$1:$DD$1,0),FALSE)</f>
        <v>#N/A</v>
      </c>
      <c r="CO119" s="24" t="e">
        <f>VLOOKUP($A119,'I-EmEC'!$A:$DD,MATCH(CO$2,'I-EmEC'!$A$1:$DD$1,0),FALSE)</f>
        <v>#N/A</v>
      </c>
      <c r="CP119" s="24" t="e">
        <f>VLOOKUP($A119,'I-EmEC'!$A:$DD,MATCH(CP$2,'I-EmEC'!$A$1:$DD$1,0),FALSE)</f>
        <v>#N/A</v>
      </c>
    </row>
    <row r="120" spans="1:94" x14ac:dyDescent="0.2">
      <c r="A120" s="49" t="s">
        <v>196</v>
      </c>
      <c r="B120" s="37" t="str">
        <f>IF(VLOOKUP($A120,'I-Ligands'!$A:$G,3,FALSE)="","",VLOOKUP($A120,'I-Ligands'!$A:$G,3,FALSE))</f>
        <v>ADP</v>
      </c>
      <c r="C120" s="38" t="str">
        <f>IF(VLOOKUP($A120,'I-Ligands'!$A:$G,4,FALSE)="","",VLOOKUP($A120,'I-Ligands'!$A:$G,4,FALSE))</f>
        <v>Adenosine 5'-Diphosphate Sodium Salt</v>
      </c>
      <c r="D120" s="36" t="str">
        <f>IF(VLOOKUP($A120,'I-Ligands'!$A:$G,5,FALSE)="","",VLOOKUP($A120,'I-Ligands'!$A:$G,5,FALSE))</f>
        <v>Guide to Pharmacology</v>
      </c>
      <c r="E120" s="36">
        <f>IF(VLOOKUP($A120,'I-Ligands'!$A:$G,6,FALSE)="","",VLOOKUP($A120,'I-Ligands'!$A:$G,6,FALSE))</f>
        <v>1712</v>
      </c>
      <c r="F120" s="36" t="str">
        <f>IF(VLOOKUP($A120,'I-Ligands'!$A:$G,7,FALSE)="","",VLOOKUP($A120,'I-Ligands'!$A:$G,7,FALSE))</f>
        <v>Physiological</v>
      </c>
      <c r="G120" s="28">
        <f t="shared" si="20"/>
        <v>0</v>
      </c>
      <c r="H120" s="32">
        <f t="shared" si="21"/>
        <v>5.3005355413986566</v>
      </c>
      <c r="I120" s="32">
        <f t="shared" si="22"/>
        <v>6.1264578120286055</v>
      </c>
      <c r="J120" s="32">
        <f t="shared" si="23"/>
        <v>5.3551900326137831</v>
      </c>
      <c r="K120" s="32" t="e">
        <f t="shared" si="24"/>
        <v>#N/A</v>
      </c>
      <c r="L120" s="28">
        <f t="shared" si="25"/>
        <v>0</v>
      </c>
      <c r="M120" s="32">
        <f t="shared" si="26"/>
        <v>6.04</v>
      </c>
      <c r="N120" s="32">
        <f t="shared" si="27"/>
        <v>6.51</v>
      </c>
      <c r="O120" s="32">
        <f t="shared" si="28"/>
        <v>6.26</v>
      </c>
      <c r="P120" s="32" t="e">
        <f t="shared" si="29"/>
        <v>#N/A</v>
      </c>
      <c r="Q120" s="29">
        <f t="shared" si="30"/>
        <v>0</v>
      </c>
      <c r="R120" s="31">
        <f t="shared" si="31"/>
        <v>18.568665377176014</v>
      </c>
      <c r="S120" s="31">
        <f t="shared" si="32"/>
        <v>41.348314606741567</v>
      </c>
      <c r="T120" s="31">
        <f t="shared" si="33"/>
        <v>12.450592885375494</v>
      </c>
      <c r="U120" s="31" t="e">
        <f t="shared" si="34"/>
        <v>#N/A</v>
      </c>
      <c r="V120" s="28">
        <f t="shared" si="35"/>
        <v>0</v>
      </c>
      <c r="W120" s="32">
        <f t="shared" si="36"/>
        <v>3.6974789915966393</v>
      </c>
      <c r="X120" s="32">
        <f t="shared" si="37"/>
        <v>7.4358974358974361</v>
      </c>
      <c r="Y120" s="32">
        <f t="shared" si="38"/>
        <v>1.5671641791044777</v>
      </c>
      <c r="Z120" s="32" t="e">
        <f t="shared" si="39"/>
        <v>#N/A</v>
      </c>
      <c r="AA120" s="23" cm="1">
        <f t="array" ref="AA120">_xlfn.IFS(AR120=0,0,AR120&gt;0,(LOG(0.01*BI120/10^-AR120)))</f>
        <v>0</v>
      </c>
      <c r="AB120" s="24" cm="1">
        <f t="array" ref="AB120">_xlfn.IFS(AS120=0,0,AS120&gt;0,(LOG(0.01*BJ120/10^-AS120)))</f>
        <v>0</v>
      </c>
      <c r="AC120" s="24" cm="1">
        <f t="array" ref="AC120">_xlfn.IFS(AT120=0,0,AT120&gt;0,(LOG(0.01*BK120/10^-AT120)))</f>
        <v>4.788780689945626</v>
      </c>
      <c r="AD120" s="24" cm="1">
        <f t="array" ref="AD120">_xlfn.IFS(AU120=0,0,AU120&gt;0,(LOG(0.01*BL120/10^-AU120)))</f>
        <v>4.788780689945626</v>
      </c>
      <c r="AE120" s="24" cm="1">
        <f t="array" ref="AE120">_xlfn.IFS(AV120=0,0,AV120&gt;0,(LOG(0.01*BM120/10^-AV120)))</f>
        <v>4.6958990323483034</v>
      </c>
      <c r="AF120" s="24" cm="1">
        <f t="array" ref="AF120">_xlfn.IFS(AW120=0,0,AW120&gt;0,(LOG(0.01*BN120/10^-AW120)))</f>
        <v>5.3005355413986566</v>
      </c>
      <c r="AG120" s="24" cm="1">
        <f t="array" ref="AG120">_xlfn.IFS(AX120=0,0,AX120&gt;0,(LOG(0.01*BO120/10^-AX120)))</f>
        <v>5.3005355413986566</v>
      </c>
      <c r="AH120" s="24" cm="1">
        <f t="array" ref="AH120">_xlfn.IFS(AY120=0,0,AY120&gt;0,(LOG(0.01*BP120/10^-AY120)))</f>
        <v>4.5801209135987637</v>
      </c>
      <c r="AI120" s="24" cm="1">
        <f t="array" ref="AI120">_xlfn.IFS(AZ120=0,0,AZ120&gt;0,(LOG(0.01*BQ120/10^-AZ120)))</f>
        <v>6.0430202870679661</v>
      </c>
      <c r="AJ120" s="24" cm="1">
        <f t="array" ref="AJ120">_xlfn.IFS(BA120=0,0,BA120&gt;0,(LOG(0.01*BR120/10^-BA120)))</f>
        <v>6.0430202870679661</v>
      </c>
      <c r="AK120" s="24" cm="1">
        <f t="array" ref="AK120">_xlfn.IFS(BB120=0,0,BB120&gt;0,(LOG(0.01*BS120/10^-BB120)))</f>
        <v>6.1264578120286055</v>
      </c>
      <c r="AL120" s="24" cm="1">
        <f t="array" ref="AL120">_xlfn.IFS(BC120=0,0,BC120&gt;0,(LOG(0.01*BT120/10^-BC120)))</f>
        <v>5.3570520319946269</v>
      </c>
      <c r="AM120" s="24" cm="1">
        <f t="array" ref="AM120">_xlfn.IFS(BD120=0,0,BD120&gt;0,(LOG(0.01*BU120/10^-BD120)))</f>
        <v>5.0626245533137793</v>
      </c>
      <c r="AN120" s="24" cm="1">
        <f t="array" ref="AN120">_xlfn.IFS(BE120=0,0,BE120&gt;0,(LOG(0.01*BV120/10^-BE120)))</f>
        <v>5.3551900326137831</v>
      </c>
      <c r="AO120" s="24" t="e" cm="1">
        <f t="array" ref="AO120">_xlfn.IFS(BF120=0,0,BF120&gt;0,(LOG(0.01*BW120/10^-BF120)))</f>
        <v>#N/A</v>
      </c>
      <c r="AP120" s="24" t="e" cm="1">
        <f t="array" ref="AP120">_xlfn.IFS(BG120=0,0,BG120&gt;0,(LOG(0.01*BX120/10^-BG120)))</f>
        <v>#N/A</v>
      </c>
      <c r="AQ120" s="24" t="e" cm="1">
        <f t="array" ref="AQ120">_xlfn.IFS(BH120=0,0,BH120&gt;0,(LOG(0.01*BY120/10^-BH120)))</f>
        <v>#N/A</v>
      </c>
      <c r="AR120" s="23">
        <f>VLOOKUP($A120,'I-EmEC'!$A:$DD,MATCH(AR$2,'I-EmEC'!$A$1:$DD$1,0),FALSE)</f>
        <v>0</v>
      </c>
      <c r="AS120" s="24">
        <f>VLOOKUP($A120,'I-EmEC'!$A:$DD,MATCH(AS$2,'I-EmEC'!$A$1:$DD$1,0),FALSE)</f>
        <v>0</v>
      </c>
      <c r="AT120" s="24">
        <f>VLOOKUP($A120,'I-EmEC'!$A:$DD,MATCH(AT$2,'I-EmEC'!$A$1:$DD$1,0),FALSE)</f>
        <v>5.52</v>
      </c>
      <c r="AU120" s="24">
        <f>VLOOKUP($A120,'I-EmEC'!$A:$DD,MATCH(AU$2,'I-EmEC'!$A$1:$DD$1,0),FALSE)</f>
        <v>5.52</v>
      </c>
      <c r="AV120" s="24">
        <f>VLOOKUP($A120,'I-EmEC'!$A:$DD,MATCH(AV$2,'I-EmEC'!$A$1:$DD$1,0),FALSE)</f>
        <v>5.62</v>
      </c>
      <c r="AW120" s="24">
        <f>VLOOKUP($A120,'I-EmEC'!$A:$DD,MATCH(AW$2,'I-EmEC'!$A$1:$DD$1,0),FALSE)</f>
        <v>6.04</v>
      </c>
      <c r="AX120" s="24">
        <f>VLOOKUP($A120,'I-EmEC'!$A:$DD,MATCH(AX$2,'I-EmEC'!$A$1:$DD$1,0),FALSE)</f>
        <v>6.04</v>
      </c>
      <c r="AY120" s="24">
        <f>VLOOKUP($A120,'I-EmEC'!$A:$DD,MATCH(AY$2,'I-EmEC'!$A$1:$DD$1,0),FALSE)</f>
        <v>5.72</v>
      </c>
      <c r="AZ120" s="24">
        <f>VLOOKUP($A120,'I-EmEC'!$A:$DD,MATCH(AZ$2,'I-EmEC'!$A$1:$DD$1,0),FALSE)</f>
        <v>6.49</v>
      </c>
      <c r="BA120" s="24">
        <f>VLOOKUP($A120,'I-EmEC'!$A:$DD,MATCH(BA$2,'I-EmEC'!$A$1:$DD$1,0),FALSE)</f>
        <v>6.49</v>
      </c>
      <c r="BB120" s="24">
        <f>VLOOKUP($A120,'I-EmEC'!$A:$DD,MATCH(BB$2,'I-EmEC'!$A$1:$DD$1,0),FALSE)</f>
        <v>6.51</v>
      </c>
      <c r="BC120" s="24">
        <f>VLOOKUP($A120,'I-EmEC'!$A:$DD,MATCH(BC$2,'I-EmEC'!$A$1:$DD$1,0),FALSE)</f>
        <v>6.46</v>
      </c>
      <c r="BD120" s="24">
        <f>VLOOKUP($A120,'I-EmEC'!$A:$DD,MATCH(BD$2,'I-EmEC'!$A$1:$DD$1,0),FALSE)</f>
        <v>6.17</v>
      </c>
      <c r="BE120" s="24">
        <f>VLOOKUP($A120,'I-EmEC'!$A:$DD,MATCH(BE$2,'I-EmEC'!$A$1:$DD$1,0),FALSE)</f>
        <v>6.26</v>
      </c>
      <c r="BF120" s="24" t="e">
        <f>VLOOKUP($A120,'I-EmEC'!$A:$DD,MATCH(BF$2,'I-EmEC'!$A$1:$DD$1,0),FALSE)</f>
        <v>#N/A</v>
      </c>
      <c r="BG120" s="24" t="e">
        <f>VLOOKUP($A120,'I-EmEC'!$A:$DD,MATCH(BG$2,'I-EmEC'!$A$1:$DD$1,0),FALSE)</f>
        <v>#N/A</v>
      </c>
      <c r="BH120" s="24" t="e">
        <f>VLOOKUP($A120,'I-EmEC'!$A:$DD,MATCH(BH$2,'I-EmEC'!$A$1:$DD$1,0),FALSE)</f>
        <v>#N/A</v>
      </c>
      <c r="BI120" s="26">
        <f>VLOOKUP($A120,'I-EmEC'!$A:$DD,MATCH(BI$2,'I-EmEC'!$A$1:$DD$1,0),FALSE)</f>
        <v>0</v>
      </c>
      <c r="BJ120" s="27">
        <f>VLOOKUP($A120,'I-EmEC'!$A:$DD,MATCH(BJ$2,'I-EmEC'!$A$1:$DD$1,0),FALSE)</f>
        <v>0</v>
      </c>
      <c r="BK120" s="27">
        <f>VLOOKUP($A120,'I-EmEC'!$A:$DD,MATCH(BK$2,'I-EmEC'!$A$1:$DD$1,0),FALSE)</f>
        <v>18.568665377176014</v>
      </c>
      <c r="BL120" s="27">
        <f>VLOOKUP($A120,'I-EmEC'!$A:$DD,MATCH(BL$2,'I-EmEC'!$A$1:$DD$1,0),FALSE)</f>
        <v>18.568665377176014</v>
      </c>
      <c r="BM120" s="27">
        <f>VLOOKUP($A120,'I-EmEC'!$A:$DD,MATCH(BM$2,'I-EmEC'!$A$1:$DD$1,0),FALSE)</f>
        <v>11.909650924024639</v>
      </c>
      <c r="BN120" s="27">
        <f>VLOOKUP($A120,'I-EmEC'!$A:$DD,MATCH(BN$2,'I-EmEC'!$A$1:$DD$1,0),FALSE)</f>
        <v>18.219461697722572</v>
      </c>
      <c r="BO120" s="27">
        <f>VLOOKUP($A120,'I-EmEC'!$A:$DD,MATCH(BO$2,'I-EmEC'!$A$1:$DD$1,0),FALSE)</f>
        <v>18.219461697722572</v>
      </c>
      <c r="BP120" s="27">
        <f>VLOOKUP($A120,'I-EmEC'!$A:$DD,MATCH(BP$2,'I-EmEC'!$A$1:$DD$1,0),FALSE)</f>
        <v>7.2463768115942031</v>
      </c>
      <c r="BQ120" s="27">
        <f>VLOOKUP($A120,'I-EmEC'!$A:$DD,MATCH(BQ$2,'I-EmEC'!$A$1:$DD$1,0),FALSE)</f>
        <v>35.728952772073917</v>
      </c>
      <c r="BR120" s="27">
        <f>VLOOKUP($A120,'I-EmEC'!$A:$DD,MATCH(BR$2,'I-EmEC'!$A$1:$DD$1,0),FALSE)</f>
        <v>35.728952772073917</v>
      </c>
      <c r="BS120" s="27">
        <f>VLOOKUP($A120,'I-EmEC'!$A:$DD,MATCH(BS$2,'I-EmEC'!$A$1:$DD$1,0),FALSE)</f>
        <v>41.348314606741567</v>
      </c>
      <c r="BT120" s="27">
        <f>VLOOKUP($A120,'I-EmEC'!$A:$DD,MATCH(BT$2,'I-EmEC'!$A$1:$DD$1,0),FALSE)</f>
        <v>7.8895463510848121</v>
      </c>
      <c r="BU120" s="27">
        <f>VLOOKUP($A120,'I-EmEC'!$A:$DD,MATCH(BU$2,'I-EmEC'!$A$1:$DD$1,0),FALSE)</f>
        <v>7.8095238095238084</v>
      </c>
      <c r="BV120" s="27">
        <f>VLOOKUP($A120,'I-EmEC'!$A:$DD,MATCH(BV$2,'I-EmEC'!$A$1:$DD$1,0),FALSE)</f>
        <v>12.450592885375494</v>
      </c>
      <c r="BW120" s="27" t="e">
        <f>VLOOKUP($A120,'I-EmEC'!$A:$DD,MATCH(BW$2,'I-EmEC'!$A$1:$DD$1,0),FALSE)</f>
        <v>#N/A</v>
      </c>
      <c r="BX120" s="27" t="e">
        <f>VLOOKUP($A120,'I-EmEC'!$A:$DD,MATCH(BX$2,'I-EmEC'!$A$1:$DD$1,0),FALSE)</f>
        <v>#N/A</v>
      </c>
      <c r="BY120" s="27" t="e">
        <f>VLOOKUP($A120,'I-EmEC'!$A:$DD,MATCH(BY$2,'I-EmEC'!$A$1:$DD$1,0),FALSE)</f>
        <v>#N/A</v>
      </c>
      <c r="BZ120" s="23">
        <f>VLOOKUP($A120,'I-EmEC'!$A:$DD,MATCH(BZ$2,'I-EmEC'!$A$1:$DD$1,0),FALSE)</f>
        <v>0</v>
      </c>
      <c r="CA120" s="24">
        <f>VLOOKUP($A120,'I-EmEC'!$A:$DD,MATCH(CA$2,'I-EmEC'!$A$1:$DD$1,0),FALSE)</f>
        <v>0</v>
      </c>
      <c r="CB120" s="24">
        <f>VLOOKUP($A120,'I-EmEC'!$A:$DD,MATCH(CB$2,'I-EmEC'!$A$1:$DD$1,0),FALSE)</f>
        <v>3.4163701067615655</v>
      </c>
      <c r="CC120" s="24">
        <f>VLOOKUP($A120,'I-EmEC'!$A:$DD,MATCH(CC$2,'I-EmEC'!$A$1:$DD$1,0),FALSE)</f>
        <v>3.4163701067615655</v>
      </c>
      <c r="CD120" s="24">
        <f>VLOOKUP($A120,'I-EmEC'!$A:$DD,MATCH(CD$2,'I-EmEC'!$A$1:$DD$1,0),FALSE)</f>
        <v>1.7058823529411764</v>
      </c>
      <c r="CE120" s="24">
        <f>VLOOKUP($A120,'I-EmEC'!$A:$DD,MATCH(CE$2,'I-EmEC'!$A$1:$DD$1,0),FALSE)</f>
        <v>3.6974789915966393</v>
      </c>
      <c r="CF120" s="24">
        <f>VLOOKUP($A120,'I-EmEC'!$A:$DD,MATCH(CF$2,'I-EmEC'!$A$1:$DD$1,0),FALSE)</f>
        <v>3.6974789915966393</v>
      </c>
      <c r="CG120" s="24">
        <f>VLOOKUP($A120,'I-EmEC'!$A:$DD,MATCH(CG$2,'I-EmEC'!$A$1:$DD$1,0),FALSE)</f>
        <v>0.79365079365079372</v>
      </c>
      <c r="CH120" s="24">
        <f>VLOOKUP($A120,'I-EmEC'!$A:$DD,MATCH(CH$2,'I-EmEC'!$A$1:$DD$1,0),FALSE)</f>
        <v>7.4358974358974361</v>
      </c>
      <c r="CI120" s="24">
        <f>VLOOKUP($A120,'I-EmEC'!$A:$DD,MATCH(CI$2,'I-EmEC'!$A$1:$DD$1,0),FALSE)</f>
        <v>7.4358974358974361</v>
      </c>
      <c r="CJ120" s="24">
        <f>VLOOKUP($A120,'I-EmEC'!$A:$DD,MATCH(CJ$2,'I-EmEC'!$A$1:$DD$1,0),FALSE)</f>
        <v>3.8253638253638256</v>
      </c>
      <c r="CK120" s="24">
        <f>VLOOKUP($A120,'I-EmEC'!$A:$DD,MATCH(CK$2,'I-EmEC'!$A$1:$DD$1,0),FALSE)</f>
        <v>1.8691588785046729</v>
      </c>
      <c r="CL120" s="24">
        <f>VLOOKUP($A120,'I-EmEC'!$A:$DD,MATCH(CL$2,'I-EmEC'!$A$1:$DD$1,0),FALSE)</f>
        <v>0.97619047619047605</v>
      </c>
      <c r="CM120" s="24">
        <f>VLOOKUP($A120,'I-EmEC'!$A:$DD,MATCH(CM$2,'I-EmEC'!$A$1:$DD$1,0),FALSE)</f>
        <v>1.5671641791044777</v>
      </c>
      <c r="CN120" s="24" t="e">
        <f>VLOOKUP($A120,'I-EmEC'!$A:$DD,MATCH(CN$2,'I-EmEC'!$A$1:$DD$1,0),FALSE)</f>
        <v>#N/A</v>
      </c>
      <c r="CO120" s="24" t="e">
        <f>VLOOKUP($A120,'I-EmEC'!$A:$DD,MATCH(CO$2,'I-EmEC'!$A$1:$DD$1,0),FALSE)</f>
        <v>#N/A</v>
      </c>
      <c r="CP120" s="24" t="e">
        <f>VLOOKUP($A120,'I-EmEC'!$A:$DD,MATCH(CP$2,'I-EmEC'!$A$1:$DD$1,0),FALSE)</f>
        <v>#N/A</v>
      </c>
    </row>
    <row r="121" spans="1:94" x14ac:dyDescent="0.2">
      <c r="A121" s="49" t="s">
        <v>197</v>
      </c>
      <c r="B121" s="37" t="str">
        <f>IF(VLOOKUP($A121,'I-Ligands'!$A:$G,3,FALSE)="","",VLOOKUP($A121,'I-Ligands'!$A:$G,3,FALSE))</f>
        <v>UDP-Glucose</v>
      </c>
      <c r="C121" s="38" t="str">
        <f>IF(VLOOKUP($A121,'I-Ligands'!$A:$G,4,FALSE)="","",VLOOKUP($A121,'I-Ligands'!$A:$G,4,FALSE))</f>
        <v>UDP-Glucose Disodium Salt</v>
      </c>
      <c r="D121" s="36" t="str">
        <f>IF(VLOOKUP($A121,'I-Ligands'!$A:$G,5,FALSE)="","",VLOOKUP($A121,'I-Ligands'!$A:$G,5,FALSE))</f>
        <v>Guide to Pharmacology</v>
      </c>
      <c r="E121" s="36">
        <f>IF(VLOOKUP($A121,'I-Ligands'!$A:$G,6,FALSE)="","",VLOOKUP($A121,'I-Ligands'!$A:$G,6,FALSE))</f>
        <v>1783</v>
      </c>
      <c r="F121" s="36" t="str">
        <f>IF(VLOOKUP($A121,'I-Ligands'!$A:$G,7,FALSE)="","",VLOOKUP($A121,'I-Ligands'!$A:$G,7,FALSE))</f>
        <v>Physiological</v>
      </c>
      <c r="G121" s="28">
        <f t="shared" si="20"/>
        <v>0</v>
      </c>
      <c r="H121" s="32">
        <f t="shared" si="21"/>
        <v>6.0349387366083009</v>
      </c>
      <c r="I121" s="32">
        <f t="shared" si="22"/>
        <v>5.2524535812998598</v>
      </c>
      <c r="J121" s="32">
        <f t="shared" si="23"/>
        <v>0</v>
      </c>
      <c r="K121" s="32" t="e">
        <f t="shared" si="24"/>
        <v>#N/A</v>
      </c>
      <c r="L121" s="28">
        <f t="shared" si="25"/>
        <v>0</v>
      </c>
      <c r="M121" s="32">
        <f t="shared" si="26"/>
        <v>7</v>
      </c>
      <c r="N121" s="32">
        <f t="shared" si="27"/>
        <v>6.02</v>
      </c>
      <c r="O121" s="32">
        <f t="shared" si="28"/>
        <v>0</v>
      </c>
      <c r="P121" s="32" t="e">
        <f t="shared" si="29"/>
        <v>#N/A</v>
      </c>
      <c r="Q121" s="29">
        <f t="shared" si="30"/>
        <v>0</v>
      </c>
      <c r="R121" s="31">
        <f t="shared" si="31"/>
        <v>14.285714285714286</v>
      </c>
      <c r="S121" s="31">
        <f t="shared" si="32"/>
        <v>17.078651685393258</v>
      </c>
      <c r="T121" s="31">
        <f t="shared" si="33"/>
        <v>0</v>
      </c>
      <c r="U121" s="31" t="e">
        <f t="shared" si="34"/>
        <v>#N/A</v>
      </c>
      <c r="V121" s="28">
        <f t="shared" si="35"/>
        <v>0</v>
      </c>
      <c r="W121" s="32">
        <f t="shared" si="36"/>
        <v>1.513157894736842</v>
      </c>
      <c r="X121" s="32">
        <f t="shared" si="37"/>
        <v>1.9143576826196471</v>
      </c>
      <c r="Y121" s="32">
        <f t="shared" si="38"/>
        <v>0</v>
      </c>
      <c r="Z121" s="32" t="e">
        <f t="shared" si="39"/>
        <v>#N/A</v>
      </c>
      <c r="AA121" s="23" cm="1">
        <f t="array" ref="AA121">_xlfn.IFS(AR121=0,0,AR121&gt;0,(LOG(0.01*BI121/10^-AR121)))</f>
        <v>0</v>
      </c>
      <c r="AB121" s="24" cm="1">
        <f t="array" ref="AB121">_xlfn.IFS(AS121=0,0,AS121&gt;0,(LOG(0.01*BJ121/10^-AS121)))</f>
        <v>0</v>
      </c>
      <c r="AC121" s="24" cm="1">
        <f t="array" ref="AC121">_xlfn.IFS(AT121=0,0,AT121&gt;0,(LOG(0.01*BK121/10^-AT121)))</f>
        <v>5.9789011464043123</v>
      </c>
      <c r="AD121" s="24" cm="1">
        <f t="array" ref="AD121">_xlfn.IFS(AU121=0,0,AU121&gt;0,(LOG(0.01*BL121/10^-AU121)))</f>
        <v>5.9789011464043123</v>
      </c>
      <c r="AE121" s="24" cm="1">
        <f t="array" ref="AE121">_xlfn.IFS(AV121=0,0,AV121&gt;0,(LOG(0.01*BM121/10^-AV121)))</f>
        <v>5.8176210171052718</v>
      </c>
      <c r="AF121" s="24" cm="1">
        <f t="array" ref="AF121">_xlfn.IFS(AW121=0,0,AW121&gt;0,(LOG(0.01*BN121/10^-AW121)))</f>
        <v>5.9449019599857431</v>
      </c>
      <c r="AG121" s="24" cm="1">
        <f t="array" ref="AG121">_xlfn.IFS(AX121=0,0,AX121&gt;0,(LOG(0.01*BO121/10^-AX121)))</f>
        <v>5.9449019599857431</v>
      </c>
      <c r="AH121" s="24" cm="1">
        <f t="array" ref="AH121">_xlfn.IFS(AY121=0,0,AY121&gt;0,(LOG(0.01*BP121/10^-AY121)))</f>
        <v>6.0349387366083009</v>
      </c>
      <c r="AI121" s="24" cm="1">
        <f t="array" ref="AI121">_xlfn.IFS(AZ121=0,0,AZ121&gt;0,(LOG(0.01*BQ121/10^-AZ121)))</f>
        <v>4.1945310301133283</v>
      </c>
      <c r="AJ121" s="24" cm="1">
        <f t="array" ref="AJ121">_xlfn.IFS(BA121=0,0,BA121&gt;0,(LOG(0.01*BR121/10^-BA121)))</f>
        <v>4.1945310301133283</v>
      </c>
      <c r="AK121" s="24" cm="1">
        <f t="array" ref="AK121">_xlfn.IFS(BB121=0,0,BB121&gt;0,(LOG(0.01*BS121/10^-BB121)))</f>
        <v>5.2524535812998598</v>
      </c>
      <c r="AL121" s="24" cm="1">
        <f t="array" ref="AL121">_xlfn.IFS(BC121=0,0,BC121&gt;0,(LOG(0.01*BT121/10^-BC121)))</f>
        <v>0</v>
      </c>
      <c r="AM121" s="24" cm="1">
        <f t="array" ref="AM121">_xlfn.IFS(BD121=0,0,BD121&gt;0,(LOG(0.01*BU121/10^-BD121)))</f>
        <v>0</v>
      </c>
      <c r="AN121" s="24" cm="1">
        <f t="array" ref="AN121">_xlfn.IFS(BE121=0,0,BE121&gt;0,(LOG(0.01*BV121/10^-BE121)))</f>
        <v>0</v>
      </c>
      <c r="AO121" s="24" t="e" cm="1">
        <f t="array" ref="AO121">_xlfn.IFS(BF121=0,0,BF121&gt;0,(LOG(0.01*BW121/10^-BF121)))</f>
        <v>#N/A</v>
      </c>
      <c r="AP121" s="24" t="e" cm="1">
        <f t="array" ref="AP121">_xlfn.IFS(BG121=0,0,BG121&gt;0,(LOG(0.01*BX121/10^-BG121)))</f>
        <v>#N/A</v>
      </c>
      <c r="AQ121" s="24" t="e" cm="1">
        <f t="array" ref="AQ121">_xlfn.IFS(BH121=0,0,BH121&gt;0,(LOG(0.01*BY121/10^-BH121)))</f>
        <v>#N/A</v>
      </c>
      <c r="AR121" s="23">
        <f>VLOOKUP($A121,'I-EmEC'!$A:$DD,MATCH(AR$2,'I-EmEC'!$A$1:$DD$1,0),FALSE)</f>
        <v>0</v>
      </c>
      <c r="AS121" s="24">
        <f>VLOOKUP($A121,'I-EmEC'!$A:$DD,MATCH(AS$2,'I-EmEC'!$A$1:$DD$1,0),FALSE)</f>
        <v>0</v>
      </c>
      <c r="AT121" s="24">
        <f>VLOOKUP($A121,'I-EmEC'!$A:$DD,MATCH(AT$2,'I-EmEC'!$A$1:$DD$1,0),FALSE)</f>
        <v>6.9</v>
      </c>
      <c r="AU121" s="24">
        <f>VLOOKUP($A121,'I-EmEC'!$A:$DD,MATCH(AU$2,'I-EmEC'!$A$1:$DD$1,0),FALSE)</f>
        <v>6.9</v>
      </c>
      <c r="AV121" s="24">
        <f>VLOOKUP($A121,'I-EmEC'!$A:$DD,MATCH(AV$2,'I-EmEC'!$A$1:$DD$1,0),FALSE)</f>
        <v>7</v>
      </c>
      <c r="AW121" s="24">
        <f>VLOOKUP($A121,'I-EmEC'!$A:$DD,MATCH(AW$2,'I-EmEC'!$A$1:$DD$1,0),FALSE)</f>
        <v>6.79</v>
      </c>
      <c r="AX121" s="24">
        <f>VLOOKUP($A121,'I-EmEC'!$A:$DD,MATCH(AX$2,'I-EmEC'!$A$1:$DD$1,0),FALSE)</f>
        <v>6.79</v>
      </c>
      <c r="AY121" s="24">
        <f>VLOOKUP($A121,'I-EmEC'!$A:$DD,MATCH(AY$2,'I-EmEC'!$A$1:$DD$1,0),FALSE)</f>
        <v>6.91</v>
      </c>
      <c r="AZ121" s="24">
        <f>VLOOKUP($A121,'I-EmEC'!$A:$DD,MATCH(AZ$2,'I-EmEC'!$A$1:$DD$1,0),FALSE)</f>
        <v>5.28</v>
      </c>
      <c r="BA121" s="24">
        <f>VLOOKUP($A121,'I-EmEC'!$A:$DD,MATCH(BA$2,'I-EmEC'!$A$1:$DD$1,0),FALSE)</f>
        <v>5.28</v>
      </c>
      <c r="BB121" s="24">
        <f>VLOOKUP($A121,'I-EmEC'!$A:$DD,MATCH(BB$2,'I-EmEC'!$A$1:$DD$1,0),FALSE)</f>
        <v>6.02</v>
      </c>
      <c r="BC121" s="24">
        <f>VLOOKUP($A121,'I-EmEC'!$A:$DD,MATCH(BC$2,'I-EmEC'!$A$1:$DD$1,0),FALSE)</f>
        <v>0</v>
      </c>
      <c r="BD121" s="24">
        <f>VLOOKUP($A121,'I-EmEC'!$A:$DD,MATCH(BD$2,'I-EmEC'!$A$1:$DD$1,0),FALSE)</f>
        <v>0</v>
      </c>
      <c r="BE121" s="24">
        <f>VLOOKUP($A121,'I-EmEC'!$A:$DD,MATCH(BE$2,'I-EmEC'!$A$1:$DD$1,0),FALSE)</f>
        <v>0</v>
      </c>
      <c r="BF121" s="24" t="e">
        <f>VLOOKUP($A121,'I-EmEC'!$A:$DD,MATCH(BF$2,'I-EmEC'!$A$1:$DD$1,0),FALSE)</f>
        <v>#N/A</v>
      </c>
      <c r="BG121" s="24" t="e">
        <f>VLOOKUP($A121,'I-EmEC'!$A:$DD,MATCH(BG$2,'I-EmEC'!$A$1:$DD$1,0),FALSE)</f>
        <v>#N/A</v>
      </c>
      <c r="BH121" s="24" t="e">
        <f>VLOOKUP($A121,'I-EmEC'!$A:$DD,MATCH(BH$2,'I-EmEC'!$A$1:$DD$1,0),FALSE)</f>
        <v>#N/A</v>
      </c>
      <c r="BI121" s="26">
        <f>VLOOKUP($A121,'I-EmEC'!$A:$DD,MATCH(BI$2,'I-EmEC'!$A$1:$DD$1,0),FALSE)</f>
        <v>0</v>
      </c>
      <c r="BJ121" s="27">
        <f>VLOOKUP($A121,'I-EmEC'!$A:$DD,MATCH(BJ$2,'I-EmEC'!$A$1:$DD$1,0),FALSE)</f>
        <v>0</v>
      </c>
      <c r="BK121" s="27">
        <f>VLOOKUP($A121,'I-EmEC'!$A:$DD,MATCH(BK$2,'I-EmEC'!$A$1:$DD$1,0),FALSE)</f>
        <v>11.992263056092842</v>
      </c>
      <c r="BL121" s="27">
        <f>VLOOKUP($A121,'I-EmEC'!$A:$DD,MATCH(BL$2,'I-EmEC'!$A$1:$DD$1,0),FALSE)</f>
        <v>11.992263056092842</v>
      </c>
      <c r="BM121" s="27">
        <f>VLOOKUP($A121,'I-EmEC'!$A:$DD,MATCH(BM$2,'I-EmEC'!$A$1:$DD$1,0),FALSE)</f>
        <v>6.5708418891170428</v>
      </c>
      <c r="BN121" s="27">
        <f>VLOOKUP($A121,'I-EmEC'!$A:$DD,MATCH(BN$2,'I-EmEC'!$A$1:$DD$1,0),FALSE)</f>
        <v>14.285714285714286</v>
      </c>
      <c r="BO121" s="27">
        <f>VLOOKUP($A121,'I-EmEC'!$A:$DD,MATCH(BO$2,'I-EmEC'!$A$1:$DD$1,0),FALSE)</f>
        <v>14.285714285714286</v>
      </c>
      <c r="BP121" s="27">
        <f>VLOOKUP($A121,'I-EmEC'!$A:$DD,MATCH(BP$2,'I-EmEC'!$A$1:$DD$1,0),FALSE)</f>
        <v>13.333333333333332</v>
      </c>
      <c r="BQ121" s="27">
        <f>VLOOKUP($A121,'I-EmEC'!$A:$DD,MATCH(BQ$2,'I-EmEC'!$A$1:$DD$1,0),FALSE)</f>
        <v>8.2135523613963031</v>
      </c>
      <c r="BR121" s="27">
        <f>VLOOKUP($A121,'I-EmEC'!$A:$DD,MATCH(BR$2,'I-EmEC'!$A$1:$DD$1,0),FALSE)</f>
        <v>8.2135523613963031</v>
      </c>
      <c r="BS121" s="27">
        <f>VLOOKUP($A121,'I-EmEC'!$A:$DD,MATCH(BS$2,'I-EmEC'!$A$1:$DD$1,0),FALSE)</f>
        <v>17.078651685393258</v>
      </c>
      <c r="BT121" s="27">
        <f>VLOOKUP($A121,'I-EmEC'!$A:$DD,MATCH(BT$2,'I-EmEC'!$A$1:$DD$1,0),FALSE)</f>
        <v>0</v>
      </c>
      <c r="BU121" s="27">
        <f>VLOOKUP($A121,'I-EmEC'!$A:$DD,MATCH(BU$2,'I-EmEC'!$A$1:$DD$1,0),FALSE)</f>
        <v>0</v>
      </c>
      <c r="BV121" s="27">
        <f>VLOOKUP($A121,'I-EmEC'!$A:$DD,MATCH(BV$2,'I-EmEC'!$A$1:$DD$1,0),FALSE)</f>
        <v>0</v>
      </c>
      <c r="BW121" s="27" t="e">
        <f>VLOOKUP($A121,'I-EmEC'!$A:$DD,MATCH(BW$2,'I-EmEC'!$A$1:$DD$1,0),FALSE)</f>
        <v>#N/A</v>
      </c>
      <c r="BX121" s="27" t="e">
        <f>VLOOKUP($A121,'I-EmEC'!$A:$DD,MATCH(BX$2,'I-EmEC'!$A$1:$DD$1,0),FALSE)</f>
        <v>#N/A</v>
      </c>
      <c r="BY121" s="27" t="e">
        <f>VLOOKUP($A121,'I-EmEC'!$A:$DD,MATCH(BY$2,'I-EmEC'!$A$1:$DD$1,0),FALSE)</f>
        <v>#N/A</v>
      </c>
      <c r="BZ121" s="23">
        <f>VLOOKUP($A121,'I-EmEC'!$A:$DD,MATCH(BZ$2,'I-EmEC'!$A$1:$DD$1,0),FALSE)</f>
        <v>0</v>
      </c>
      <c r="CA121" s="24">
        <f>VLOOKUP($A121,'I-EmEC'!$A:$DD,MATCH(CA$2,'I-EmEC'!$A$1:$DD$1,0),FALSE)</f>
        <v>0</v>
      </c>
      <c r="CB121" s="24">
        <f>VLOOKUP($A121,'I-EmEC'!$A:$DD,MATCH(CB$2,'I-EmEC'!$A$1:$DD$1,0),FALSE)</f>
        <v>0.93939393939393945</v>
      </c>
      <c r="CC121" s="24">
        <f>VLOOKUP($A121,'I-EmEC'!$A:$DD,MATCH(CC$2,'I-EmEC'!$A$1:$DD$1,0),FALSE)</f>
        <v>0.93939393939393945</v>
      </c>
      <c r="CD121" s="24">
        <f>VLOOKUP($A121,'I-EmEC'!$A:$DD,MATCH(CD$2,'I-EmEC'!$A$1:$DD$1,0),FALSE)</f>
        <v>0.64257028112449799</v>
      </c>
      <c r="CE121" s="24">
        <f>VLOOKUP($A121,'I-EmEC'!$A:$DD,MATCH(CE$2,'I-EmEC'!$A$1:$DD$1,0),FALSE)</f>
        <v>1.1461794019933556</v>
      </c>
      <c r="CF121" s="24">
        <f>VLOOKUP($A121,'I-EmEC'!$A:$DD,MATCH(CF$2,'I-EmEC'!$A$1:$DD$1,0),FALSE)</f>
        <v>1.1461794019933556</v>
      </c>
      <c r="CG121" s="24">
        <f>VLOOKUP($A121,'I-EmEC'!$A:$DD,MATCH(CG$2,'I-EmEC'!$A$1:$DD$1,0),FALSE)</f>
        <v>1.513157894736842</v>
      </c>
      <c r="CH121" s="24">
        <f>VLOOKUP($A121,'I-EmEC'!$A:$DD,MATCH(CH$2,'I-EmEC'!$A$1:$DD$1,0),FALSE)</f>
        <v>1.6</v>
      </c>
      <c r="CI121" s="24">
        <f>VLOOKUP($A121,'I-EmEC'!$A:$DD,MATCH(CI$2,'I-EmEC'!$A$1:$DD$1,0),FALSE)</f>
        <v>1.6</v>
      </c>
      <c r="CJ121" s="24">
        <f>VLOOKUP($A121,'I-EmEC'!$A:$DD,MATCH(CJ$2,'I-EmEC'!$A$1:$DD$1,0),FALSE)</f>
        <v>1.9143576826196471</v>
      </c>
      <c r="CK121" s="24">
        <f>VLOOKUP($A121,'I-EmEC'!$A:$DD,MATCH(CK$2,'I-EmEC'!$A$1:$DD$1,0),FALSE)</f>
        <v>0</v>
      </c>
      <c r="CL121" s="24">
        <f>VLOOKUP($A121,'I-EmEC'!$A:$DD,MATCH(CL$2,'I-EmEC'!$A$1:$DD$1,0),FALSE)</f>
        <v>0</v>
      </c>
      <c r="CM121" s="24">
        <f>VLOOKUP($A121,'I-EmEC'!$A:$DD,MATCH(CM$2,'I-EmEC'!$A$1:$DD$1,0),FALSE)</f>
        <v>0</v>
      </c>
      <c r="CN121" s="24" t="e">
        <f>VLOOKUP($A121,'I-EmEC'!$A:$DD,MATCH(CN$2,'I-EmEC'!$A$1:$DD$1,0),FALSE)</f>
        <v>#N/A</v>
      </c>
      <c r="CO121" s="24" t="e">
        <f>VLOOKUP($A121,'I-EmEC'!$A:$DD,MATCH(CO$2,'I-EmEC'!$A$1:$DD$1,0),FALSE)</f>
        <v>#N/A</v>
      </c>
      <c r="CP121" s="24" t="e">
        <f>VLOOKUP($A121,'I-EmEC'!$A:$DD,MATCH(CP$2,'I-EmEC'!$A$1:$DD$1,0),FALSE)</f>
        <v>#N/A</v>
      </c>
    </row>
    <row r="122" spans="1:94" x14ac:dyDescent="0.2">
      <c r="A122" s="49" t="s">
        <v>231</v>
      </c>
      <c r="B122" s="37" t="str">
        <f>IF(VLOOKUP($A122,'I-Ligands'!$A:$G,3,FALSE)="","",VLOOKUP($A122,'I-Ligands'!$A:$G,3,FALSE))</f>
        <v>PACAP27</v>
      </c>
      <c r="C122" s="38" t="str">
        <f>IF(VLOOKUP($A122,'I-Ligands'!$A:$G,4,FALSE)="","",VLOOKUP($A122,'I-Ligands'!$A:$G,4,FALSE))</f>
        <v>HSDGIFTDSYSRYRKQMAVKKYLAAVL-NH2</v>
      </c>
      <c r="D122" s="36" t="str">
        <f>IF(VLOOKUP($A122,'I-Ligands'!$A:$G,5,FALSE)="","",VLOOKUP($A122,'I-Ligands'!$A:$G,5,FALSE))</f>
        <v>Guide to Pharmacology</v>
      </c>
      <c r="E122" s="36">
        <f>IF(VLOOKUP($A122,'I-Ligands'!$A:$G,6,FALSE)="","",VLOOKUP($A122,'I-Ligands'!$A:$G,6,FALSE))</f>
        <v>2257</v>
      </c>
      <c r="F122" s="36" t="str">
        <f>IF(VLOOKUP($A122,'I-Ligands'!$A:$G,7,FALSE)="","",VLOOKUP($A122,'I-Ligands'!$A:$G,7,FALSE))</f>
        <v>Physiological</v>
      </c>
      <c r="G122" s="28">
        <f t="shared" si="20"/>
        <v>8.3210947099266885</v>
      </c>
      <c r="H122" s="32">
        <f t="shared" si="21"/>
        <v>7.0199782406910245</v>
      </c>
      <c r="I122" s="32">
        <f t="shared" si="22"/>
        <v>8.4139451492894679</v>
      </c>
      <c r="J122" s="32">
        <f t="shared" si="23"/>
        <v>6.5574691891234309</v>
      </c>
      <c r="K122" s="32" t="e">
        <f t="shared" si="24"/>
        <v>#N/A</v>
      </c>
      <c r="L122" s="28">
        <f t="shared" si="25"/>
        <v>8.3800000000000008</v>
      </c>
      <c r="M122" s="32">
        <f t="shared" si="26"/>
        <v>7.15</v>
      </c>
      <c r="N122" s="32">
        <f t="shared" si="27"/>
        <v>8.4600000000000009</v>
      </c>
      <c r="O122" s="32">
        <f t="shared" si="28"/>
        <v>6.85</v>
      </c>
      <c r="P122" s="32" t="e">
        <f t="shared" si="29"/>
        <v>#N/A</v>
      </c>
      <c r="Q122" s="29">
        <f t="shared" si="30"/>
        <v>87.316176470588232</v>
      </c>
      <c r="R122" s="31">
        <f t="shared" si="31"/>
        <v>75.652173913043484</v>
      </c>
      <c r="S122" s="31">
        <f t="shared" si="32"/>
        <v>94.606741573033702</v>
      </c>
      <c r="T122" s="31">
        <f t="shared" si="33"/>
        <v>50.988142292490117</v>
      </c>
      <c r="U122" s="31" t="e">
        <f t="shared" si="34"/>
        <v>#N/A</v>
      </c>
      <c r="V122" s="28">
        <f t="shared" si="35"/>
        <v>20.127118644067799</v>
      </c>
      <c r="W122" s="32">
        <f t="shared" si="36"/>
        <v>32.935779816513758</v>
      </c>
      <c r="X122" s="32">
        <f t="shared" si="37"/>
        <v>21.576354679802957</v>
      </c>
      <c r="Y122" s="32">
        <f t="shared" si="38"/>
        <v>36.338028169014088</v>
      </c>
      <c r="Z122" s="32" t="e">
        <f t="shared" si="39"/>
        <v>#N/A</v>
      </c>
      <c r="AA122" s="23" cm="1">
        <f t="array" ref="AA122">_xlfn.IFS(AR122=0,0,AR122&gt;0,(LOG(0.01*BI122/10^-AR122)))</f>
        <v>8.3210947099266885</v>
      </c>
      <c r="AB122" s="24" cm="1">
        <f t="array" ref="AB122">_xlfn.IFS(AS122=0,0,AS122&gt;0,(LOG(0.01*BJ122/10^-AS122)))</f>
        <v>8.3019755560151864</v>
      </c>
      <c r="AC122" s="24" cm="1">
        <f t="array" ref="AC122">_xlfn.IFS(AT122=0,0,AT122&gt;0,(LOG(0.01*BK122/10^-AT122)))</f>
        <v>6.9605355629621926</v>
      </c>
      <c r="AD122" s="24" cm="1">
        <f t="array" ref="AD122">_xlfn.IFS(AU122=0,0,AU122&gt;0,(LOG(0.01*BL122/10^-AU122)))</f>
        <v>6.9605355629621926</v>
      </c>
      <c r="AE122" s="24" cm="1">
        <f t="array" ref="AE122">_xlfn.IFS(AV122=0,0,AV122&gt;0,(LOG(0.01*BM122/10^-AV122)))</f>
        <v>7.0199782406910245</v>
      </c>
      <c r="AF122" s="24" cm="1">
        <f t="array" ref="AF122">_xlfn.IFS(AW122=0,0,AW122&gt;0,(LOG(0.01*BN122/10^-AW122)))</f>
        <v>6.9811473178268084</v>
      </c>
      <c r="AG122" s="24" cm="1">
        <f t="array" ref="AG122">_xlfn.IFS(AX122=0,0,AX122&gt;0,(LOG(0.01*BO122/10^-AX122)))</f>
        <v>6.9811473178268084</v>
      </c>
      <c r="AH122" s="24" cm="1">
        <f t="array" ref="AH122">_xlfn.IFS(AY122=0,0,AY122&gt;0,(LOG(0.01*BP122/10^-AY122)))</f>
        <v>6.8688214122650075</v>
      </c>
      <c r="AI122" s="24" cm="1">
        <f t="array" ref="AI122">_xlfn.IFS(AZ122=0,0,AZ122&gt;0,(LOG(0.01*BQ122/10^-AZ122)))</f>
        <v>8.4139451492894679</v>
      </c>
      <c r="AJ122" s="24" cm="1">
        <f t="array" ref="AJ122">_xlfn.IFS(BA122=0,0,BA122&gt;0,(LOG(0.01*BR122/10^-BA122)))</f>
        <v>8.4139451492894679</v>
      </c>
      <c r="AK122" s="24" cm="1">
        <f t="array" ref="AK122">_xlfn.IFS(BB122=0,0,BB122&gt;0,(LOG(0.01*BS122/10^-BB122)))</f>
        <v>7.9159220848547376</v>
      </c>
      <c r="AL122" s="24" cm="1">
        <f t="array" ref="AL122">_xlfn.IFS(BC122=0,0,BC122&gt;0,(LOG(0.01*BT122/10^-BC122)))</f>
        <v>0</v>
      </c>
      <c r="AM122" s="24" cm="1">
        <f t="array" ref="AM122">_xlfn.IFS(BD122=0,0,BD122&gt;0,(LOG(0.01*BU122/10^-BD122)))</f>
        <v>0</v>
      </c>
      <c r="AN122" s="24" cm="1">
        <f t="array" ref="AN122">_xlfn.IFS(BE122=0,0,BE122&gt;0,(LOG(0.01*BV122/10^-BE122)))</f>
        <v>6.5574691891234309</v>
      </c>
      <c r="AO122" s="24" t="e" cm="1">
        <f t="array" ref="AO122">_xlfn.IFS(BF122=0,0,BF122&gt;0,(LOG(0.01*BW122/10^-BF122)))</f>
        <v>#N/A</v>
      </c>
      <c r="AP122" s="24" t="e" cm="1">
        <f t="array" ref="AP122">_xlfn.IFS(BG122=0,0,BG122&gt;0,(LOG(0.01*BX122/10^-BG122)))</f>
        <v>#N/A</v>
      </c>
      <c r="AQ122" s="24" t="e" cm="1">
        <f t="array" ref="AQ122">_xlfn.IFS(BH122=0,0,BH122&gt;0,(LOG(0.01*BY122/10^-BH122)))</f>
        <v>#N/A</v>
      </c>
      <c r="AR122" s="23">
        <f>VLOOKUP($A122,'I-EmEC'!$A:$DD,MATCH(AR$2,'I-EmEC'!$A$1:$DD$1,0),FALSE)</f>
        <v>8.3800000000000008</v>
      </c>
      <c r="AS122" s="24">
        <f>VLOOKUP($A122,'I-EmEC'!$A:$DD,MATCH(AS$2,'I-EmEC'!$A$1:$DD$1,0),FALSE)</f>
        <v>8.3699999999999992</v>
      </c>
      <c r="AT122" s="24">
        <f>VLOOKUP($A122,'I-EmEC'!$A:$DD,MATCH(AT$2,'I-EmEC'!$A$1:$DD$1,0),FALSE)</f>
        <v>7.14</v>
      </c>
      <c r="AU122" s="24">
        <f>VLOOKUP($A122,'I-EmEC'!$A:$DD,MATCH(AU$2,'I-EmEC'!$A$1:$DD$1,0),FALSE)</f>
        <v>7.14</v>
      </c>
      <c r="AV122" s="24">
        <f>VLOOKUP($A122,'I-EmEC'!$A:$DD,MATCH(AV$2,'I-EmEC'!$A$1:$DD$1,0),FALSE)</f>
        <v>7.15</v>
      </c>
      <c r="AW122" s="24">
        <f>VLOOKUP($A122,'I-EmEC'!$A:$DD,MATCH(AW$2,'I-EmEC'!$A$1:$DD$1,0),FALSE)</f>
        <v>7.11</v>
      </c>
      <c r="AX122" s="24">
        <f>VLOOKUP($A122,'I-EmEC'!$A:$DD,MATCH(AX$2,'I-EmEC'!$A$1:$DD$1,0),FALSE)</f>
        <v>7.11</v>
      </c>
      <c r="AY122" s="24">
        <f>VLOOKUP($A122,'I-EmEC'!$A:$DD,MATCH(AY$2,'I-EmEC'!$A$1:$DD$1,0),FALSE)</f>
        <v>6.99</v>
      </c>
      <c r="AZ122" s="24">
        <f>VLOOKUP($A122,'I-EmEC'!$A:$DD,MATCH(AZ$2,'I-EmEC'!$A$1:$DD$1,0),FALSE)</f>
        <v>8.4600000000000009</v>
      </c>
      <c r="BA122" s="24">
        <f>VLOOKUP($A122,'I-EmEC'!$A:$DD,MATCH(BA$2,'I-EmEC'!$A$1:$DD$1,0),FALSE)</f>
        <v>8.4600000000000009</v>
      </c>
      <c r="BB122" s="24">
        <f>VLOOKUP($A122,'I-EmEC'!$A:$DD,MATCH(BB$2,'I-EmEC'!$A$1:$DD$1,0),FALSE)</f>
        <v>7.94</v>
      </c>
      <c r="BC122" s="24">
        <f>VLOOKUP($A122,'I-EmEC'!$A:$DD,MATCH(BC$2,'I-EmEC'!$A$1:$DD$1,0),FALSE)</f>
        <v>0</v>
      </c>
      <c r="BD122" s="24">
        <f>VLOOKUP($A122,'I-EmEC'!$A:$DD,MATCH(BD$2,'I-EmEC'!$A$1:$DD$1,0),FALSE)</f>
        <v>0</v>
      </c>
      <c r="BE122" s="24">
        <f>VLOOKUP($A122,'I-EmEC'!$A:$DD,MATCH(BE$2,'I-EmEC'!$A$1:$DD$1,0),FALSE)</f>
        <v>6.85</v>
      </c>
      <c r="BF122" s="24" t="e">
        <f>VLOOKUP($A122,'I-EmEC'!$A:$DD,MATCH(BF$2,'I-EmEC'!$A$1:$DD$1,0),FALSE)</f>
        <v>#N/A</v>
      </c>
      <c r="BG122" s="24" t="e">
        <f>VLOOKUP($A122,'I-EmEC'!$A:$DD,MATCH(BG$2,'I-EmEC'!$A$1:$DD$1,0),FALSE)</f>
        <v>#N/A</v>
      </c>
      <c r="BH122" s="24" t="e">
        <f>VLOOKUP($A122,'I-EmEC'!$A:$DD,MATCH(BH$2,'I-EmEC'!$A$1:$DD$1,0),FALSE)</f>
        <v>#N/A</v>
      </c>
      <c r="BI122" s="26">
        <f>VLOOKUP($A122,'I-EmEC'!$A:$DD,MATCH(BI$2,'I-EmEC'!$A$1:$DD$1,0),FALSE)</f>
        <v>87.316176470588232</v>
      </c>
      <c r="BJ122" s="27">
        <f>VLOOKUP($A122,'I-EmEC'!$A:$DD,MATCH(BJ$2,'I-EmEC'!$A$1:$DD$1,0),FALSE)</f>
        <v>85.501858736059489</v>
      </c>
      <c r="BK122" s="27">
        <f>VLOOKUP($A122,'I-EmEC'!$A:$DD,MATCH(BK$2,'I-EmEC'!$A$1:$DD$1,0),FALSE)</f>
        <v>66.150870406189554</v>
      </c>
      <c r="BL122" s="27">
        <f>VLOOKUP($A122,'I-EmEC'!$A:$DD,MATCH(BL$2,'I-EmEC'!$A$1:$DD$1,0),FALSE)</f>
        <v>66.150870406189554</v>
      </c>
      <c r="BM122" s="27">
        <f>VLOOKUP($A122,'I-EmEC'!$A:$DD,MATCH(BM$2,'I-EmEC'!$A$1:$DD$1,0),FALSE)</f>
        <v>74.127310061601634</v>
      </c>
      <c r="BN122" s="27">
        <f>VLOOKUP($A122,'I-EmEC'!$A:$DD,MATCH(BN$2,'I-EmEC'!$A$1:$DD$1,0),FALSE)</f>
        <v>74.327122153209118</v>
      </c>
      <c r="BO122" s="27">
        <f>VLOOKUP($A122,'I-EmEC'!$A:$DD,MATCH(BO$2,'I-EmEC'!$A$1:$DD$1,0),FALSE)</f>
        <v>74.327122153209118</v>
      </c>
      <c r="BP122" s="27">
        <f>VLOOKUP($A122,'I-EmEC'!$A:$DD,MATCH(BP$2,'I-EmEC'!$A$1:$DD$1,0),FALSE)</f>
        <v>75.652173913043484</v>
      </c>
      <c r="BQ122" s="27">
        <f>VLOOKUP($A122,'I-EmEC'!$A:$DD,MATCH(BQ$2,'I-EmEC'!$A$1:$DD$1,0),FALSE)</f>
        <v>89.938398357289529</v>
      </c>
      <c r="BR122" s="27">
        <f>VLOOKUP($A122,'I-EmEC'!$A:$DD,MATCH(BR$2,'I-EmEC'!$A$1:$DD$1,0),FALSE)</f>
        <v>89.938398357289529</v>
      </c>
      <c r="BS122" s="27">
        <f>VLOOKUP($A122,'I-EmEC'!$A:$DD,MATCH(BS$2,'I-EmEC'!$A$1:$DD$1,0),FALSE)</f>
        <v>94.606741573033702</v>
      </c>
      <c r="BT122" s="27">
        <f>VLOOKUP($A122,'I-EmEC'!$A:$DD,MATCH(BT$2,'I-EmEC'!$A$1:$DD$1,0),FALSE)</f>
        <v>0</v>
      </c>
      <c r="BU122" s="27">
        <f>VLOOKUP($A122,'I-EmEC'!$A:$DD,MATCH(BU$2,'I-EmEC'!$A$1:$DD$1,0),FALSE)</f>
        <v>0</v>
      </c>
      <c r="BV122" s="27">
        <f>VLOOKUP($A122,'I-EmEC'!$A:$DD,MATCH(BV$2,'I-EmEC'!$A$1:$DD$1,0),FALSE)</f>
        <v>50.988142292490117</v>
      </c>
      <c r="BW122" s="27" t="e">
        <f>VLOOKUP($A122,'I-EmEC'!$A:$DD,MATCH(BW$2,'I-EmEC'!$A$1:$DD$1,0),FALSE)</f>
        <v>#N/A</v>
      </c>
      <c r="BX122" s="27" t="e">
        <f>VLOOKUP($A122,'I-EmEC'!$A:$DD,MATCH(BX$2,'I-EmEC'!$A$1:$DD$1,0),FALSE)</f>
        <v>#N/A</v>
      </c>
      <c r="BY122" s="27" t="e">
        <f>VLOOKUP($A122,'I-EmEC'!$A:$DD,MATCH(BY$2,'I-EmEC'!$A$1:$DD$1,0),FALSE)</f>
        <v>#N/A</v>
      </c>
      <c r="BZ122" s="23">
        <f>VLOOKUP($A122,'I-EmEC'!$A:$DD,MATCH(BZ$2,'I-EmEC'!$A$1:$DD$1,0),FALSE)</f>
        <v>20.127118644067799</v>
      </c>
      <c r="CA122" s="24">
        <f>VLOOKUP($A122,'I-EmEC'!$A:$DD,MATCH(CA$2,'I-EmEC'!$A$1:$DD$1,0),FALSE)</f>
        <v>13.48973607038123</v>
      </c>
      <c r="CB122" s="24">
        <f>VLOOKUP($A122,'I-EmEC'!$A:$DD,MATCH(CB$2,'I-EmEC'!$A$1:$DD$1,0),FALSE)</f>
        <v>23.424657534246577</v>
      </c>
      <c r="CC122" s="24">
        <f>VLOOKUP($A122,'I-EmEC'!$A:$DD,MATCH(CC$2,'I-EmEC'!$A$1:$DD$1,0),FALSE)</f>
        <v>23.424657534246577</v>
      </c>
      <c r="CD122" s="24">
        <f>VLOOKUP($A122,'I-EmEC'!$A:$DD,MATCH(CD$2,'I-EmEC'!$A$1:$DD$1,0),FALSE)</f>
        <v>19.726775956284154</v>
      </c>
      <c r="CE122" s="24">
        <f>VLOOKUP($A122,'I-EmEC'!$A:$DD,MATCH(CE$2,'I-EmEC'!$A$1:$DD$1,0),FALSE)</f>
        <v>32.935779816513758</v>
      </c>
      <c r="CF122" s="24">
        <f>VLOOKUP($A122,'I-EmEC'!$A:$DD,MATCH(CF$2,'I-EmEC'!$A$1:$DD$1,0),FALSE)</f>
        <v>32.935779816513758</v>
      </c>
      <c r="CG122" s="24">
        <f>VLOOKUP($A122,'I-EmEC'!$A:$DD,MATCH(CG$2,'I-EmEC'!$A$1:$DD$1,0),FALSE)</f>
        <v>11.704035874439462</v>
      </c>
      <c r="CH122" s="24">
        <f>VLOOKUP($A122,'I-EmEC'!$A:$DD,MATCH(CH$2,'I-EmEC'!$A$1:$DD$1,0),FALSE)</f>
        <v>21.576354679802957</v>
      </c>
      <c r="CI122" s="24">
        <f>VLOOKUP($A122,'I-EmEC'!$A:$DD,MATCH(CI$2,'I-EmEC'!$A$1:$DD$1,0),FALSE)</f>
        <v>21.576354679802957</v>
      </c>
      <c r="CJ122" s="24">
        <f>VLOOKUP($A122,'I-EmEC'!$A:$DD,MATCH(CJ$2,'I-EmEC'!$A$1:$DD$1,0),FALSE)</f>
        <v>11.694444444444445</v>
      </c>
      <c r="CK122" s="24">
        <f>VLOOKUP($A122,'I-EmEC'!$A:$DD,MATCH(CK$2,'I-EmEC'!$A$1:$DD$1,0),FALSE)</f>
        <v>0</v>
      </c>
      <c r="CL122" s="24">
        <f>VLOOKUP($A122,'I-EmEC'!$A:$DD,MATCH(CL$2,'I-EmEC'!$A$1:$DD$1,0),FALSE)</f>
        <v>0</v>
      </c>
      <c r="CM122" s="24">
        <f>VLOOKUP($A122,'I-EmEC'!$A:$DD,MATCH(CM$2,'I-EmEC'!$A$1:$DD$1,0),FALSE)</f>
        <v>36.338028169014088</v>
      </c>
      <c r="CN122" s="24" t="e">
        <f>VLOOKUP($A122,'I-EmEC'!$A:$DD,MATCH(CN$2,'I-EmEC'!$A$1:$DD$1,0),FALSE)</f>
        <v>#N/A</v>
      </c>
      <c r="CO122" s="24" t="e">
        <f>VLOOKUP($A122,'I-EmEC'!$A:$DD,MATCH(CO$2,'I-EmEC'!$A$1:$DD$1,0),FALSE)</f>
        <v>#N/A</v>
      </c>
      <c r="CP122" s="24" t="e">
        <f>VLOOKUP($A122,'I-EmEC'!$A:$DD,MATCH(CP$2,'I-EmEC'!$A$1:$DD$1,0),FALSE)</f>
        <v>#N/A</v>
      </c>
    </row>
    <row r="123" spans="1:94" x14ac:dyDescent="0.2">
      <c r="A123" s="49" t="s">
        <v>210</v>
      </c>
      <c r="B123" s="37" t="str">
        <f>IF(VLOOKUP($A123,'I-Ligands'!$A:$G,3,FALSE)="","",VLOOKUP($A123,'I-Ligands'!$A:$G,3,FALSE))</f>
        <v>PAR1 peptide</v>
      </c>
      <c r="C123" s="38" t="str">
        <f>IF(VLOOKUP($A123,'I-Ligands'!$A:$G,4,FALSE)="","",VLOOKUP($A123,'I-Ligands'!$A:$G,4,FALSE))</f>
        <v xml:space="preserve">TFLLR-NH2 </v>
      </c>
      <c r="D123" s="36" t="str">
        <f>IF(VLOOKUP($A123,'I-Ligands'!$A:$G,5,FALSE)="","",VLOOKUP($A123,'I-Ligands'!$A:$G,5,FALSE))</f>
        <v>Guide to Pharmacology</v>
      </c>
      <c r="E123" s="36">
        <f>IF(VLOOKUP($A123,'I-Ligands'!$A:$G,6,FALSE)="","",VLOOKUP($A123,'I-Ligands'!$A:$G,6,FALSE))</f>
        <v>3742</v>
      </c>
      <c r="F123" s="36" t="str">
        <f>IF(VLOOKUP($A123,'I-Ligands'!$A:$G,7,FALSE)="","",VLOOKUP($A123,'I-Ligands'!$A:$G,7,FALSE))</f>
        <v>Physiological</v>
      </c>
      <c r="G123" s="28">
        <f t="shared" si="20"/>
        <v>0</v>
      </c>
      <c r="H123" s="32">
        <f t="shared" si="21"/>
        <v>7.5514828048768754</v>
      </c>
      <c r="I123" s="32">
        <f t="shared" si="22"/>
        <v>7.5664346691689692</v>
      </c>
      <c r="J123" s="32">
        <f t="shared" si="23"/>
        <v>7.5380806619058927</v>
      </c>
      <c r="K123" s="32" t="e">
        <f t="shared" si="24"/>
        <v>#N/A</v>
      </c>
      <c r="L123" s="28">
        <f t="shared" si="25"/>
        <v>0</v>
      </c>
      <c r="M123" s="32">
        <f t="shared" si="26"/>
        <v>7.89</v>
      </c>
      <c r="N123" s="32">
        <f t="shared" si="27"/>
        <v>7.79</v>
      </c>
      <c r="O123" s="32">
        <f t="shared" si="28"/>
        <v>7.85</v>
      </c>
      <c r="P123" s="32" t="e">
        <f t="shared" si="29"/>
        <v>#N/A</v>
      </c>
      <c r="Q123" s="29">
        <f t="shared" si="30"/>
        <v>0</v>
      </c>
      <c r="R123" s="31">
        <f t="shared" si="31"/>
        <v>65.424430641821957</v>
      </c>
      <c r="S123" s="31">
        <f t="shared" si="32"/>
        <v>59.763313609467453</v>
      </c>
      <c r="T123" s="31">
        <f t="shared" si="33"/>
        <v>58.695652173913039</v>
      </c>
      <c r="U123" s="31" t="e">
        <f t="shared" si="34"/>
        <v>#N/A</v>
      </c>
      <c r="V123" s="28">
        <f t="shared" si="35"/>
        <v>0</v>
      </c>
      <c r="W123" s="32">
        <f t="shared" si="36"/>
        <v>6.3414634146341466</v>
      </c>
      <c r="X123" s="32">
        <f t="shared" si="37"/>
        <v>11.218487394957984</v>
      </c>
      <c r="Y123" s="32">
        <f t="shared" si="38"/>
        <v>13.12820512820513</v>
      </c>
      <c r="Z123" s="32" t="e">
        <f t="shared" si="39"/>
        <v>#N/A</v>
      </c>
      <c r="AA123" s="23" cm="1">
        <f t="array" ref="AA123">_xlfn.IFS(AR123=0,0,AR123&gt;0,(LOG(0.01*BI123/10^-AR123)))</f>
        <v>0</v>
      </c>
      <c r="AB123" s="24" cm="1">
        <f t="array" ref="AB123">_xlfn.IFS(AS123=0,0,AS123&gt;0,(LOG(0.01*BJ123/10^-AS123)))</f>
        <v>0</v>
      </c>
      <c r="AC123" s="24" cm="1">
        <f t="array" ref="AC123">_xlfn.IFS(AT123=0,0,AT123&gt;0,(LOG(0.01*BK123/10^-AT123)))</f>
        <v>7.5514828048768754</v>
      </c>
      <c r="AD123" s="24" cm="1">
        <f t="array" ref="AD123">_xlfn.IFS(AU123=0,0,AU123&gt;0,(LOG(0.01*BL123/10^-AU123)))</f>
        <v>7.5514828048768754</v>
      </c>
      <c r="AE123" s="24" cm="1">
        <f t="array" ref="AE123">_xlfn.IFS(AV123=0,0,AV123&gt;0,(LOG(0.01*BM123/10^-AV123)))</f>
        <v>7.5013241151950716</v>
      </c>
      <c r="AF123" s="24" cm="1">
        <f t="array" ref="AF123">_xlfn.IFS(AW123=0,0,AW123&gt;0,(LOG(0.01*BN123/10^-AW123)))</f>
        <v>7.2457399518668915</v>
      </c>
      <c r="AG123" s="24" cm="1">
        <f t="array" ref="AG123">_xlfn.IFS(AX123=0,0,AX123&gt;0,(LOG(0.01*BO123/10^-AX123)))</f>
        <v>7.2457399518668915</v>
      </c>
      <c r="AH123" s="24" cm="1">
        <f t="array" ref="AH123">_xlfn.IFS(AY123=0,0,AY123&gt;0,(LOG(0.01*BP123/10^-AY123)))</f>
        <v>7.0722155162892442</v>
      </c>
      <c r="AI123" s="24" cm="1">
        <f t="array" ref="AI123">_xlfn.IFS(AZ123=0,0,AZ123&gt;0,(LOG(0.01*BQ123/10^-AZ123)))</f>
        <v>7.3889823001499417</v>
      </c>
      <c r="AJ123" s="24" cm="1">
        <f t="array" ref="AJ123">_xlfn.IFS(BA123=0,0,BA123&gt;0,(LOG(0.01*BR123/10^-BA123)))</f>
        <v>7.3889823001499417</v>
      </c>
      <c r="AK123" s="24" cm="1">
        <f t="array" ref="AK123">_xlfn.IFS(BB123=0,0,BB123&gt;0,(LOG(0.01*BS123/10^-BB123)))</f>
        <v>7.1599412803388143</v>
      </c>
      <c r="AL123" s="24" cm="1">
        <f t="array" ref="AL123">_xlfn.IFS(BC123=0,0,BC123&gt;0,(LOG(0.01*BT123/10^-BC123)))</f>
        <v>7.5664346691689692</v>
      </c>
      <c r="AM123" s="24" cm="1">
        <f t="array" ref="AM123">_xlfn.IFS(BD123=0,0,BD123&gt;0,(LOG(0.01*BU123/10^-BD123)))</f>
        <v>7.5380806619058927</v>
      </c>
      <c r="AN123" s="24" cm="1">
        <f t="array" ref="AN123">_xlfn.IFS(BE123=0,0,BE123&gt;0,(LOG(0.01*BV123/10^-BE123)))</f>
        <v>7.3586059324774142</v>
      </c>
      <c r="AO123" s="24" t="e" cm="1">
        <f t="array" ref="AO123">_xlfn.IFS(BF123=0,0,BF123&gt;0,(LOG(0.01*BW123/10^-BF123)))</f>
        <v>#N/A</v>
      </c>
      <c r="AP123" s="24" t="e" cm="1">
        <f t="array" ref="AP123">_xlfn.IFS(BG123=0,0,BG123&gt;0,(LOG(0.01*BX123/10^-BG123)))</f>
        <v>#N/A</v>
      </c>
      <c r="AQ123" s="24" t="e" cm="1">
        <f t="array" ref="AQ123">_xlfn.IFS(BH123=0,0,BH123&gt;0,(LOG(0.01*BY123/10^-BH123)))</f>
        <v>#N/A</v>
      </c>
      <c r="AR123" s="23">
        <f>VLOOKUP($A123,'I-EmEC'!$A:$DD,MATCH(AR$2,'I-EmEC'!$A$1:$DD$1,0),FALSE)</f>
        <v>0</v>
      </c>
      <c r="AS123" s="24">
        <f>VLOOKUP($A123,'I-EmEC'!$A:$DD,MATCH(AS$2,'I-EmEC'!$A$1:$DD$1,0),FALSE)</f>
        <v>0</v>
      </c>
      <c r="AT123" s="24">
        <f>VLOOKUP($A123,'I-EmEC'!$A:$DD,MATCH(AT$2,'I-EmEC'!$A$1:$DD$1,0),FALSE)</f>
        <v>7.85</v>
      </c>
      <c r="AU123" s="24">
        <f>VLOOKUP($A123,'I-EmEC'!$A:$DD,MATCH(AU$2,'I-EmEC'!$A$1:$DD$1,0),FALSE)</f>
        <v>7.85</v>
      </c>
      <c r="AV123" s="24">
        <f>VLOOKUP($A123,'I-EmEC'!$A:$DD,MATCH(AV$2,'I-EmEC'!$A$1:$DD$1,0),FALSE)</f>
        <v>7.89</v>
      </c>
      <c r="AW123" s="24">
        <f>VLOOKUP($A123,'I-EmEC'!$A:$DD,MATCH(AW$2,'I-EmEC'!$A$1:$DD$1,0),FALSE)</f>
        <v>7.43</v>
      </c>
      <c r="AX123" s="24">
        <f>VLOOKUP($A123,'I-EmEC'!$A:$DD,MATCH(AX$2,'I-EmEC'!$A$1:$DD$1,0),FALSE)</f>
        <v>7.43</v>
      </c>
      <c r="AY123" s="24">
        <f>VLOOKUP($A123,'I-EmEC'!$A:$DD,MATCH(AY$2,'I-EmEC'!$A$1:$DD$1,0),FALSE)</f>
        <v>7.32</v>
      </c>
      <c r="AZ123" s="24">
        <f>VLOOKUP($A123,'I-EmEC'!$A:$DD,MATCH(AZ$2,'I-EmEC'!$A$1:$DD$1,0),FALSE)</f>
        <v>7.65</v>
      </c>
      <c r="BA123" s="24">
        <f>VLOOKUP($A123,'I-EmEC'!$A:$DD,MATCH(BA$2,'I-EmEC'!$A$1:$DD$1,0),FALSE)</f>
        <v>7.65</v>
      </c>
      <c r="BB123" s="24">
        <f>VLOOKUP($A123,'I-EmEC'!$A:$DD,MATCH(BB$2,'I-EmEC'!$A$1:$DD$1,0),FALSE)</f>
        <v>7.39</v>
      </c>
      <c r="BC123" s="24">
        <f>VLOOKUP($A123,'I-EmEC'!$A:$DD,MATCH(BC$2,'I-EmEC'!$A$1:$DD$1,0),FALSE)</f>
        <v>7.79</v>
      </c>
      <c r="BD123" s="24">
        <f>VLOOKUP($A123,'I-EmEC'!$A:$DD,MATCH(BD$2,'I-EmEC'!$A$1:$DD$1,0),FALSE)</f>
        <v>7.85</v>
      </c>
      <c r="BE123" s="24">
        <f>VLOOKUP($A123,'I-EmEC'!$A:$DD,MATCH(BE$2,'I-EmEC'!$A$1:$DD$1,0),FALSE)</f>
        <v>7.59</v>
      </c>
      <c r="BF123" s="24" t="e">
        <f>VLOOKUP($A123,'I-EmEC'!$A:$DD,MATCH(BF$2,'I-EmEC'!$A$1:$DD$1,0),FALSE)</f>
        <v>#N/A</v>
      </c>
      <c r="BG123" s="24" t="e">
        <f>VLOOKUP($A123,'I-EmEC'!$A:$DD,MATCH(BG$2,'I-EmEC'!$A$1:$DD$1,0),FALSE)</f>
        <v>#N/A</v>
      </c>
      <c r="BH123" s="24" t="e">
        <f>VLOOKUP($A123,'I-EmEC'!$A:$DD,MATCH(BH$2,'I-EmEC'!$A$1:$DD$1,0),FALSE)</f>
        <v>#N/A</v>
      </c>
      <c r="BI123" s="26">
        <f>VLOOKUP($A123,'I-EmEC'!$A:$DD,MATCH(BI$2,'I-EmEC'!$A$1:$DD$1,0),FALSE)</f>
        <v>0</v>
      </c>
      <c r="BJ123" s="27">
        <f>VLOOKUP($A123,'I-EmEC'!$A:$DD,MATCH(BJ$2,'I-EmEC'!$A$1:$DD$1,0),FALSE)</f>
        <v>0</v>
      </c>
      <c r="BK123" s="27">
        <f>VLOOKUP($A123,'I-EmEC'!$A:$DD,MATCH(BK$2,'I-EmEC'!$A$1:$DD$1,0),FALSE)</f>
        <v>50.290135396518373</v>
      </c>
      <c r="BL123" s="27">
        <f>VLOOKUP($A123,'I-EmEC'!$A:$DD,MATCH(BL$2,'I-EmEC'!$A$1:$DD$1,0),FALSE)</f>
        <v>50.290135396518373</v>
      </c>
      <c r="BM123" s="27">
        <f>VLOOKUP($A123,'I-EmEC'!$A:$DD,MATCH(BM$2,'I-EmEC'!$A$1:$DD$1,0),FALSE)</f>
        <v>40.862422997946602</v>
      </c>
      <c r="BN123" s="27">
        <f>VLOOKUP($A123,'I-EmEC'!$A:$DD,MATCH(BN$2,'I-EmEC'!$A$1:$DD$1,0),FALSE)</f>
        <v>65.424430641821957</v>
      </c>
      <c r="BO123" s="27">
        <f>VLOOKUP($A123,'I-EmEC'!$A:$DD,MATCH(BO$2,'I-EmEC'!$A$1:$DD$1,0),FALSE)</f>
        <v>65.424430641821957</v>
      </c>
      <c r="BP123" s="27">
        <f>VLOOKUP($A123,'I-EmEC'!$A:$DD,MATCH(BP$2,'I-EmEC'!$A$1:$DD$1,0),FALSE)</f>
        <v>56.521739130434781</v>
      </c>
      <c r="BQ123" s="27">
        <f>VLOOKUP($A123,'I-EmEC'!$A:$DD,MATCH(BQ$2,'I-EmEC'!$A$1:$DD$1,0),FALSE)</f>
        <v>54.825462012320322</v>
      </c>
      <c r="BR123" s="27">
        <f>VLOOKUP($A123,'I-EmEC'!$A:$DD,MATCH(BR$2,'I-EmEC'!$A$1:$DD$1,0),FALSE)</f>
        <v>54.825462012320322</v>
      </c>
      <c r="BS123" s="27">
        <f>VLOOKUP($A123,'I-EmEC'!$A:$DD,MATCH(BS$2,'I-EmEC'!$A$1:$DD$1,0),FALSE)</f>
        <v>58.876404494382022</v>
      </c>
      <c r="BT123" s="27">
        <f>VLOOKUP($A123,'I-EmEC'!$A:$DD,MATCH(BT$2,'I-EmEC'!$A$1:$DD$1,0),FALSE)</f>
        <v>59.763313609467453</v>
      </c>
      <c r="BU123" s="27">
        <f>VLOOKUP($A123,'I-EmEC'!$A:$DD,MATCH(BU$2,'I-EmEC'!$A$1:$DD$1,0),FALSE)</f>
        <v>48.761904761904759</v>
      </c>
      <c r="BV123" s="27">
        <f>VLOOKUP($A123,'I-EmEC'!$A:$DD,MATCH(BV$2,'I-EmEC'!$A$1:$DD$1,0),FALSE)</f>
        <v>58.695652173913039</v>
      </c>
      <c r="BW123" s="27" t="e">
        <f>VLOOKUP($A123,'I-EmEC'!$A:$DD,MATCH(BW$2,'I-EmEC'!$A$1:$DD$1,0),FALSE)</f>
        <v>#N/A</v>
      </c>
      <c r="BX123" s="27" t="e">
        <f>VLOOKUP($A123,'I-EmEC'!$A:$DD,MATCH(BX$2,'I-EmEC'!$A$1:$DD$1,0),FALSE)</f>
        <v>#N/A</v>
      </c>
      <c r="BY123" s="27" t="e">
        <f>VLOOKUP($A123,'I-EmEC'!$A:$DD,MATCH(BY$2,'I-EmEC'!$A$1:$DD$1,0),FALSE)</f>
        <v>#N/A</v>
      </c>
      <c r="BZ123" s="23">
        <f>VLOOKUP($A123,'I-EmEC'!$A:$DD,MATCH(BZ$2,'I-EmEC'!$A$1:$DD$1,0),FALSE)</f>
        <v>0</v>
      </c>
      <c r="CA123" s="24">
        <f>VLOOKUP($A123,'I-EmEC'!$A:$DD,MATCH(CA$2,'I-EmEC'!$A$1:$DD$1,0),FALSE)</f>
        <v>0</v>
      </c>
      <c r="CB123" s="24">
        <f>VLOOKUP($A123,'I-EmEC'!$A:$DD,MATCH(CB$2,'I-EmEC'!$A$1:$DD$1,0),FALSE)</f>
        <v>6.3414634146341466</v>
      </c>
      <c r="CC123" s="24">
        <f>VLOOKUP($A123,'I-EmEC'!$A:$DD,MATCH(CC$2,'I-EmEC'!$A$1:$DD$1,0),FALSE)</f>
        <v>6.3414634146341466</v>
      </c>
      <c r="CD123" s="24">
        <f>VLOOKUP($A123,'I-EmEC'!$A:$DD,MATCH(CD$2,'I-EmEC'!$A$1:$DD$1,0),FALSE)</f>
        <v>4.0695296523517381</v>
      </c>
      <c r="CE123" s="24">
        <f>VLOOKUP($A123,'I-EmEC'!$A:$DD,MATCH(CE$2,'I-EmEC'!$A$1:$DD$1,0),FALSE)</f>
        <v>4.463276836158192</v>
      </c>
      <c r="CF123" s="24">
        <f>VLOOKUP($A123,'I-EmEC'!$A:$DD,MATCH(CF$2,'I-EmEC'!$A$1:$DD$1,0),FALSE)</f>
        <v>4.463276836158192</v>
      </c>
      <c r="CG123" s="24">
        <f>VLOOKUP($A123,'I-EmEC'!$A:$DD,MATCH(CG$2,'I-EmEC'!$A$1:$DD$1,0),FALSE)</f>
        <v>2.8425655976676385</v>
      </c>
      <c r="CH123" s="24">
        <f>VLOOKUP($A123,'I-EmEC'!$A:$DD,MATCH(CH$2,'I-EmEC'!$A$1:$DD$1,0),FALSE)</f>
        <v>11.218487394957984</v>
      </c>
      <c r="CI123" s="24">
        <f>VLOOKUP($A123,'I-EmEC'!$A:$DD,MATCH(CI$2,'I-EmEC'!$A$1:$DD$1,0),FALSE)</f>
        <v>11.218487394957984</v>
      </c>
      <c r="CJ123" s="24">
        <f>VLOOKUP($A123,'I-EmEC'!$A:$DD,MATCH(CJ$2,'I-EmEC'!$A$1:$DD$1,0),FALSE)</f>
        <v>6.55</v>
      </c>
      <c r="CK123" s="24">
        <f>VLOOKUP($A123,'I-EmEC'!$A:$DD,MATCH(CK$2,'I-EmEC'!$A$1:$DD$1,0),FALSE)</f>
        <v>10</v>
      </c>
      <c r="CL123" s="24">
        <f>VLOOKUP($A123,'I-EmEC'!$A:$DD,MATCH(CL$2,'I-EmEC'!$A$1:$DD$1,0),FALSE)</f>
        <v>13.12820512820513</v>
      </c>
      <c r="CM123" s="24">
        <f>VLOOKUP($A123,'I-EmEC'!$A:$DD,MATCH(CM$2,'I-EmEC'!$A$1:$DD$1,0),FALSE)</f>
        <v>5.5410447761194028</v>
      </c>
      <c r="CN123" s="24" t="e">
        <f>VLOOKUP($A123,'I-EmEC'!$A:$DD,MATCH(CN$2,'I-EmEC'!$A$1:$DD$1,0),FALSE)</f>
        <v>#N/A</v>
      </c>
      <c r="CO123" s="24" t="e">
        <f>VLOOKUP($A123,'I-EmEC'!$A:$DD,MATCH(CO$2,'I-EmEC'!$A$1:$DD$1,0),FALSE)</f>
        <v>#N/A</v>
      </c>
      <c r="CP123" s="24" t="e">
        <f>VLOOKUP($A123,'I-EmEC'!$A:$DD,MATCH(CP$2,'I-EmEC'!$A$1:$DD$1,0),FALSE)</f>
        <v>#N/A</v>
      </c>
    </row>
    <row r="124" spans="1:94" x14ac:dyDescent="0.2">
      <c r="A124" s="49" t="s">
        <v>211</v>
      </c>
      <c r="B124" s="37" t="str">
        <f>IF(VLOOKUP($A124,'I-Ligands'!$A:$G,3,FALSE)="","",VLOOKUP($A124,'I-Ligands'!$A:$G,3,FALSE))</f>
        <v>PAR2 peptide</v>
      </c>
      <c r="C124" s="38" t="str">
        <f>IF(VLOOKUP($A124,'I-Ligands'!$A:$G,4,FALSE)="","",VLOOKUP($A124,'I-Ligands'!$A:$G,4,FALSE))</f>
        <v>SLIGRL-NH2</v>
      </c>
      <c r="D124" s="36" t="str">
        <f>IF(VLOOKUP($A124,'I-Ligands'!$A:$G,5,FALSE)="","",VLOOKUP($A124,'I-Ligands'!$A:$G,5,FALSE))</f>
        <v>Guide to Pharmacology</v>
      </c>
      <c r="E124" s="36">
        <f>IF(VLOOKUP($A124,'I-Ligands'!$A:$G,6,FALSE)="","",VLOOKUP($A124,'I-Ligands'!$A:$G,6,FALSE))</f>
        <v>3741</v>
      </c>
      <c r="F124" s="36" t="str">
        <f>IF(VLOOKUP($A124,'I-Ligands'!$A:$G,7,FALSE)="","",VLOOKUP($A124,'I-Ligands'!$A:$G,7,FALSE))</f>
        <v>Physiological</v>
      </c>
      <c r="G124" s="28">
        <f t="shared" si="20"/>
        <v>5.1865836184131835</v>
      </c>
      <c r="H124" s="32">
        <f t="shared" si="21"/>
        <v>6.2508092962528439</v>
      </c>
      <c r="I124" s="32">
        <f t="shared" si="22"/>
        <v>6.1007723301051113</v>
      </c>
      <c r="J124" s="32">
        <f t="shared" si="23"/>
        <v>6.1908999588117952</v>
      </c>
      <c r="K124" s="32" t="e">
        <f t="shared" si="24"/>
        <v>#N/A</v>
      </c>
      <c r="L124" s="28">
        <f t="shared" si="25"/>
        <v>5.57</v>
      </c>
      <c r="M124" s="32">
        <f t="shared" si="26"/>
        <v>6.48</v>
      </c>
      <c r="N124" s="32">
        <f t="shared" si="27"/>
        <v>6.37</v>
      </c>
      <c r="O124" s="32">
        <f t="shared" si="28"/>
        <v>6.41</v>
      </c>
      <c r="P124" s="32" t="e">
        <f t="shared" si="29"/>
        <v>#N/A</v>
      </c>
      <c r="Q124" s="29">
        <f t="shared" si="30"/>
        <v>41.360294117647058</v>
      </c>
      <c r="R124" s="31">
        <f t="shared" si="31"/>
        <v>71.221532091097316</v>
      </c>
      <c r="S124" s="31">
        <f t="shared" si="32"/>
        <v>68.441814595660759</v>
      </c>
      <c r="T124" s="31">
        <f t="shared" si="33"/>
        <v>64.426877470355734</v>
      </c>
      <c r="U124" s="31" t="e">
        <f t="shared" si="34"/>
        <v>#N/A</v>
      </c>
      <c r="V124" s="28">
        <f t="shared" si="35"/>
        <v>3.7241379310344831</v>
      </c>
      <c r="W124" s="32">
        <f t="shared" si="36"/>
        <v>8.9119170984455955</v>
      </c>
      <c r="X124" s="32">
        <f t="shared" si="37"/>
        <v>9.204244031830239</v>
      </c>
      <c r="Y124" s="32">
        <f t="shared" si="38"/>
        <v>18.323699421965319</v>
      </c>
      <c r="Z124" s="32" t="e">
        <f t="shared" si="39"/>
        <v>#N/A</v>
      </c>
      <c r="AA124" s="23" cm="1">
        <f t="array" ref="AA124">_xlfn.IFS(AR124=0,0,AR124&gt;0,(LOG(0.01*BI124/10^-AR124)))</f>
        <v>5.1865836184131835</v>
      </c>
      <c r="AB124" s="24" cm="1">
        <f t="array" ref="AB124">_xlfn.IFS(AS124=0,0,AS124&gt;0,(LOG(0.01*BJ124/10^-AS124)))</f>
        <v>5.1036714754845418</v>
      </c>
      <c r="AC124" s="24" cm="1">
        <f t="array" ref="AC124">_xlfn.IFS(AT124=0,0,AT124&gt;0,(LOG(0.01*BK124/10^-AT124)))</f>
        <v>6.2508092962528439</v>
      </c>
      <c r="AD124" s="24" cm="1">
        <f t="array" ref="AD124">_xlfn.IFS(AU124=0,0,AU124&gt;0,(LOG(0.01*BL124/10^-AU124)))</f>
        <v>6.2508092962528439</v>
      </c>
      <c r="AE124" s="24" cm="1">
        <f t="array" ref="AE124">_xlfn.IFS(AV124=0,0,AV124&gt;0,(LOG(0.01*BM124/10^-AV124)))</f>
        <v>6.2303529355193579</v>
      </c>
      <c r="AF124" s="24" cm="1">
        <f t="array" ref="AF124">_xlfn.IFS(AW124=0,0,AW124&gt;0,(LOG(0.01*BN124/10^-AW124)))</f>
        <v>5.9526113118200179</v>
      </c>
      <c r="AG124" s="24" cm="1">
        <f t="array" ref="AG124">_xlfn.IFS(AX124=0,0,AX124&gt;0,(LOG(0.01*BO124/10^-AX124)))</f>
        <v>5.9526113118200179</v>
      </c>
      <c r="AH124" s="24" cm="1">
        <f t="array" ref="AH124">_xlfn.IFS(AY124=0,0,AY124&gt;0,(LOG(0.01*BP124/10^-AY124)))</f>
        <v>5.9286406387752564</v>
      </c>
      <c r="AI124" s="24" cm="1">
        <f t="array" ref="AI124">_xlfn.IFS(AZ124=0,0,AZ124&gt;0,(LOG(0.01*BQ124/10^-AZ124)))</f>
        <v>6.1007723301051113</v>
      </c>
      <c r="AJ124" s="24" cm="1">
        <f t="array" ref="AJ124">_xlfn.IFS(BA124=0,0,BA124&gt;0,(LOG(0.01*BR124/10^-BA124)))</f>
        <v>6.1007723301051113</v>
      </c>
      <c r="AK124" s="24" cm="1">
        <f t="array" ref="AK124">_xlfn.IFS(BB124=0,0,BB124&gt;0,(LOG(0.01*BS124/10^-BB124)))</f>
        <v>6.0849583290661071</v>
      </c>
      <c r="AL124" s="24" cm="1">
        <f t="array" ref="AL124">_xlfn.IFS(BC124=0,0,BC124&gt;0,(LOG(0.01*BT124/10^-BC124)))</f>
        <v>5.9953215154575386</v>
      </c>
      <c r="AM124" s="24" cm="1">
        <f t="array" ref="AM124">_xlfn.IFS(BD124=0,0,BD124&gt;0,(LOG(0.01*BU124/10^-BD124)))</f>
        <v>6.1908999588117952</v>
      </c>
      <c r="AN124" s="24" cm="1">
        <f t="array" ref="AN124">_xlfn.IFS(BE124=0,0,BE124&gt;0,(LOG(0.01*BV124/10^-BE124)))</f>
        <v>6.0890670832281408</v>
      </c>
      <c r="AO124" s="24" t="e" cm="1">
        <f t="array" ref="AO124">_xlfn.IFS(BF124=0,0,BF124&gt;0,(LOG(0.01*BW124/10^-BF124)))</f>
        <v>#N/A</v>
      </c>
      <c r="AP124" s="24" t="e" cm="1">
        <f t="array" ref="AP124">_xlfn.IFS(BG124=0,0,BG124&gt;0,(LOG(0.01*BX124/10^-BG124)))</f>
        <v>#N/A</v>
      </c>
      <c r="AQ124" s="24" t="e" cm="1">
        <f t="array" ref="AQ124">_xlfn.IFS(BH124=0,0,BH124&gt;0,(LOG(0.01*BY124/10^-BH124)))</f>
        <v>#N/A</v>
      </c>
      <c r="AR124" s="23">
        <f>VLOOKUP($A124,'I-EmEC'!$A:$DD,MATCH(AR$2,'I-EmEC'!$A$1:$DD$1,0),FALSE)</f>
        <v>5.57</v>
      </c>
      <c r="AS124" s="24">
        <f>VLOOKUP($A124,'I-EmEC'!$A:$DD,MATCH(AS$2,'I-EmEC'!$A$1:$DD$1,0),FALSE)</f>
        <v>5.5</v>
      </c>
      <c r="AT124" s="24">
        <f>VLOOKUP($A124,'I-EmEC'!$A:$DD,MATCH(AT$2,'I-EmEC'!$A$1:$DD$1,0),FALSE)</f>
        <v>6.48</v>
      </c>
      <c r="AU124" s="24">
        <f>VLOOKUP($A124,'I-EmEC'!$A:$DD,MATCH(AU$2,'I-EmEC'!$A$1:$DD$1,0),FALSE)</f>
        <v>6.48</v>
      </c>
      <c r="AV124" s="24">
        <f>VLOOKUP($A124,'I-EmEC'!$A:$DD,MATCH(AV$2,'I-EmEC'!$A$1:$DD$1,0),FALSE)</f>
        <v>6.46</v>
      </c>
      <c r="AW124" s="24">
        <f>VLOOKUP($A124,'I-EmEC'!$A:$DD,MATCH(AW$2,'I-EmEC'!$A$1:$DD$1,0),FALSE)</f>
        <v>6.1</v>
      </c>
      <c r="AX124" s="24">
        <f>VLOOKUP($A124,'I-EmEC'!$A:$DD,MATCH(AX$2,'I-EmEC'!$A$1:$DD$1,0),FALSE)</f>
        <v>6.1</v>
      </c>
      <c r="AY124" s="24">
        <f>VLOOKUP($A124,'I-EmEC'!$A:$DD,MATCH(AY$2,'I-EmEC'!$A$1:$DD$1,0),FALSE)</f>
        <v>6.13</v>
      </c>
      <c r="AZ124" s="24">
        <f>VLOOKUP($A124,'I-EmEC'!$A:$DD,MATCH(AZ$2,'I-EmEC'!$A$1:$DD$1,0),FALSE)</f>
        <v>6.37</v>
      </c>
      <c r="BA124" s="24">
        <f>VLOOKUP($A124,'I-EmEC'!$A:$DD,MATCH(BA$2,'I-EmEC'!$A$1:$DD$1,0),FALSE)</f>
        <v>6.37</v>
      </c>
      <c r="BB124" s="24">
        <f>VLOOKUP($A124,'I-EmEC'!$A:$DD,MATCH(BB$2,'I-EmEC'!$A$1:$DD$1,0),FALSE)</f>
        <v>6.28</v>
      </c>
      <c r="BC124" s="24">
        <f>VLOOKUP($A124,'I-EmEC'!$A:$DD,MATCH(BC$2,'I-EmEC'!$A$1:$DD$1,0),FALSE)</f>
        <v>6.16</v>
      </c>
      <c r="BD124" s="24">
        <f>VLOOKUP($A124,'I-EmEC'!$A:$DD,MATCH(BD$2,'I-EmEC'!$A$1:$DD$1,0),FALSE)</f>
        <v>6.41</v>
      </c>
      <c r="BE124" s="24">
        <f>VLOOKUP($A124,'I-EmEC'!$A:$DD,MATCH(BE$2,'I-EmEC'!$A$1:$DD$1,0),FALSE)</f>
        <v>6.28</v>
      </c>
      <c r="BF124" s="24" t="e">
        <f>VLOOKUP($A124,'I-EmEC'!$A:$DD,MATCH(BF$2,'I-EmEC'!$A$1:$DD$1,0),FALSE)</f>
        <v>#N/A</v>
      </c>
      <c r="BG124" s="24" t="e">
        <f>VLOOKUP($A124,'I-EmEC'!$A:$DD,MATCH(BG$2,'I-EmEC'!$A$1:$DD$1,0),FALSE)</f>
        <v>#N/A</v>
      </c>
      <c r="BH124" s="24" t="e">
        <f>VLOOKUP($A124,'I-EmEC'!$A:$DD,MATCH(BH$2,'I-EmEC'!$A$1:$DD$1,0),FALSE)</f>
        <v>#N/A</v>
      </c>
      <c r="BI124" s="26">
        <f>VLOOKUP($A124,'I-EmEC'!$A:$DD,MATCH(BI$2,'I-EmEC'!$A$1:$DD$1,0),FALSE)</f>
        <v>41.360294117647058</v>
      </c>
      <c r="BJ124" s="27">
        <f>VLOOKUP($A124,'I-EmEC'!$A:$DD,MATCH(BJ$2,'I-EmEC'!$A$1:$DD$1,0),FALSE)</f>
        <v>40.148698884758367</v>
      </c>
      <c r="BK124" s="27">
        <f>VLOOKUP($A124,'I-EmEC'!$A:$DD,MATCH(BK$2,'I-EmEC'!$A$1:$DD$1,0),FALSE)</f>
        <v>58.994197292069629</v>
      </c>
      <c r="BL124" s="27">
        <f>VLOOKUP($A124,'I-EmEC'!$A:$DD,MATCH(BL$2,'I-EmEC'!$A$1:$DD$1,0),FALSE)</f>
        <v>58.994197292069629</v>
      </c>
      <c r="BM124" s="27">
        <f>VLOOKUP($A124,'I-EmEC'!$A:$DD,MATCH(BM$2,'I-EmEC'!$A$1:$DD$1,0),FALSE)</f>
        <v>58.932238193018478</v>
      </c>
      <c r="BN124" s="27">
        <f>VLOOKUP($A124,'I-EmEC'!$A:$DD,MATCH(BN$2,'I-EmEC'!$A$1:$DD$1,0),FALSE)</f>
        <v>71.221532091097316</v>
      </c>
      <c r="BO124" s="27">
        <f>VLOOKUP($A124,'I-EmEC'!$A:$DD,MATCH(BO$2,'I-EmEC'!$A$1:$DD$1,0),FALSE)</f>
        <v>71.221532091097316</v>
      </c>
      <c r="BP124" s="27">
        <f>VLOOKUP($A124,'I-EmEC'!$A:$DD,MATCH(BP$2,'I-EmEC'!$A$1:$DD$1,0),FALSE)</f>
        <v>62.89855072463768</v>
      </c>
      <c r="BQ124" s="27">
        <f>VLOOKUP($A124,'I-EmEC'!$A:$DD,MATCH(BQ$2,'I-EmEC'!$A$1:$DD$1,0),FALSE)</f>
        <v>53.798767967145785</v>
      </c>
      <c r="BR124" s="27">
        <f>VLOOKUP($A124,'I-EmEC'!$A:$DD,MATCH(BR$2,'I-EmEC'!$A$1:$DD$1,0),FALSE)</f>
        <v>53.798767967145785</v>
      </c>
      <c r="BS124" s="27">
        <f>VLOOKUP($A124,'I-EmEC'!$A:$DD,MATCH(BS$2,'I-EmEC'!$A$1:$DD$1,0),FALSE)</f>
        <v>63.820224719101127</v>
      </c>
      <c r="BT124" s="27">
        <f>VLOOKUP($A124,'I-EmEC'!$A:$DD,MATCH(BT$2,'I-EmEC'!$A$1:$DD$1,0),FALSE)</f>
        <v>68.441814595660759</v>
      </c>
      <c r="BU124" s="27">
        <f>VLOOKUP($A124,'I-EmEC'!$A:$DD,MATCH(BU$2,'I-EmEC'!$A$1:$DD$1,0),FALSE)</f>
        <v>60.38095238095238</v>
      </c>
      <c r="BV124" s="27">
        <f>VLOOKUP($A124,'I-EmEC'!$A:$DD,MATCH(BV$2,'I-EmEC'!$A$1:$DD$1,0),FALSE)</f>
        <v>64.426877470355734</v>
      </c>
      <c r="BW124" s="27" t="e">
        <f>VLOOKUP($A124,'I-EmEC'!$A:$DD,MATCH(BW$2,'I-EmEC'!$A$1:$DD$1,0),FALSE)</f>
        <v>#N/A</v>
      </c>
      <c r="BX124" s="27" t="e">
        <f>VLOOKUP($A124,'I-EmEC'!$A:$DD,MATCH(BX$2,'I-EmEC'!$A$1:$DD$1,0),FALSE)</f>
        <v>#N/A</v>
      </c>
      <c r="BY124" s="27" t="e">
        <f>VLOOKUP($A124,'I-EmEC'!$A:$DD,MATCH(BY$2,'I-EmEC'!$A$1:$DD$1,0),FALSE)</f>
        <v>#N/A</v>
      </c>
      <c r="BZ124" s="23">
        <f>VLOOKUP($A124,'I-EmEC'!$A:$DD,MATCH(BZ$2,'I-EmEC'!$A$1:$DD$1,0),FALSE)</f>
        <v>2.5684931506849318</v>
      </c>
      <c r="CA124" s="24">
        <f>VLOOKUP($A124,'I-EmEC'!$A:$DD,MATCH(CA$2,'I-EmEC'!$A$1:$DD$1,0),FALSE)</f>
        <v>3.7241379310344831</v>
      </c>
      <c r="CB124" s="24">
        <f>VLOOKUP($A124,'I-EmEC'!$A:$DD,MATCH(CB$2,'I-EmEC'!$A$1:$DD$1,0),FALSE)</f>
        <v>8.0052493438320216</v>
      </c>
      <c r="CC124" s="24">
        <f>VLOOKUP($A124,'I-EmEC'!$A:$DD,MATCH(CC$2,'I-EmEC'!$A$1:$DD$1,0),FALSE)</f>
        <v>8.0052493438320216</v>
      </c>
      <c r="CD124" s="24">
        <f>VLOOKUP($A124,'I-EmEC'!$A:$DD,MATCH(CD$2,'I-EmEC'!$A$1:$DD$1,0),FALSE)</f>
        <v>5.7515030060120234</v>
      </c>
      <c r="CE124" s="24">
        <f>VLOOKUP($A124,'I-EmEC'!$A:$DD,MATCH(CE$2,'I-EmEC'!$A$1:$DD$1,0),FALSE)</f>
        <v>8.9119170984455955</v>
      </c>
      <c r="CF124" s="24">
        <f>VLOOKUP($A124,'I-EmEC'!$A:$DD,MATCH(CF$2,'I-EmEC'!$A$1:$DD$1,0),FALSE)</f>
        <v>8.9119170984455955</v>
      </c>
      <c r="CG124" s="24">
        <f>VLOOKUP($A124,'I-EmEC'!$A:$DD,MATCH(CG$2,'I-EmEC'!$A$1:$DD$1,0),FALSE)</f>
        <v>4.8873873873873865</v>
      </c>
      <c r="CH124" s="24">
        <f>VLOOKUP($A124,'I-EmEC'!$A:$DD,MATCH(CH$2,'I-EmEC'!$A$1:$DD$1,0),FALSE)</f>
        <v>8.3974358974358978</v>
      </c>
      <c r="CI124" s="24">
        <f>VLOOKUP($A124,'I-EmEC'!$A:$DD,MATCH(CI$2,'I-EmEC'!$A$1:$DD$1,0),FALSE)</f>
        <v>8.3974358974358978</v>
      </c>
      <c r="CJ124" s="24">
        <f>VLOOKUP($A124,'I-EmEC'!$A:$DD,MATCH(CJ$2,'I-EmEC'!$A$1:$DD$1,0),FALSE)</f>
        <v>5.737373737373737</v>
      </c>
      <c r="CK124" s="24">
        <f>VLOOKUP($A124,'I-EmEC'!$A:$DD,MATCH(CK$2,'I-EmEC'!$A$1:$DD$1,0),FALSE)</f>
        <v>9.204244031830239</v>
      </c>
      <c r="CL124" s="24">
        <f>VLOOKUP($A124,'I-EmEC'!$A:$DD,MATCH(CL$2,'I-EmEC'!$A$1:$DD$1,0),FALSE)</f>
        <v>18.323699421965319</v>
      </c>
      <c r="CM124" s="24">
        <f>VLOOKUP($A124,'I-EmEC'!$A:$DD,MATCH(CM$2,'I-EmEC'!$A$1:$DD$1,0),FALSE)</f>
        <v>11.897810218978101</v>
      </c>
      <c r="CN124" s="24" t="e">
        <f>VLOOKUP($A124,'I-EmEC'!$A:$DD,MATCH(CN$2,'I-EmEC'!$A$1:$DD$1,0),FALSE)</f>
        <v>#N/A</v>
      </c>
      <c r="CO124" s="24" t="e">
        <f>VLOOKUP($A124,'I-EmEC'!$A:$DD,MATCH(CO$2,'I-EmEC'!$A$1:$DD$1,0),FALSE)</f>
        <v>#N/A</v>
      </c>
      <c r="CP124" s="24" t="e">
        <f>VLOOKUP($A124,'I-EmEC'!$A:$DD,MATCH(CP$2,'I-EmEC'!$A$1:$DD$1,0),FALSE)</f>
        <v>#N/A</v>
      </c>
    </row>
    <row r="125" spans="1:94" x14ac:dyDescent="0.2">
      <c r="A125" s="49" t="s">
        <v>212</v>
      </c>
      <c r="B125" s="37" t="str">
        <f>IF(VLOOKUP($A125,'I-Ligands'!$A:$G,3,FALSE)="","",VLOOKUP($A125,'I-Ligands'!$A:$G,3,FALSE))</f>
        <v>Thrombin</v>
      </c>
      <c r="C125" s="38" t="str">
        <f>IF(VLOOKUP($A125,'I-Ligands'!$A:$G,4,FALSE)="","",VLOOKUP($A125,'I-Ligands'!$A:$G,4,FALSE))</f>
        <v>Thrombin from bovine plasma</v>
      </c>
      <c r="D125" s="36" t="str">
        <f>IF(VLOOKUP($A125,'I-Ligands'!$A:$G,5,FALSE)="","",VLOOKUP($A125,'I-Ligands'!$A:$G,5,FALSE))</f>
        <v>Guide to Pharmacology</v>
      </c>
      <c r="E125" s="36">
        <f>IF(VLOOKUP($A125,'I-Ligands'!$A:$G,6,FALSE)="","",VLOOKUP($A125,'I-Ligands'!$A:$G,6,FALSE))</f>
        <v>4453</v>
      </c>
      <c r="F125" s="36" t="str">
        <f>IF(VLOOKUP($A125,'I-Ligands'!$A:$G,7,FALSE)="","",VLOOKUP($A125,'I-Ligands'!$A:$G,7,FALSE))</f>
        <v>Physiological</v>
      </c>
      <c r="G125" s="28">
        <f t="shared" si="20"/>
        <v>8.1894955488801422</v>
      </c>
      <c r="H125" s="32">
        <f t="shared" si="21"/>
        <v>8.6413877390630223</v>
      </c>
      <c r="I125" s="32">
        <f t="shared" si="22"/>
        <v>8.5496581049187537</v>
      </c>
      <c r="J125" s="32">
        <f t="shared" si="23"/>
        <v>8.7503836364759415</v>
      </c>
      <c r="K125" s="32" t="e">
        <f t="shared" si="24"/>
        <v>#N/A</v>
      </c>
      <c r="L125" s="28">
        <f t="shared" si="25"/>
        <v>8.370000000000001</v>
      </c>
      <c r="M125" s="32">
        <f t="shared" si="26"/>
        <v>8.8000000000000007</v>
      </c>
      <c r="N125" s="32">
        <f t="shared" si="27"/>
        <v>8.69</v>
      </c>
      <c r="O125" s="32">
        <f t="shared" si="28"/>
        <v>8.9</v>
      </c>
      <c r="P125" s="32" t="e">
        <f t="shared" si="29"/>
        <v>#N/A</v>
      </c>
      <c r="Q125" s="29">
        <f t="shared" si="30"/>
        <v>67.28624535315987</v>
      </c>
      <c r="R125" s="31">
        <f t="shared" si="31"/>
        <v>76.789168278529985</v>
      </c>
      <c r="S125" s="31">
        <f t="shared" si="32"/>
        <v>72.386587771203168</v>
      </c>
      <c r="T125" s="31">
        <f t="shared" si="33"/>
        <v>70.857142857142861</v>
      </c>
      <c r="U125" s="31" t="e">
        <f t="shared" si="34"/>
        <v>#N/A</v>
      </c>
      <c r="V125" s="28">
        <f t="shared" si="35"/>
        <v>4.8266666666666671</v>
      </c>
      <c r="W125" s="32">
        <f t="shared" si="36"/>
        <v>7.5332068311195455</v>
      </c>
      <c r="X125" s="32">
        <f t="shared" si="37"/>
        <v>6.6365280289330926</v>
      </c>
      <c r="Y125" s="32">
        <f t="shared" si="38"/>
        <v>12</v>
      </c>
      <c r="Z125" s="32" t="e">
        <f t="shared" si="39"/>
        <v>#N/A</v>
      </c>
      <c r="AA125" s="23" cm="1">
        <f t="array" ref="AA125">_xlfn.IFS(AR125=0,0,AR125&gt;0,(LOG(0.01*BI125/10^-AR125)))</f>
        <v>8.1894955488801422</v>
      </c>
      <c r="AB125" s="24" cm="1">
        <f t="array" ref="AB125">_xlfn.IFS(AS125=0,0,AS125&gt;0,(LOG(0.01*BJ125/10^-AS125)))</f>
        <v>7.987926294866778</v>
      </c>
      <c r="AC125" s="24" cm="1">
        <f t="array" ref="AC125">_xlfn.IFS(AT125=0,0,AT125&gt;0,(LOG(0.01*BK125/10^-AT125)))</f>
        <v>8.2652999636691717</v>
      </c>
      <c r="AD125" s="24" cm="1">
        <f t="array" ref="AD125">_xlfn.IFS(AU125=0,0,AU125&gt;0,(LOG(0.01*BL125/10^-AU125)))</f>
        <v>8.2652999636691717</v>
      </c>
      <c r="AE125" s="24" cm="1">
        <f t="array" ref="AE125">_xlfn.IFS(AV125=0,0,AV125&gt;0,(LOG(0.01*BM125/10^-AV125)))</f>
        <v>8.6413877390630223</v>
      </c>
      <c r="AF125" s="24" cm="1">
        <f t="array" ref="AF125">_xlfn.IFS(AW125=0,0,AW125&gt;0,(LOG(0.01*BN125/10^-AW125)))</f>
        <v>8.0584799892329215</v>
      </c>
      <c r="AG125" s="24" cm="1">
        <f t="array" ref="AG125">_xlfn.IFS(AX125=0,0,AX125&gt;0,(LOG(0.01*BO125/10^-AX125)))</f>
        <v>8.0584799892329215</v>
      </c>
      <c r="AH125" s="24" cm="1">
        <f t="array" ref="AH125">_xlfn.IFS(AY125=0,0,AY125&gt;0,(LOG(0.01*BP125/10^-AY125)))</f>
        <v>7.7366346560776575</v>
      </c>
      <c r="AI125" s="24" cm="1">
        <f t="array" ref="AI125">_xlfn.IFS(AZ125=0,0,AZ125&gt;0,(LOG(0.01*BQ125/10^-AZ125)))</f>
        <v>7.5170399428195642</v>
      </c>
      <c r="AJ125" s="24" cm="1">
        <f t="array" ref="AJ125">_xlfn.IFS(BA125=0,0,BA125&gt;0,(LOG(0.01*BR125/10^-BA125)))</f>
        <v>7.5170399428195642</v>
      </c>
      <c r="AK125" s="24" cm="1">
        <f t="array" ref="AK125">_xlfn.IFS(BB125=0,0,BB125&gt;0,(LOG(0.01*BS125/10^-BB125)))</f>
        <v>8.1425490710842876</v>
      </c>
      <c r="AL125" s="24" cm="1">
        <f t="array" ref="AL125">_xlfn.IFS(BC125=0,0,BC125&gt;0,(LOG(0.01*BT125/10^-BC125)))</f>
        <v>8.5496581049187537</v>
      </c>
      <c r="AM125" s="24" cm="1">
        <f t="array" ref="AM125">_xlfn.IFS(BD125=0,0,BD125&gt;0,(LOG(0.01*BU125/10^-BD125)))</f>
        <v>8.7503836364759415</v>
      </c>
      <c r="AN125" s="24" cm="1">
        <f t="array" ref="AN125">_xlfn.IFS(BE125=0,0,BE125&gt;0,(LOG(0.01*BV125/10^-BE125)))</f>
        <v>8.1511436032029732</v>
      </c>
      <c r="AO125" s="24" t="e" cm="1">
        <f t="array" ref="AO125">_xlfn.IFS(BF125=0,0,BF125&gt;0,(LOG(0.01*BW125/10^-BF125)))</f>
        <v>#N/A</v>
      </c>
      <c r="AP125" s="24" t="e" cm="1">
        <f t="array" ref="AP125">_xlfn.IFS(BG125=0,0,BG125&gt;0,(LOG(0.01*BX125/10^-BG125)))</f>
        <v>#N/A</v>
      </c>
      <c r="AQ125" s="24" t="e" cm="1">
        <f t="array" ref="AQ125">_xlfn.IFS(BH125=0,0,BH125&gt;0,(LOG(0.01*BY125/10^-BH125)))</f>
        <v>#N/A</v>
      </c>
      <c r="AR125" s="23">
        <f>VLOOKUP($A125,'I-EmEC'!$A:$DD,MATCH(AR$2,'I-EmEC'!$A$1:$DD$1,0),FALSE)</f>
        <v>8.370000000000001</v>
      </c>
      <c r="AS125" s="24">
        <f>VLOOKUP($A125,'I-EmEC'!$A:$DD,MATCH(AS$2,'I-EmEC'!$A$1:$DD$1,0),FALSE)</f>
        <v>8.16</v>
      </c>
      <c r="AT125" s="24">
        <f>VLOOKUP($A125,'I-EmEC'!$A:$DD,MATCH(AT$2,'I-EmEC'!$A$1:$DD$1,0),FALSE)</f>
        <v>8.379999999999999</v>
      </c>
      <c r="AU125" s="24">
        <f>VLOOKUP($A125,'I-EmEC'!$A:$DD,MATCH(AU$2,'I-EmEC'!$A$1:$DD$1,0),FALSE)</f>
        <v>8.379999999999999</v>
      </c>
      <c r="AV125" s="24">
        <f>VLOOKUP($A125,'I-EmEC'!$A:$DD,MATCH(AV$2,'I-EmEC'!$A$1:$DD$1,0),FALSE)</f>
        <v>8.8000000000000007</v>
      </c>
      <c r="AW125" s="24">
        <f>VLOOKUP($A125,'I-EmEC'!$A:$DD,MATCH(AW$2,'I-EmEC'!$A$1:$DD$1,0),FALSE)</f>
        <v>8.24</v>
      </c>
      <c r="AX125" s="24">
        <f>VLOOKUP($A125,'I-EmEC'!$A:$DD,MATCH(AX$2,'I-EmEC'!$A$1:$DD$1,0),FALSE)</f>
        <v>8.24</v>
      </c>
      <c r="AY125" s="24">
        <f>VLOOKUP($A125,'I-EmEC'!$A:$DD,MATCH(AY$2,'I-EmEC'!$A$1:$DD$1,0),FALSE)</f>
        <v>7.9399999999999995</v>
      </c>
      <c r="AZ125" s="24">
        <f>VLOOKUP($A125,'I-EmEC'!$A:$DD,MATCH(AZ$2,'I-EmEC'!$A$1:$DD$1,0),FALSE)</f>
        <v>7.77</v>
      </c>
      <c r="BA125" s="24">
        <f>VLOOKUP($A125,'I-EmEC'!$A:$DD,MATCH(BA$2,'I-EmEC'!$A$1:$DD$1,0),FALSE)</f>
        <v>7.77</v>
      </c>
      <c r="BB125" s="24">
        <f>VLOOKUP($A125,'I-EmEC'!$A:$DD,MATCH(BB$2,'I-EmEC'!$A$1:$DD$1,0),FALSE)</f>
        <v>8.35</v>
      </c>
      <c r="BC125" s="24">
        <f>VLOOKUP($A125,'I-EmEC'!$A:$DD,MATCH(BC$2,'I-EmEC'!$A$1:$DD$1,0),FALSE)</f>
        <v>8.69</v>
      </c>
      <c r="BD125" s="24">
        <f>VLOOKUP($A125,'I-EmEC'!$A:$DD,MATCH(BD$2,'I-EmEC'!$A$1:$DD$1,0),FALSE)</f>
        <v>8.9</v>
      </c>
      <c r="BE125" s="24">
        <f>VLOOKUP($A125,'I-EmEC'!$A:$DD,MATCH(BE$2,'I-EmEC'!$A$1:$DD$1,0),FALSE)</f>
        <v>8.32</v>
      </c>
      <c r="BF125" s="24" t="e">
        <f>VLOOKUP($A125,'I-EmEC'!$A:$DD,MATCH(BF$2,'I-EmEC'!$A$1:$DD$1,0),FALSE)</f>
        <v>#N/A</v>
      </c>
      <c r="BG125" s="24" t="e">
        <f>VLOOKUP($A125,'I-EmEC'!$A:$DD,MATCH(BG$2,'I-EmEC'!$A$1:$DD$1,0),FALSE)</f>
        <v>#N/A</v>
      </c>
      <c r="BH125" s="24" t="e">
        <f>VLOOKUP($A125,'I-EmEC'!$A:$DD,MATCH(BH$2,'I-EmEC'!$A$1:$DD$1,0),FALSE)</f>
        <v>#N/A</v>
      </c>
      <c r="BI125" s="26">
        <f>VLOOKUP($A125,'I-EmEC'!$A:$DD,MATCH(BI$2,'I-EmEC'!$A$1:$DD$1,0),FALSE)</f>
        <v>65.992647058823536</v>
      </c>
      <c r="BJ125" s="27">
        <f>VLOOKUP($A125,'I-EmEC'!$A:$DD,MATCH(BJ$2,'I-EmEC'!$A$1:$DD$1,0),FALSE)</f>
        <v>67.28624535315987</v>
      </c>
      <c r="BK125" s="27">
        <f>VLOOKUP($A125,'I-EmEC'!$A:$DD,MATCH(BK$2,'I-EmEC'!$A$1:$DD$1,0),FALSE)</f>
        <v>76.789168278529985</v>
      </c>
      <c r="BL125" s="27">
        <f>VLOOKUP($A125,'I-EmEC'!$A:$DD,MATCH(BL$2,'I-EmEC'!$A$1:$DD$1,0),FALSE)</f>
        <v>76.789168278529985</v>
      </c>
      <c r="BM125" s="27">
        <f>VLOOKUP($A125,'I-EmEC'!$A:$DD,MATCH(BM$2,'I-EmEC'!$A$1:$DD$1,0),FALSE)</f>
        <v>69.404517453798761</v>
      </c>
      <c r="BN125" s="27">
        <f>VLOOKUP($A125,'I-EmEC'!$A:$DD,MATCH(BN$2,'I-EmEC'!$A$1:$DD$1,0),FALSE)</f>
        <v>65.838509316770185</v>
      </c>
      <c r="BO125" s="27">
        <f>VLOOKUP($A125,'I-EmEC'!$A:$DD,MATCH(BO$2,'I-EmEC'!$A$1:$DD$1,0),FALSE)</f>
        <v>65.838509316770185</v>
      </c>
      <c r="BP125" s="27">
        <f>VLOOKUP($A125,'I-EmEC'!$A:$DD,MATCH(BP$2,'I-EmEC'!$A$1:$DD$1,0),FALSE)</f>
        <v>62.608695652173914</v>
      </c>
      <c r="BQ125" s="27">
        <f>VLOOKUP($A125,'I-EmEC'!$A:$DD,MATCH(BQ$2,'I-EmEC'!$A$1:$DD$1,0),FALSE)</f>
        <v>55.852156057494867</v>
      </c>
      <c r="BR125" s="27">
        <f>VLOOKUP($A125,'I-EmEC'!$A:$DD,MATCH(BR$2,'I-EmEC'!$A$1:$DD$1,0),FALSE)</f>
        <v>55.852156057494867</v>
      </c>
      <c r="BS125" s="27">
        <f>VLOOKUP($A125,'I-EmEC'!$A:$DD,MATCH(BS$2,'I-EmEC'!$A$1:$DD$1,0),FALSE)</f>
        <v>62.022471910112358</v>
      </c>
      <c r="BT125" s="27">
        <f>VLOOKUP($A125,'I-EmEC'!$A:$DD,MATCH(BT$2,'I-EmEC'!$A$1:$DD$1,0),FALSE)</f>
        <v>72.386587771203168</v>
      </c>
      <c r="BU125" s="27">
        <f>VLOOKUP($A125,'I-EmEC'!$A:$DD,MATCH(BU$2,'I-EmEC'!$A$1:$DD$1,0),FALSE)</f>
        <v>70.857142857142861</v>
      </c>
      <c r="BV125" s="27">
        <f>VLOOKUP($A125,'I-EmEC'!$A:$DD,MATCH(BV$2,'I-EmEC'!$A$1:$DD$1,0),FALSE)</f>
        <v>67.786561264822126</v>
      </c>
      <c r="BW125" s="27" t="e">
        <f>VLOOKUP($A125,'I-EmEC'!$A:$DD,MATCH(BW$2,'I-EmEC'!$A$1:$DD$1,0),FALSE)</f>
        <v>#N/A</v>
      </c>
      <c r="BX125" s="27" t="e">
        <f>VLOOKUP($A125,'I-EmEC'!$A:$DD,MATCH(BX$2,'I-EmEC'!$A$1:$DD$1,0),FALSE)</f>
        <v>#N/A</v>
      </c>
      <c r="BY125" s="27" t="e">
        <f>VLOOKUP($A125,'I-EmEC'!$A:$DD,MATCH(BY$2,'I-EmEC'!$A$1:$DD$1,0),FALSE)</f>
        <v>#N/A</v>
      </c>
      <c r="BZ125" s="23">
        <f>VLOOKUP($A125,'I-EmEC'!$A:$DD,MATCH(BZ$2,'I-EmEC'!$A$1:$DD$1,0),FALSE)</f>
        <v>4.45409429280397</v>
      </c>
      <c r="CA125" s="24">
        <f>VLOOKUP($A125,'I-EmEC'!$A:$DD,MATCH(CA$2,'I-EmEC'!$A$1:$DD$1,0),FALSE)</f>
        <v>4.8266666666666671</v>
      </c>
      <c r="CB125" s="24">
        <f>VLOOKUP($A125,'I-EmEC'!$A:$DD,MATCH(CB$2,'I-EmEC'!$A$1:$DD$1,0),FALSE)</f>
        <v>7.5332068311195455</v>
      </c>
      <c r="CC125" s="24">
        <f>VLOOKUP($A125,'I-EmEC'!$A:$DD,MATCH(CC$2,'I-EmEC'!$A$1:$DD$1,0),FALSE)</f>
        <v>7.5332068311195455</v>
      </c>
      <c r="CD125" s="24">
        <f>VLOOKUP($A125,'I-EmEC'!$A:$DD,MATCH(CD$2,'I-EmEC'!$A$1:$DD$1,0),FALSE)</f>
        <v>7.3318872017353565</v>
      </c>
      <c r="CE125" s="24">
        <f>VLOOKUP($A125,'I-EmEC'!$A:$DD,MATCH(CE$2,'I-EmEC'!$A$1:$DD$1,0),FALSE)</f>
        <v>3.6720554272517321</v>
      </c>
      <c r="CF125" s="24">
        <f>VLOOKUP($A125,'I-EmEC'!$A:$DD,MATCH(CF$2,'I-EmEC'!$A$1:$DD$1,0),FALSE)</f>
        <v>3.6720554272517321</v>
      </c>
      <c r="CG125" s="24">
        <f>VLOOKUP($A125,'I-EmEC'!$A:$DD,MATCH(CG$2,'I-EmEC'!$A$1:$DD$1,0),FALSE)</f>
        <v>3.3540372670807455</v>
      </c>
      <c r="CH125" s="24">
        <f>VLOOKUP($A125,'I-EmEC'!$A:$DD,MATCH(CH$2,'I-EmEC'!$A$1:$DD$1,0),FALSE)</f>
        <v>2.7502527805864507</v>
      </c>
      <c r="CI125" s="24">
        <f>VLOOKUP($A125,'I-EmEC'!$A:$DD,MATCH(CI$2,'I-EmEC'!$A$1:$DD$1,0),FALSE)</f>
        <v>2.7502527805864507</v>
      </c>
      <c r="CJ125" s="24">
        <f>VLOOKUP($A125,'I-EmEC'!$A:$DD,MATCH(CJ$2,'I-EmEC'!$A$1:$DD$1,0),FALSE)</f>
        <v>3.7808219178082196</v>
      </c>
      <c r="CK125" s="24">
        <f>VLOOKUP($A125,'I-EmEC'!$A:$DD,MATCH(CK$2,'I-EmEC'!$A$1:$DD$1,0),FALSE)</f>
        <v>6.6365280289330926</v>
      </c>
      <c r="CL125" s="24">
        <f>VLOOKUP($A125,'I-EmEC'!$A:$DD,MATCH(CL$2,'I-EmEC'!$A$1:$DD$1,0),FALSE)</f>
        <v>12</v>
      </c>
      <c r="CM125" s="24">
        <f>VLOOKUP($A125,'I-EmEC'!$A:$DD,MATCH(CM$2,'I-EmEC'!$A$1:$DD$1,0),FALSE)</f>
        <v>3.7363834422657951</v>
      </c>
      <c r="CN125" s="24" t="e">
        <f>VLOOKUP($A125,'I-EmEC'!$A:$DD,MATCH(CN$2,'I-EmEC'!$A$1:$DD$1,0),FALSE)</f>
        <v>#N/A</v>
      </c>
      <c r="CO125" s="24" t="e">
        <f>VLOOKUP($A125,'I-EmEC'!$A:$DD,MATCH(CO$2,'I-EmEC'!$A$1:$DD$1,0),FALSE)</f>
        <v>#N/A</v>
      </c>
      <c r="CP125" s="24" t="e">
        <f>VLOOKUP($A125,'I-EmEC'!$A:$DD,MATCH(CP$2,'I-EmEC'!$A$1:$DD$1,0),FALSE)</f>
        <v>#N/A</v>
      </c>
    </row>
    <row r="126" spans="1:94" x14ac:dyDescent="0.2">
      <c r="A126" s="49" t="s">
        <v>213</v>
      </c>
      <c r="B126" s="37" t="str">
        <f>IF(VLOOKUP($A126,'I-Ligands'!$A:$G,3,FALSE)="","",VLOOKUP($A126,'I-Ligands'!$A:$G,3,FALSE))</f>
        <v>Thrombin</v>
      </c>
      <c r="C126" s="38" t="str">
        <f>IF(VLOOKUP($A126,'I-Ligands'!$A:$G,4,FALSE)="","",VLOOKUP($A126,'I-Ligands'!$A:$G,4,FALSE))</f>
        <v>Thrombin from bovine plasma</v>
      </c>
      <c r="D126" s="36" t="str">
        <f>IF(VLOOKUP($A126,'I-Ligands'!$A:$G,5,FALSE)="","",VLOOKUP($A126,'I-Ligands'!$A:$G,5,FALSE))</f>
        <v>Guide to Pharmacology</v>
      </c>
      <c r="E126" s="36">
        <f>IF(VLOOKUP($A126,'I-Ligands'!$A:$G,6,FALSE)="","",VLOOKUP($A126,'I-Ligands'!$A:$G,6,FALSE))</f>
        <v>4453</v>
      </c>
      <c r="F126" s="36" t="str">
        <f>IF(VLOOKUP($A126,'I-Ligands'!$A:$G,7,FALSE)="","",VLOOKUP($A126,'I-Ligands'!$A:$G,7,FALSE))</f>
        <v>Physiological</v>
      </c>
      <c r="G126" s="28">
        <f t="shared" si="20"/>
        <v>7.1518929001390461</v>
      </c>
      <c r="H126" s="32">
        <f t="shared" si="21"/>
        <v>7.8228910410942607</v>
      </c>
      <c r="I126" s="32">
        <f t="shared" si="22"/>
        <v>7.708930772633896</v>
      </c>
      <c r="J126" s="32">
        <f t="shared" si="23"/>
        <v>7.7940894484720511</v>
      </c>
      <c r="K126" s="32" t="e">
        <f t="shared" si="24"/>
        <v>#N/A</v>
      </c>
      <c r="L126" s="28">
        <f t="shared" si="25"/>
        <v>7.3100000000000005</v>
      </c>
      <c r="M126" s="32">
        <f t="shared" si="26"/>
        <v>8.26</v>
      </c>
      <c r="N126" s="32">
        <f t="shared" si="27"/>
        <v>8.06</v>
      </c>
      <c r="O126" s="32">
        <f t="shared" si="28"/>
        <v>8.09</v>
      </c>
      <c r="P126" s="32" t="e">
        <f t="shared" si="29"/>
        <v>#N/A</v>
      </c>
      <c r="Q126" s="29">
        <f t="shared" si="30"/>
        <v>69.485294117647058</v>
      </c>
      <c r="R126" s="31">
        <f t="shared" si="31"/>
        <v>79.420289855072468</v>
      </c>
      <c r="S126" s="31">
        <f t="shared" si="32"/>
        <v>100</v>
      </c>
      <c r="T126" s="31">
        <f t="shared" si="33"/>
        <v>64.761904761904759</v>
      </c>
      <c r="U126" s="31" t="e">
        <f t="shared" si="34"/>
        <v>#N/A</v>
      </c>
      <c r="V126" s="28">
        <f t="shared" si="35"/>
        <v>3.8689866939611055</v>
      </c>
      <c r="W126" s="32">
        <f t="shared" si="36"/>
        <v>5.7605177993527512</v>
      </c>
      <c r="X126" s="32">
        <f t="shared" si="37"/>
        <v>4.6090909090909093</v>
      </c>
      <c r="Y126" s="32">
        <f t="shared" si="38"/>
        <v>6.1538461538461542</v>
      </c>
      <c r="Z126" s="32" t="e">
        <f t="shared" si="39"/>
        <v>#N/A</v>
      </c>
      <c r="AA126" s="23" cm="1">
        <f t="array" ref="AA126">_xlfn.IFS(AR126=0,0,AR126&gt;0,(LOG(0.01*BI126/10^-AR126)))</f>
        <v>7.1518929001390461</v>
      </c>
      <c r="AB126" s="24" cm="1">
        <f t="array" ref="AB126">_xlfn.IFS(AS126=0,0,AS126&gt;0,(LOG(0.01*BJ126/10^-AS126)))</f>
        <v>7.1279262948667768</v>
      </c>
      <c r="AC126" s="24" cm="1">
        <f t="array" ref="AC126">_xlfn.IFS(AT126=0,0,AT126&gt;0,(LOG(0.01*BK126/10^-AT126)))</f>
        <v>7.7043285519793328</v>
      </c>
      <c r="AD126" s="24" cm="1">
        <f t="array" ref="AD126">_xlfn.IFS(AU126=0,0,AU126&gt;0,(LOG(0.01*BL126/10^-AU126)))</f>
        <v>7.7043285519793328</v>
      </c>
      <c r="AE126" s="24" cm="1">
        <f t="array" ref="AE126">_xlfn.IFS(AV126=0,0,AV126&gt;0,(LOG(0.01*BM126/10^-AV126)))</f>
        <v>7.8228910410942607</v>
      </c>
      <c r="AF126" s="24" cm="1">
        <f t="array" ref="AF126">_xlfn.IFS(AW126=0,0,AW126&gt;0,(LOG(0.01*BN126/10^-AW126)))</f>
        <v>7.3884971027548092</v>
      </c>
      <c r="AG126" s="24" cm="1">
        <f t="array" ref="AG126">_xlfn.IFS(AX126=0,0,AX126&gt;0,(LOG(0.01*BO126/10^-AX126)))</f>
        <v>7.3884971027548092</v>
      </c>
      <c r="AH126" s="24" cm="1">
        <f t="array" ref="AH126">_xlfn.IFS(AY126=0,0,AY126&gt;0,(LOG(0.01*BP126/10^-AY126)))</f>
        <v>6.9999314677471141</v>
      </c>
      <c r="AI126" s="24" cm="1">
        <f t="array" ref="AI126">_xlfn.IFS(AZ126=0,0,AZ126&gt;0,(LOG(0.01*BQ126/10^-AZ126)))</f>
        <v>7.708930772633896</v>
      </c>
      <c r="AJ126" s="24" cm="1">
        <f t="array" ref="AJ126">_xlfn.IFS(BA126=0,0,BA126&gt;0,(LOG(0.01*BR126/10^-BA126)))</f>
        <v>7.708930772633896</v>
      </c>
      <c r="AK126" s="24" cm="1">
        <f t="array" ref="AK126">_xlfn.IFS(BB126=0,0,BB126&gt;0,(LOG(0.01*BS126/10^-BB126)))</f>
        <v>7.5202970759734917</v>
      </c>
      <c r="AL126" s="24" cm="1">
        <f t="array" ref="AL126">_xlfn.IFS(BC126=0,0,BC126&gt;0,(LOG(0.01*BT126/10^-BC126)))</f>
        <v>6.68</v>
      </c>
      <c r="AM126" s="24" cm="1">
        <f t="array" ref="AM126">_xlfn.IFS(BD126=0,0,BD126&gt;0,(LOG(0.01*BU126/10^-BD126)))</f>
        <v>7.6213196136362997</v>
      </c>
      <c r="AN126" s="24" cm="1">
        <f t="array" ref="AN126">_xlfn.IFS(BE126=0,0,BE126&gt;0,(LOG(0.01*BV126/10^-BE126)))</f>
        <v>7.7940894484720511</v>
      </c>
      <c r="AO126" s="24" t="e" cm="1">
        <f t="array" ref="AO126">_xlfn.IFS(BF126=0,0,BF126&gt;0,(LOG(0.01*BW126/10^-BF126)))</f>
        <v>#N/A</v>
      </c>
      <c r="AP126" s="24" t="e" cm="1">
        <f t="array" ref="AP126">_xlfn.IFS(BG126=0,0,BG126&gt;0,(LOG(0.01*BX126/10^-BG126)))</f>
        <v>#N/A</v>
      </c>
      <c r="AQ126" s="24" t="e" cm="1">
        <f t="array" ref="AQ126">_xlfn.IFS(BH126=0,0,BH126&gt;0,(LOG(0.01*BY126/10^-BH126)))</f>
        <v>#N/A</v>
      </c>
      <c r="AR126" s="23">
        <f>VLOOKUP($A126,'I-EmEC'!$A:$DD,MATCH(AR$2,'I-EmEC'!$A$1:$DD$1,0),FALSE)</f>
        <v>7.3100000000000005</v>
      </c>
      <c r="AS126" s="24">
        <f>VLOOKUP($A126,'I-EmEC'!$A:$DD,MATCH(AS$2,'I-EmEC'!$A$1:$DD$1,0),FALSE)</f>
        <v>7.3</v>
      </c>
      <c r="AT126" s="24">
        <f>VLOOKUP($A126,'I-EmEC'!$A:$DD,MATCH(AT$2,'I-EmEC'!$A$1:$DD$1,0),FALSE)</f>
        <v>7.88</v>
      </c>
      <c r="AU126" s="24">
        <f>VLOOKUP($A126,'I-EmEC'!$A:$DD,MATCH(AU$2,'I-EmEC'!$A$1:$DD$1,0),FALSE)</f>
        <v>7.88</v>
      </c>
      <c r="AV126" s="24">
        <f>VLOOKUP($A126,'I-EmEC'!$A:$DD,MATCH(AV$2,'I-EmEC'!$A$1:$DD$1,0),FALSE)</f>
        <v>8.26</v>
      </c>
      <c r="AW126" s="24">
        <f>VLOOKUP($A126,'I-EmEC'!$A:$DD,MATCH(AW$2,'I-EmEC'!$A$1:$DD$1,0),FALSE)</f>
        <v>7.55</v>
      </c>
      <c r="AX126" s="24">
        <f>VLOOKUP($A126,'I-EmEC'!$A:$DD,MATCH(AX$2,'I-EmEC'!$A$1:$DD$1,0),FALSE)</f>
        <v>7.55</v>
      </c>
      <c r="AY126" s="24">
        <f>VLOOKUP($A126,'I-EmEC'!$A:$DD,MATCH(AY$2,'I-EmEC'!$A$1:$DD$1,0),FALSE)</f>
        <v>7.1</v>
      </c>
      <c r="AZ126" s="24">
        <f>VLOOKUP($A126,'I-EmEC'!$A:$DD,MATCH(AZ$2,'I-EmEC'!$A$1:$DD$1,0),FALSE)</f>
        <v>8.06</v>
      </c>
      <c r="BA126" s="24">
        <f>VLOOKUP($A126,'I-EmEC'!$A:$DD,MATCH(BA$2,'I-EmEC'!$A$1:$DD$1,0),FALSE)</f>
        <v>8.06</v>
      </c>
      <c r="BB126" s="24">
        <f>VLOOKUP($A126,'I-EmEC'!$A:$DD,MATCH(BB$2,'I-EmEC'!$A$1:$DD$1,0),FALSE)</f>
        <v>7.9700000000000006</v>
      </c>
      <c r="BC126" s="24">
        <f>VLOOKUP($A126,'I-EmEC'!$A:$DD,MATCH(BC$2,'I-EmEC'!$A$1:$DD$1,0),FALSE)</f>
        <v>6.68</v>
      </c>
      <c r="BD126" s="24">
        <f>VLOOKUP($A126,'I-EmEC'!$A:$DD,MATCH(BD$2,'I-EmEC'!$A$1:$DD$1,0),FALSE)</f>
        <v>7.8100000000000005</v>
      </c>
      <c r="BE126" s="24">
        <f>VLOOKUP($A126,'I-EmEC'!$A:$DD,MATCH(BE$2,'I-EmEC'!$A$1:$DD$1,0),FALSE)</f>
        <v>8.09</v>
      </c>
      <c r="BF126" s="24" t="e">
        <f>VLOOKUP($A126,'I-EmEC'!$A:$DD,MATCH(BF$2,'I-EmEC'!$A$1:$DD$1,0),FALSE)</f>
        <v>#N/A</v>
      </c>
      <c r="BG126" s="24" t="e">
        <f>VLOOKUP($A126,'I-EmEC'!$A:$DD,MATCH(BG$2,'I-EmEC'!$A$1:$DD$1,0),FALSE)</f>
        <v>#N/A</v>
      </c>
      <c r="BH126" s="24" t="e">
        <f>VLOOKUP($A126,'I-EmEC'!$A:$DD,MATCH(BH$2,'I-EmEC'!$A$1:$DD$1,0),FALSE)</f>
        <v>#N/A</v>
      </c>
      <c r="BI126" s="26">
        <f>VLOOKUP($A126,'I-EmEC'!$A:$DD,MATCH(BI$2,'I-EmEC'!$A$1:$DD$1,0),FALSE)</f>
        <v>69.485294117647058</v>
      </c>
      <c r="BJ126" s="27">
        <f>VLOOKUP($A126,'I-EmEC'!$A:$DD,MATCH(BJ$2,'I-EmEC'!$A$1:$DD$1,0),FALSE)</f>
        <v>67.28624535315987</v>
      </c>
      <c r="BK126" s="27">
        <f>VLOOKUP($A126,'I-EmEC'!$A:$DD,MATCH(BK$2,'I-EmEC'!$A$1:$DD$1,0),FALSE)</f>
        <v>66.7311411992263</v>
      </c>
      <c r="BL126" s="27">
        <f>VLOOKUP($A126,'I-EmEC'!$A:$DD,MATCH(BL$2,'I-EmEC'!$A$1:$DD$1,0),FALSE)</f>
        <v>66.7311411992263</v>
      </c>
      <c r="BM126" s="27">
        <f>VLOOKUP($A126,'I-EmEC'!$A:$DD,MATCH(BM$2,'I-EmEC'!$A$1:$DD$1,0),FALSE)</f>
        <v>36.550308008213548</v>
      </c>
      <c r="BN126" s="27">
        <f>VLOOKUP($A126,'I-EmEC'!$A:$DD,MATCH(BN$2,'I-EmEC'!$A$1:$DD$1,0),FALSE)</f>
        <v>68.944099378881987</v>
      </c>
      <c r="BO126" s="27">
        <f>VLOOKUP($A126,'I-EmEC'!$A:$DD,MATCH(BO$2,'I-EmEC'!$A$1:$DD$1,0),FALSE)</f>
        <v>68.944099378881987</v>
      </c>
      <c r="BP126" s="27">
        <f>VLOOKUP($A126,'I-EmEC'!$A:$DD,MATCH(BP$2,'I-EmEC'!$A$1:$DD$1,0),FALSE)</f>
        <v>79.420289855072468</v>
      </c>
      <c r="BQ126" s="27">
        <f>VLOOKUP($A126,'I-EmEC'!$A:$DD,MATCH(BQ$2,'I-EmEC'!$A$1:$DD$1,0),FALSE)</f>
        <v>44.558521560574945</v>
      </c>
      <c r="BR126" s="27">
        <f>VLOOKUP($A126,'I-EmEC'!$A:$DD,MATCH(BR$2,'I-EmEC'!$A$1:$DD$1,0),FALSE)</f>
        <v>44.558521560574945</v>
      </c>
      <c r="BS126" s="27">
        <f>VLOOKUP($A126,'I-EmEC'!$A:$DD,MATCH(BS$2,'I-EmEC'!$A$1:$DD$1,0),FALSE)</f>
        <v>35.50561797752809</v>
      </c>
      <c r="BT126" s="27">
        <f>VLOOKUP($A126,'I-EmEC'!$A:$DD,MATCH(BT$2,'I-EmEC'!$A$1:$DD$1,0),FALSE)</f>
        <v>100</v>
      </c>
      <c r="BU126" s="27">
        <f>VLOOKUP($A126,'I-EmEC'!$A:$DD,MATCH(BU$2,'I-EmEC'!$A$1:$DD$1,0),FALSE)</f>
        <v>64.761904761904759</v>
      </c>
      <c r="BV126" s="27">
        <f>VLOOKUP($A126,'I-EmEC'!$A:$DD,MATCH(BV$2,'I-EmEC'!$A$1:$DD$1,0),FALSE)</f>
        <v>50.59288537549407</v>
      </c>
      <c r="BW126" s="27" t="e">
        <f>VLOOKUP($A126,'I-EmEC'!$A:$DD,MATCH(BW$2,'I-EmEC'!$A$1:$DD$1,0),FALSE)</f>
        <v>#N/A</v>
      </c>
      <c r="BX126" s="27" t="e">
        <f>VLOOKUP($A126,'I-EmEC'!$A:$DD,MATCH(BX$2,'I-EmEC'!$A$1:$DD$1,0),FALSE)</f>
        <v>#N/A</v>
      </c>
      <c r="BY126" s="27" t="e">
        <f>VLOOKUP($A126,'I-EmEC'!$A:$DD,MATCH(BY$2,'I-EmEC'!$A$1:$DD$1,0),FALSE)</f>
        <v>#N/A</v>
      </c>
      <c r="BZ126" s="23">
        <f>VLOOKUP($A126,'I-EmEC'!$A:$DD,MATCH(BZ$2,'I-EmEC'!$A$1:$DD$1,0),FALSE)</f>
        <v>3.8689866939611055</v>
      </c>
      <c r="CA126" s="24">
        <f>VLOOKUP($A126,'I-EmEC'!$A:$DD,MATCH(CA$2,'I-EmEC'!$A$1:$DD$1,0),FALSE)</f>
        <v>3.6091724825523435</v>
      </c>
      <c r="CB126" s="24">
        <f>VLOOKUP($A126,'I-EmEC'!$A:$DD,MATCH(CB$2,'I-EmEC'!$A$1:$DD$1,0),FALSE)</f>
        <v>4.845505617977528</v>
      </c>
      <c r="CC126" s="24">
        <f>VLOOKUP($A126,'I-EmEC'!$A:$DD,MATCH(CC$2,'I-EmEC'!$A$1:$DD$1,0),FALSE)</f>
        <v>4.845505617977528</v>
      </c>
      <c r="CD126" s="24">
        <f>VLOOKUP($A126,'I-EmEC'!$A:$DD,MATCH(CD$2,'I-EmEC'!$A$1:$DD$1,0),FALSE)</f>
        <v>5.7605177993527512</v>
      </c>
      <c r="CE126" s="24">
        <f>VLOOKUP($A126,'I-EmEC'!$A:$DD,MATCH(CE$2,'I-EmEC'!$A$1:$DD$1,0),FALSE)</f>
        <v>4.1366459627329188</v>
      </c>
      <c r="CF126" s="24">
        <f>VLOOKUP($A126,'I-EmEC'!$A:$DD,MATCH(CF$2,'I-EmEC'!$A$1:$DD$1,0),FALSE)</f>
        <v>4.1366459627329188</v>
      </c>
      <c r="CG126" s="24">
        <f>VLOOKUP($A126,'I-EmEC'!$A:$DD,MATCH(CG$2,'I-EmEC'!$A$1:$DD$1,0),FALSE)</f>
        <v>3.5400516795865631</v>
      </c>
      <c r="CH126" s="24">
        <f>VLOOKUP($A126,'I-EmEC'!$A:$DD,MATCH(CH$2,'I-EmEC'!$A$1:$DD$1,0),FALSE)</f>
        <v>3.807017543859649</v>
      </c>
      <c r="CI126" s="24">
        <f>VLOOKUP($A126,'I-EmEC'!$A:$DD,MATCH(CI$2,'I-EmEC'!$A$1:$DD$1,0),FALSE)</f>
        <v>3.807017543859649</v>
      </c>
      <c r="CJ126" s="24">
        <f>VLOOKUP($A126,'I-EmEC'!$A:$DD,MATCH(CJ$2,'I-EmEC'!$A$1:$DD$1,0),FALSE)</f>
        <v>2.8990825688073394</v>
      </c>
      <c r="CK126" s="24">
        <f>VLOOKUP($A126,'I-EmEC'!$A:$DD,MATCH(CK$2,'I-EmEC'!$A$1:$DD$1,0),FALSE)</f>
        <v>4.6090909090909093</v>
      </c>
      <c r="CL126" s="24">
        <f>VLOOKUP($A126,'I-EmEC'!$A:$DD,MATCH(CL$2,'I-EmEC'!$A$1:$DD$1,0),FALSE)</f>
        <v>4.6896551724137927</v>
      </c>
      <c r="CM126" s="24">
        <f>VLOOKUP($A126,'I-EmEC'!$A:$DD,MATCH(CM$2,'I-EmEC'!$A$1:$DD$1,0),FALSE)</f>
        <v>6.1538461538461542</v>
      </c>
      <c r="CN126" s="24" t="e">
        <f>VLOOKUP($A126,'I-EmEC'!$A:$DD,MATCH(CN$2,'I-EmEC'!$A$1:$DD$1,0),FALSE)</f>
        <v>#N/A</v>
      </c>
      <c r="CO126" s="24" t="e">
        <f>VLOOKUP($A126,'I-EmEC'!$A:$DD,MATCH(CO$2,'I-EmEC'!$A$1:$DD$1,0),FALSE)</f>
        <v>#N/A</v>
      </c>
      <c r="CP126" s="24" t="e">
        <f>VLOOKUP($A126,'I-EmEC'!$A:$DD,MATCH(CP$2,'I-EmEC'!$A$1:$DD$1,0),FALSE)</f>
        <v>#N/A</v>
      </c>
    </row>
    <row r="127" spans="1:94" x14ac:dyDescent="0.2">
      <c r="A127" s="49" t="s">
        <v>202</v>
      </c>
      <c r="B127" s="37" t="str">
        <f>IF(VLOOKUP($A127,'I-Ligands'!$A:$G,3,FALSE)="","",VLOOKUP($A127,'I-Ligands'!$A:$G,3,FALSE))</f>
        <v>Prostaglandin D2</v>
      </c>
      <c r="C127" s="38" t="str">
        <f>IF(VLOOKUP($A127,'I-Ligands'!$A:$G,4,FALSE)="","",VLOOKUP($A127,'I-Ligands'!$A:$G,4,FALSE))</f>
        <v>Prostaglandin D2</v>
      </c>
      <c r="D127" s="36" t="str">
        <f>IF(VLOOKUP($A127,'I-Ligands'!$A:$G,5,FALSE)="","",VLOOKUP($A127,'I-Ligands'!$A:$G,5,FALSE))</f>
        <v>Guide to Pharmacology</v>
      </c>
      <c r="E127" s="36">
        <f>IF(VLOOKUP($A127,'I-Ligands'!$A:$G,6,FALSE)="","",VLOOKUP($A127,'I-Ligands'!$A:$G,6,FALSE))</f>
        <v>1881</v>
      </c>
      <c r="F127" s="36" t="str">
        <f>IF(VLOOKUP($A127,'I-Ligands'!$A:$G,7,FALSE)="","",VLOOKUP($A127,'I-Ligands'!$A:$G,7,FALSE))</f>
        <v>Physiological</v>
      </c>
      <c r="G127" s="28">
        <f t="shared" si="20"/>
        <v>7.6464644632135288</v>
      </c>
      <c r="H127" s="32">
        <f t="shared" si="21"/>
        <v>0</v>
      </c>
      <c r="I127" s="32">
        <f t="shared" si="22"/>
        <v>6.3757708028666187</v>
      </c>
      <c r="J127" s="32">
        <f t="shared" si="23"/>
        <v>5.1100073324238817</v>
      </c>
      <c r="K127" s="32" t="e">
        <f t="shared" si="24"/>
        <v>#N/A</v>
      </c>
      <c r="L127" s="28">
        <f t="shared" si="25"/>
        <v>7.8</v>
      </c>
      <c r="M127" s="32">
        <f t="shared" si="26"/>
        <v>0</v>
      </c>
      <c r="N127" s="32">
        <f t="shared" si="27"/>
        <v>6.65</v>
      </c>
      <c r="O127" s="32">
        <f t="shared" si="28"/>
        <v>6.17</v>
      </c>
      <c r="P127" s="32" t="e">
        <f t="shared" si="29"/>
        <v>#N/A</v>
      </c>
      <c r="Q127" s="29">
        <f t="shared" si="30"/>
        <v>70.260223048327134</v>
      </c>
      <c r="R127" s="31">
        <f t="shared" si="31"/>
        <v>0</v>
      </c>
      <c r="S127" s="31">
        <f t="shared" si="32"/>
        <v>53.182751540041068</v>
      </c>
      <c r="T127" s="31">
        <f t="shared" si="33"/>
        <v>37.154150197628461</v>
      </c>
      <c r="U127" s="31" t="e">
        <f t="shared" si="34"/>
        <v>#N/A</v>
      </c>
      <c r="V127" s="28">
        <f t="shared" si="35"/>
        <v>7.3828124999999991</v>
      </c>
      <c r="W127" s="32">
        <f t="shared" si="36"/>
        <v>0</v>
      </c>
      <c r="X127" s="32">
        <f t="shared" si="37"/>
        <v>3.7247706422018347</v>
      </c>
      <c r="Y127" s="32">
        <f t="shared" si="38"/>
        <v>6.1038961038961039</v>
      </c>
      <c r="Z127" s="32" t="e">
        <f t="shared" si="39"/>
        <v>#N/A</v>
      </c>
      <c r="AA127" s="23" cm="1">
        <f t="array" ref="AA127">_xlfn.IFS(AR127=0,0,AR127&gt;0,(LOG(0.01*BI127/10^-AR127)))</f>
        <v>7.6464644632135288</v>
      </c>
      <c r="AB127" s="24" cm="1">
        <f t="array" ref="AB127">_xlfn.IFS(AS127=0,0,AS127&gt;0,(LOG(0.01*BJ127/10^-AS127)))</f>
        <v>7.4967095241708366</v>
      </c>
      <c r="AC127" s="24" cm="1">
        <f t="array" ref="AC127">_xlfn.IFS(AT127=0,0,AT127&gt;0,(LOG(0.01*BK127/10^-AT127)))</f>
        <v>0</v>
      </c>
      <c r="AD127" s="24" cm="1">
        <f t="array" ref="AD127">_xlfn.IFS(AU127=0,0,AU127&gt;0,(LOG(0.01*BL127/10^-AU127)))</f>
        <v>0</v>
      </c>
      <c r="AE127" s="24" cm="1">
        <f t="array" ref="AE127">_xlfn.IFS(AV127=0,0,AV127&gt;0,(LOG(0.01*BM127/10^-AV127)))</f>
        <v>0</v>
      </c>
      <c r="AF127" s="24" cm="1">
        <f t="array" ref="AF127">_xlfn.IFS(AW127=0,0,AW127&gt;0,(LOG(0.01*BN127/10^-AW127)))</f>
        <v>0</v>
      </c>
      <c r="AG127" s="24" cm="1">
        <f t="array" ref="AG127">_xlfn.IFS(AX127=0,0,AX127&gt;0,(LOG(0.01*BO127/10^-AX127)))</f>
        <v>0</v>
      </c>
      <c r="AH127" s="24" cm="1">
        <f t="array" ref="AH127">_xlfn.IFS(AY127=0,0,AY127&gt;0,(LOG(0.01*BP127/10^-AY127)))</f>
        <v>0</v>
      </c>
      <c r="AI127" s="24" cm="1">
        <f t="array" ref="AI127">_xlfn.IFS(AZ127=0,0,AZ127&gt;0,(LOG(0.01*BQ127/10^-AZ127)))</f>
        <v>6.3757708028666187</v>
      </c>
      <c r="AJ127" s="24" cm="1">
        <f t="array" ref="AJ127">_xlfn.IFS(BA127=0,0,BA127&gt;0,(LOG(0.01*BR127/10^-BA127)))</f>
        <v>6.3757708028666187</v>
      </c>
      <c r="AK127" s="24" cm="1">
        <f t="array" ref="AK127">_xlfn.IFS(BB127=0,0,BB127&gt;0,(LOG(0.01*BS127/10^-BB127)))</f>
        <v>5.6891360269322817</v>
      </c>
      <c r="AL127" s="24" cm="1">
        <f t="array" ref="AL127">_xlfn.IFS(BC127=0,0,BC127&gt;0,(LOG(0.01*BT127/10^-BC127)))</f>
        <v>0</v>
      </c>
      <c r="AM127" s="24" cm="1">
        <f t="array" ref="AM127">_xlfn.IFS(BD127=0,0,BD127&gt;0,(LOG(0.01*BU127/10^-BD127)))</f>
        <v>4.9813196136362992</v>
      </c>
      <c r="AN127" s="24" cm="1">
        <f t="array" ref="AN127">_xlfn.IFS(BE127=0,0,BE127&gt;0,(LOG(0.01*BV127/10^-BE127)))</f>
        <v>5.1100073324238817</v>
      </c>
      <c r="AO127" s="24" t="e" cm="1">
        <f t="array" ref="AO127">_xlfn.IFS(BF127=0,0,BF127&gt;0,(LOG(0.01*BW127/10^-BF127)))</f>
        <v>#N/A</v>
      </c>
      <c r="AP127" s="24" t="e" cm="1">
        <f t="array" ref="AP127">_xlfn.IFS(BG127=0,0,BG127&gt;0,(LOG(0.01*BX127/10^-BG127)))</f>
        <v>#N/A</v>
      </c>
      <c r="AQ127" s="24" t="e" cm="1">
        <f t="array" ref="AQ127">_xlfn.IFS(BH127=0,0,BH127&gt;0,(LOG(0.01*BY127/10^-BH127)))</f>
        <v>#N/A</v>
      </c>
      <c r="AR127" s="23">
        <f>VLOOKUP($A127,'I-EmEC'!$A:$DD,MATCH(AR$2,'I-EmEC'!$A$1:$DD$1,0),FALSE)</f>
        <v>7.8</v>
      </c>
      <c r="AS127" s="24">
        <f>VLOOKUP($A127,'I-EmEC'!$A:$DD,MATCH(AS$2,'I-EmEC'!$A$1:$DD$1,0),FALSE)</f>
        <v>7.65</v>
      </c>
      <c r="AT127" s="24">
        <f>VLOOKUP($A127,'I-EmEC'!$A:$DD,MATCH(AT$2,'I-EmEC'!$A$1:$DD$1,0),FALSE)</f>
        <v>0</v>
      </c>
      <c r="AU127" s="24">
        <f>VLOOKUP($A127,'I-EmEC'!$A:$DD,MATCH(AU$2,'I-EmEC'!$A$1:$DD$1,0),FALSE)</f>
        <v>0</v>
      </c>
      <c r="AV127" s="24">
        <f>VLOOKUP($A127,'I-EmEC'!$A:$DD,MATCH(AV$2,'I-EmEC'!$A$1:$DD$1,0),FALSE)</f>
        <v>0</v>
      </c>
      <c r="AW127" s="24">
        <f>VLOOKUP($A127,'I-EmEC'!$A:$DD,MATCH(AW$2,'I-EmEC'!$A$1:$DD$1,0),FALSE)</f>
        <v>0</v>
      </c>
      <c r="AX127" s="24">
        <f>VLOOKUP($A127,'I-EmEC'!$A:$DD,MATCH(AX$2,'I-EmEC'!$A$1:$DD$1,0),FALSE)</f>
        <v>0</v>
      </c>
      <c r="AY127" s="24">
        <f>VLOOKUP($A127,'I-EmEC'!$A:$DD,MATCH(AY$2,'I-EmEC'!$A$1:$DD$1,0),FALSE)</f>
        <v>0</v>
      </c>
      <c r="AZ127" s="24">
        <f>VLOOKUP($A127,'I-EmEC'!$A:$DD,MATCH(AZ$2,'I-EmEC'!$A$1:$DD$1,0),FALSE)</f>
        <v>6.65</v>
      </c>
      <c r="BA127" s="24">
        <f>VLOOKUP($A127,'I-EmEC'!$A:$DD,MATCH(BA$2,'I-EmEC'!$A$1:$DD$1,0),FALSE)</f>
        <v>6.65</v>
      </c>
      <c r="BB127" s="24">
        <f>VLOOKUP($A127,'I-EmEC'!$A:$DD,MATCH(BB$2,'I-EmEC'!$A$1:$DD$1,0),FALSE)</f>
        <v>6.03</v>
      </c>
      <c r="BC127" s="24">
        <f>VLOOKUP($A127,'I-EmEC'!$A:$DD,MATCH(BC$2,'I-EmEC'!$A$1:$DD$1,0),FALSE)</f>
        <v>0</v>
      </c>
      <c r="BD127" s="24">
        <f>VLOOKUP($A127,'I-EmEC'!$A:$DD,MATCH(BD$2,'I-EmEC'!$A$1:$DD$1,0),FALSE)</f>
        <v>6.17</v>
      </c>
      <c r="BE127" s="24">
        <f>VLOOKUP($A127,'I-EmEC'!$A:$DD,MATCH(BE$2,'I-EmEC'!$A$1:$DD$1,0),FALSE)</f>
        <v>5.54</v>
      </c>
      <c r="BF127" s="24" t="e">
        <f>VLOOKUP($A127,'I-EmEC'!$A:$DD,MATCH(BF$2,'I-EmEC'!$A$1:$DD$1,0),FALSE)</f>
        <v>#N/A</v>
      </c>
      <c r="BG127" s="24" t="e">
        <f>VLOOKUP($A127,'I-EmEC'!$A:$DD,MATCH(BG$2,'I-EmEC'!$A$1:$DD$1,0),FALSE)</f>
        <v>#N/A</v>
      </c>
      <c r="BH127" s="24" t="e">
        <f>VLOOKUP($A127,'I-EmEC'!$A:$DD,MATCH(BH$2,'I-EmEC'!$A$1:$DD$1,0),FALSE)</f>
        <v>#N/A</v>
      </c>
      <c r="BI127" s="26">
        <f>VLOOKUP($A127,'I-EmEC'!$A:$DD,MATCH(BI$2,'I-EmEC'!$A$1:$DD$1,0),FALSE)</f>
        <v>70.22058823529413</v>
      </c>
      <c r="BJ127" s="27">
        <f>VLOOKUP($A127,'I-EmEC'!$A:$DD,MATCH(BJ$2,'I-EmEC'!$A$1:$DD$1,0),FALSE)</f>
        <v>70.260223048327134</v>
      </c>
      <c r="BK127" s="27">
        <f>VLOOKUP($A127,'I-EmEC'!$A:$DD,MATCH(BK$2,'I-EmEC'!$A$1:$DD$1,0),FALSE)</f>
        <v>0</v>
      </c>
      <c r="BL127" s="27">
        <f>VLOOKUP($A127,'I-EmEC'!$A:$DD,MATCH(BL$2,'I-EmEC'!$A$1:$DD$1,0),FALSE)</f>
        <v>0</v>
      </c>
      <c r="BM127" s="27">
        <f>VLOOKUP($A127,'I-EmEC'!$A:$DD,MATCH(BM$2,'I-EmEC'!$A$1:$DD$1,0),FALSE)</f>
        <v>0</v>
      </c>
      <c r="BN127" s="27">
        <f>VLOOKUP($A127,'I-EmEC'!$A:$DD,MATCH(BN$2,'I-EmEC'!$A$1:$DD$1,0),FALSE)</f>
        <v>0</v>
      </c>
      <c r="BO127" s="27">
        <f>VLOOKUP($A127,'I-EmEC'!$A:$DD,MATCH(BO$2,'I-EmEC'!$A$1:$DD$1,0),FALSE)</f>
        <v>0</v>
      </c>
      <c r="BP127" s="27">
        <f>VLOOKUP($A127,'I-EmEC'!$A:$DD,MATCH(BP$2,'I-EmEC'!$A$1:$DD$1,0),FALSE)</f>
        <v>0</v>
      </c>
      <c r="BQ127" s="27">
        <f>VLOOKUP($A127,'I-EmEC'!$A:$DD,MATCH(BQ$2,'I-EmEC'!$A$1:$DD$1,0),FALSE)</f>
        <v>53.182751540041068</v>
      </c>
      <c r="BR127" s="27">
        <f>VLOOKUP($A127,'I-EmEC'!$A:$DD,MATCH(BR$2,'I-EmEC'!$A$1:$DD$1,0),FALSE)</f>
        <v>53.182751540041068</v>
      </c>
      <c r="BS127" s="27">
        <f>VLOOKUP($A127,'I-EmEC'!$A:$DD,MATCH(BS$2,'I-EmEC'!$A$1:$DD$1,0),FALSE)</f>
        <v>45.617977528089888</v>
      </c>
      <c r="BT127" s="27">
        <f>VLOOKUP($A127,'I-EmEC'!$A:$DD,MATCH(BT$2,'I-EmEC'!$A$1:$DD$1,0),FALSE)</f>
        <v>0</v>
      </c>
      <c r="BU127" s="27">
        <f>VLOOKUP($A127,'I-EmEC'!$A:$DD,MATCH(BU$2,'I-EmEC'!$A$1:$DD$1,0),FALSE)</f>
        <v>6.4761904761904763</v>
      </c>
      <c r="BV127" s="27">
        <f>VLOOKUP($A127,'I-EmEC'!$A:$DD,MATCH(BV$2,'I-EmEC'!$A$1:$DD$1,0),FALSE)</f>
        <v>37.154150197628461</v>
      </c>
      <c r="BW127" s="27" t="e">
        <f>VLOOKUP($A127,'I-EmEC'!$A:$DD,MATCH(BW$2,'I-EmEC'!$A$1:$DD$1,0),FALSE)</f>
        <v>#N/A</v>
      </c>
      <c r="BX127" s="27" t="e">
        <f>VLOOKUP($A127,'I-EmEC'!$A:$DD,MATCH(BX$2,'I-EmEC'!$A$1:$DD$1,0),FALSE)</f>
        <v>#N/A</v>
      </c>
      <c r="BY127" s="27" t="e">
        <f>VLOOKUP($A127,'I-EmEC'!$A:$DD,MATCH(BY$2,'I-EmEC'!$A$1:$DD$1,0),FALSE)</f>
        <v>#N/A</v>
      </c>
      <c r="BZ127" s="23">
        <f>VLOOKUP($A127,'I-EmEC'!$A:$DD,MATCH(BZ$2,'I-EmEC'!$A$1:$DD$1,0),FALSE)</f>
        <v>6.2113821138211387</v>
      </c>
      <c r="CA127" s="24">
        <f>VLOOKUP($A127,'I-EmEC'!$A:$DD,MATCH(CA$2,'I-EmEC'!$A$1:$DD$1,0),FALSE)</f>
        <v>7.3828124999999991</v>
      </c>
      <c r="CB127" s="24">
        <f>VLOOKUP($A127,'I-EmEC'!$A:$DD,MATCH(CB$2,'I-EmEC'!$A$1:$DD$1,0),FALSE)</f>
        <v>0</v>
      </c>
      <c r="CC127" s="24">
        <f>VLOOKUP($A127,'I-EmEC'!$A:$DD,MATCH(CC$2,'I-EmEC'!$A$1:$DD$1,0),FALSE)</f>
        <v>0</v>
      </c>
      <c r="CD127" s="24">
        <f>VLOOKUP($A127,'I-EmEC'!$A:$DD,MATCH(CD$2,'I-EmEC'!$A$1:$DD$1,0),FALSE)</f>
        <v>0</v>
      </c>
      <c r="CE127" s="24">
        <f>VLOOKUP($A127,'I-EmEC'!$A:$DD,MATCH(CE$2,'I-EmEC'!$A$1:$DD$1,0),FALSE)</f>
        <v>0</v>
      </c>
      <c r="CF127" s="24">
        <f>VLOOKUP($A127,'I-EmEC'!$A:$DD,MATCH(CF$2,'I-EmEC'!$A$1:$DD$1,0),FALSE)</f>
        <v>0</v>
      </c>
      <c r="CG127" s="24">
        <f>VLOOKUP($A127,'I-EmEC'!$A:$DD,MATCH(CG$2,'I-EmEC'!$A$1:$DD$1,0),FALSE)</f>
        <v>0</v>
      </c>
      <c r="CH127" s="24">
        <f>VLOOKUP($A127,'I-EmEC'!$A:$DD,MATCH(CH$2,'I-EmEC'!$A$1:$DD$1,0),FALSE)</f>
        <v>3.1740196078431371</v>
      </c>
      <c r="CI127" s="24">
        <f>VLOOKUP($A127,'I-EmEC'!$A:$DD,MATCH(CI$2,'I-EmEC'!$A$1:$DD$1,0),FALSE)</f>
        <v>3.1740196078431371</v>
      </c>
      <c r="CJ127" s="24">
        <f>VLOOKUP($A127,'I-EmEC'!$A:$DD,MATCH(CJ$2,'I-EmEC'!$A$1:$DD$1,0),FALSE)</f>
        <v>3.7247706422018347</v>
      </c>
      <c r="CK127" s="24">
        <f>VLOOKUP($A127,'I-EmEC'!$A:$DD,MATCH(CK$2,'I-EmEC'!$A$1:$DD$1,0),FALSE)</f>
        <v>0</v>
      </c>
      <c r="CL127" s="24">
        <f>VLOOKUP($A127,'I-EmEC'!$A:$DD,MATCH(CL$2,'I-EmEC'!$A$1:$DD$1,0),FALSE)</f>
        <v>1.5315315315315314</v>
      </c>
      <c r="CM127" s="24">
        <f>VLOOKUP($A127,'I-EmEC'!$A:$DD,MATCH(CM$2,'I-EmEC'!$A$1:$DD$1,0),FALSE)</f>
        <v>6.1038961038961039</v>
      </c>
      <c r="CN127" s="24" t="e">
        <f>VLOOKUP($A127,'I-EmEC'!$A:$DD,MATCH(CN$2,'I-EmEC'!$A$1:$DD$1,0),FALSE)</f>
        <v>#N/A</v>
      </c>
      <c r="CO127" s="24" t="e">
        <f>VLOOKUP($A127,'I-EmEC'!$A:$DD,MATCH(CO$2,'I-EmEC'!$A$1:$DD$1,0),FALSE)</f>
        <v>#N/A</v>
      </c>
      <c r="CP127" s="24" t="e">
        <f>VLOOKUP($A127,'I-EmEC'!$A:$DD,MATCH(CP$2,'I-EmEC'!$A$1:$DD$1,0),FALSE)</f>
        <v>#N/A</v>
      </c>
    </row>
    <row r="128" spans="1:94" x14ac:dyDescent="0.2">
      <c r="A128" s="49" t="s">
        <v>203</v>
      </c>
      <c r="B128" s="37" t="str">
        <f>IF(VLOOKUP($A128,'I-Ligands'!$A:$G,3,FALSE)="","",VLOOKUP($A128,'I-Ligands'!$A:$G,3,FALSE))</f>
        <v>Prostaglandin E2</v>
      </c>
      <c r="C128" s="38" t="str">
        <f>IF(VLOOKUP($A128,'I-Ligands'!$A:$G,4,FALSE)="","",VLOOKUP($A128,'I-Ligands'!$A:$G,4,FALSE))</f>
        <v>Prostaglandin E2</v>
      </c>
      <c r="D128" s="36" t="str">
        <f>IF(VLOOKUP($A128,'I-Ligands'!$A:$G,5,FALSE)="","",VLOOKUP($A128,'I-Ligands'!$A:$G,5,FALSE))</f>
        <v>Guide to Pharmacology</v>
      </c>
      <c r="E128" s="36">
        <f>IF(VLOOKUP($A128,'I-Ligands'!$A:$G,6,FALSE)="","",VLOOKUP($A128,'I-Ligands'!$A:$G,6,FALSE))</f>
        <v>1883</v>
      </c>
      <c r="F128" s="36" t="str">
        <f>IF(VLOOKUP($A128,'I-Ligands'!$A:$G,7,FALSE)="","",VLOOKUP($A128,'I-Ligands'!$A:$G,7,FALSE))</f>
        <v>Physiological</v>
      </c>
      <c r="G128" s="28">
        <f t="shared" si="20"/>
        <v>8.2259803442484021</v>
      </c>
      <c r="H128" s="32">
        <f t="shared" si="21"/>
        <v>7.7103248228864896</v>
      </c>
      <c r="I128" s="32">
        <f t="shared" si="22"/>
        <v>8.8335356458118657</v>
      </c>
      <c r="J128" s="32">
        <f t="shared" si="23"/>
        <v>8.2497473216301564</v>
      </c>
      <c r="K128" s="32" t="e">
        <f t="shared" si="24"/>
        <v>#N/A</v>
      </c>
      <c r="L128" s="28">
        <f t="shared" si="25"/>
        <v>8.42</v>
      </c>
      <c r="M128" s="32">
        <f t="shared" si="26"/>
        <v>8.0399999999999991</v>
      </c>
      <c r="N128" s="32">
        <f t="shared" si="27"/>
        <v>8.93</v>
      </c>
      <c r="O128" s="32">
        <f t="shared" si="28"/>
        <v>8.41</v>
      </c>
      <c r="P128" s="32" t="e">
        <f t="shared" si="29"/>
        <v>#N/A</v>
      </c>
      <c r="Q128" s="29">
        <f t="shared" si="30"/>
        <v>63.970588235294109</v>
      </c>
      <c r="R128" s="31">
        <f t="shared" si="31"/>
        <v>46.808510638297868</v>
      </c>
      <c r="S128" s="31">
        <f t="shared" si="32"/>
        <v>80.082135523613957</v>
      </c>
      <c r="T128" s="31">
        <f t="shared" si="33"/>
        <v>69.142857142857139</v>
      </c>
      <c r="U128" s="31" t="e">
        <f t="shared" si="34"/>
        <v>#N/A</v>
      </c>
      <c r="V128" s="28">
        <f t="shared" si="35"/>
        <v>6.8916155419222918</v>
      </c>
      <c r="W128" s="32">
        <f t="shared" si="36"/>
        <v>4.0947546531302876</v>
      </c>
      <c r="X128" s="32">
        <f t="shared" si="37"/>
        <v>6.09375</v>
      </c>
      <c r="Y128" s="32">
        <f t="shared" si="38"/>
        <v>11.824104234527686</v>
      </c>
      <c r="Z128" s="32" t="e">
        <f t="shared" si="39"/>
        <v>#N/A</v>
      </c>
      <c r="AA128" s="23" cm="1">
        <f t="array" ref="AA128">_xlfn.IFS(AR128=0,0,AR128&gt;0,(LOG(0.01*BI128/10^-AR128)))</f>
        <v>8.2259803442484021</v>
      </c>
      <c r="AB128" s="24" cm="1">
        <f t="array" ref="AB128">_xlfn.IFS(AS128=0,0,AS128&gt;0,(LOG(0.01*BJ128/10^-AS128)))</f>
        <v>8.1168476252049508</v>
      </c>
      <c r="AC128" s="24" cm="1">
        <f t="array" ref="AC128">_xlfn.IFS(AT128=0,0,AT128&gt;0,(LOG(0.01*BK128/10^-AT128)))</f>
        <v>7.7103248228864896</v>
      </c>
      <c r="AD128" s="24" cm="1">
        <f t="array" ref="AD128">_xlfn.IFS(AU128=0,0,AU128&gt;0,(LOG(0.01*BL128/10^-AU128)))</f>
        <v>7.7103248228864896</v>
      </c>
      <c r="AE128" s="24" cm="1">
        <f t="array" ref="AE128">_xlfn.IFS(AV128=0,0,AV128&gt;0,(LOG(0.01*BM128/10^-AV128)))</f>
        <v>7.1916522848329905</v>
      </c>
      <c r="AF128" s="24" cm="1">
        <f t="array" ref="AF128">_xlfn.IFS(AW128=0,0,AW128&gt;0,(LOG(0.01*BN128/10^-AW128)))</f>
        <v>7.1567507096021012</v>
      </c>
      <c r="AG128" s="24" cm="1">
        <f t="array" ref="AG128">_xlfn.IFS(AX128=0,0,AX128&gt;0,(LOG(0.01*BO128/10^-AX128)))</f>
        <v>7.1567507096021012</v>
      </c>
      <c r="AH128" s="24" cm="1">
        <f t="array" ref="AH128">_xlfn.IFS(AY128=0,0,AY128&gt;0,(LOG(0.01*BP128/10^-AY128)))</f>
        <v>7.1066635770768949</v>
      </c>
      <c r="AI128" s="24" cm="1">
        <f t="array" ref="AI128">_xlfn.IFS(AZ128=0,0,AZ128&gt;0,(LOG(0.01*BQ128/10^-AZ128)))</f>
        <v>8.8335356458118657</v>
      </c>
      <c r="AJ128" s="24" cm="1">
        <f t="array" ref="AJ128">_xlfn.IFS(BA128=0,0,BA128&gt;0,(LOG(0.01*BR128/10^-BA128)))</f>
        <v>8.8335356458118657</v>
      </c>
      <c r="AK128" s="24" cm="1">
        <f t="array" ref="AK128">_xlfn.IFS(BB128=0,0,BB128&gt;0,(LOG(0.01*BS128/10^-BB128)))</f>
        <v>8.4679792664089142</v>
      </c>
      <c r="AL128" s="24" cm="1">
        <f t="array" ref="AL128">_xlfn.IFS(BC128=0,0,BC128&gt;0,(LOG(0.01*BT128/10^-BC128)))</f>
        <v>7.1335922124285833</v>
      </c>
      <c r="AM128" s="24" cm="1">
        <f t="array" ref="AM128">_xlfn.IFS(BD128=0,0,BD128&gt;0,(LOG(0.01*BU128/10^-BD128)))</f>
        <v>8.2497473216301564</v>
      </c>
      <c r="AN128" s="24" cm="1">
        <f t="array" ref="AN128">_xlfn.IFS(BE128=0,0,BE128&gt;0,(LOG(0.01*BV128/10^-BE128)))</f>
        <v>7.7736000459805892</v>
      </c>
      <c r="AO128" s="24" t="e" cm="1">
        <f t="array" ref="AO128">_xlfn.IFS(BF128=0,0,BF128&gt;0,(LOG(0.01*BW128/10^-BF128)))</f>
        <v>#N/A</v>
      </c>
      <c r="AP128" s="24" t="e" cm="1">
        <f t="array" ref="AP128">_xlfn.IFS(BG128=0,0,BG128&gt;0,(LOG(0.01*BX128/10^-BG128)))</f>
        <v>#N/A</v>
      </c>
      <c r="AQ128" s="24" t="e" cm="1">
        <f t="array" ref="AQ128">_xlfn.IFS(BH128=0,0,BH128&gt;0,(LOG(0.01*BY128/10^-BH128)))</f>
        <v>#N/A</v>
      </c>
      <c r="AR128" s="23">
        <f>VLOOKUP($A128,'I-EmEC'!$A:$DD,MATCH(AR$2,'I-EmEC'!$A$1:$DD$1,0),FALSE)</f>
        <v>8.42</v>
      </c>
      <c r="AS128" s="24">
        <f>VLOOKUP($A128,'I-EmEC'!$A:$DD,MATCH(AS$2,'I-EmEC'!$A$1:$DD$1,0),FALSE)</f>
        <v>8.32</v>
      </c>
      <c r="AT128" s="24">
        <f>VLOOKUP($A128,'I-EmEC'!$A:$DD,MATCH(AT$2,'I-EmEC'!$A$1:$DD$1,0),FALSE)</f>
        <v>8.0399999999999991</v>
      </c>
      <c r="AU128" s="24">
        <f>VLOOKUP($A128,'I-EmEC'!$A:$DD,MATCH(AU$2,'I-EmEC'!$A$1:$DD$1,0),FALSE)</f>
        <v>8.0399999999999991</v>
      </c>
      <c r="AV128" s="24">
        <f>VLOOKUP($A128,'I-EmEC'!$A:$DD,MATCH(AV$2,'I-EmEC'!$A$1:$DD$1,0),FALSE)</f>
        <v>7.8</v>
      </c>
      <c r="AW128" s="24">
        <f>VLOOKUP($A128,'I-EmEC'!$A:$DD,MATCH(AW$2,'I-EmEC'!$A$1:$DD$1,0),FALSE)</f>
        <v>7.78</v>
      </c>
      <c r="AX128" s="24">
        <f>VLOOKUP($A128,'I-EmEC'!$A:$DD,MATCH(AX$2,'I-EmEC'!$A$1:$DD$1,0),FALSE)</f>
        <v>7.78</v>
      </c>
      <c r="AY128" s="24">
        <f>VLOOKUP($A128,'I-EmEC'!$A:$DD,MATCH(AY$2,'I-EmEC'!$A$1:$DD$1,0),FALSE)</f>
        <v>7.7</v>
      </c>
      <c r="AZ128" s="24">
        <f>VLOOKUP($A128,'I-EmEC'!$A:$DD,MATCH(AZ$2,'I-EmEC'!$A$1:$DD$1,0),FALSE)</f>
        <v>8.93</v>
      </c>
      <c r="BA128" s="24">
        <f>VLOOKUP($A128,'I-EmEC'!$A:$DD,MATCH(BA$2,'I-EmEC'!$A$1:$DD$1,0),FALSE)</f>
        <v>8.93</v>
      </c>
      <c r="BB128" s="24">
        <f>VLOOKUP($A128,'I-EmEC'!$A:$DD,MATCH(BB$2,'I-EmEC'!$A$1:$DD$1,0),FALSE)</f>
        <v>8.59</v>
      </c>
      <c r="BC128" s="24">
        <f>VLOOKUP($A128,'I-EmEC'!$A:$DD,MATCH(BC$2,'I-EmEC'!$A$1:$DD$1,0),FALSE)</f>
        <v>7.83</v>
      </c>
      <c r="BD128" s="24">
        <f>VLOOKUP($A128,'I-EmEC'!$A:$DD,MATCH(BD$2,'I-EmEC'!$A$1:$DD$1,0),FALSE)</f>
        <v>8.41</v>
      </c>
      <c r="BE128" s="24">
        <f>VLOOKUP($A128,'I-EmEC'!$A:$DD,MATCH(BE$2,'I-EmEC'!$A$1:$DD$1,0),FALSE)</f>
        <v>8.0399999999999991</v>
      </c>
      <c r="BF128" s="24" t="e">
        <f>VLOOKUP($A128,'I-EmEC'!$A:$DD,MATCH(BF$2,'I-EmEC'!$A$1:$DD$1,0),FALSE)</f>
        <v>#N/A</v>
      </c>
      <c r="BG128" s="24" t="e">
        <f>VLOOKUP($A128,'I-EmEC'!$A:$DD,MATCH(BG$2,'I-EmEC'!$A$1:$DD$1,0),FALSE)</f>
        <v>#N/A</v>
      </c>
      <c r="BH128" s="24" t="e">
        <f>VLOOKUP($A128,'I-EmEC'!$A:$DD,MATCH(BH$2,'I-EmEC'!$A$1:$DD$1,0),FALSE)</f>
        <v>#N/A</v>
      </c>
      <c r="BI128" s="26">
        <f>VLOOKUP($A128,'I-EmEC'!$A:$DD,MATCH(BI$2,'I-EmEC'!$A$1:$DD$1,0),FALSE)</f>
        <v>63.970588235294109</v>
      </c>
      <c r="BJ128" s="27">
        <f>VLOOKUP($A128,'I-EmEC'!$A:$DD,MATCH(BJ$2,'I-EmEC'!$A$1:$DD$1,0),FALSE)</f>
        <v>62.639405204460978</v>
      </c>
      <c r="BK128" s="27">
        <f>VLOOKUP($A128,'I-EmEC'!$A:$DD,MATCH(BK$2,'I-EmEC'!$A$1:$DD$1,0),FALSE)</f>
        <v>46.808510638297868</v>
      </c>
      <c r="BL128" s="27">
        <f>VLOOKUP($A128,'I-EmEC'!$A:$DD,MATCH(BL$2,'I-EmEC'!$A$1:$DD$1,0),FALSE)</f>
        <v>46.808510638297868</v>
      </c>
      <c r="BM128" s="27">
        <f>VLOOKUP($A128,'I-EmEC'!$A:$DD,MATCH(BM$2,'I-EmEC'!$A$1:$DD$1,0),FALSE)</f>
        <v>24.640657084188909</v>
      </c>
      <c r="BN128" s="27">
        <f>VLOOKUP($A128,'I-EmEC'!$A:$DD,MATCH(BN$2,'I-EmEC'!$A$1:$DD$1,0),FALSE)</f>
        <v>23.80952380952381</v>
      </c>
      <c r="BO128" s="27">
        <f>VLOOKUP($A128,'I-EmEC'!$A:$DD,MATCH(BO$2,'I-EmEC'!$A$1:$DD$1,0),FALSE)</f>
        <v>23.80952380952381</v>
      </c>
      <c r="BP128" s="27">
        <f>VLOOKUP($A128,'I-EmEC'!$A:$DD,MATCH(BP$2,'I-EmEC'!$A$1:$DD$1,0),FALSE)</f>
        <v>25.507246376811597</v>
      </c>
      <c r="BQ128" s="27">
        <f>VLOOKUP($A128,'I-EmEC'!$A:$DD,MATCH(BQ$2,'I-EmEC'!$A$1:$DD$1,0),FALSE)</f>
        <v>80.082135523613957</v>
      </c>
      <c r="BR128" s="27">
        <f>VLOOKUP($A128,'I-EmEC'!$A:$DD,MATCH(BR$2,'I-EmEC'!$A$1:$DD$1,0),FALSE)</f>
        <v>80.082135523613957</v>
      </c>
      <c r="BS128" s="27">
        <f>VLOOKUP($A128,'I-EmEC'!$A:$DD,MATCH(BS$2,'I-EmEC'!$A$1:$DD$1,0),FALSE)</f>
        <v>75.50561797752809</v>
      </c>
      <c r="BT128" s="27">
        <f>VLOOKUP($A128,'I-EmEC'!$A:$DD,MATCH(BT$2,'I-EmEC'!$A$1:$DD$1,0),FALSE)</f>
        <v>20.11834319526627</v>
      </c>
      <c r="BU128" s="27">
        <f>VLOOKUP($A128,'I-EmEC'!$A:$DD,MATCH(BU$2,'I-EmEC'!$A$1:$DD$1,0),FALSE)</f>
        <v>69.142857142857139</v>
      </c>
      <c r="BV128" s="27">
        <f>VLOOKUP($A128,'I-EmEC'!$A:$DD,MATCH(BV$2,'I-EmEC'!$A$1:$DD$1,0),FALSE)</f>
        <v>54.1501976284585</v>
      </c>
      <c r="BW128" s="27" t="e">
        <f>VLOOKUP($A128,'I-EmEC'!$A:$DD,MATCH(BW$2,'I-EmEC'!$A$1:$DD$1,0),FALSE)</f>
        <v>#N/A</v>
      </c>
      <c r="BX128" s="27" t="e">
        <f>VLOOKUP($A128,'I-EmEC'!$A:$DD,MATCH(BX$2,'I-EmEC'!$A$1:$DD$1,0),FALSE)</f>
        <v>#N/A</v>
      </c>
      <c r="BY128" s="27" t="e">
        <f>VLOOKUP($A128,'I-EmEC'!$A:$DD,MATCH(BY$2,'I-EmEC'!$A$1:$DD$1,0),FALSE)</f>
        <v>#N/A</v>
      </c>
      <c r="BZ128" s="23">
        <f>VLOOKUP($A128,'I-EmEC'!$A:$DD,MATCH(BZ$2,'I-EmEC'!$A$1:$DD$1,0),FALSE)</f>
        <v>4.40506329113924</v>
      </c>
      <c r="CA128" s="24">
        <f>VLOOKUP($A128,'I-EmEC'!$A:$DD,MATCH(CA$2,'I-EmEC'!$A$1:$DD$1,0),FALSE)</f>
        <v>6.8916155419222918</v>
      </c>
      <c r="CB128" s="24">
        <f>VLOOKUP($A128,'I-EmEC'!$A:$DD,MATCH(CB$2,'I-EmEC'!$A$1:$DD$1,0),FALSE)</f>
        <v>4.0947546531302876</v>
      </c>
      <c r="CC128" s="24">
        <f>VLOOKUP($A128,'I-EmEC'!$A:$DD,MATCH(CC$2,'I-EmEC'!$A$1:$DD$1,0),FALSE)</f>
        <v>4.0947546531302876</v>
      </c>
      <c r="CD128" s="24">
        <f>VLOOKUP($A128,'I-EmEC'!$A:$DD,MATCH(CD$2,'I-EmEC'!$A$1:$DD$1,0),FALSE)</f>
        <v>2.3762376237623761</v>
      </c>
      <c r="CE128" s="24">
        <f>VLOOKUP($A128,'I-EmEC'!$A:$DD,MATCH(CE$2,'I-EmEC'!$A$1:$DD$1,0),FALSE)</f>
        <v>2.1904761904761907</v>
      </c>
      <c r="CF128" s="24">
        <f>VLOOKUP($A128,'I-EmEC'!$A:$DD,MATCH(CF$2,'I-EmEC'!$A$1:$DD$1,0),FALSE)</f>
        <v>2.1904761904761907</v>
      </c>
      <c r="CG128" s="24">
        <f>VLOOKUP($A128,'I-EmEC'!$A:$DD,MATCH(CG$2,'I-EmEC'!$A$1:$DD$1,0),FALSE)</f>
        <v>1.1473272490221644</v>
      </c>
      <c r="CH128" s="24">
        <f>VLOOKUP($A128,'I-EmEC'!$A:$DD,MATCH(CH$2,'I-EmEC'!$A$1:$DD$1,0),FALSE)</f>
        <v>6.09375</v>
      </c>
      <c r="CI128" s="24">
        <f>VLOOKUP($A128,'I-EmEC'!$A:$DD,MATCH(CI$2,'I-EmEC'!$A$1:$DD$1,0),FALSE)</f>
        <v>6.09375</v>
      </c>
      <c r="CJ128" s="24">
        <f>VLOOKUP($A128,'I-EmEC'!$A:$DD,MATCH(CJ$2,'I-EmEC'!$A$1:$DD$1,0),FALSE)</f>
        <v>5.3588516746411488</v>
      </c>
      <c r="CK128" s="24">
        <f>VLOOKUP($A128,'I-EmEC'!$A:$DD,MATCH(CK$2,'I-EmEC'!$A$1:$DD$1,0),FALSE)</f>
        <v>1.8613138686131385</v>
      </c>
      <c r="CL128" s="24">
        <f>VLOOKUP($A128,'I-EmEC'!$A:$DD,MATCH(CL$2,'I-EmEC'!$A$1:$DD$1,0),FALSE)</f>
        <v>11.824104234527686</v>
      </c>
      <c r="CM128" s="24">
        <f>VLOOKUP($A128,'I-EmEC'!$A:$DD,MATCH(CM$2,'I-EmEC'!$A$1:$DD$1,0),FALSE)</f>
        <v>5.4365079365079358</v>
      </c>
      <c r="CN128" s="24" t="e">
        <f>VLOOKUP($A128,'I-EmEC'!$A:$DD,MATCH(CN$2,'I-EmEC'!$A$1:$DD$1,0),FALSE)</f>
        <v>#N/A</v>
      </c>
      <c r="CO128" s="24" t="e">
        <f>VLOOKUP($A128,'I-EmEC'!$A:$DD,MATCH(CO$2,'I-EmEC'!$A$1:$DD$1,0),FALSE)</f>
        <v>#N/A</v>
      </c>
      <c r="CP128" s="24" t="e">
        <f>VLOOKUP($A128,'I-EmEC'!$A:$DD,MATCH(CP$2,'I-EmEC'!$A$1:$DD$1,0),FALSE)</f>
        <v>#N/A</v>
      </c>
    </row>
    <row r="129" spans="1:94" x14ac:dyDescent="0.2">
      <c r="A129" s="49" t="s">
        <v>204</v>
      </c>
      <c r="B129" s="37" t="str">
        <f>IF(VLOOKUP($A129,'I-Ligands'!$A:$G,3,FALSE)="","",VLOOKUP($A129,'I-Ligands'!$A:$G,3,FALSE))</f>
        <v>Prostaglandin E2</v>
      </c>
      <c r="C129" s="38" t="str">
        <f>IF(VLOOKUP($A129,'I-Ligands'!$A:$G,4,FALSE)="","",VLOOKUP($A129,'I-Ligands'!$A:$G,4,FALSE))</f>
        <v>Prostaglandin E2</v>
      </c>
      <c r="D129" s="36" t="str">
        <f>IF(VLOOKUP($A129,'I-Ligands'!$A:$G,5,FALSE)="","",VLOOKUP($A129,'I-Ligands'!$A:$G,5,FALSE))</f>
        <v>Guide to Pharmacology</v>
      </c>
      <c r="E129" s="36">
        <f>IF(VLOOKUP($A129,'I-Ligands'!$A:$G,6,FALSE)="","",VLOOKUP($A129,'I-Ligands'!$A:$G,6,FALSE))</f>
        <v>1883</v>
      </c>
      <c r="F129" s="36" t="str">
        <f>IF(VLOOKUP($A129,'I-Ligands'!$A:$G,7,FALSE)="","",VLOOKUP($A129,'I-Ligands'!$A:$G,7,FALSE))</f>
        <v>Physiological</v>
      </c>
      <c r="G129" s="28">
        <f t="shared" si="20"/>
        <v>7.7966151232681167</v>
      </c>
      <c r="H129" s="32">
        <f t="shared" si="21"/>
        <v>0</v>
      </c>
      <c r="I129" s="32">
        <f t="shared" si="22"/>
        <v>6.3657938989058227</v>
      </c>
      <c r="J129" s="32">
        <f t="shared" si="23"/>
        <v>0</v>
      </c>
      <c r="K129" s="32" t="e">
        <f t="shared" si="24"/>
        <v>#N/A</v>
      </c>
      <c r="L129" s="28">
        <f t="shared" si="25"/>
        <v>7.91</v>
      </c>
      <c r="M129" s="32">
        <f t="shared" si="26"/>
        <v>0</v>
      </c>
      <c r="N129" s="32">
        <f t="shared" si="27"/>
        <v>7.19</v>
      </c>
      <c r="O129" s="32">
        <f t="shared" si="28"/>
        <v>0</v>
      </c>
      <c r="P129" s="32" t="e">
        <f t="shared" si="29"/>
        <v>#N/A</v>
      </c>
      <c r="Q129" s="29">
        <f t="shared" si="30"/>
        <v>77.02205882352942</v>
      </c>
      <c r="R129" s="31">
        <f t="shared" si="31"/>
        <v>0</v>
      </c>
      <c r="S129" s="31">
        <f t="shared" si="32"/>
        <v>14.989733059548254</v>
      </c>
      <c r="T129" s="31">
        <f t="shared" si="33"/>
        <v>0</v>
      </c>
      <c r="U129" s="31" t="e">
        <f t="shared" si="34"/>
        <v>#N/A</v>
      </c>
      <c r="V129" s="28">
        <f t="shared" si="35"/>
        <v>9.1684901531728649</v>
      </c>
      <c r="W129" s="32">
        <f t="shared" si="36"/>
        <v>0</v>
      </c>
      <c r="X129" s="32">
        <f t="shared" si="37"/>
        <v>1.0013717421124828</v>
      </c>
      <c r="Y129" s="32">
        <f t="shared" si="38"/>
        <v>0</v>
      </c>
      <c r="Z129" s="32" t="e">
        <f t="shared" si="39"/>
        <v>#N/A</v>
      </c>
      <c r="AA129" s="23" cm="1">
        <f t="array" ref="AA129">_xlfn.IFS(AR129=0,0,AR129&gt;0,(LOG(0.01*BI129/10^-AR129)))</f>
        <v>7.7966151232681167</v>
      </c>
      <c r="AB129" s="24" cm="1">
        <f t="array" ref="AB129">_xlfn.IFS(AS129=0,0,AS129&gt;0,(LOG(0.01*BJ129/10^-AS129)))</f>
        <v>7.2703191079826688</v>
      </c>
      <c r="AC129" s="24" cm="1">
        <f t="array" ref="AC129">_xlfn.IFS(AT129=0,0,AT129&gt;0,(LOG(0.01*BK129/10^-AT129)))</f>
        <v>0</v>
      </c>
      <c r="AD129" s="24" cm="1">
        <f t="array" ref="AD129">_xlfn.IFS(AU129=0,0,AU129&gt;0,(LOG(0.01*BL129/10^-AU129)))</f>
        <v>0</v>
      </c>
      <c r="AE129" s="24" cm="1">
        <f t="array" ref="AE129">_xlfn.IFS(AV129=0,0,AV129&gt;0,(LOG(0.01*BM129/10^-AV129)))</f>
        <v>0</v>
      </c>
      <c r="AF129" s="24" cm="1">
        <f t="array" ref="AF129">_xlfn.IFS(AW129=0,0,AW129&gt;0,(LOG(0.01*BN129/10^-AW129)))</f>
        <v>0</v>
      </c>
      <c r="AG129" s="24" cm="1">
        <f t="array" ref="AG129">_xlfn.IFS(AX129=0,0,AX129&gt;0,(LOG(0.01*BO129/10^-AX129)))</f>
        <v>0</v>
      </c>
      <c r="AH129" s="24" cm="1">
        <f t="array" ref="AH129">_xlfn.IFS(AY129=0,0,AY129&gt;0,(LOG(0.01*BP129/10^-AY129)))</f>
        <v>0</v>
      </c>
      <c r="AI129" s="24" cm="1">
        <f t="array" ref="AI129">_xlfn.IFS(AZ129=0,0,AZ129&gt;0,(LOG(0.01*BQ129/10^-AZ129)))</f>
        <v>6.3657938989058227</v>
      </c>
      <c r="AJ129" s="24" cm="1">
        <f t="array" ref="AJ129">_xlfn.IFS(BA129=0,0,BA129&gt;0,(LOG(0.01*BR129/10^-BA129)))</f>
        <v>6.3657938989058227</v>
      </c>
      <c r="AK129" s="24" cm="1">
        <f t="array" ref="AK129">_xlfn.IFS(BB129=0,0,BB129&gt;0,(LOG(0.01*BS129/10^-BB129)))</f>
        <v>6.1140337488420373</v>
      </c>
      <c r="AL129" s="24" cm="1">
        <f t="array" ref="AL129">_xlfn.IFS(BC129=0,0,BC129&gt;0,(LOG(0.01*BT129/10^-BC129)))</f>
        <v>0</v>
      </c>
      <c r="AM129" s="24" cm="1">
        <f t="array" ref="AM129">_xlfn.IFS(BD129=0,0,BD129&gt;0,(LOG(0.01*BU129/10^-BD129)))</f>
        <v>0</v>
      </c>
      <c r="AN129" s="24" cm="1">
        <f t="array" ref="AN129">_xlfn.IFS(BE129=0,0,BE129&gt;0,(LOG(0.01*BV129/10^-BE129)))</f>
        <v>0</v>
      </c>
      <c r="AO129" s="24" t="e" cm="1">
        <f t="array" ref="AO129">_xlfn.IFS(BF129=0,0,BF129&gt;0,(LOG(0.01*BW129/10^-BF129)))</f>
        <v>#N/A</v>
      </c>
      <c r="AP129" s="24" t="e" cm="1">
        <f t="array" ref="AP129">_xlfn.IFS(BG129=0,0,BG129&gt;0,(LOG(0.01*BX129/10^-BG129)))</f>
        <v>#N/A</v>
      </c>
      <c r="AQ129" s="24" t="e" cm="1">
        <f t="array" ref="AQ129">_xlfn.IFS(BH129=0,0,BH129&gt;0,(LOG(0.01*BY129/10^-BH129)))</f>
        <v>#N/A</v>
      </c>
      <c r="AR129" s="23">
        <f>VLOOKUP($A129,'I-EmEC'!$A:$DD,MATCH(AR$2,'I-EmEC'!$A$1:$DD$1,0),FALSE)</f>
        <v>7.91</v>
      </c>
      <c r="AS129" s="24">
        <f>VLOOKUP($A129,'I-EmEC'!$A:$DD,MATCH(AS$2,'I-EmEC'!$A$1:$DD$1,0),FALSE)</f>
        <v>7.44</v>
      </c>
      <c r="AT129" s="24">
        <f>VLOOKUP($A129,'I-EmEC'!$A:$DD,MATCH(AT$2,'I-EmEC'!$A$1:$DD$1,0),FALSE)</f>
        <v>0</v>
      </c>
      <c r="AU129" s="24">
        <f>VLOOKUP($A129,'I-EmEC'!$A:$DD,MATCH(AU$2,'I-EmEC'!$A$1:$DD$1,0),FALSE)</f>
        <v>0</v>
      </c>
      <c r="AV129" s="24">
        <f>VLOOKUP($A129,'I-EmEC'!$A:$DD,MATCH(AV$2,'I-EmEC'!$A$1:$DD$1,0),FALSE)</f>
        <v>0</v>
      </c>
      <c r="AW129" s="24">
        <f>VLOOKUP($A129,'I-EmEC'!$A:$DD,MATCH(AW$2,'I-EmEC'!$A$1:$DD$1,0),FALSE)</f>
        <v>0</v>
      </c>
      <c r="AX129" s="24">
        <f>VLOOKUP($A129,'I-EmEC'!$A:$DD,MATCH(AX$2,'I-EmEC'!$A$1:$DD$1,0),FALSE)</f>
        <v>0</v>
      </c>
      <c r="AY129" s="24">
        <f>VLOOKUP($A129,'I-EmEC'!$A:$DD,MATCH(AY$2,'I-EmEC'!$A$1:$DD$1,0),FALSE)</f>
        <v>0</v>
      </c>
      <c r="AZ129" s="24">
        <f>VLOOKUP($A129,'I-EmEC'!$A:$DD,MATCH(AZ$2,'I-EmEC'!$A$1:$DD$1,0),FALSE)</f>
        <v>7.19</v>
      </c>
      <c r="BA129" s="24">
        <f>VLOOKUP($A129,'I-EmEC'!$A:$DD,MATCH(BA$2,'I-EmEC'!$A$1:$DD$1,0),FALSE)</f>
        <v>7.19</v>
      </c>
      <c r="BB129" s="24">
        <f>VLOOKUP($A129,'I-EmEC'!$A:$DD,MATCH(BB$2,'I-EmEC'!$A$1:$DD$1,0),FALSE)</f>
        <v>7.03</v>
      </c>
      <c r="BC129" s="24">
        <f>VLOOKUP($A129,'I-EmEC'!$A:$DD,MATCH(BC$2,'I-EmEC'!$A$1:$DD$1,0),FALSE)</f>
        <v>0</v>
      </c>
      <c r="BD129" s="24">
        <f>VLOOKUP($A129,'I-EmEC'!$A:$DD,MATCH(BD$2,'I-EmEC'!$A$1:$DD$1,0),FALSE)</f>
        <v>0</v>
      </c>
      <c r="BE129" s="24">
        <f>VLOOKUP($A129,'I-EmEC'!$A:$DD,MATCH(BE$2,'I-EmEC'!$A$1:$DD$1,0),FALSE)</f>
        <v>0</v>
      </c>
      <c r="BF129" s="24" t="e">
        <f>VLOOKUP($A129,'I-EmEC'!$A:$DD,MATCH(BF$2,'I-EmEC'!$A$1:$DD$1,0),FALSE)</f>
        <v>#N/A</v>
      </c>
      <c r="BG129" s="24" t="e">
        <f>VLOOKUP($A129,'I-EmEC'!$A:$DD,MATCH(BG$2,'I-EmEC'!$A$1:$DD$1,0),FALSE)</f>
        <v>#N/A</v>
      </c>
      <c r="BH129" s="24" t="e">
        <f>VLOOKUP($A129,'I-EmEC'!$A:$DD,MATCH(BH$2,'I-EmEC'!$A$1:$DD$1,0),FALSE)</f>
        <v>#N/A</v>
      </c>
      <c r="BI129" s="26">
        <f>VLOOKUP($A129,'I-EmEC'!$A:$DD,MATCH(BI$2,'I-EmEC'!$A$1:$DD$1,0),FALSE)</f>
        <v>77.02205882352942</v>
      </c>
      <c r="BJ129" s="27">
        <f>VLOOKUP($A129,'I-EmEC'!$A:$DD,MATCH(BJ$2,'I-EmEC'!$A$1:$DD$1,0),FALSE)</f>
        <v>67.657992565055764</v>
      </c>
      <c r="BK129" s="27">
        <f>VLOOKUP($A129,'I-EmEC'!$A:$DD,MATCH(BK$2,'I-EmEC'!$A$1:$DD$1,0),FALSE)</f>
        <v>0</v>
      </c>
      <c r="BL129" s="27">
        <f>VLOOKUP($A129,'I-EmEC'!$A:$DD,MATCH(BL$2,'I-EmEC'!$A$1:$DD$1,0),FALSE)</f>
        <v>0</v>
      </c>
      <c r="BM129" s="27">
        <f>VLOOKUP($A129,'I-EmEC'!$A:$DD,MATCH(BM$2,'I-EmEC'!$A$1:$DD$1,0),FALSE)</f>
        <v>0</v>
      </c>
      <c r="BN129" s="27">
        <f>VLOOKUP($A129,'I-EmEC'!$A:$DD,MATCH(BN$2,'I-EmEC'!$A$1:$DD$1,0),FALSE)</f>
        <v>0</v>
      </c>
      <c r="BO129" s="27">
        <f>VLOOKUP($A129,'I-EmEC'!$A:$DD,MATCH(BO$2,'I-EmEC'!$A$1:$DD$1,0),FALSE)</f>
        <v>0</v>
      </c>
      <c r="BP129" s="27">
        <f>VLOOKUP($A129,'I-EmEC'!$A:$DD,MATCH(BP$2,'I-EmEC'!$A$1:$DD$1,0),FALSE)</f>
        <v>0</v>
      </c>
      <c r="BQ129" s="27">
        <f>VLOOKUP($A129,'I-EmEC'!$A:$DD,MATCH(BQ$2,'I-EmEC'!$A$1:$DD$1,0),FALSE)</f>
        <v>14.989733059548254</v>
      </c>
      <c r="BR129" s="27">
        <f>VLOOKUP($A129,'I-EmEC'!$A:$DD,MATCH(BR$2,'I-EmEC'!$A$1:$DD$1,0),FALSE)</f>
        <v>14.989733059548254</v>
      </c>
      <c r="BS129" s="27">
        <f>VLOOKUP($A129,'I-EmEC'!$A:$DD,MATCH(BS$2,'I-EmEC'!$A$1:$DD$1,0),FALSE)</f>
        <v>12.134831460674157</v>
      </c>
      <c r="BT129" s="27">
        <f>VLOOKUP($A129,'I-EmEC'!$A:$DD,MATCH(BT$2,'I-EmEC'!$A$1:$DD$1,0),FALSE)</f>
        <v>0</v>
      </c>
      <c r="BU129" s="27">
        <f>VLOOKUP($A129,'I-EmEC'!$A:$DD,MATCH(BU$2,'I-EmEC'!$A$1:$DD$1,0),FALSE)</f>
        <v>0</v>
      </c>
      <c r="BV129" s="27">
        <f>VLOOKUP($A129,'I-EmEC'!$A:$DD,MATCH(BV$2,'I-EmEC'!$A$1:$DD$1,0),FALSE)</f>
        <v>0</v>
      </c>
      <c r="BW129" s="27" t="e">
        <f>VLOOKUP($A129,'I-EmEC'!$A:$DD,MATCH(BW$2,'I-EmEC'!$A$1:$DD$1,0),FALSE)</f>
        <v>#N/A</v>
      </c>
      <c r="BX129" s="27" t="e">
        <f>VLOOKUP($A129,'I-EmEC'!$A:$DD,MATCH(BX$2,'I-EmEC'!$A$1:$DD$1,0),FALSE)</f>
        <v>#N/A</v>
      </c>
      <c r="BY129" s="27" t="e">
        <f>VLOOKUP($A129,'I-EmEC'!$A:$DD,MATCH(BY$2,'I-EmEC'!$A$1:$DD$1,0),FALSE)</f>
        <v>#N/A</v>
      </c>
      <c r="BZ129" s="23">
        <f>VLOOKUP($A129,'I-EmEC'!$A:$DD,MATCH(BZ$2,'I-EmEC'!$A$1:$DD$1,0),FALSE)</f>
        <v>9.1684901531728649</v>
      </c>
      <c r="CA129" s="24">
        <f>VLOOKUP($A129,'I-EmEC'!$A:$DD,MATCH(CA$2,'I-EmEC'!$A$1:$DD$1,0),FALSE)</f>
        <v>8.544600938967136</v>
      </c>
      <c r="CB129" s="24">
        <f>VLOOKUP($A129,'I-EmEC'!$A:$DD,MATCH(CB$2,'I-EmEC'!$A$1:$DD$1,0),FALSE)</f>
        <v>0</v>
      </c>
      <c r="CC129" s="24">
        <f>VLOOKUP($A129,'I-EmEC'!$A:$DD,MATCH(CC$2,'I-EmEC'!$A$1:$DD$1,0),FALSE)</f>
        <v>0</v>
      </c>
      <c r="CD129" s="24">
        <f>VLOOKUP($A129,'I-EmEC'!$A:$DD,MATCH(CD$2,'I-EmEC'!$A$1:$DD$1,0),FALSE)</f>
        <v>0</v>
      </c>
      <c r="CE129" s="24">
        <f>VLOOKUP($A129,'I-EmEC'!$A:$DD,MATCH(CE$2,'I-EmEC'!$A$1:$DD$1,0),FALSE)</f>
        <v>0</v>
      </c>
      <c r="CF129" s="24">
        <f>VLOOKUP($A129,'I-EmEC'!$A:$DD,MATCH(CF$2,'I-EmEC'!$A$1:$DD$1,0),FALSE)</f>
        <v>0</v>
      </c>
      <c r="CG129" s="24">
        <f>VLOOKUP($A129,'I-EmEC'!$A:$DD,MATCH(CG$2,'I-EmEC'!$A$1:$DD$1,0),FALSE)</f>
        <v>0</v>
      </c>
      <c r="CH129" s="24">
        <f>VLOOKUP($A129,'I-EmEC'!$A:$DD,MATCH(CH$2,'I-EmEC'!$A$1:$DD$1,0),FALSE)</f>
        <v>1.0013717421124828</v>
      </c>
      <c r="CI129" s="24">
        <f>VLOOKUP($A129,'I-EmEC'!$A:$DD,MATCH(CI$2,'I-EmEC'!$A$1:$DD$1,0),FALSE)</f>
        <v>1.0013717421124828</v>
      </c>
      <c r="CJ129" s="24">
        <f>VLOOKUP($A129,'I-EmEC'!$A:$DD,MATCH(CJ$2,'I-EmEC'!$A$1:$DD$1,0),FALSE)</f>
        <v>0.96085409252669041</v>
      </c>
      <c r="CK129" s="24">
        <f>VLOOKUP($A129,'I-EmEC'!$A:$DD,MATCH(CK$2,'I-EmEC'!$A$1:$DD$1,0),FALSE)</f>
        <v>0</v>
      </c>
      <c r="CL129" s="24">
        <f>VLOOKUP($A129,'I-EmEC'!$A:$DD,MATCH(CL$2,'I-EmEC'!$A$1:$DD$1,0),FALSE)</f>
        <v>0</v>
      </c>
      <c r="CM129" s="24">
        <f>VLOOKUP($A129,'I-EmEC'!$A:$DD,MATCH(CM$2,'I-EmEC'!$A$1:$DD$1,0),FALSE)</f>
        <v>0</v>
      </c>
      <c r="CN129" s="24" t="e">
        <f>VLOOKUP($A129,'I-EmEC'!$A:$DD,MATCH(CN$2,'I-EmEC'!$A$1:$DD$1,0),FALSE)</f>
        <v>#N/A</v>
      </c>
      <c r="CO129" s="24" t="e">
        <f>VLOOKUP($A129,'I-EmEC'!$A:$DD,MATCH(CO$2,'I-EmEC'!$A$1:$DD$1,0),FALSE)</f>
        <v>#N/A</v>
      </c>
      <c r="CP129" s="24" t="e">
        <f>VLOOKUP($A129,'I-EmEC'!$A:$DD,MATCH(CP$2,'I-EmEC'!$A$1:$DD$1,0),FALSE)</f>
        <v>#N/A</v>
      </c>
    </row>
    <row r="130" spans="1:94" x14ac:dyDescent="0.2">
      <c r="A130" s="49" t="s">
        <v>205</v>
      </c>
      <c r="B130" s="37" t="str">
        <f>IF(VLOOKUP($A130,'I-Ligands'!$A:$G,3,FALSE)="","",VLOOKUP($A130,'I-Ligands'!$A:$G,3,FALSE))</f>
        <v>Prostaglandin E2</v>
      </c>
      <c r="C130" s="38" t="str">
        <f>IF(VLOOKUP($A130,'I-Ligands'!$A:$G,4,FALSE)="","",VLOOKUP($A130,'I-Ligands'!$A:$G,4,FALSE))</f>
        <v>Prostaglandin E2</v>
      </c>
      <c r="D130" s="36" t="str">
        <f>IF(VLOOKUP($A130,'I-Ligands'!$A:$G,5,FALSE)="","",VLOOKUP($A130,'I-Ligands'!$A:$G,5,FALSE))</f>
        <v>Guide to Pharmacology</v>
      </c>
      <c r="E130" s="36">
        <f>IF(VLOOKUP($A130,'I-Ligands'!$A:$G,6,FALSE)="","",VLOOKUP($A130,'I-Ligands'!$A:$G,6,FALSE))</f>
        <v>1883</v>
      </c>
      <c r="F130" s="36" t="str">
        <f>IF(VLOOKUP($A130,'I-Ligands'!$A:$G,7,FALSE)="","",VLOOKUP($A130,'I-Ligands'!$A:$G,7,FALSE))</f>
        <v>Physiological</v>
      </c>
      <c r="G130" s="28">
        <f t="shared" si="20"/>
        <v>8.1661099321105084</v>
      </c>
      <c r="H130" s="32">
        <f t="shared" si="21"/>
        <v>9.5106859987840195</v>
      </c>
      <c r="I130" s="32">
        <f t="shared" si="22"/>
        <v>8.7092698898904075</v>
      </c>
      <c r="J130" s="32">
        <f t="shared" si="23"/>
        <v>10.001284465607217</v>
      </c>
      <c r="K130" s="32" t="e">
        <f t="shared" si="24"/>
        <v>#N/A</v>
      </c>
      <c r="L130" s="28">
        <f t="shared" si="25"/>
        <v>8.33</v>
      </c>
      <c r="M130" s="32">
        <f t="shared" si="26"/>
        <v>9.57</v>
      </c>
      <c r="N130" s="32">
        <f t="shared" si="27"/>
        <v>8.83</v>
      </c>
      <c r="O130" s="32">
        <f t="shared" si="28"/>
        <v>10.09</v>
      </c>
      <c r="P130" s="32" t="e">
        <f t="shared" si="29"/>
        <v>#N/A</v>
      </c>
      <c r="Q130" s="29">
        <f t="shared" si="30"/>
        <v>68.566176470588232</v>
      </c>
      <c r="R130" s="31">
        <f t="shared" si="31"/>
        <v>89.565217391304344</v>
      </c>
      <c r="S130" s="31">
        <f t="shared" si="32"/>
        <v>75.730337078651701</v>
      </c>
      <c r="T130" s="31">
        <f t="shared" si="33"/>
        <v>83.399209486166001</v>
      </c>
      <c r="U130" s="31" t="e">
        <f t="shared" si="34"/>
        <v>#N/A</v>
      </c>
      <c r="V130" s="28">
        <f t="shared" si="35"/>
        <v>7.770833333333333</v>
      </c>
      <c r="W130" s="32">
        <f t="shared" si="36"/>
        <v>11.793893129770991</v>
      </c>
      <c r="X130" s="32">
        <f t="shared" si="37"/>
        <v>4.9852071005917162</v>
      </c>
      <c r="Y130" s="32">
        <f t="shared" si="38"/>
        <v>22.566844919786096</v>
      </c>
      <c r="Z130" s="32" t="e">
        <f t="shared" si="39"/>
        <v>#N/A</v>
      </c>
      <c r="AA130" s="23" cm="1">
        <f t="array" ref="AA130">_xlfn.IFS(AR130=0,0,AR130&gt;0,(LOG(0.01*BI130/10^-AR130)))</f>
        <v>8.1661099321105084</v>
      </c>
      <c r="AB130" s="24" cm="1">
        <f t="array" ref="AB130">_xlfn.IFS(AS130=0,0,AS130&gt;0,(LOG(0.01*BJ130/10^-AS130)))</f>
        <v>8.0429641911451757</v>
      </c>
      <c r="AC130" s="24" cm="1">
        <f t="array" ref="AC130">_xlfn.IFS(AT130=0,0,AT130&gt;0,(LOG(0.01*BK130/10^-AT130)))</f>
        <v>9.5106859987840195</v>
      </c>
      <c r="AD130" s="24" cm="1">
        <f t="array" ref="AD130">_xlfn.IFS(AU130=0,0,AU130&gt;0,(LOG(0.01*BL130/10^-AU130)))</f>
        <v>9.5106859987840195</v>
      </c>
      <c r="AE130" s="24" cm="1">
        <f t="array" ref="AE130">_xlfn.IFS(AV130=0,0,AV130&gt;0,(LOG(0.01*BM130/10^-AV130)))</f>
        <v>9.2673682548185017</v>
      </c>
      <c r="AF130" s="24" cm="1">
        <f t="array" ref="AF130">_xlfn.IFS(AW130=0,0,AW130&gt;0,(LOG(0.01*BN130/10^-AW130)))</f>
        <v>9.4603349650841562</v>
      </c>
      <c r="AG130" s="24" cm="1">
        <f t="array" ref="AG130">_xlfn.IFS(AX130=0,0,AX130&gt;0,(LOG(0.01*BO130/10^-AX130)))</f>
        <v>9.4603349650841562</v>
      </c>
      <c r="AH130" s="24" cm="1">
        <f t="array" ref="AH130">_xlfn.IFS(AY130=0,0,AY130&gt;0,(LOG(0.01*BP130/10^-AY130)))</f>
        <v>9.3221393843515603</v>
      </c>
      <c r="AI130" s="24" cm="1">
        <f t="array" ref="AI130">_xlfn.IFS(AZ130=0,0,AZ130&gt;0,(LOG(0.01*BQ130/10^-AZ130)))</f>
        <v>7.7962864047657972</v>
      </c>
      <c r="AJ130" s="24" cm="1">
        <f t="array" ref="AJ130">_xlfn.IFS(BA130=0,0,BA130&gt;0,(LOG(0.01*BR130/10^-BA130)))</f>
        <v>7.7962864047657972</v>
      </c>
      <c r="AK130" s="24" cm="1">
        <f t="array" ref="AK130">_xlfn.IFS(BB130=0,0,BB130&gt;0,(LOG(0.01*BS130/10^-BB130)))</f>
        <v>8.7092698898904075</v>
      </c>
      <c r="AL130" s="24" cm="1">
        <f t="array" ref="AL130">_xlfn.IFS(BC130=0,0,BC130&gt;0,(LOG(0.01*BT130/10^-BC130)))</f>
        <v>7.4979881510588191</v>
      </c>
      <c r="AM130" s="24" cm="1">
        <f t="array" ref="AM130">_xlfn.IFS(BD130=0,0,BD130&gt;0,(LOG(0.01*BU130/10^-BD130)))</f>
        <v>10.001284465607217</v>
      </c>
      <c r="AN130" s="24" cm="1">
        <f t="array" ref="AN130">_xlfn.IFS(BE130=0,0,BE130&gt;0,(LOG(0.01*BV130/10^-BE130)))</f>
        <v>8.7911619341218756</v>
      </c>
      <c r="AO130" s="24" t="e" cm="1">
        <f t="array" ref="AO130">_xlfn.IFS(BF130=0,0,BF130&gt;0,(LOG(0.01*BW130/10^-BF130)))</f>
        <v>#N/A</v>
      </c>
      <c r="AP130" s="24" t="e" cm="1">
        <f t="array" ref="AP130">_xlfn.IFS(BG130=0,0,BG130&gt;0,(LOG(0.01*BX130/10^-BG130)))</f>
        <v>#N/A</v>
      </c>
      <c r="AQ130" s="24" t="e" cm="1">
        <f t="array" ref="AQ130">_xlfn.IFS(BH130=0,0,BH130&gt;0,(LOG(0.01*BY130/10^-BH130)))</f>
        <v>#N/A</v>
      </c>
      <c r="AR130" s="23">
        <f>VLOOKUP($A130,'I-EmEC'!$A:$DD,MATCH(AR$2,'I-EmEC'!$A$1:$DD$1,0),FALSE)</f>
        <v>8.33</v>
      </c>
      <c r="AS130" s="24">
        <f>VLOOKUP($A130,'I-EmEC'!$A:$DD,MATCH(AS$2,'I-EmEC'!$A$1:$DD$1,0),FALSE)</f>
        <v>8.25</v>
      </c>
      <c r="AT130" s="24">
        <f>VLOOKUP($A130,'I-EmEC'!$A:$DD,MATCH(AT$2,'I-EmEC'!$A$1:$DD$1,0),FALSE)</f>
        <v>9.57</v>
      </c>
      <c r="AU130" s="24">
        <f>VLOOKUP($A130,'I-EmEC'!$A:$DD,MATCH(AU$2,'I-EmEC'!$A$1:$DD$1,0),FALSE)</f>
        <v>9.57</v>
      </c>
      <c r="AV130" s="24">
        <f>VLOOKUP($A130,'I-EmEC'!$A:$DD,MATCH(AV$2,'I-EmEC'!$A$1:$DD$1,0),FALSE)</f>
        <v>9.34</v>
      </c>
      <c r="AW130" s="24">
        <f>VLOOKUP($A130,'I-EmEC'!$A:$DD,MATCH(AW$2,'I-EmEC'!$A$1:$DD$1,0),FALSE)</f>
        <v>9.52</v>
      </c>
      <c r="AX130" s="24">
        <f>VLOOKUP($A130,'I-EmEC'!$A:$DD,MATCH(AX$2,'I-EmEC'!$A$1:$DD$1,0),FALSE)</f>
        <v>9.52</v>
      </c>
      <c r="AY130" s="24">
        <f>VLOOKUP($A130,'I-EmEC'!$A:$DD,MATCH(AY$2,'I-EmEC'!$A$1:$DD$1,0),FALSE)</f>
        <v>9.3699999999999992</v>
      </c>
      <c r="AZ130" s="24">
        <f>VLOOKUP($A130,'I-EmEC'!$A:$DD,MATCH(AZ$2,'I-EmEC'!$A$1:$DD$1,0),FALSE)</f>
        <v>8.1</v>
      </c>
      <c r="BA130" s="24">
        <f>VLOOKUP($A130,'I-EmEC'!$A:$DD,MATCH(BA$2,'I-EmEC'!$A$1:$DD$1,0),FALSE)</f>
        <v>8.1</v>
      </c>
      <c r="BB130" s="24">
        <f>VLOOKUP($A130,'I-EmEC'!$A:$DD,MATCH(BB$2,'I-EmEC'!$A$1:$DD$1,0),FALSE)</f>
        <v>8.83</v>
      </c>
      <c r="BC130" s="24">
        <f>VLOOKUP($A130,'I-EmEC'!$A:$DD,MATCH(BC$2,'I-EmEC'!$A$1:$DD$1,0),FALSE)</f>
        <v>7.97</v>
      </c>
      <c r="BD130" s="24">
        <f>VLOOKUP($A130,'I-EmEC'!$A:$DD,MATCH(BD$2,'I-EmEC'!$A$1:$DD$1,0),FALSE)</f>
        <v>10.09</v>
      </c>
      <c r="BE130" s="24">
        <f>VLOOKUP($A130,'I-EmEC'!$A:$DD,MATCH(BE$2,'I-EmEC'!$A$1:$DD$1,0),FALSE)</f>
        <v>8.8699999999999992</v>
      </c>
      <c r="BF130" s="24" t="e">
        <f>VLOOKUP($A130,'I-EmEC'!$A:$DD,MATCH(BF$2,'I-EmEC'!$A$1:$DD$1,0),FALSE)</f>
        <v>#N/A</v>
      </c>
      <c r="BG130" s="24" t="e">
        <f>VLOOKUP($A130,'I-EmEC'!$A:$DD,MATCH(BG$2,'I-EmEC'!$A$1:$DD$1,0),FALSE)</f>
        <v>#N/A</v>
      </c>
      <c r="BH130" s="24" t="e">
        <f>VLOOKUP($A130,'I-EmEC'!$A:$DD,MATCH(BH$2,'I-EmEC'!$A$1:$DD$1,0),FALSE)</f>
        <v>#N/A</v>
      </c>
      <c r="BI130" s="26">
        <f>VLOOKUP($A130,'I-EmEC'!$A:$DD,MATCH(BI$2,'I-EmEC'!$A$1:$DD$1,0),FALSE)</f>
        <v>68.566176470588232</v>
      </c>
      <c r="BJ130" s="27">
        <f>VLOOKUP($A130,'I-EmEC'!$A:$DD,MATCH(BJ$2,'I-EmEC'!$A$1:$DD$1,0),FALSE)</f>
        <v>62.081784386617102</v>
      </c>
      <c r="BK130" s="27">
        <f>VLOOKUP($A130,'I-EmEC'!$A:$DD,MATCH(BK$2,'I-EmEC'!$A$1:$DD$1,0),FALSE)</f>
        <v>87.234042553191486</v>
      </c>
      <c r="BL130" s="27">
        <f>VLOOKUP($A130,'I-EmEC'!$A:$DD,MATCH(BL$2,'I-EmEC'!$A$1:$DD$1,0),FALSE)</f>
        <v>87.234042553191486</v>
      </c>
      <c r="BM130" s="27">
        <f>VLOOKUP($A130,'I-EmEC'!$A:$DD,MATCH(BM$2,'I-EmEC'!$A$1:$DD$1,0),FALSE)</f>
        <v>84.599589322381931</v>
      </c>
      <c r="BN130" s="27">
        <f>VLOOKUP($A130,'I-EmEC'!$A:$DD,MATCH(BN$2,'I-EmEC'!$A$1:$DD$1,0),FALSE)</f>
        <v>87.163561076604566</v>
      </c>
      <c r="BO130" s="27">
        <f>VLOOKUP($A130,'I-EmEC'!$A:$DD,MATCH(BO$2,'I-EmEC'!$A$1:$DD$1,0),FALSE)</f>
        <v>87.163561076604566</v>
      </c>
      <c r="BP130" s="27">
        <f>VLOOKUP($A130,'I-EmEC'!$A:$DD,MATCH(BP$2,'I-EmEC'!$A$1:$DD$1,0),FALSE)</f>
        <v>89.565217391304344</v>
      </c>
      <c r="BQ130" s="27">
        <f>VLOOKUP($A130,'I-EmEC'!$A:$DD,MATCH(BQ$2,'I-EmEC'!$A$1:$DD$1,0),FALSE)</f>
        <v>49.691991786447637</v>
      </c>
      <c r="BR130" s="27">
        <f>VLOOKUP($A130,'I-EmEC'!$A:$DD,MATCH(BR$2,'I-EmEC'!$A$1:$DD$1,0),FALSE)</f>
        <v>49.691991786447637</v>
      </c>
      <c r="BS130" s="27">
        <f>VLOOKUP($A130,'I-EmEC'!$A:$DD,MATCH(BS$2,'I-EmEC'!$A$1:$DD$1,0),FALSE)</f>
        <v>75.730337078651701</v>
      </c>
      <c r="BT130" s="27">
        <f>VLOOKUP($A130,'I-EmEC'!$A:$DD,MATCH(BT$2,'I-EmEC'!$A$1:$DD$1,0),FALSE)</f>
        <v>33.727810650887577</v>
      </c>
      <c r="BU130" s="27">
        <f>VLOOKUP($A130,'I-EmEC'!$A:$DD,MATCH(BU$2,'I-EmEC'!$A$1:$DD$1,0),FALSE)</f>
        <v>81.523809523809518</v>
      </c>
      <c r="BV130" s="27">
        <f>VLOOKUP($A130,'I-EmEC'!$A:$DD,MATCH(BV$2,'I-EmEC'!$A$1:$DD$1,0),FALSE)</f>
        <v>83.399209486166001</v>
      </c>
      <c r="BW130" s="27" t="e">
        <f>VLOOKUP($A130,'I-EmEC'!$A:$DD,MATCH(BW$2,'I-EmEC'!$A$1:$DD$1,0),FALSE)</f>
        <v>#N/A</v>
      </c>
      <c r="BX130" s="27" t="e">
        <f>VLOOKUP($A130,'I-EmEC'!$A:$DD,MATCH(BX$2,'I-EmEC'!$A$1:$DD$1,0),FALSE)</f>
        <v>#N/A</v>
      </c>
      <c r="BY130" s="27" t="e">
        <f>VLOOKUP($A130,'I-EmEC'!$A:$DD,MATCH(BY$2,'I-EmEC'!$A$1:$DD$1,0),FALSE)</f>
        <v>#N/A</v>
      </c>
      <c r="BZ130" s="23">
        <f>VLOOKUP($A130,'I-EmEC'!$A:$DD,MATCH(BZ$2,'I-EmEC'!$A$1:$DD$1,0),FALSE)</f>
        <v>7.770833333333333</v>
      </c>
      <c r="CA130" s="24">
        <f>VLOOKUP($A130,'I-EmEC'!$A:$DD,MATCH(CA$2,'I-EmEC'!$A$1:$DD$1,0),FALSE)</f>
        <v>6.6138613861386135</v>
      </c>
      <c r="CB130" s="24">
        <f>VLOOKUP($A130,'I-EmEC'!$A:$DD,MATCH(CB$2,'I-EmEC'!$A$1:$DD$1,0),FALSE)</f>
        <v>10.586854460093898</v>
      </c>
      <c r="CC130" s="24">
        <f>VLOOKUP($A130,'I-EmEC'!$A:$DD,MATCH(CC$2,'I-EmEC'!$A$1:$DD$1,0),FALSE)</f>
        <v>10.586854460093898</v>
      </c>
      <c r="CD130" s="24">
        <f>VLOOKUP($A130,'I-EmEC'!$A:$DD,MATCH(CD$2,'I-EmEC'!$A$1:$DD$1,0),FALSE)</f>
        <v>11.540616246498601</v>
      </c>
      <c r="CE130" s="24">
        <f>VLOOKUP($A130,'I-EmEC'!$A:$DD,MATCH(CE$2,'I-EmEC'!$A$1:$DD$1,0),FALSE)</f>
        <v>9.7906976744186061</v>
      </c>
      <c r="CF130" s="24">
        <f>VLOOKUP($A130,'I-EmEC'!$A:$DD,MATCH(CF$2,'I-EmEC'!$A$1:$DD$1,0),FALSE)</f>
        <v>9.7906976744186061</v>
      </c>
      <c r="CG130" s="24">
        <f>VLOOKUP($A130,'I-EmEC'!$A:$DD,MATCH(CG$2,'I-EmEC'!$A$1:$DD$1,0),FALSE)</f>
        <v>11.793893129770991</v>
      </c>
      <c r="CH130" s="24">
        <f>VLOOKUP($A130,'I-EmEC'!$A:$DD,MATCH(CH$2,'I-EmEC'!$A$1:$DD$1,0),FALSE)</f>
        <v>3.9285714285714284</v>
      </c>
      <c r="CI130" s="24">
        <f>VLOOKUP($A130,'I-EmEC'!$A:$DD,MATCH(CI$2,'I-EmEC'!$A$1:$DD$1,0),FALSE)</f>
        <v>3.9285714285714284</v>
      </c>
      <c r="CJ130" s="24">
        <f>VLOOKUP($A130,'I-EmEC'!$A:$DD,MATCH(CJ$2,'I-EmEC'!$A$1:$DD$1,0),FALSE)</f>
        <v>4.9852071005917162</v>
      </c>
      <c r="CK130" s="24">
        <f>VLOOKUP($A130,'I-EmEC'!$A:$DD,MATCH(CK$2,'I-EmEC'!$A$1:$DD$1,0),FALSE)</f>
        <v>4.9565217391304346</v>
      </c>
      <c r="CL130" s="24">
        <f>VLOOKUP($A130,'I-EmEC'!$A:$DD,MATCH(CL$2,'I-EmEC'!$A$1:$DD$1,0),FALSE)</f>
        <v>13.941368078175895</v>
      </c>
      <c r="CM130" s="24">
        <f>VLOOKUP($A130,'I-EmEC'!$A:$DD,MATCH(CM$2,'I-EmEC'!$A$1:$DD$1,0),FALSE)</f>
        <v>22.566844919786096</v>
      </c>
      <c r="CN130" s="24" t="e">
        <f>VLOOKUP($A130,'I-EmEC'!$A:$DD,MATCH(CN$2,'I-EmEC'!$A$1:$DD$1,0),FALSE)</f>
        <v>#N/A</v>
      </c>
      <c r="CO130" s="24" t="e">
        <f>VLOOKUP($A130,'I-EmEC'!$A:$DD,MATCH(CO$2,'I-EmEC'!$A$1:$DD$1,0),FALSE)</f>
        <v>#N/A</v>
      </c>
      <c r="CP130" s="24" t="e">
        <f>VLOOKUP($A130,'I-EmEC'!$A:$DD,MATCH(CP$2,'I-EmEC'!$A$1:$DD$1,0),FALSE)</f>
        <v>#N/A</v>
      </c>
    </row>
    <row r="131" spans="1:94" x14ac:dyDescent="0.2">
      <c r="A131" s="49" t="s">
        <v>206</v>
      </c>
      <c r="B131" s="37" t="str">
        <f>IF(VLOOKUP($A131,'I-Ligands'!$A:$G,3,FALSE)="","",VLOOKUP($A131,'I-Ligands'!$A:$G,3,FALSE))</f>
        <v>Prostaglandin E2</v>
      </c>
      <c r="C131" s="38" t="str">
        <f>IF(VLOOKUP($A131,'I-Ligands'!$A:$G,4,FALSE)="","",VLOOKUP($A131,'I-Ligands'!$A:$G,4,FALSE))</f>
        <v>Prostaglandin E2</v>
      </c>
      <c r="D131" s="36" t="str">
        <f>IF(VLOOKUP($A131,'I-Ligands'!$A:$G,5,FALSE)="","",VLOOKUP($A131,'I-Ligands'!$A:$G,5,FALSE))</f>
        <v>Guide to Pharmacology</v>
      </c>
      <c r="E131" s="36">
        <f>IF(VLOOKUP($A131,'I-Ligands'!$A:$G,6,FALSE)="","",VLOOKUP($A131,'I-Ligands'!$A:$G,6,FALSE))</f>
        <v>1883</v>
      </c>
      <c r="F131" s="36" t="str">
        <f>IF(VLOOKUP($A131,'I-Ligands'!$A:$G,7,FALSE)="","",VLOOKUP($A131,'I-Ligands'!$A:$G,7,FALSE))</f>
        <v>Physiological</v>
      </c>
      <c r="G131" s="28">
        <f t="shared" si="20"/>
        <v>8.9357627941360924</v>
      </c>
      <c r="H131" s="32">
        <f t="shared" si="21"/>
        <v>8.6418923083544783</v>
      </c>
      <c r="I131" s="32">
        <f t="shared" si="22"/>
        <v>7.1319902914039854</v>
      </c>
      <c r="J131" s="32">
        <f t="shared" si="23"/>
        <v>7.0870387822301391</v>
      </c>
      <c r="K131" s="32" t="e">
        <f t="shared" si="24"/>
        <v>#N/A</v>
      </c>
      <c r="L131" s="28">
        <f t="shared" si="25"/>
        <v>9.18</v>
      </c>
      <c r="M131" s="32">
        <f t="shared" si="26"/>
        <v>8.89</v>
      </c>
      <c r="N131" s="32">
        <f t="shared" si="27"/>
        <v>7.88</v>
      </c>
      <c r="O131" s="32">
        <f t="shared" si="28"/>
        <v>7.77</v>
      </c>
      <c r="P131" s="32" t="e">
        <f t="shared" si="29"/>
        <v>#N/A</v>
      </c>
      <c r="Q131" s="29">
        <f t="shared" si="30"/>
        <v>56.985294117647058</v>
      </c>
      <c r="R131" s="31">
        <f t="shared" si="31"/>
        <v>56.479690522243708</v>
      </c>
      <c r="S131" s="31">
        <f t="shared" si="32"/>
        <v>17.864476386036959</v>
      </c>
      <c r="T131" s="31">
        <f t="shared" si="33"/>
        <v>20.750988142292488</v>
      </c>
      <c r="U131" s="31" t="e">
        <f t="shared" si="34"/>
        <v>#N/A</v>
      </c>
      <c r="V131" s="28">
        <f t="shared" si="35"/>
        <v>3.4714445688689812</v>
      </c>
      <c r="W131" s="32">
        <f t="shared" si="36"/>
        <v>4.1654778887303854</v>
      </c>
      <c r="X131" s="32">
        <f t="shared" si="37"/>
        <v>1.1054637865311308</v>
      </c>
      <c r="Y131" s="32">
        <f t="shared" si="38"/>
        <v>1.1627906976744187</v>
      </c>
      <c r="Z131" s="32" t="e">
        <f t="shared" si="39"/>
        <v>#N/A</v>
      </c>
      <c r="AA131" s="23" cm="1">
        <f t="array" ref="AA131">_xlfn.IFS(AR131=0,0,AR131&gt;0,(LOG(0.01*BI131/10^-AR131)))</f>
        <v>8.9357627941360924</v>
      </c>
      <c r="AB131" s="24" cm="1">
        <f t="array" ref="AB131">_xlfn.IFS(AS131=0,0,AS131&gt;0,(LOG(0.01*BJ131/10^-AS131)))</f>
        <v>8.8360853446877208</v>
      </c>
      <c r="AC131" s="24" cm="1">
        <f t="array" ref="AC131">_xlfn.IFS(AT131=0,0,AT131&gt;0,(LOG(0.01*BK131/10^-AT131)))</f>
        <v>8.6418923083544783</v>
      </c>
      <c r="AD131" s="24" cm="1">
        <f t="array" ref="AD131">_xlfn.IFS(AU131=0,0,AU131&gt;0,(LOG(0.01*BL131/10^-AU131)))</f>
        <v>8.6418923083544783</v>
      </c>
      <c r="AE131" s="24" cm="1">
        <f t="array" ref="AE131">_xlfn.IFS(AV131=0,0,AV131&gt;0,(LOG(0.01*BM131/10^-AV131)))</f>
        <v>0</v>
      </c>
      <c r="AF131" s="24" cm="1">
        <f t="array" ref="AF131">_xlfn.IFS(AW131=0,0,AW131&gt;0,(LOG(0.01*BN131/10^-AW131)))</f>
        <v>0</v>
      </c>
      <c r="AG131" s="24" cm="1">
        <f t="array" ref="AG131">_xlfn.IFS(AX131=0,0,AX131&gt;0,(LOG(0.01*BO131/10^-AX131)))</f>
        <v>0</v>
      </c>
      <c r="AH131" s="24" cm="1">
        <f t="array" ref="AH131">_xlfn.IFS(AY131=0,0,AY131&gt;0,(LOG(0.01*BP131/10^-AY131)))</f>
        <v>0</v>
      </c>
      <c r="AI131" s="24" cm="1">
        <f t="array" ref="AI131">_xlfn.IFS(AZ131=0,0,AZ131&gt;0,(LOG(0.01*BQ131/10^-AZ131)))</f>
        <v>7.1319902914039854</v>
      </c>
      <c r="AJ131" s="24" cm="1">
        <f t="array" ref="AJ131">_xlfn.IFS(BA131=0,0,BA131&gt;0,(LOG(0.01*BR131/10^-BA131)))</f>
        <v>7.1319902914039854</v>
      </c>
      <c r="AK131" s="24" cm="1">
        <f t="array" ref="AK131">_xlfn.IFS(BB131=0,0,BB131&gt;0,(LOG(0.01*BS131/10^-BB131)))</f>
        <v>0</v>
      </c>
      <c r="AL131" s="24" cm="1">
        <f t="array" ref="AL131">_xlfn.IFS(BC131=0,0,BC131&gt;0,(LOG(0.01*BT131/10^-BC131)))</f>
        <v>0</v>
      </c>
      <c r="AM131" s="24" cm="1">
        <f t="array" ref="AM131">_xlfn.IFS(BD131=0,0,BD131&gt;0,(LOG(0.01*BU131/10^-BD131)))</f>
        <v>6.8443233687442122</v>
      </c>
      <c r="AN131" s="24" cm="1">
        <f t="array" ref="AN131">_xlfn.IFS(BE131=0,0,BE131&gt;0,(LOG(0.01*BV131/10^-BE131)))</f>
        <v>7.0870387822301391</v>
      </c>
      <c r="AO131" s="24" t="e" cm="1">
        <f t="array" ref="AO131">_xlfn.IFS(BF131=0,0,BF131&gt;0,(LOG(0.01*BW131/10^-BF131)))</f>
        <v>#N/A</v>
      </c>
      <c r="AP131" s="24" t="e" cm="1">
        <f t="array" ref="AP131">_xlfn.IFS(BG131=0,0,BG131&gt;0,(LOG(0.01*BX131/10^-BG131)))</f>
        <v>#N/A</v>
      </c>
      <c r="AQ131" s="24" t="e" cm="1">
        <f t="array" ref="AQ131">_xlfn.IFS(BH131=0,0,BH131&gt;0,(LOG(0.01*BY131/10^-BH131)))</f>
        <v>#N/A</v>
      </c>
      <c r="AR131" s="23">
        <f>VLOOKUP($A131,'I-EmEC'!$A:$DD,MATCH(AR$2,'I-EmEC'!$A$1:$DD$1,0),FALSE)</f>
        <v>9.18</v>
      </c>
      <c r="AS131" s="24">
        <f>VLOOKUP($A131,'I-EmEC'!$A:$DD,MATCH(AS$2,'I-EmEC'!$A$1:$DD$1,0),FALSE)</f>
        <v>9.1</v>
      </c>
      <c r="AT131" s="24">
        <f>VLOOKUP($A131,'I-EmEC'!$A:$DD,MATCH(AT$2,'I-EmEC'!$A$1:$DD$1,0),FALSE)</f>
        <v>8.89</v>
      </c>
      <c r="AU131" s="24">
        <f>VLOOKUP($A131,'I-EmEC'!$A:$DD,MATCH(AU$2,'I-EmEC'!$A$1:$DD$1,0),FALSE)</f>
        <v>8.89</v>
      </c>
      <c r="AV131" s="24">
        <f>VLOOKUP($A131,'I-EmEC'!$A:$DD,MATCH(AV$2,'I-EmEC'!$A$1:$DD$1,0),FALSE)</f>
        <v>0</v>
      </c>
      <c r="AW131" s="24">
        <f>VLOOKUP($A131,'I-EmEC'!$A:$DD,MATCH(AW$2,'I-EmEC'!$A$1:$DD$1,0),FALSE)</f>
        <v>0</v>
      </c>
      <c r="AX131" s="24">
        <f>VLOOKUP($A131,'I-EmEC'!$A:$DD,MATCH(AX$2,'I-EmEC'!$A$1:$DD$1,0),FALSE)</f>
        <v>0</v>
      </c>
      <c r="AY131" s="24">
        <f>VLOOKUP($A131,'I-EmEC'!$A:$DD,MATCH(AY$2,'I-EmEC'!$A$1:$DD$1,0),FALSE)</f>
        <v>0</v>
      </c>
      <c r="AZ131" s="24">
        <f>VLOOKUP($A131,'I-EmEC'!$A:$DD,MATCH(AZ$2,'I-EmEC'!$A$1:$DD$1,0),FALSE)</f>
        <v>7.88</v>
      </c>
      <c r="BA131" s="24">
        <f>VLOOKUP($A131,'I-EmEC'!$A:$DD,MATCH(BA$2,'I-EmEC'!$A$1:$DD$1,0),FALSE)</f>
        <v>7.88</v>
      </c>
      <c r="BB131" s="24">
        <f>VLOOKUP($A131,'I-EmEC'!$A:$DD,MATCH(BB$2,'I-EmEC'!$A$1:$DD$1,0),FALSE)</f>
        <v>0</v>
      </c>
      <c r="BC131" s="24">
        <f>VLOOKUP($A131,'I-EmEC'!$A:$DD,MATCH(BC$2,'I-EmEC'!$A$1:$DD$1,0),FALSE)</f>
        <v>0</v>
      </c>
      <c r="BD131" s="24">
        <f>VLOOKUP($A131,'I-EmEC'!$A:$DD,MATCH(BD$2,'I-EmEC'!$A$1:$DD$1,0),FALSE)</f>
        <v>7.62</v>
      </c>
      <c r="BE131" s="24">
        <f>VLOOKUP($A131,'I-EmEC'!$A:$DD,MATCH(BE$2,'I-EmEC'!$A$1:$DD$1,0),FALSE)</f>
        <v>7.77</v>
      </c>
      <c r="BF131" s="24" t="e">
        <f>VLOOKUP($A131,'I-EmEC'!$A:$DD,MATCH(BF$2,'I-EmEC'!$A$1:$DD$1,0),FALSE)</f>
        <v>#N/A</v>
      </c>
      <c r="BG131" s="24" t="e">
        <f>VLOOKUP($A131,'I-EmEC'!$A:$DD,MATCH(BG$2,'I-EmEC'!$A$1:$DD$1,0),FALSE)</f>
        <v>#N/A</v>
      </c>
      <c r="BH131" s="24" t="e">
        <f>VLOOKUP($A131,'I-EmEC'!$A:$DD,MATCH(BH$2,'I-EmEC'!$A$1:$DD$1,0),FALSE)</f>
        <v>#N/A</v>
      </c>
      <c r="BI131" s="26">
        <f>VLOOKUP($A131,'I-EmEC'!$A:$DD,MATCH(BI$2,'I-EmEC'!$A$1:$DD$1,0),FALSE)</f>
        <v>56.985294117647058</v>
      </c>
      <c r="BJ131" s="27">
        <f>VLOOKUP($A131,'I-EmEC'!$A:$DD,MATCH(BJ$2,'I-EmEC'!$A$1:$DD$1,0),FALSE)</f>
        <v>54.460966542750931</v>
      </c>
      <c r="BK131" s="27">
        <f>VLOOKUP($A131,'I-EmEC'!$A:$DD,MATCH(BK$2,'I-EmEC'!$A$1:$DD$1,0),FALSE)</f>
        <v>56.479690522243708</v>
      </c>
      <c r="BL131" s="27">
        <f>VLOOKUP($A131,'I-EmEC'!$A:$DD,MATCH(BL$2,'I-EmEC'!$A$1:$DD$1,0),FALSE)</f>
        <v>56.479690522243708</v>
      </c>
      <c r="BM131" s="27">
        <f>VLOOKUP($A131,'I-EmEC'!$A:$DD,MATCH(BM$2,'I-EmEC'!$A$1:$DD$1,0),FALSE)</f>
        <v>0</v>
      </c>
      <c r="BN131" s="27">
        <f>VLOOKUP($A131,'I-EmEC'!$A:$DD,MATCH(BN$2,'I-EmEC'!$A$1:$DD$1,0),FALSE)</f>
        <v>0</v>
      </c>
      <c r="BO131" s="27">
        <f>VLOOKUP($A131,'I-EmEC'!$A:$DD,MATCH(BO$2,'I-EmEC'!$A$1:$DD$1,0),FALSE)</f>
        <v>0</v>
      </c>
      <c r="BP131" s="27">
        <f>VLOOKUP($A131,'I-EmEC'!$A:$DD,MATCH(BP$2,'I-EmEC'!$A$1:$DD$1,0),FALSE)</f>
        <v>0</v>
      </c>
      <c r="BQ131" s="27">
        <f>VLOOKUP($A131,'I-EmEC'!$A:$DD,MATCH(BQ$2,'I-EmEC'!$A$1:$DD$1,0),FALSE)</f>
        <v>17.864476386036959</v>
      </c>
      <c r="BR131" s="27">
        <f>VLOOKUP($A131,'I-EmEC'!$A:$DD,MATCH(BR$2,'I-EmEC'!$A$1:$DD$1,0),FALSE)</f>
        <v>17.864476386036959</v>
      </c>
      <c r="BS131" s="27">
        <f>VLOOKUP($A131,'I-EmEC'!$A:$DD,MATCH(BS$2,'I-EmEC'!$A$1:$DD$1,0),FALSE)</f>
        <v>0</v>
      </c>
      <c r="BT131" s="27">
        <f>VLOOKUP($A131,'I-EmEC'!$A:$DD,MATCH(BT$2,'I-EmEC'!$A$1:$DD$1,0),FALSE)</f>
        <v>0</v>
      </c>
      <c r="BU131" s="27">
        <f>VLOOKUP($A131,'I-EmEC'!$A:$DD,MATCH(BU$2,'I-EmEC'!$A$1:$DD$1,0),FALSE)</f>
        <v>16.761904761904763</v>
      </c>
      <c r="BV131" s="27">
        <f>VLOOKUP($A131,'I-EmEC'!$A:$DD,MATCH(BV$2,'I-EmEC'!$A$1:$DD$1,0),FALSE)</f>
        <v>20.750988142292488</v>
      </c>
      <c r="BW131" s="27" t="e">
        <f>VLOOKUP($A131,'I-EmEC'!$A:$DD,MATCH(BW$2,'I-EmEC'!$A$1:$DD$1,0),FALSE)</f>
        <v>#N/A</v>
      </c>
      <c r="BX131" s="27" t="e">
        <f>VLOOKUP($A131,'I-EmEC'!$A:$DD,MATCH(BX$2,'I-EmEC'!$A$1:$DD$1,0),FALSE)</f>
        <v>#N/A</v>
      </c>
      <c r="BY131" s="27" t="e">
        <f>VLOOKUP($A131,'I-EmEC'!$A:$DD,MATCH(BY$2,'I-EmEC'!$A$1:$DD$1,0),FALSE)</f>
        <v>#N/A</v>
      </c>
      <c r="BZ131" s="23">
        <f>VLOOKUP($A131,'I-EmEC'!$A:$DD,MATCH(BZ$2,'I-EmEC'!$A$1:$DD$1,0),FALSE)</f>
        <v>3.4714445688689812</v>
      </c>
      <c r="CA131" s="24">
        <f>VLOOKUP($A131,'I-EmEC'!$A:$DD,MATCH(CA$2,'I-EmEC'!$A$1:$DD$1,0),FALSE)</f>
        <v>3.4551886792452828</v>
      </c>
      <c r="CB131" s="24">
        <f>VLOOKUP($A131,'I-EmEC'!$A:$DD,MATCH(CB$2,'I-EmEC'!$A$1:$DD$1,0),FALSE)</f>
        <v>4.1654778887303854</v>
      </c>
      <c r="CC131" s="24">
        <f>VLOOKUP($A131,'I-EmEC'!$A:$DD,MATCH(CC$2,'I-EmEC'!$A$1:$DD$1,0),FALSE)</f>
        <v>4.1654778887303854</v>
      </c>
      <c r="CD131" s="24">
        <f>VLOOKUP($A131,'I-EmEC'!$A:$DD,MATCH(CD$2,'I-EmEC'!$A$1:$DD$1,0),FALSE)</f>
        <v>0</v>
      </c>
      <c r="CE131" s="24">
        <f>VLOOKUP($A131,'I-EmEC'!$A:$DD,MATCH(CE$2,'I-EmEC'!$A$1:$DD$1,0),FALSE)</f>
        <v>0</v>
      </c>
      <c r="CF131" s="24">
        <f>VLOOKUP($A131,'I-EmEC'!$A:$DD,MATCH(CF$2,'I-EmEC'!$A$1:$DD$1,0),FALSE)</f>
        <v>0</v>
      </c>
      <c r="CG131" s="24">
        <f>VLOOKUP($A131,'I-EmEC'!$A:$DD,MATCH(CG$2,'I-EmEC'!$A$1:$DD$1,0),FALSE)</f>
        <v>0</v>
      </c>
      <c r="CH131" s="24">
        <f>VLOOKUP($A131,'I-EmEC'!$A:$DD,MATCH(CH$2,'I-EmEC'!$A$1:$DD$1,0),FALSE)</f>
        <v>1.1054637865311308</v>
      </c>
      <c r="CI131" s="24">
        <f>VLOOKUP($A131,'I-EmEC'!$A:$DD,MATCH(CI$2,'I-EmEC'!$A$1:$DD$1,0),FALSE)</f>
        <v>1.1054637865311308</v>
      </c>
      <c r="CJ131" s="24">
        <f>VLOOKUP($A131,'I-EmEC'!$A:$DD,MATCH(CJ$2,'I-EmEC'!$A$1:$DD$1,0),FALSE)</f>
        <v>0</v>
      </c>
      <c r="CK131" s="24">
        <f>VLOOKUP($A131,'I-EmEC'!$A:$DD,MATCH(CK$2,'I-EmEC'!$A$1:$DD$1,0),FALSE)</f>
        <v>0</v>
      </c>
      <c r="CL131" s="24">
        <f>VLOOKUP($A131,'I-EmEC'!$A:$DD,MATCH(CL$2,'I-EmEC'!$A$1:$DD$1,0),FALSE)</f>
        <v>0.97452934662237001</v>
      </c>
      <c r="CM131" s="24">
        <f>VLOOKUP($A131,'I-EmEC'!$A:$DD,MATCH(CM$2,'I-EmEC'!$A$1:$DD$1,0),FALSE)</f>
        <v>1.1627906976744187</v>
      </c>
      <c r="CN131" s="24" t="e">
        <f>VLOOKUP($A131,'I-EmEC'!$A:$DD,MATCH(CN$2,'I-EmEC'!$A$1:$DD$1,0),FALSE)</f>
        <v>#N/A</v>
      </c>
      <c r="CO131" s="24" t="e">
        <f>VLOOKUP($A131,'I-EmEC'!$A:$DD,MATCH(CO$2,'I-EmEC'!$A$1:$DD$1,0),FALSE)</f>
        <v>#N/A</v>
      </c>
      <c r="CP131" s="24" t="e">
        <f>VLOOKUP($A131,'I-EmEC'!$A:$DD,MATCH(CP$2,'I-EmEC'!$A$1:$DD$1,0),FALSE)</f>
        <v>#N/A</v>
      </c>
    </row>
    <row r="132" spans="1:94" x14ac:dyDescent="0.2">
      <c r="A132" s="49" t="s">
        <v>207</v>
      </c>
      <c r="B132" s="37" t="str">
        <f>IF(VLOOKUP($A132,'I-Ligands'!$A:$G,3,FALSE)="","",VLOOKUP($A132,'I-Ligands'!$A:$G,3,FALSE))</f>
        <v>Prostaglandin F2α</v>
      </c>
      <c r="C132" s="38" t="str">
        <f>IF(VLOOKUP($A132,'I-Ligands'!$A:$G,4,FALSE)="","",VLOOKUP($A132,'I-Ligands'!$A:$G,4,FALSE))</f>
        <v>Prostaglandin F2α</v>
      </c>
      <c r="D132" s="36" t="str">
        <f>IF(VLOOKUP($A132,'I-Ligands'!$A:$G,5,FALSE)="","",VLOOKUP($A132,'I-Ligands'!$A:$G,5,FALSE))</f>
        <v>Guide to Pharmacology</v>
      </c>
      <c r="E132" s="36">
        <f>IF(VLOOKUP($A132,'I-Ligands'!$A:$G,6,FALSE)="","",VLOOKUP($A132,'I-Ligands'!$A:$G,6,FALSE))</f>
        <v>1884</v>
      </c>
      <c r="F132" s="36" t="str">
        <f>IF(VLOOKUP($A132,'I-Ligands'!$A:$G,7,FALSE)="","",VLOOKUP($A132,'I-Ligands'!$A:$G,7,FALSE))</f>
        <v>Physiological</v>
      </c>
      <c r="G132" s="28">
        <f t="shared" ref="G132:G152" si="40">IF(COUNTIF(AA132:AB132,"#N/A")=COLUMNS(AA132:AB132),NA(),_xlfn.MAXIFS(AA132:AB132,AA132:AB132,"&lt;&gt;#N/A"))</f>
        <v>8.7957627941360919</v>
      </c>
      <c r="H132" s="32">
        <f t="shared" ref="H132:H152" si="41">IF(COUNTIF(AC132:AH132,"#N/A")=COLUMNS(AC132:AH132),NA(),_xlfn.MAXIFS(AC132:AH132,AC132:AH132,"&lt;&gt;#N/A"))</f>
        <v>7.429788373533543</v>
      </c>
      <c r="I132" s="32">
        <f t="shared" ref="I132:I152" si="42">IF(COUNTIF(AI132:AL132,"#N/A")=COLUMNS(AI132:AL132),NA(),_xlfn.MAXIFS(AI132:AL132,AI132:AL132,"&lt;&gt;#N/A"))</f>
        <v>8.8810375343792103</v>
      </c>
      <c r="J132" s="32">
        <f t="shared" ref="J132:J152" si="43">IF(COUNTIF(AM132:AN132,"#N/A")=COLUMNS(AM132:AN132),NA(),_xlfn.MAXIFS(AM132:AN132,AM132:AN132,"&lt;&gt;#N/A"))</f>
        <v>7.881875340353325</v>
      </c>
      <c r="K132" s="32" t="e">
        <f t="shared" ref="K132:K152" si="44">IF(COUNTIF(AO132:AQ132,"#N/A")=COLUMNS(AO132:AQ132),NA(),_xlfn.MAXIFS(AO132:AQ132,AO132:AQ132,"&lt;&gt;#N/A"))</f>
        <v>#N/A</v>
      </c>
      <c r="L132" s="28">
        <f t="shared" ref="L132:L152" si="45">IF(COUNTIF(AR132:AS132,"#N/A")=COLUMNS(AR132:AS132),NA(),_xlfn.MAXIFS(AR132:AS132,AR132:AS132,"&lt;&gt;#N/A"))</f>
        <v>9.0399999999999991</v>
      </c>
      <c r="M132" s="32">
        <f t="shared" ref="M132:M152" si="46">IF(COUNTIF(AT132:AY132,"#N/A")=COLUMNS(AT132:AY132),NA(),_xlfn.MAXIFS(AT132:AY132,AT132:AY132,"&lt;&gt;#N/A"))</f>
        <v>7.95</v>
      </c>
      <c r="N132" s="32">
        <f t="shared" ref="N132:N152" si="47">IF(COUNTIF(AZ132:BC132,"#N/A")=COLUMNS(AZ132:BC132),NA(),_xlfn.MAXIFS(AZ132:BC132,AZ132:BC132,"&lt;&gt;#N/A"))</f>
        <v>9.09</v>
      </c>
      <c r="O132" s="32">
        <f t="shared" ref="O132:O152" si="48">IF(COUNTIF(BD132:BE132,"#N/A")=COLUMNS(BD132:BE132),NA(),_xlfn.MAXIFS(BD132:BE132,BD132:BE132,"&lt;&gt;#N/A"))</f>
        <v>8.23</v>
      </c>
      <c r="P132" s="32" t="e">
        <f t="shared" ref="P132:P152" si="49">IF(COUNTIF(BF132:BH132,"#N/A")=COLUMNS(BF132:BH132),NA(),_xlfn.MAXIFS(BF132:BH132,BF132:BH132,"&lt;&gt;#N/A"))</f>
        <v>#N/A</v>
      </c>
      <c r="Q132" s="29">
        <f t="shared" ref="Q132:Q152" si="50">IF(COUNTIF(BI132:BJ132,"#N/A")=COLUMNS(BI132:BJ132),NA(),_xlfn.MAXIFS(BI132:BJ132,BI132:BJ132,"&lt;&gt;#N/A"))</f>
        <v>57.434944237918216</v>
      </c>
      <c r="R132" s="31">
        <f t="shared" ref="R132:R152" si="51">IF(COUNTIF(BK132:BP132,"#N/A")=COLUMNS(BK132:BP132),NA(),_xlfn.MAXIFS(BK132:BP132,BK132:BP132,"&lt;&gt;#N/A"))</f>
        <v>30.184804928131417</v>
      </c>
      <c r="S132" s="31">
        <f t="shared" ref="S132:S152" si="52">IF(COUNTIF(BQ132:BT132,"#N/A")=COLUMNS(BQ132:BT132),NA(),_xlfn.MAXIFS(BQ132:BT132,BQ132:BT132,"&lt;&gt;#N/A"))</f>
        <v>61.806981519507183</v>
      </c>
      <c r="T132" s="31">
        <f t="shared" ref="T132:T152" si="53">IF(COUNTIF(BU132:BV132,"#N/A")=COLUMNS(BU132:BV132),NA(),_xlfn.MAXIFS(BU132:BV132,BU132:BV132,"&lt;&gt;#N/A"))</f>
        <v>44.861660079051383</v>
      </c>
      <c r="U132" s="31" t="e">
        <f t="shared" ref="U132:U152" si="54">IF(COUNTIF(BW132:BY132,"#N/A")=COLUMNS(BW132:BY132),NA(),_xlfn.MAXIFS(BW132:BY132,BW132:BY132,"&lt;&gt;#N/A"))</f>
        <v>#N/A</v>
      </c>
      <c r="V132" s="28">
        <f t="shared" ref="V132:V152" si="55">IF(COUNTIF(BZ132:CA132,"#N/A")=COLUMNS(BZ132:CA132),NA(),_xlfn.MAXIFS(BZ132:CA132,BZ132:CA132,"&lt;&gt;#N/A"))</f>
        <v>9.4207317073170724</v>
      </c>
      <c r="W132" s="32">
        <f t="shared" ref="W132:W152" si="56">IF(COUNTIF(CB132:CG132,"#N/A")=COLUMNS(CB132:CG132),NA(),_xlfn.MAXIFS(CB132:CG132,CB132:CG132,"&lt;&gt;#N/A"))</f>
        <v>7.2058823529411757</v>
      </c>
      <c r="X132" s="32">
        <f t="shared" ref="X132:X152" si="57">IF(COUNTIF(CH132:CK132,"#N/A")=COLUMNS(CH132:CK132),NA(),_xlfn.MAXIFS(CH132:CK132,CH132:CK132,"&lt;&gt;#N/A"))</f>
        <v>9.2331288343558295</v>
      </c>
      <c r="Y132" s="32">
        <f t="shared" ref="Y132:Y152" si="58">IF(COUNTIF(CL132:CM132,"#N/A")=COLUMNS(CL132:CM132),NA(),_xlfn.MAXIFS(CL132:CM132,CL132:CM132,"&lt;&gt;#N/A"))</f>
        <v>7.8546712802768157</v>
      </c>
      <c r="Z132" s="32" t="e">
        <f t="shared" ref="Z132:Z152" si="59">IF(COUNTIF(CN132:CP132,"#N/A")=COLUMNS(CN132:CP132),NA(),_xlfn.MAXIFS(CN132:CP132,CN132:CP132,"&lt;&gt;#N/A"))</f>
        <v>#N/A</v>
      </c>
      <c r="AA132" s="23" cm="1">
        <f t="array" ref="AA132">_xlfn.IFS(AR132=0,0,AR132&gt;0,(LOG(0.01*BI132/10^-AR132)))</f>
        <v>8.7957627941360919</v>
      </c>
      <c r="AB132" s="24" cm="1">
        <f t="array" ref="AB132">_xlfn.IFS(AS132=0,0,AS132&gt;0,(LOG(0.01*BJ132/10^-AS132)))</f>
        <v>8.6791762037584448</v>
      </c>
      <c r="AC132" s="24" cm="1">
        <f t="array" ref="AC132">_xlfn.IFS(AT132=0,0,AT132&gt;0,(LOG(0.01*BK132/10^-AT132)))</f>
        <v>6.9483914642121833</v>
      </c>
      <c r="AD132" s="24" cm="1">
        <f t="array" ref="AD132">_xlfn.IFS(AU132=0,0,AU132&gt;0,(LOG(0.01*BL132/10^-AU132)))</f>
        <v>6.9483914642121833</v>
      </c>
      <c r="AE132" s="24" cm="1">
        <f t="array" ref="AE132">_xlfn.IFS(AV132=0,0,AV132&gt;0,(LOG(0.01*BM132/10^-AV132)))</f>
        <v>7.429788373533543</v>
      </c>
      <c r="AF132" s="24" cm="1">
        <f t="array" ref="AF132">_xlfn.IFS(AW132=0,0,AW132&gt;0,(LOG(0.01*BN132/10^-AW132)))</f>
        <v>6.8698406965940437</v>
      </c>
      <c r="AG132" s="24" cm="1">
        <f t="array" ref="AG132">_xlfn.IFS(AX132=0,0,AX132&gt;0,(LOG(0.01*BO132/10^-AX132)))</f>
        <v>6.8698406965940437</v>
      </c>
      <c r="AH132" s="24" cm="1">
        <f t="array" ref="AH132">_xlfn.IFS(AY132=0,0,AY132&gt;0,(LOG(0.01*BP132/10^-AY132)))</f>
        <v>6.7366793561702938</v>
      </c>
      <c r="AI132" s="24" cm="1">
        <f t="array" ref="AI132">_xlfn.IFS(AZ132=0,0,AZ132&gt;0,(LOG(0.01*BQ132/10^-AZ132)))</f>
        <v>8.8810375343792103</v>
      </c>
      <c r="AJ132" s="24" cm="1">
        <f t="array" ref="AJ132">_xlfn.IFS(BA132=0,0,BA132&gt;0,(LOG(0.01*BR132/10^-BA132)))</f>
        <v>8.8810375343792103</v>
      </c>
      <c r="AK132" s="24" cm="1">
        <f t="array" ref="AK132">_xlfn.IFS(BB132=0,0,BB132&gt;0,(LOG(0.01*BS132/10^-BB132)))</f>
        <v>8.6032596949822988</v>
      </c>
      <c r="AL132" s="24" cm="1">
        <f t="array" ref="AL132">_xlfn.IFS(BC132=0,0,BC132&gt;0,(LOG(0.01*BT132/10^-BC132)))</f>
        <v>7.4078450716465589</v>
      </c>
      <c r="AM132" s="24" cm="1">
        <f t="array" ref="AM132">_xlfn.IFS(BD132=0,0,BD132&gt;0,(LOG(0.01*BU132/10^-BD132)))</f>
        <v>7.1688176438872127</v>
      </c>
      <c r="AN132" s="24" cm="1">
        <f t="array" ref="AN132">_xlfn.IFS(BE132=0,0,BE132&gt;0,(LOG(0.01*BV132/10^-BE132)))</f>
        <v>7.881875340353325</v>
      </c>
      <c r="AO132" s="24" t="e" cm="1">
        <f t="array" ref="AO132">_xlfn.IFS(BF132=0,0,BF132&gt;0,(LOG(0.01*BW132/10^-BF132)))</f>
        <v>#N/A</v>
      </c>
      <c r="AP132" s="24" t="e" cm="1">
        <f t="array" ref="AP132">_xlfn.IFS(BG132=0,0,BG132&gt;0,(LOG(0.01*BX132/10^-BG132)))</f>
        <v>#N/A</v>
      </c>
      <c r="AQ132" s="24" t="e" cm="1">
        <f t="array" ref="AQ132">_xlfn.IFS(BH132=0,0,BH132&gt;0,(LOG(0.01*BY132/10^-BH132)))</f>
        <v>#N/A</v>
      </c>
      <c r="AR132" s="23">
        <f>VLOOKUP($A132,'I-EmEC'!$A:$DD,MATCH(AR$2,'I-EmEC'!$A$1:$DD$1,0),FALSE)</f>
        <v>9.0399999999999991</v>
      </c>
      <c r="AS132" s="24">
        <f>VLOOKUP($A132,'I-EmEC'!$A:$DD,MATCH(AS$2,'I-EmEC'!$A$1:$DD$1,0),FALSE)</f>
        <v>8.92</v>
      </c>
      <c r="AT132" s="24">
        <f>VLOOKUP($A132,'I-EmEC'!$A:$DD,MATCH(AT$2,'I-EmEC'!$A$1:$DD$1,0),FALSE)</f>
        <v>7.59</v>
      </c>
      <c r="AU132" s="24">
        <f>VLOOKUP($A132,'I-EmEC'!$A:$DD,MATCH(AU$2,'I-EmEC'!$A$1:$DD$1,0),FALSE)</f>
        <v>7.59</v>
      </c>
      <c r="AV132" s="24">
        <f>VLOOKUP($A132,'I-EmEC'!$A:$DD,MATCH(AV$2,'I-EmEC'!$A$1:$DD$1,0),FALSE)</f>
        <v>7.95</v>
      </c>
      <c r="AW132" s="24">
        <f>VLOOKUP($A132,'I-EmEC'!$A:$DD,MATCH(AW$2,'I-EmEC'!$A$1:$DD$1,0),FALSE)</f>
        <v>7.59</v>
      </c>
      <c r="AX132" s="24">
        <f>VLOOKUP($A132,'I-EmEC'!$A:$DD,MATCH(AX$2,'I-EmEC'!$A$1:$DD$1,0),FALSE)</f>
        <v>7.59</v>
      </c>
      <c r="AY132" s="24">
        <f>VLOOKUP($A132,'I-EmEC'!$A:$DD,MATCH(AY$2,'I-EmEC'!$A$1:$DD$1,0),FALSE)</f>
        <v>7.34</v>
      </c>
      <c r="AZ132" s="24">
        <f>VLOOKUP($A132,'I-EmEC'!$A:$DD,MATCH(AZ$2,'I-EmEC'!$A$1:$DD$1,0),FALSE)</f>
        <v>9.09</v>
      </c>
      <c r="BA132" s="24">
        <f>VLOOKUP($A132,'I-EmEC'!$A:$DD,MATCH(BA$2,'I-EmEC'!$A$1:$DD$1,0),FALSE)</f>
        <v>9.09</v>
      </c>
      <c r="BB132" s="24">
        <f>VLOOKUP($A132,'I-EmEC'!$A:$DD,MATCH(BB$2,'I-EmEC'!$A$1:$DD$1,0),FALSE)</f>
        <v>8.84</v>
      </c>
      <c r="BC132" s="24">
        <f>VLOOKUP($A132,'I-EmEC'!$A:$DD,MATCH(BC$2,'I-EmEC'!$A$1:$DD$1,0),FALSE)</f>
        <v>7.86</v>
      </c>
      <c r="BD132" s="24">
        <f>VLOOKUP($A132,'I-EmEC'!$A:$DD,MATCH(BD$2,'I-EmEC'!$A$1:$DD$1,0),FALSE)</f>
        <v>7.71</v>
      </c>
      <c r="BE132" s="24">
        <f>VLOOKUP($A132,'I-EmEC'!$A:$DD,MATCH(BE$2,'I-EmEC'!$A$1:$DD$1,0),FALSE)</f>
        <v>8.23</v>
      </c>
      <c r="BF132" s="24" t="e">
        <f>VLOOKUP($A132,'I-EmEC'!$A:$DD,MATCH(BF$2,'I-EmEC'!$A$1:$DD$1,0),FALSE)</f>
        <v>#N/A</v>
      </c>
      <c r="BG132" s="24" t="e">
        <f>VLOOKUP($A132,'I-EmEC'!$A:$DD,MATCH(BG$2,'I-EmEC'!$A$1:$DD$1,0),FALSE)</f>
        <v>#N/A</v>
      </c>
      <c r="BH132" s="24" t="e">
        <f>VLOOKUP($A132,'I-EmEC'!$A:$DD,MATCH(BH$2,'I-EmEC'!$A$1:$DD$1,0),FALSE)</f>
        <v>#N/A</v>
      </c>
      <c r="BI132" s="26">
        <f>VLOOKUP($A132,'I-EmEC'!$A:$DD,MATCH(BI$2,'I-EmEC'!$A$1:$DD$1,0),FALSE)</f>
        <v>56.985294117647058</v>
      </c>
      <c r="BJ132" s="27">
        <f>VLOOKUP($A132,'I-EmEC'!$A:$DD,MATCH(BJ$2,'I-EmEC'!$A$1:$DD$1,0),FALSE)</f>
        <v>57.434944237918216</v>
      </c>
      <c r="BK132" s="27">
        <f>VLOOKUP($A132,'I-EmEC'!$A:$DD,MATCH(BK$2,'I-EmEC'!$A$1:$DD$1,0),FALSE)</f>
        <v>22.823984526112184</v>
      </c>
      <c r="BL132" s="27">
        <f>VLOOKUP($A132,'I-EmEC'!$A:$DD,MATCH(BL$2,'I-EmEC'!$A$1:$DD$1,0),FALSE)</f>
        <v>22.823984526112184</v>
      </c>
      <c r="BM132" s="27">
        <f>VLOOKUP($A132,'I-EmEC'!$A:$DD,MATCH(BM$2,'I-EmEC'!$A$1:$DD$1,0),FALSE)</f>
        <v>30.184804928131417</v>
      </c>
      <c r="BN132" s="27">
        <f>VLOOKUP($A132,'I-EmEC'!$A:$DD,MATCH(BN$2,'I-EmEC'!$A$1:$DD$1,0),FALSE)</f>
        <v>19.047619047619047</v>
      </c>
      <c r="BO132" s="27">
        <f>VLOOKUP($A132,'I-EmEC'!$A:$DD,MATCH(BO$2,'I-EmEC'!$A$1:$DD$1,0),FALSE)</f>
        <v>19.047619047619047</v>
      </c>
      <c r="BP132" s="27">
        <f>VLOOKUP($A132,'I-EmEC'!$A:$DD,MATCH(BP$2,'I-EmEC'!$A$1:$DD$1,0),FALSE)</f>
        <v>24.927536231884059</v>
      </c>
      <c r="BQ132" s="27">
        <f>VLOOKUP($A132,'I-EmEC'!$A:$DD,MATCH(BQ$2,'I-EmEC'!$A$1:$DD$1,0),FALSE)</f>
        <v>61.806981519507183</v>
      </c>
      <c r="BR132" s="27">
        <f>VLOOKUP($A132,'I-EmEC'!$A:$DD,MATCH(BR$2,'I-EmEC'!$A$1:$DD$1,0),FALSE)</f>
        <v>61.806981519507183</v>
      </c>
      <c r="BS132" s="27">
        <f>VLOOKUP($A132,'I-EmEC'!$A:$DD,MATCH(BS$2,'I-EmEC'!$A$1:$DD$1,0),FALSE)</f>
        <v>57.977528089887642</v>
      </c>
      <c r="BT132" s="27">
        <f>VLOOKUP($A132,'I-EmEC'!$A:$DD,MATCH(BT$2,'I-EmEC'!$A$1:$DD$1,0),FALSE)</f>
        <v>35.305719921104533</v>
      </c>
      <c r="BU132" s="27">
        <f>VLOOKUP($A132,'I-EmEC'!$A:$DD,MATCH(BU$2,'I-EmEC'!$A$1:$DD$1,0),FALSE)</f>
        <v>28.761904761904763</v>
      </c>
      <c r="BV132" s="27">
        <f>VLOOKUP($A132,'I-EmEC'!$A:$DD,MATCH(BV$2,'I-EmEC'!$A$1:$DD$1,0),FALSE)</f>
        <v>44.861660079051383</v>
      </c>
      <c r="BW132" s="27" t="e">
        <f>VLOOKUP($A132,'I-EmEC'!$A:$DD,MATCH(BW$2,'I-EmEC'!$A$1:$DD$1,0),FALSE)</f>
        <v>#N/A</v>
      </c>
      <c r="BX132" s="27" t="e">
        <f>VLOOKUP($A132,'I-EmEC'!$A:$DD,MATCH(BX$2,'I-EmEC'!$A$1:$DD$1,0),FALSE)</f>
        <v>#N/A</v>
      </c>
      <c r="BY132" s="27" t="e">
        <f>VLOOKUP($A132,'I-EmEC'!$A:$DD,MATCH(BY$2,'I-EmEC'!$A$1:$DD$1,0),FALSE)</f>
        <v>#N/A</v>
      </c>
      <c r="BZ132" s="23">
        <f>VLOOKUP($A132,'I-EmEC'!$A:$DD,MATCH(BZ$2,'I-EmEC'!$A$1:$DD$1,0),FALSE)</f>
        <v>7.8085642317380346</v>
      </c>
      <c r="CA132" s="24">
        <f>VLOOKUP($A132,'I-EmEC'!$A:$DD,MATCH(CA$2,'I-EmEC'!$A$1:$DD$1,0),FALSE)</f>
        <v>9.4207317073170724</v>
      </c>
      <c r="CB132" s="24">
        <f>VLOOKUP($A132,'I-EmEC'!$A:$DD,MATCH(CB$2,'I-EmEC'!$A$1:$DD$1,0),FALSE)</f>
        <v>6.8604651162790704</v>
      </c>
      <c r="CC132" s="24">
        <f>VLOOKUP($A132,'I-EmEC'!$A:$DD,MATCH(CC$2,'I-EmEC'!$A$1:$DD$1,0),FALSE)</f>
        <v>6.8604651162790704</v>
      </c>
      <c r="CD132" s="24">
        <f>VLOOKUP($A132,'I-EmEC'!$A:$DD,MATCH(CD$2,'I-EmEC'!$A$1:$DD$1,0),FALSE)</f>
        <v>7.2058823529411757</v>
      </c>
      <c r="CE132" s="24">
        <f>VLOOKUP($A132,'I-EmEC'!$A:$DD,MATCH(CE$2,'I-EmEC'!$A$1:$DD$1,0),FALSE)</f>
        <v>2.3896103896103895</v>
      </c>
      <c r="CF132" s="24">
        <f>VLOOKUP($A132,'I-EmEC'!$A:$DD,MATCH(CF$2,'I-EmEC'!$A$1:$DD$1,0),FALSE)</f>
        <v>2.3896103896103895</v>
      </c>
      <c r="CG132" s="24">
        <f>VLOOKUP($A132,'I-EmEC'!$A:$DD,MATCH(CG$2,'I-EmEC'!$A$1:$DD$1,0),FALSE)</f>
        <v>1.5114235500878732</v>
      </c>
      <c r="CH132" s="24">
        <f>VLOOKUP($A132,'I-EmEC'!$A:$DD,MATCH(CH$2,'I-EmEC'!$A$1:$DD$1,0),FALSE)</f>
        <v>9.2331288343558295</v>
      </c>
      <c r="CI132" s="24">
        <f>VLOOKUP($A132,'I-EmEC'!$A:$DD,MATCH(CI$2,'I-EmEC'!$A$1:$DD$1,0),FALSE)</f>
        <v>9.2331288343558295</v>
      </c>
      <c r="CJ132" s="24">
        <f>VLOOKUP($A132,'I-EmEC'!$A:$DD,MATCH(CJ$2,'I-EmEC'!$A$1:$DD$1,0),FALSE)</f>
        <v>5.8371040723981906</v>
      </c>
      <c r="CK132" s="24">
        <f>VLOOKUP($A132,'I-EmEC'!$A:$DD,MATCH(CK$2,'I-EmEC'!$A$1:$DD$1,0),FALSE)</f>
        <v>4.698162729658792</v>
      </c>
      <c r="CL132" s="24">
        <f>VLOOKUP($A132,'I-EmEC'!$A:$DD,MATCH(CL$2,'I-EmEC'!$A$1:$DD$1,0),FALSE)</f>
        <v>3.8227848101265822</v>
      </c>
      <c r="CM132" s="24">
        <f>VLOOKUP($A132,'I-EmEC'!$A:$DD,MATCH(CM$2,'I-EmEC'!$A$1:$DD$1,0),FALSE)</f>
        <v>7.8546712802768157</v>
      </c>
      <c r="CN132" s="24" t="e">
        <f>VLOOKUP($A132,'I-EmEC'!$A:$DD,MATCH(CN$2,'I-EmEC'!$A$1:$DD$1,0),FALSE)</f>
        <v>#N/A</v>
      </c>
      <c r="CO132" s="24" t="e">
        <f>VLOOKUP($A132,'I-EmEC'!$A:$DD,MATCH(CO$2,'I-EmEC'!$A$1:$DD$1,0),FALSE)</f>
        <v>#N/A</v>
      </c>
      <c r="CP132" s="24" t="e">
        <f>VLOOKUP($A132,'I-EmEC'!$A:$DD,MATCH(CP$2,'I-EmEC'!$A$1:$DD$1,0),FALSE)</f>
        <v>#N/A</v>
      </c>
    </row>
    <row r="133" spans="1:94" x14ac:dyDescent="0.2">
      <c r="A133" s="49" t="s">
        <v>208</v>
      </c>
      <c r="B133" s="37" t="str">
        <f>IF(VLOOKUP($A133,'I-Ligands'!$A:$G,3,FALSE)="","",VLOOKUP($A133,'I-Ligands'!$A:$G,3,FALSE))</f>
        <v>Iloprost</v>
      </c>
      <c r="C133" s="38" t="str">
        <f>IF(VLOOKUP($A133,'I-Ligands'!$A:$G,4,FALSE)="","",VLOOKUP($A133,'I-Ligands'!$A:$G,4,FALSE))</f>
        <v>Iloprost</v>
      </c>
      <c r="D133" s="36" t="str">
        <f>IF(VLOOKUP($A133,'I-Ligands'!$A:$G,5,FALSE)="","",VLOOKUP($A133,'I-Ligands'!$A:$G,5,FALSE))</f>
        <v>Guide to Pharmacology</v>
      </c>
      <c r="E133" s="36">
        <f>IF(VLOOKUP($A133,'I-Ligands'!$A:$G,6,FALSE)="","",VLOOKUP($A133,'I-Ligands'!$A:$G,6,FALSE))</f>
        <v>1895</v>
      </c>
      <c r="F133" s="36" t="str">
        <f>IF(VLOOKUP($A133,'I-Ligands'!$A:$G,7,FALSE)="","",VLOOKUP($A133,'I-Ligands'!$A:$G,7,FALSE))</f>
        <v>Surrogate</v>
      </c>
      <c r="G133" s="28">
        <f t="shared" si="40"/>
        <v>9.1227611112827542</v>
      </c>
      <c r="H133" s="32">
        <f t="shared" si="41"/>
        <v>0</v>
      </c>
      <c r="I133" s="32">
        <f t="shared" si="42"/>
        <v>8.3347639032418428</v>
      </c>
      <c r="J133" s="32">
        <f t="shared" si="43"/>
        <v>6.9493599492126634</v>
      </c>
      <c r="K133" s="32" t="e">
        <f t="shared" si="44"/>
        <v>#N/A</v>
      </c>
      <c r="L133" s="28">
        <f t="shared" si="45"/>
        <v>9.2100000000000009</v>
      </c>
      <c r="M133" s="32">
        <f t="shared" si="46"/>
        <v>0</v>
      </c>
      <c r="N133" s="32">
        <f t="shared" si="47"/>
        <v>8.4600000000000009</v>
      </c>
      <c r="O133" s="32">
        <f t="shared" si="48"/>
        <v>7.73</v>
      </c>
      <c r="P133" s="32" t="e">
        <f t="shared" si="49"/>
        <v>#N/A</v>
      </c>
      <c r="Q133" s="29">
        <f t="shared" si="50"/>
        <v>82.899628252788105</v>
      </c>
      <c r="R133" s="31">
        <f t="shared" si="51"/>
        <v>0</v>
      </c>
      <c r="S133" s="31">
        <f t="shared" si="52"/>
        <v>74.948665297741272</v>
      </c>
      <c r="T133" s="31">
        <f t="shared" si="53"/>
        <v>16.571428571428569</v>
      </c>
      <c r="U133" s="31" t="e">
        <f t="shared" si="54"/>
        <v>#N/A</v>
      </c>
      <c r="V133" s="28">
        <f t="shared" si="55"/>
        <v>10.853658536585368</v>
      </c>
      <c r="W133" s="32">
        <f t="shared" si="56"/>
        <v>0</v>
      </c>
      <c r="X133" s="32">
        <f t="shared" si="57"/>
        <v>5.133614627285513</v>
      </c>
      <c r="Y133" s="32">
        <f t="shared" si="58"/>
        <v>1.8087318087318087</v>
      </c>
      <c r="Z133" s="32" t="e">
        <f t="shared" si="59"/>
        <v>#N/A</v>
      </c>
      <c r="AA133" s="23" cm="1">
        <f t="array" ref="AA133">_xlfn.IFS(AR133=0,0,AR133&gt;0,(LOG(0.01*BI133/10^-AR133)))</f>
        <v>9.1227611112827542</v>
      </c>
      <c r="AB133" s="24" cm="1">
        <f t="array" ref="AB133">_xlfn.IFS(AS133=0,0,AS133&gt;0,(LOG(0.01*BJ133/10^-AS133)))</f>
        <v>8.8785525830457548</v>
      </c>
      <c r="AC133" s="24" cm="1">
        <f t="array" ref="AC133">_xlfn.IFS(AT133=0,0,AT133&gt;0,(LOG(0.01*BK133/10^-AT133)))</f>
        <v>0</v>
      </c>
      <c r="AD133" s="24" cm="1">
        <f t="array" ref="AD133">_xlfn.IFS(AU133=0,0,AU133&gt;0,(LOG(0.01*BL133/10^-AU133)))</f>
        <v>0</v>
      </c>
      <c r="AE133" s="24" cm="1">
        <f t="array" ref="AE133">_xlfn.IFS(AV133=0,0,AV133&gt;0,(LOG(0.01*BM133/10^-AV133)))</f>
        <v>0</v>
      </c>
      <c r="AF133" s="24" cm="1">
        <f t="array" ref="AF133">_xlfn.IFS(AW133=0,0,AW133&gt;0,(LOG(0.01*BN133/10^-AW133)))</f>
        <v>0</v>
      </c>
      <c r="AG133" s="24" cm="1">
        <f t="array" ref="AG133">_xlfn.IFS(AX133=0,0,AX133&gt;0,(LOG(0.01*BO133/10^-AX133)))</f>
        <v>0</v>
      </c>
      <c r="AH133" s="24" cm="1">
        <f t="array" ref="AH133">_xlfn.IFS(AY133=0,0,AY133&gt;0,(LOG(0.01*BP133/10^-AY133)))</f>
        <v>0</v>
      </c>
      <c r="AI133" s="24" cm="1">
        <f t="array" ref="AI133">_xlfn.IFS(AZ133=0,0,AZ133&gt;0,(LOG(0.01*BQ133/10^-AZ133)))</f>
        <v>8.3347639032418428</v>
      </c>
      <c r="AJ133" s="24" cm="1">
        <f t="array" ref="AJ133">_xlfn.IFS(BA133=0,0,BA133&gt;0,(LOG(0.01*BR133/10^-BA133)))</f>
        <v>8.3347639032418428</v>
      </c>
      <c r="AK133" s="24" cm="1">
        <f t="array" ref="AK133">_xlfn.IFS(BB133=0,0,BB133&gt;0,(LOG(0.01*BS133/10^-BB133)))</f>
        <v>7.2459192750809507</v>
      </c>
      <c r="AL133" s="24" cm="1">
        <f t="array" ref="AL133">_xlfn.IFS(BC133=0,0,BC133&gt;0,(LOG(0.01*BT133/10^-BC133)))</f>
        <v>0</v>
      </c>
      <c r="AM133" s="24" cm="1">
        <f t="array" ref="AM133">_xlfn.IFS(BD133=0,0,BD133&gt;0,(LOG(0.01*BU133/10^-BD133)))</f>
        <v>6.9493599492126634</v>
      </c>
      <c r="AN133" s="24" cm="1">
        <f t="array" ref="AN133">_xlfn.IFS(BE133=0,0,BE133&gt;0,(LOG(0.01*BV133/10^-BE133)))</f>
        <v>0</v>
      </c>
      <c r="AO133" s="24" t="e" cm="1">
        <f t="array" ref="AO133">_xlfn.IFS(BF133=0,0,BF133&gt;0,(LOG(0.01*BW133/10^-BF133)))</f>
        <v>#N/A</v>
      </c>
      <c r="AP133" s="24" t="e" cm="1">
        <f t="array" ref="AP133">_xlfn.IFS(BG133=0,0,BG133&gt;0,(LOG(0.01*BX133/10^-BG133)))</f>
        <v>#N/A</v>
      </c>
      <c r="AQ133" s="24" t="e" cm="1">
        <f t="array" ref="AQ133">_xlfn.IFS(BH133=0,0,BH133&gt;0,(LOG(0.01*BY133/10^-BH133)))</f>
        <v>#N/A</v>
      </c>
      <c r="AR133" s="23">
        <f>VLOOKUP($A133,'I-EmEC'!$A:$DD,MATCH(AR$2,'I-EmEC'!$A$1:$DD$1,0),FALSE)</f>
        <v>9.2100000000000009</v>
      </c>
      <c r="AS133" s="24">
        <f>VLOOKUP($A133,'I-EmEC'!$A:$DD,MATCH(AS$2,'I-EmEC'!$A$1:$DD$1,0),FALSE)</f>
        <v>8.9600000000000009</v>
      </c>
      <c r="AT133" s="24">
        <f>VLOOKUP($A133,'I-EmEC'!$A:$DD,MATCH(AT$2,'I-EmEC'!$A$1:$DD$1,0),FALSE)</f>
        <v>0</v>
      </c>
      <c r="AU133" s="24">
        <f>VLOOKUP($A133,'I-EmEC'!$A:$DD,MATCH(AU$2,'I-EmEC'!$A$1:$DD$1,0),FALSE)</f>
        <v>0</v>
      </c>
      <c r="AV133" s="24">
        <f>VLOOKUP($A133,'I-EmEC'!$A:$DD,MATCH(AV$2,'I-EmEC'!$A$1:$DD$1,0),FALSE)</f>
        <v>0</v>
      </c>
      <c r="AW133" s="24">
        <f>VLOOKUP($A133,'I-EmEC'!$A:$DD,MATCH(AW$2,'I-EmEC'!$A$1:$DD$1,0),FALSE)</f>
        <v>0</v>
      </c>
      <c r="AX133" s="24">
        <f>VLOOKUP($A133,'I-EmEC'!$A:$DD,MATCH(AX$2,'I-EmEC'!$A$1:$DD$1,0),FALSE)</f>
        <v>0</v>
      </c>
      <c r="AY133" s="24">
        <f>VLOOKUP($A133,'I-EmEC'!$A:$DD,MATCH(AY$2,'I-EmEC'!$A$1:$DD$1,0),FALSE)</f>
        <v>0</v>
      </c>
      <c r="AZ133" s="24">
        <f>VLOOKUP($A133,'I-EmEC'!$A:$DD,MATCH(AZ$2,'I-EmEC'!$A$1:$DD$1,0),FALSE)</f>
        <v>8.4600000000000009</v>
      </c>
      <c r="BA133" s="24">
        <f>VLOOKUP($A133,'I-EmEC'!$A:$DD,MATCH(BA$2,'I-EmEC'!$A$1:$DD$1,0),FALSE)</f>
        <v>8.4600000000000009</v>
      </c>
      <c r="BB133" s="24">
        <f>VLOOKUP($A133,'I-EmEC'!$A:$DD,MATCH(BB$2,'I-EmEC'!$A$1:$DD$1,0),FALSE)</f>
        <v>7.97</v>
      </c>
      <c r="BC133" s="24">
        <f>VLOOKUP($A133,'I-EmEC'!$A:$DD,MATCH(BC$2,'I-EmEC'!$A$1:$DD$1,0),FALSE)</f>
        <v>0</v>
      </c>
      <c r="BD133" s="24">
        <f>VLOOKUP($A133,'I-EmEC'!$A:$DD,MATCH(BD$2,'I-EmEC'!$A$1:$DD$1,0),FALSE)</f>
        <v>7.73</v>
      </c>
      <c r="BE133" s="24">
        <f>VLOOKUP($A133,'I-EmEC'!$A:$DD,MATCH(BE$2,'I-EmEC'!$A$1:$DD$1,0),FALSE)</f>
        <v>0</v>
      </c>
      <c r="BF133" s="24" t="e">
        <f>VLOOKUP($A133,'I-EmEC'!$A:$DD,MATCH(BF$2,'I-EmEC'!$A$1:$DD$1,0),FALSE)</f>
        <v>#N/A</v>
      </c>
      <c r="BG133" s="24" t="e">
        <f>VLOOKUP($A133,'I-EmEC'!$A:$DD,MATCH(BG$2,'I-EmEC'!$A$1:$DD$1,0),FALSE)</f>
        <v>#N/A</v>
      </c>
      <c r="BH133" s="24" t="e">
        <f>VLOOKUP($A133,'I-EmEC'!$A:$DD,MATCH(BH$2,'I-EmEC'!$A$1:$DD$1,0),FALSE)</f>
        <v>#N/A</v>
      </c>
      <c r="BI133" s="26">
        <f>VLOOKUP($A133,'I-EmEC'!$A:$DD,MATCH(BI$2,'I-EmEC'!$A$1:$DD$1,0),FALSE)</f>
        <v>81.80147058823529</v>
      </c>
      <c r="BJ133" s="27">
        <f>VLOOKUP($A133,'I-EmEC'!$A:$DD,MATCH(BJ$2,'I-EmEC'!$A$1:$DD$1,0),FALSE)</f>
        <v>82.899628252788105</v>
      </c>
      <c r="BK133" s="27">
        <f>VLOOKUP($A133,'I-EmEC'!$A:$DD,MATCH(BK$2,'I-EmEC'!$A$1:$DD$1,0),FALSE)</f>
        <v>0</v>
      </c>
      <c r="BL133" s="27">
        <f>VLOOKUP($A133,'I-EmEC'!$A:$DD,MATCH(BL$2,'I-EmEC'!$A$1:$DD$1,0),FALSE)</f>
        <v>0</v>
      </c>
      <c r="BM133" s="27">
        <f>VLOOKUP($A133,'I-EmEC'!$A:$DD,MATCH(BM$2,'I-EmEC'!$A$1:$DD$1,0),FALSE)</f>
        <v>0</v>
      </c>
      <c r="BN133" s="27">
        <f>VLOOKUP($A133,'I-EmEC'!$A:$DD,MATCH(BN$2,'I-EmEC'!$A$1:$DD$1,0),FALSE)</f>
        <v>0</v>
      </c>
      <c r="BO133" s="27">
        <f>VLOOKUP($A133,'I-EmEC'!$A:$DD,MATCH(BO$2,'I-EmEC'!$A$1:$DD$1,0),FALSE)</f>
        <v>0</v>
      </c>
      <c r="BP133" s="27">
        <f>VLOOKUP($A133,'I-EmEC'!$A:$DD,MATCH(BP$2,'I-EmEC'!$A$1:$DD$1,0),FALSE)</f>
        <v>0</v>
      </c>
      <c r="BQ133" s="27">
        <f>VLOOKUP($A133,'I-EmEC'!$A:$DD,MATCH(BQ$2,'I-EmEC'!$A$1:$DD$1,0),FALSE)</f>
        <v>74.948665297741272</v>
      </c>
      <c r="BR133" s="27">
        <f>VLOOKUP($A133,'I-EmEC'!$A:$DD,MATCH(BR$2,'I-EmEC'!$A$1:$DD$1,0),FALSE)</f>
        <v>74.948665297741272</v>
      </c>
      <c r="BS133" s="27">
        <f>VLOOKUP($A133,'I-EmEC'!$A:$DD,MATCH(BS$2,'I-EmEC'!$A$1:$DD$1,0),FALSE)</f>
        <v>18.876404494382022</v>
      </c>
      <c r="BT133" s="27">
        <f>VLOOKUP($A133,'I-EmEC'!$A:$DD,MATCH(BT$2,'I-EmEC'!$A$1:$DD$1,0),FALSE)</f>
        <v>0</v>
      </c>
      <c r="BU133" s="27">
        <f>VLOOKUP($A133,'I-EmEC'!$A:$DD,MATCH(BU$2,'I-EmEC'!$A$1:$DD$1,0),FALSE)</f>
        <v>16.571428571428569</v>
      </c>
      <c r="BV133" s="27">
        <f>VLOOKUP($A133,'I-EmEC'!$A:$DD,MATCH(BV$2,'I-EmEC'!$A$1:$DD$1,0),FALSE)</f>
        <v>0</v>
      </c>
      <c r="BW133" s="27" t="e">
        <f>VLOOKUP($A133,'I-EmEC'!$A:$DD,MATCH(BW$2,'I-EmEC'!$A$1:$DD$1,0),FALSE)</f>
        <v>#N/A</v>
      </c>
      <c r="BX133" s="27" t="e">
        <f>VLOOKUP($A133,'I-EmEC'!$A:$DD,MATCH(BX$2,'I-EmEC'!$A$1:$DD$1,0),FALSE)</f>
        <v>#N/A</v>
      </c>
      <c r="BY133" s="27" t="e">
        <f>VLOOKUP($A133,'I-EmEC'!$A:$DD,MATCH(BY$2,'I-EmEC'!$A$1:$DD$1,0),FALSE)</f>
        <v>#N/A</v>
      </c>
      <c r="BZ133" s="23">
        <f>VLOOKUP($A133,'I-EmEC'!$A:$DD,MATCH(BZ$2,'I-EmEC'!$A$1:$DD$1,0),FALSE)</f>
        <v>10.853658536585368</v>
      </c>
      <c r="CA133" s="24">
        <f>VLOOKUP($A133,'I-EmEC'!$A:$DD,MATCH(CA$2,'I-EmEC'!$A$1:$DD$1,0),FALSE)</f>
        <v>9.5708154506437761</v>
      </c>
      <c r="CB133" s="24">
        <f>VLOOKUP($A133,'I-EmEC'!$A:$DD,MATCH(CB$2,'I-EmEC'!$A$1:$DD$1,0),FALSE)</f>
        <v>0</v>
      </c>
      <c r="CC133" s="24">
        <f>VLOOKUP($A133,'I-EmEC'!$A:$DD,MATCH(CC$2,'I-EmEC'!$A$1:$DD$1,0),FALSE)</f>
        <v>0</v>
      </c>
      <c r="CD133" s="24">
        <f>VLOOKUP($A133,'I-EmEC'!$A:$DD,MATCH(CD$2,'I-EmEC'!$A$1:$DD$1,0),FALSE)</f>
        <v>0</v>
      </c>
      <c r="CE133" s="24">
        <f>VLOOKUP($A133,'I-EmEC'!$A:$DD,MATCH(CE$2,'I-EmEC'!$A$1:$DD$1,0),FALSE)</f>
        <v>0</v>
      </c>
      <c r="CF133" s="24">
        <f>VLOOKUP($A133,'I-EmEC'!$A:$DD,MATCH(CF$2,'I-EmEC'!$A$1:$DD$1,0),FALSE)</f>
        <v>0</v>
      </c>
      <c r="CG133" s="24">
        <f>VLOOKUP($A133,'I-EmEC'!$A:$DD,MATCH(CG$2,'I-EmEC'!$A$1:$DD$1,0),FALSE)</f>
        <v>0</v>
      </c>
      <c r="CH133" s="24">
        <f>VLOOKUP($A133,'I-EmEC'!$A:$DD,MATCH(CH$2,'I-EmEC'!$A$1:$DD$1,0),FALSE)</f>
        <v>5.133614627285513</v>
      </c>
      <c r="CI133" s="24">
        <f>VLOOKUP($A133,'I-EmEC'!$A:$DD,MATCH(CI$2,'I-EmEC'!$A$1:$DD$1,0),FALSE)</f>
        <v>5.133614627285513</v>
      </c>
      <c r="CJ133" s="24">
        <f>VLOOKUP($A133,'I-EmEC'!$A:$DD,MATCH(CJ$2,'I-EmEC'!$A$1:$DD$1,0),FALSE)</f>
        <v>1.153846153846154</v>
      </c>
      <c r="CK133" s="24">
        <f>VLOOKUP($A133,'I-EmEC'!$A:$DD,MATCH(CK$2,'I-EmEC'!$A$1:$DD$1,0),FALSE)</f>
        <v>0</v>
      </c>
      <c r="CL133" s="24">
        <f>VLOOKUP($A133,'I-EmEC'!$A:$DD,MATCH(CL$2,'I-EmEC'!$A$1:$DD$1,0),FALSE)</f>
        <v>1.8087318087318087</v>
      </c>
      <c r="CM133" s="24">
        <f>VLOOKUP($A133,'I-EmEC'!$A:$DD,MATCH(CM$2,'I-EmEC'!$A$1:$DD$1,0),FALSE)</f>
        <v>0</v>
      </c>
      <c r="CN133" s="24" t="e">
        <f>VLOOKUP($A133,'I-EmEC'!$A:$DD,MATCH(CN$2,'I-EmEC'!$A$1:$DD$1,0),FALSE)</f>
        <v>#N/A</v>
      </c>
      <c r="CO133" s="24" t="e">
        <f>VLOOKUP($A133,'I-EmEC'!$A:$DD,MATCH(CO$2,'I-EmEC'!$A$1:$DD$1,0),FALSE)</f>
        <v>#N/A</v>
      </c>
      <c r="CP133" s="24" t="e">
        <f>VLOOKUP($A133,'I-EmEC'!$A:$DD,MATCH(CP$2,'I-EmEC'!$A$1:$DD$1,0),FALSE)</f>
        <v>#N/A</v>
      </c>
    </row>
    <row r="134" spans="1:94" x14ac:dyDescent="0.2">
      <c r="A134" s="49" t="s">
        <v>201</v>
      </c>
      <c r="B134" s="37" t="str">
        <f>IF(VLOOKUP($A134,'I-Ligands'!$A:$G,3,FALSE)="","",VLOOKUP($A134,'I-Ligands'!$A:$G,3,FALSE))</f>
        <v>Prolactin-Releasing Peptide-20</v>
      </c>
      <c r="C134" s="38" t="str">
        <f>IF(VLOOKUP($A134,'I-Ligands'!$A:$G,4,FALSE)="","",VLOOKUP($A134,'I-Ligands'!$A:$G,4,FALSE))</f>
        <v>TPDINPAWYASRGIRPVGRF-NH2</v>
      </c>
      <c r="D134" s="36" t="str">
        <f>IF(VLOOKUP($A134,'I-Ligands'!$A:$G,5,FALSE)="","",VLOOKUP($A134,'I-Ligands'!$A:$G,5,FALSE))</f>
        <v>Guide to Pharmacology</v>
      </c>
      <c r="E134" s="36">
        <f>IF(VLOOKUP($A134,'I-Ligands'!$A:$G,6,FALSE)="","",VLOOKUP($A134,'I-Ligands'!$A:$G,6,FALSE))</f>
        <v>1871</v>
      </c>
      <c r="F134" s="36" t="str">
        <f>IF(VLOOKUP($A134,'I-Ligands'!$A:$G,7,FALSE)="","",VLOOKUP($A134,'I-Ligands'!$A:$G,7,FALSE))</f>
        <v>Physiological</v>
      </c>
      <c r="G134" s="28">
        <f t="shared" si="40"/>
        <v>0</v>
      </c>
      <c r="H134" s="32">
        <f t="shared" si="41"/>
        <v>7.6904110474574043</v>
      </c>
      <c r="I134" s="32">
        <f t="shared" si="42"/>
        <v>8.1222990325610844</v>
      </c>
      <c r="J134" s="32">
        <f t="shared" si="43"/>
        <v>7.2733702039966639</v>
      </c>
      <c r="K134" s="32" t="e">
        <f t="shared" si="44"/>
        <v>#N/A</v>
      </c>
      <c r="L134" s="28">
        <f t="shared" si="45"/>
        <v>0</v>
      </c>
      <c r="M134" s="32">
        <f t="shared" si="46"/>
        <v>7.98</v>
      </c>
      <c r="N134" s="32">
        <f t="shared" si="47"/>
        <v>8.2899999999999991</v>
      </c>
      <c r="O134" s="32">
        <f t="shared" si="48"/>
        <v>7.79</v>
      </c>
      <c r="P134" s="32" t="e">
        <f t="shared" si="49"/>
        <v>#N/A</v>
      </c>
      <c r="Q134" s="29">
        <f t="shared" si="50"/>
        <v>0</v>
      </c>
      <c r="R134" s="31">
        <f t="shared" si="51"/>
        <v>51.3347022587269</v>
      </c>
      <c r="S134" s="31">
        <f t="shared" si="52"/>
        <v>70.786516853932582</v>
      </c>
      <c r="T134" s="31">
        <f t="shared" si="53"/>
        <v>30.434782608695652</v>
      </c>
      <c r="U134" s="31" t="e">
        <f t="shared" si="54"/>
        <v>#N/A</v>
      </c>
      <c r="V134" s="28">
        <f t="shared" si="55"/>
        <v>0</v>
      </c>
      <c r="W134" s="32">
        <f t="shared" si="56"/>
        <v>9.1623036649214669</v>
      </c>
      <c r="X134" s="32">
        <f t="shared" si="57"/>
        <v>10.535117056856187</v>
      </c>
      <c r="Y134" s="32">
        <f t="shared" si="58"/>
        <v>4.6525679758308156</v>
      </c>
      <c r="Z134" s="32" t="e">
        <f t="shared" si="59"/>
        <v>#N/A</v>
      </c>
      <c r="AA134" s="23" cm="1">
        <f t="array" ref="AA134">_xlfn.IFS(AR134=0,0,AR134&gt;0,(LOG(0.01*BI134/10^-AR134)))</f>
        <v>0</v>
      </c>
      <c r="AB134" s="24" cm="1">
        <f t="array" ref="AB134">_xlfn.IFS(AS134=0,0,AS134&gt;0,(LOG(0.01*BJ134/10^-AS134)))</f>
        <v>0</v>
      </c>
      <c r="AC134" s="24" cm="1">
        <f t="array" ref="AC134">_xlfn.IFS(AT134=0,0,AT134&gt;0,(LOG(0.01*BK134/10^-AT134)))</f>
        <v>7.279547505592352</v>
      </c>
      <c r="AD134" s="24" cm="1">
        <f t="array" ref="AD134">_xlfn.IFS(AU134=0,0,AU134&gt;0,(LOG(0.01*BL134/10^-AU134)))</f>
        <v>7.279547505592352</v>
      </c>
      <c r="AE134" s="24" cm="1">
        <f t="array" ref="AE134">_xlfn.IFS(AV134=0,0,AV134&gt;0,(LOG(0.01*BM134/10^-AV134)))</f>
        <v>7.6904110474574043</v>
      </c>
      <c r="AF134" s="24" cm="1">
        <f t="array" ref="AF134">_xlfn.IFS(AW134=0,0,AW134&gt;0,(LOG(0.01*BN134/10^-AW134)))</f>
        <v>7.4190909179347839</v>
      </c>
      <c r="AG134" s="24" cm="1">
        <f t="array" ref="AG134">_xlfn.IFS(AX134=0,0,AX134&gt;0,(LOG(0.01*BO134/10^-AX134)))</f>
        <v>7.4190909179347839</v>
      </c>
      <c r="AH134" s="24" cm="1">
        <f t="array" ref="AH134">_xlfn.IFS(AY134=0,0,AY134&gt;0,(LOG(0.01*BP134/10^-AY134)))</f>
        <v>0</v>
      </c>
      <c r="AI134" s="24" cm="1">
        <f t="array" ref="AI134">_xlfn.IFS(AZ134=0,0,AZ134&gt;0,(LOG(0.01*BQ134/10^-AZ134)))</f>
        <v>8.1222990325610844</v>
      </c>
      <c r="AJ134" s="24" cm="1">
        <f t="array" ref="AJ134">_xlfn.IFS(BA134=0,0,BA134&gt;0,(LOG(0.01*BR134/10^-BA134)))</f>
        <v>8.1222990325610844</v>
      </c>
      <c r="AK134" s="24" cm="1">
        <f t="array" ref="AK134">_xlfn.IFS(BB134=0,0,BB134&gt;0,(LOG(0.01*BS134/10^-BB134)))</f>
        <v>8.0799505428086711</v>
      </c>
      <c r="AL134" s="24" cm="1">
        <f t="array" ref="AL134">_xlfn.IFS(BC134=0,0,BC134&gt;0,(LOG(0.01*BT134/10^-BC134)))</f>
        <v>0</v>
      </c>
      <c r="AM134" s="24" cm="1">
        <f t="array" ref="AM134">_xlfn.IFS(BD134=0,0,BD134&gt;0,(LOG(0.01*BU134/10^-BD134)))</f>
        <v>0</v>
      </c>
      <c r="AN134" s="24" cm="1">
        <f t="array" ref="AN134">_xlfn.IFS(BE134=0,0,BE134&gt;0,(LOG(0.01*BV134/10^-BE134)))</f>
        <v>7.2733702039966639</v>
      </c>
      <c r="AO134" s="24" t="e" cm="1">
        <f t="array" ref="AO134">_xlfn.IFS(BF134=0,0,BF134&gt;0,(LOG(0.01*BW134/10^-BF134)))</f>
        <v>#N/A</v>
      </c>
      <c r="AP134" s="24" t="e" cm="1">
        <f t="array" ref="AP134">_xlfn.IFS(BG134=0,0,BG134&gt;0,(LOG(0.01*BX134/10^-BG134)))</f>
        <v>#N/A</v>
      </c>
      <c r="AQ134" s="24" t="e" cm="1">
        <f t="array" ref="AQ134">_xlfn.IFS(BH134=0,0,BH134&gt;0,(LOG(0.01*BY134/10^-BH134)))</f>
        <v>#N/A</v>
      </c>
      <c r="AR134" s="23">
        <f>VLOOKUP($A134,'I-EmEC'!$A:$DD,MATCH(AR$2,'I-EmEC'!$A$1:$DD$1,0),FALSE)</f>
        <v>0</v>
      </c>
      <c r="AS134" s="24">
        <f>VLOOKUP($A134,'I-EmEC'!$A:$DD,MATCH(AS$2,'I-EmEC'!$A$1:$DD$1,0),FALSE)</f>
        <v>0</v>
      </c>
      <c r="AT134" s="24">
        <f>VLOOKUP($A134,'I-EmEC'!$A:$DD,MATCH(AT$2,'I-EmEC'!$A$1:$DD$1,0),FALSE)</f>
        <v>7.75</v>
      </c>
      <c r="AU134" s="24">
        <f>VLOOKUP($A134,'I-EmEC'!$A:$DD,MATCH(AU$2,'I-EmEC'!$A$1:$DD$1,0),FALSE)</f>
        <v>7.75</v>
      </c>
      <c r="AV134" s="24">
        <f>VLOOKUP($A134,'I-EmEC'!$A:$DD,MATCH(AV$2,'I-EmEC'!$A$1:$DD$1,0),FALSE)</f>
        <v>7.98</v>
      </c>
      <c r="AW134" s="24">
        <f>VLOOKUP($A134,'I-EmEC'!$A:$DD,MATCH(AW$2,'I-EmEC'!$A$1:$DD$1,0),FALSE)</f>
        <v>7.86</v>
      </c>
      <c r="AX134" s="24">
        <f>VLOOKUP($A134,'I-EmEC'!$A:$DD,MATCH(AX$2,'I-EmEC'!$A$1:$DD$1,0),FALSE)</f>
        <v>7.86</v>
      </c>
      <c r="AY134" s="24">
        <f>VLOOKUP($A134,'I-EmEC'!$A:$DD,MATCH(AY$2,'I-EmEC'!$A$1:$DD$1,0),FALSE)</f>
        <v>0</v>
      </c>
      <c r="AZ134" s="24">
        <f>VLOOKUP($A134,'I-EmEC'!$A:$DD,MATCH(AZ$2,'I-EmEC'!$A$1:$DD$1,0),FALSE)</f>
        <v>8.2899999999999991</v>
      </c>
      <c r="BA134" s="24">
        <f>VLOOKUP($A134,'I-EmEC'!$A:$DD,MATCH(BA$2,'I-EmEC'!$A$1:$DD$1,0),FALSE)</f>
        <v>8.2899999999999991</v>
      </c>
      <c r="BB134" s="24">
        <f>VLOOKUP($A134,'I-EmEC'!$A:$DD,MATCH(BB$2,'I-EmEC'!$A$1:$DD$1,0),FALSE)</f>
        <v>8.23</v>
      </c>
      <c r="BC134" s="24">
        <f>VLOOKUP($A134,'I-EmEC'!$A:$DD,MATCH(BC$2,'I-EmEC'!$A$1:$DD$1,0),FALSE)</f>
        <v>0</v>
      </c>
      <c r="BD134" s="24">
        <f>VLOOKUP($A134,'I-EmEC'!$A:$DD,MATCH(BD$2,'I-EmEC'!$A$1:$DD$1,0),FALSE)</f>
        <v>0</v>
      </c>
      <c r="BE134" s="24">
        <f>VLOOKUP($A134,'I-EmEC'!$A:$DD,MATCH(BE$2,'I-EmEC'!$A$1:$DD$1,0),FALSE)</f>
        <v>7.79</v>
      </c>
      <c r="BF134" s="24" t="e">
        <f>VLOOKUP($A134,'I-EmEC'!$A:$DD,MATCH(BF$2,'I-EmEC'!$A$1:$DD$1,0),FALSE)</f>
        <v>#N/A</v>
      </c>
      <c r="BG134" s="24" t="e">
        <f>VLOOKUP($A134,'I-EmEC'!$A:$DD,MATCH(BG$2,'I-EmEC'!$A$1:$DD$1,0),FALSE)</f>
        <v>#N/A</v>
      </c>
      <c r="BH134" s="24" t="e">
        <f>VLOOKUP($A134,'I-EmEC'!$A:$DD,MATCH(BH$2,'I-EmEC'!$A$1:$DD$1,0),FALSE)</f>
        <v>#N/A</v>
      </c>
      <c r="BI134" s="26">
        <f>VLOOKUP($A134,'I-EmEC'!$A:$DD,MATCH(BI$2,'I-EmEC'!$A$1:$DD$1,0),FALSE)</f>
        <v>0</v>
      </c>
      <c r="BJ134" s="27">
        <f>VLOOKUP($A134,'I-EmEC'!$A:$DD,MATCH(BJ$2,'I-EmEC'!$A$1:$DD$1,0),FALSE)</f>
        <v>0</v>
      </c>
      <c r="BK134" s="27">
        <f>VLOOKUP($A134,'I-EmEC'!$A:$DD,MATCH(BK$2,'I-EmEC'!$A$1:$DD$1,0),FALSE)</f>
        <v>33.849129593810446</v>
      </c>
      <c r="BL134" s="27">
        <f>VLOOKUP($A134,'I-EmEC'!$A:$DD,MATCH(BL$2,'I-EmEC'!$A$1:$DD$1,0),FALSE)</f>
        <v>33.849129593810446</v>
      </c>
      <c r="BM134" s="27">
        <f>VLOOKUP($A134,'I-EmEC'!$A:$DD,MATCH(BM$2,'I-EmEC'!$A$1:$DD$1,0),FALSE)</f>
        <v>51.3347022587269</v>
      </c>
      <c r="BN134" s="27">
        <f>VLOOKUP($A134,'I-EmEC'!$A:$DD,MATCH(BN$2,'I-EmEC'!$A$1:$DD$1,0),FALSE)</f>
        <v>36.231884057971016</v>
      </c>
      <c r="BO134" s="27">
        <f>VLOOKUP($A134,'I-EmEC'!$A:$DD,MATCH(BO$2,'I-EmEC'!$A$1:$DD$1,0),FALSE)</f>
        <v>36.231884057971016</v>
      </c>
      <c r="BP134" s="27">
        <f>VLOOKUP($A134,'I-EmEC'!$A:$DD,MATCH(BP$2,'I-EmEC'!$A$1:$DD$1,0),FALSE)</f>
        <v>0</v>
      </c>
      <c r="BQ134" s="27">
        <f>VLOOKUP($A134,'I-EmEC'!$A:$DD,MATCH(BQ$2,'I-EmEC'!$A$1:$DD$1,0),FALSE)</f>
        <v>67.967145790554412</v>
      </c>
      <c r="BR134" s="27">
        <f>VLOOKUP($A134,'I-EmEC'!$A:$DD,MATCH(BR$2,'I-EmEC'!$A$1:$DD$1,0),FALSE)</f>
        <v>67.967145790554412</v>
      </c>
      <c r="BS134" s="27">
        <f>VLOOKUP($A134,'I-EmEC'!$A:$DD,MATCH(BS$2,'I-EmEC'!$A$1:$DD$1,0),FALSE)</f>
        <v>70.786516853932582</v>
      </c>
      <c r="BT134" s="27">
        <f>VLOOKUP($A134,'I-EmEC'!$A:$DD,MATCH(BT$2,'I-EmEC'!$A$1:$DD$1,0),FALSE)</f>
        <v>0</v>
      </c>
      <c r="BU134" s="27">
        <f>VLOOKUP($A134,'I-EmEC'!$A:$DD,MATCH(BU$2,'I-EmEC'!$A$1:$DD$1,0),FALSE)</f>
        <v>0</v>
      </c>
      <c r="BV134" s="27">
        <f>VLOOKUP($A134,'I-EmEC'!$A:$DD,MATCH(BV$2,'I-EmEC'!$A$1:$DD$1,0),FALSE)</f>
        <v>30.434782608695652</v>
      </c>
      <c r="BW134" s="27" t="e">
        <f>VLOOKUP($A134,'I-EmEC'!$A:$DD,MATCH(BW$2,'I-EmEC'!$A$1:$DD$1,0),FALSE)</f>
        <v>#N/A</v>
      </c>
      <c r="BX134" s="27" t="e">
        <f>VLOOKUP($A134,'I-EmEC'!$A:$DD,MATCH(BX$2,'I-EmEC'!$A$1:$DD$1,0),FALSE)</f>
        <v>#N/A</v>
      </c>
      <c r="BY134" s="27" t="e">
        <f>VLOOKUP($A134,'I-EmEC'!$A:$DD,MATCH(BY$2,'I-EmEC'!$A$1:$DD$1,0),FALSE)</f>
        <v>#N/A</v>
      </c>
      <c r="BZ134" s="23">
        <f>VLOOKUP($A134,'I-EmEC'!$A:$DD,MATCH(BZ$2,'I-EmEC'!$A$1:$DD$1,0),FALSE)</f>
        <v>0</v>
      </c>
      <c r="CA134" s="24">
        <f>VLOOKUP($A134,'I-EmEC'!$A:$DD,MATCH(CA$2,'I-EmEC'!$A$1:$DD$1,0),FALSE)</f>
        <v>0</v>
      </c>
      <c r="CB134" s="24">
        <f>VLOOKUP($A134,'I-EmEC'!$A:$DD,MATCH(CB$2,'I-EmEC'!$A$1:$DD$1,0),FALSE)</f>
        <v>8.7939698492462313</v>
      </c>
      <c r="CC134" s="24">
        <f>VLOOKUP($A134,'I-EmEC'!$A:$DD,MATCH(CC$2,'I-EmEC'!$A$1:$DD$1,0),FALSE)</f>
        <v>8.7939698492462313</v>
      </c>
      <c r="CD134" s="24">
        <f>VLOOKUP($A134,'I-EmEC'!$A:$DD,MATCH(CD$2,'I-EmEC'!$A$1:$DD$1,0),FALSE)</f>
        <v>8.1967213114754109</v>
      </c>
      <c r="CE134" s="24">
        <f>VLOOKUP($A134,'I-EmEC'!$A:$DD,MATCH(CE$2,'I-EmEC'!$A$1:$DD$1,0),FALSE)</f>
        <v>9.1623036649214669</v>
      </c>
      <c r="CF134" s="24">
        <f>VLOOKUP($A134,'I-EmEC'!$A:$DD,MATCH(CF$2,'I-EmEC'!$A$1:$DD$1,0),FALSE)</f>
        <v>9.1623036649214669</v>
      </c>
      <c r="CG134" s="24">
        <f>VLOOKUP($A134,'I-EmEC'!$A:$DD,MATCH(CG$2,'I-EmEC'!$A$1:$DD$1,0),FALSE)</f>
        <v>0</v>
      </c>
      <c r="CH134" s="24">
        <f>VLOOKUP($A134,'I-EmEC'!$A:$DD,MATCH(CH$2,'I-EmEC'!$A$1:$DD$1,0),FALSE)</f>
        <v>7.5917431192660549</v>
      </c>
      <c r="CI134" s="24">
        <f>VLOOKUP($A134,'I-EmEC'!$A:$DD,MATCH(CI$2,'I-EmEC'!$A$1:$DD$1,0),FALSE)</f>
        <v>7.5917431192660549</v>
      </c>
      <c r="CJ134" s="24">
        <f>VLOOKUP($A134,'I-EmEC'!$A:$DD,MATCH(CJ$2,'I-EmEC'!$A$1:$DD$1,0),FALSE)</f>
        <v>10.535117056856187</v>
      </c>
      <c r="CK134" s="24">
        <f>VLOOKUP($A134,'I-EmEC'!$A:$DD,MATCH(CK$2,'I-EmEC'!$A$1:$DD$1,0),FALSE)</f>
        <v>0</v>
      </c>
      <c r="CL134" s="24">
        <f>VLOOKUP($A134,'I-EmEC'!$A:$DD,MATCH(CL$2,'I-EmEC'!$A$1:$DD$1,0),FALSE)</f>
        <v>0</v>
      </c>
      <c r="CM134" s="24">
        <f>VLOOKUP($A134,'I-EmEC'!$A:$DD,MATCH(CM$2,'I-EmEC'!$A$1:$DD$1,0),FALSE)</f>
        <v>4.6525679758308156</v>
      </c>
      <c r="CN134" s="24" t="e">
        <f>VLOOKUP($A134,'I-EmEC'!$A:$DD,MATCH(CN$2,'I-EmEC'!$A$1:$DD$1,0),FALSE)</f>
        <v>#N/A</v>
      </c>
      <c r="CO134" s="24" t="e">
        <f>VLOOKUP($A134,'I-EmEC'!$A:$DD,MATCH(CO$2,'I-EmEC'!$A$1:$DD$1,0),FALSE)</f>
        <v>#N/A</v>
      </c>
      <c r="CP134" s="24" t="e">
        <f>VLOOKUP($A134,'I-EmEC'!$A:$DD,MATCH(CP$2,'I-EmEC'!$A$1:$DD$1,0),FALSE)</f>
        <v>#N/A</v>
      </c>
    </row>
    <row r="135" spans="1:94" x14ac:dyDescent="0.2">
      <c r="A135" s="49" t="s">
        <v>200</v>
      </c>
      <c r="B135" s="37" t="str">
        <f>IF(VLOOKUP($A135,'I-Ligands'!$A:$G,3,FALSE)="","",VLOOKUP($A135,'I-Ligands'!$A:$G,3,FALSE))</f>
        <v>PAF</v>
      </c>
      <c r="C135" s="38" t="str">
        <f>IF(VLOOKUP($A135,'I-Ligands'!$A:$G,4,FALSE)="","",VLOOKUP($A135,'I-Ligands'!$A:$G,4,FALSE))</f>
        <v>1-O-hexadecyl-2-acetyl-sn-glycero-3-phosphocholine</v>
      </c>
      <c r="D135" s="36" t="str">
        <f>IF(VLOOKUP($A135,'I-Ligands'!$A:$G,5,FALSE)="","",VLOOKUP($A135,'I-Ligands'!$A:$G,5,FALSE))</f>
        <v>Guide to Pharmacology</v>
      </c>
      <c r="E135" s="36">
        <f>IF(VLOOKUP($A135,'I-Ligands'!$A:$G,6,FALSE)="","",VLOOKUP($A135,'I-Ligands'!$A:$G,6,FALSE))</f>
        <v>1831</v>
      </c>
      <c r="F135" s="36" t="str">
        <f>IF(VLOOKUP($A135,'I-Ligands'!$A:$G,7,FALSE)="","",VLOOKUP($A135,'I-Ligands'!$A:$G,7,FALSE))</f>
        <v>Physiological</v>
      </c>
      <c r="G135" s="28">
        <f t="shared" si="40"/>
        <v>8.9007540747524594</v>
      </c>
      <c r="H135" s="32">
        <f t="shared" si="41"/>
        <v>9.06139892759691</v>
      </c>
      <c r="I135" s="32">
        <f t="shared" si="42"/>
        <v>9.0589617639578481</v>
      </c>
      <c r="J135" s="32">
        <f t="shared" si="43"/>
        <v>8.7841968135723594</v>
      </c>
      <c r="K135" s="32" t="e">
        <f t="shared" si="44"/>
        <v>#N/A</v>
      </c>
      <c r="L135" s="28">
        <f t="shared" si="45"/>
        <v>9.2899999999999991</v>
      </c>
      <c r="M135" s="32">
        <f t="shared" si="46"/>
        <v>9.76</v>
      </c>
      <c r="N135" s="32">
        <f t="shared" si="47"/>
        <v>9.86</v>
      </c>
      <c r="O135" s="32">
        <f t="shared" si="48"/>
        <v>9.2899999999999991</v>
      </c>
      <c r="P135" s="32" t="e">
        <f t="shared" si="49"/>
        <v>#N/A</v>
      </c>
      <c r="Q135" s="29">
        <f t="shared" si="50"/>
        <v>44.237918215613384</v>
      </c>
      <c r="R135" s="31">
        <f t="shared" si="51"/>
        <v>32.463768115942031</v>
      </c>
      <c r="S135" s="31">
        <f t="shared" si="52"/>
        <v>26.03550295857988</v>
      </c>
      <c r="T135" s="31">
        <f t="shared" si="53"/>
        <v>58.102766798418969</v>
      </c>
      <c r="U135" s="31" t="e">
        <f t="shared" si="54"/>
        <v>#N/A</v>
      </c>
      <c r="V135" s="28">
        <f t="shared" si="55"/>
        <v>3.4343434343434347</v>
      </c>
      <c r="W135" s="32">
        <f t="shared" si="56"/>
        <v>2.5512528473804101</v>
      </c>
      <c r="X135" s="32">
        <f t="shared" si="57"/>
        <v>1.4864864864864862</v>
      </c>
      <c r="Y135" s="32">
        <f t="shared" si="58"/>
        <v>7.2772277227722766</v>
      </c>
      <c r="Z135" s="32" t="e">
        <f t="shared" si="59"/>
        <v>#N/A</v>
      </c>
      <c r="AA135" s="23" cm="1">
        <f t="array" ref="AA135">_xlfn.IFS(AR135=0,0,AR135&gt;0,(LOG(0.01*BI135/10^-AR135)))</f>
        <v>8.9007540747524594</v>
      </c>
      <c r="AB135" s="24" cm="1">
        <f t="array" ref="AB135">_xlfn.IFS(AS135=0,0,AS135&gt;0,(LOG(0.01*BJ135/10^-AS135)))</f>
        <v>8.8857946813901254</v>
      </c>
      <c r="AC135" s="24" cm="1">
        <f t="array" ref="AC135">_xlfn.IFS(AT135=0,0,AT135&gt;0,(LOG(0.01*BK135/10^-AT135)))</f>
        <v>8.8610079081496274</v>
      </c>
      <c r="AD135" s="24" cm="1">
        <f t="array" ref="AD135">_xlfn.IFS(AU135=0,0,AU135&gt;0,(LOG(0.01*BL135/10^-AU135)))</f>
        <v>8.8610079081496274</v>
      </c>
      <c r="AE135" s="24" cm="1">
        <f t="array" ref="AE135">_xlfn.IFS(AV135=0,0,AV135&gt;0,(LOG(0.01*BM135/10^-AV135)))</f>
        <v>8.7159237152715541</v>
      </c>
      <c r="AF135" s="24" cm="1">
        <f t="array" ref="AF135">_xlfn.IFS(AW135=0,0,AW135&gt;0,(LOG(0.01*BN135/10^-AW135)))</f>
        <v>9.0133241649042528</v>
      </c>
      <c r="AG135" s="24" cm="1">
        <f t="array" ref="AG135">_xlfn.IFS(AX135=0,0,AX135&gt;0,(LOG(0.01*BO135/10^-AX135)))</f>
        <v>9.0133241649042528</v>
      </c>
      <c r="AH135" s="24" cm="1">
        <f t="array" ref="AH135">_xlfn.IFS(AY135=0,0,AY135&gt;0,(LOG(0.01*BP135/10^-AY135)))</f>
        <v>9.06139892759691</v>
      </c>
      <c r="AI135" s="24" cm="1">
        <f t="array" ref="AI135">_xlfn.IFS(AZ135=0,0,AZ135&gt;0,(LOG(0.01*BQ135/10^-AZ135)))</f>
        <v>9.0589617639578481</v>
      </c>
      <c r="AJ135" s="24" cm="1">
        <f t="array" ref="AJ135">_xlfn.IFS(BA135=0,0,BA135&gt;0,(LOG(0.01*BR135/10^-BA135)))</f>
        <v>9.0589617639578481</v>
      </c>
      <c r="AK135" s="24" cm="1">
        <f t="array" ref="AK135">_xlfn.IFS(BB135=0,0,BB135&gt;0,(LOG(0.01*BS135/10^-BB135)))</f>
        <v>8.7175148446915607</v>
      </c>
      <c r="AL135" s="24" cm="1">
        <f t="array" ref="AL135">_xlfn.IFS(BC135=0,0,BC135&gt;0,(LOG(0.01*BT135/10^-BC135)))</f>
        <v>8.9455659718725151</v>
      </c>
      <c r="AM135" s="24" cm="1">
        <f t="array" ref="AM135">_xlfn.IFS(BD135=0,0,BD135&gt;0,(LOG(0.01*BU135/10^-BD135)))</f>
        <v>8.528882088915136</v>
      </c>
      <c r="AN135" s="24" cm="1">
        <f t="array" ref="AN135">_xlfn.IFS(BE135=0,0,BE135&gt;0,(LOG(0.01*BV135/10^-BE135)))</f>
        <v>8.7841968135723594</v>
      </c>
      <c r="AO135" s="24" t="e" cm="1">
        <f t="array" ref="AO135">_xlfn.IFS(BF135=0,0,BF135&gt;0,(LOG(0.01*BW135/10^-BF135)))</f>
        <v>#N/A</v>
      </c>
      <c r="AP135" s="24" t="e" cm="1">
        <f t="array" ref="AP135">_xlfn.IFS(BG135=0,0,BG135&gt;0,(LOG(0.01*BX135/10^-BG135)))</f>
        <v>#N/A</v>
      </c>
      <c r="AQ135" s="24" t="e" cm="1">
        <f t="array" ref="AQ135">_xlfn.IFS(BH135=0,0,BH135&gt;0,(LOG(0.01*BY135/10^-BH135)))</f>
        <v>#N/A</v>
      </c>
      <c r="AR135" s="23">
        <f>VLOOKUP($A135,'I-EmEC'!$A:$DD,MATCH(AR$2,'I-EmEC'!$A$1:$DD$1,0),FALSE)</f>
        <v>9.2899999999999991</v>
      </c>
      <c r="AS135" s="24">
        <f>VLOOKUP($A135,'I-EmEC'!$A:$DD,MATCH(AS$2,'I-EmEC'!$A$1:$DD$1,0),FALSE)</f>
        <v>9.24</v>
      </c>
      <c r="AT135" s="24">
        <f>VLOOKUP($A135,'I-EmEC'!$A:$DD,MATCH(AT$2,'I-EmEC'!$A$1:$DD$1,0),FALSE)</f>
        <v>9.64</v>
      </c>
      <c r="AU135" s="24">
        <f>VLOOKUP($A135,'I-EmEC'!$A:$DD,MATCH(AU$2,'I-EmEC'!$A$1:$DD$1,0),FALSE)</f>
        <v>9.64</v>
      </c>
      <c r="AV135" s="24">
        <f>VLOOKUP($A135,'I-EmEC'!$A:$DD,MATCH(AV$2,'I-EmEC'!$A$1:$DD$1,0),FALSE)</f>
        <v>9.76</v>
      </c>
      <c r="AW135" s="24">
        <f>VLOOKUP($A135,'I-EmEC'!$A:$DD,MATCH(AW$2,'I-EmEC'!$A$1:$DD$1,0),FALSE)</f>
        <v>9.58</v>
      </c>
      <c r="AX135" s="24">
        <f>VLOOKUP($A135,'I-EmEC'!$A:$DD,MATCH(AX$2,'I-EmEC'!$A$1:$DD$1,0),FALSE)</f>
        <v>9.58</v>
      </c>
      <c r="AY135" s="24">
        <f>VLOOKUP($A135,'I-EmEC'!$A:$DD,MATCH(AY$2,'I-EmEC'!$A$1:$DD$1,0),FALSE)</f>
        <v>9.5500000000000007</v>
      </c>
      <c r="AZ135" s="24">
        <f>VLOOKUP($A135,'I-EmEC'!$A:$DD,MATCH(AZ$2,'I-EmEC'!$A$1:$DD$1,0),FALSE)</f>
        <v>9.86</v>
      </c>
      <c r="BA135" s="24">
        <f>VLOOKUP($A135,'I-EmEC'!$A:$DD,MATCH(BA$2,'I-EmEC'!$A$1:$DD$1,0),FALSE)</f>
        <v>9.86</v>
      </c>
      <c r="BB135" s="24">
        <f>VLOOKUP($A135,'I-EmEC'!$A:$DD,MATCH(BB$2,'I-EmEC'!$A$1:$DD$1,0),FALSE)</f>
        <v>9.61</v>
      </c>
      <c r="BC135" s="24">
        <f>VLOOKUP($A135,'I-EmEC'!$A:$DD,MATCH(BC$2,'I-EmEC'!$A$1:$DD$1,0),FALSE)</f>
        <v>9.5299999999999994</v>
      </c>
      <c r="BD135" s="24">
        <f>VLOOKUP($A135,'I-EmEC'!$A:$DD,MATCH(BD$2,'I-EmEC'!$A$1:$DD$1,0),FALSE)</f>
        <v>9.2899999999999991</v>
      </c>
      <c r="BE135" s="24">
        <f>VLOOKUP($A135,'I-EmEC'!$A:$DD,MATCH(BE$2,'I-EmEC'!$A$1:$DD$1,0),FALSE)</f>
        <v>9.02</v>
      </c>
      <c r="BF135" s="24" t="e">
        <f>VLOOKUP($A135,'I-EmEC'!$A:$DD,MATCH(BF$2,'I-EmEC'!$A$1:$DD$1,0),FALSE)</f>
        <v>#N/A</v>
      </c>
      <c r="BG135" s="24" t="e">
        <f>VLOOKUP($A135,'I-EmEC'!$A:$DD,MATCH(BG$2,'I-EmEC'!$A$1:$DD$1,0),FALSE)</f>
        <v>#N/A</v>
      </c>
      <c r="BH135" s="24" t="e">
        <f>VLOOKUP($A135,'I-EmEC'!$A:$DD,MATCH(BH$2,'I-EmEC'!$A$1:$DD$1,0),FALSE)</f>
        <v>#N/A</v>
      </c>
      <c r="BI135" s="26">
        <f>VLOOKUP($A135,'I-EmEC'!$A:$DD,MATCH(BI$2,'I-EmEC'!$A$1:$DD$1,0),FALSE)</f>
        <v>40.808823529411768</v>
      </c>
      <c r="BJ135" s="27">
        <f>VLOOKUP($A135,'I-EmEC'!$A:$DD,MATCH(BJ$2,'I-EmEC'!$A$1:$DD$1,0),FALSE)</f>
        <v>44.237918215613384</v>
      </c>
      <c r="BK135" s="27">
        <f>VLOOKUP($A135,'I-EmEC'!$A:$DD,MATCH(BK$2,'I-EmEC'!$A$1:$DD$1,0),FALSE)</f>
        <v>16.634429400386846</v>
      </c>
      <c r="BL135" s="27">
        <f>VLOOKUP($A135,'I-EmEC'!$A:$DD,MATCH(BL$2,'I-EmEC'!$A$1:$DD$1,0),FALSE)</f>
        <v>16.634429400386846</v>
      </c>
      <c r="BM135" s="27">
        <f>VLOOKUP($A135,'I-EmEC'!$A:$DD,MATCH(BM$2,'I-EmEC'!$A$1:$DD$1,0),FALSE)</f>
        <v>9.0349075975359341</v>
      </c>
      <c r="BN135" s="27">
        <f>VLOOKUP($A135,'I-EmEC'!$A:$DD,MATCH(BN$2,'I-EmEC'!$A$1:$DD$1,0),FALSE)</f>
        <v>27.122153209109733</v>
      </c>
      <c r="BO135" s="27">
        <f>VLOOKUP($A135,'I-EmEC'!$A:$DD,MATCH(BO$2,'I-EmEC'!$A$1:$DD$1,0),FALSE)</f>
        <v>27.122153209109733</v>
      </c>
      <c r="BP135" s="27">
        <f>VLOOKUP($A135,'I-EmEC'!$A:$DD,MATCH(BP$2,'I-EmEC'!$A$1:$DD$1,0),FALSE)</f>
        <v>32.463768115942031</v>
      </c>
      <c r="BQ135" s="27">
        <f>VLOOKUP($A135,'I-EmEC'!$A:$DD,MATCH(BQ$2,'I-EmEC'!$A$1:$DD$1,0),FALSE)</f>
        <v>15.811088295687885</v>
      </c>
      <c r="BR135" s="27">
        <f>VLOOKUP($A135,'I-EmEC'!$A:$DD,MATCH(BR$2,'I-EmEC'!$A$1:$DD$1,0),FALSE)</f>
        <v>15.811088295687885</v>
      </c>
      <c r="BS135" s="27">
        <f>VLOOKUP($A135,'I-EmEC'!$A:$DD,MATCH(BS$2,'I-EmEC'!$A$1:$DD$1,0),FALSE)</f>
        <v>12.808988764044944</v>
      </c>
      <c r="BT135" s="27">
        <f>VLOOKUP($A135,'I-EmEC'!$A:$DD,MATCH(BT$2,'I-EmEC'!$A$1:$DD$1,0),FALSE)</f>
        <v>26.03550295857988</v>
      </c>
      <c r="BU135" s="27">
        <f>VLOOKUP($A135,'I-EmEC'!$A:$DD,MATCH(BU$2,'I-EmEC'!$A$1:$DD$1,0),FALSE)</f>
        <v>17.333333333333332</v>
      </c>
      <c r="BV135" s="27">
        <f>VLOOKUP($A135,'I-EmEC'!$A:$DD,MATCH(BV$2,'I-EmEC'!$A$1:$DD$1,0),FALSE)</f>
        <v>58.102766798418969</v>
      </c>
      <c r="BW135" s="27" t="e">
        <f>VLOOKUP($A135,'I-EmEC'!$A:$DD,MATCH(BW$2,'I-EmEC'!$A$1:$DD$1,0),FALSE)</f>
        <v>#N/A</v>
      </c>
      <c r="BX135" s="27" t="e">
        <f>VLOOKUP($A135,'I-EmEC'!$A:$DD,MATCH(BX$2,'I-EmEC'!$A$1:$DD$1,0),FALSE)</f>
        <v>#N/A</v>
      </c>
      <c r="BY135" s="27" t="e">
        <f>VLOOKUP($A135,'I-EmEC'!$A:$DD,MATCH(BY$2,'I-EmEC'!$A$1:$DD$1,0),FALSE)</f>
        <v>#N/A</v>
      </c>
      <c r="BZ135" s="23">
        <f>VLOOKUP($A135,'I-EmEC'!$A:$DD,MATCH(BZ$2,'I-EmEC'!$A$1:$DD$1,0),FALSE)</f>
        <v>2.7475247524752473</v>
      </c>
      <c r="CA135" s="24">
        <f>VLOOKUP($A135,'I-EmEC'!$A:$DD,MATCH(CA$2,'I-EmEC'!$A$1:$DD$1,0),FALSE)</f>
        <v>3.4343434343434347</v>
      </c>
      <c r="CB135" s="24">
        <f>VLOOKUP($A135,'I-EmEC'!$A:$DD,MATCH(CB$2,'I-EmEC'!$A$1:$DD$1,0),FALSE)</f>
        <v>0.86693548387096775</v>
      </c>
      <c r="CC135" s="24">
        <f>VLOOKUP($A135,'I-EmEC'!$A:$DD,MATCH(CC$2,'I-EmEC'!$A$1:$DD$1,0),FALSE)</f>
        <v>0.86693548387096775</v>
      </c>
      <c r="CD135" s="24">
        <f>VLOOKUP($A135,'I-EmEC'!$A:$DD,MATCH(CD$2,'I-EmEC'!$A$1:$DD$1,0),FALSE)</f>
        <v>0.53658536585365868</v>
      </c>
      <c r="CE135" s="24">
        <f>VLOOKUP($A135,'I-EmEC'!$A:$DD,MATCH(CE$2,'I-EmEC'!$A$1:$DD$1,0),FALSE)</f>
        <v>1.7214191852825229</v>
      </c>
      <c r="CF135" s="24">
        <f>VLOOKUP($A135,'I-EmEC'!$A:$DD,MATCH(CF$2,'I-EmEC'!$A$1:$DD$1,0),FALSE)</f>
        <v>1.7214191852825229</v>
      </c>
      <c r="CG135" s="24">
        <f>VLOOKUP($A135,'I-EmEC'!$A:$DD,MATCH(CG$2,'I-EmEC'!$A$1:$DD$1,0),FALSE)</f>
        <v>2.5512528473804101</v>
      </c>
      <c r="CH135" s="24">
        <f>VLOOKUP($A135,'I-EmEC'!$A:$DD,MATCH(CH$2,'I-EmEC'!$A$1:$DD$1,0),FALSE)</f>
        <v>0.9565217391304347</v>
      </c>
      <c r="CI135" s="24">
        <f>VLOOKUP($A135,'I-EmEC'!$A:$DD,MATCH(CI$2,'I-EmEC'!$A$1:$DD$1,0),FALSE)</f>
        <v>0.9565217391304347</v>
      </c>
      <c r="CJ135" s="24">
        <f>VLOOKUP($A135,'I-EmEC'!$A:$DD,MATCH(CJ$2,'I-EmEC'!$A$1:$DD$1,0),FALSE)</f>
        <v>0.63403781979977758</v>
      </c>
      <c r="CK135" s="24">
        <f>VLOOKUP($A135,'I-EmEC'!$A:$DD,MATCH(CK$2,'I-EmEC'!$A$1:$DD$1,0),FALSE)</f>
        <v>1.4864864864864862</v>
      </c>
      <c r="CL135" s="24">
        <f>VLOOKUP($A135,'I-EmEC'!$A:$DD,MATCH(CL$2,'I-EmEC'!$A$1:$DD$1,0),FALSE)</f>
        <v>0.86092715231788075</v>
      </c>
      <c r="CM135" s="24">
        <f>VLOOKUP($A135,'I-EmEC'!$A:$DD,MATCH(CM$2,'I-EmEC'!$A$1:$DD$1,0),FALSE)</f>
        <v>7.2772277227722766</v>
      </c>
      <c r="CN135" s="24" t="e">
        <f>VLOOKUP($A135,'I-EmEC'!$A:$DD,MATCH(CN$2,'I-EmEC'!$A$1:$DD$1,0),FALSE)</f>
        <v>#N/A</v>
      </c>
      <c r="CO135" s="24" t="e">
        <f>VLOOKUP($A135,'I-EmEC'!$A:$DD,MATCH(CO$2,'I-EmEC'!$A$1:$DD$1,0),FALSE)</f>
        <v>#N/A</v>
      </c>
      <c r="CP135" s="24" t="e">
        <f>VLOOKUP($A135,'I-EmEC'!$A:$DD,MATCH(CP$2,'I-EmEC'!$A$1:$DD$1,0),FALSE)</f>
        <v>#N/A</v>
      </c>
    </row>
    <row r="136" spans="1:94" x14ac:dyDescent="0.2">
      <c r="A136" s="49" t="s">
        <v>198</v>
      </c>
      <c r="B136" s="37" t="str">
        <f>IF(VLOOKUP($A136,'I-Ligands'!$A:$G,3,FALSE)="","",VLOOKUP($A136,'I-Ligands'!$A:$G,3,FALSE))</f>
        <v>Parathyroid Hormone</v>
      </c>
      <c r="C136" s="38" t="str">
        <f>IF(VLOOKUP($A136,'I-Ligands'!$A:$G,4,FALSE)="","",VLOOKUP($A136,'I-Ligands'!$A:$G,4,FALSE))</f>
        <v>SVSEIQLMHNLGKHLNSMERVEWLRKKLQDVHNF</v>
      </c>
      <c r="D136" s="36" t="str">
        <f>IF(VLOOKUP($A136,'I-Ligands'!$A:$G,5,FALSE)="","",VLOOKUP($A136,'I-Ligands'!$A:$G,5,FALSE))</f>
        <v>Guide to Pharmacology</v>
      </c>
      <c r="E136" s="36">
        <f>IF(VLOOKUP($A136,'I-Ligands'!$A:$G,6,FALSE)="","",VLOOKUP($A136,'I-Ligands'!$A:$G,6,FALSE))</f>
        <v>4448</v>
      </c>
      <c r="F136" s="36" t="str">
        <f>IF(VLOOKUP($A136,'I-Ligands'!$A:$G,7,FALSE)="","",VLOOKUP($A136,'I-Ligands'!$A:$G,7,FALSE))</f>
        <v>Physiological</v>
      </c>
      <c r="G136" s="28">
        <f t="shared" si="40"/>
        <v>8.2296952203445919</v>
      </c>
      <c r="H136" s="32">
        <f t="shared" si="41"/>
        <v>0</v>
      </c>
      <c r="I136" s="32">
        <f t="shared" si="42"/>
        <v>7.3797883735335432</v>
      </c>
      <c r="J136" s="32">
        <f t="shared" si="43"/>
        <v>0</v>
      </c>
      <c r="K136" s="32" t="e">
        <f t="shared" si="44"/>
        <v>#N/A</v>
      </c>
      <c r="L136" s="28">
        <f t="shared" si="45"/>
        <v>8.43</v>
      </c>
      <c r="M136" s="32">
        <f t="shared" si="46"/>
        <v>0</v>
      </c>
      <c r="N136" s="32">
        <f t="shared" si="47"/>
        <v>7.92</v>
      </c>
      <c r="O136" s="32">
        <f t="shared" si="48"/>
        <v>0</v>
      </c>
      <c r="P136" s="32" t="e">
        <f t="shared" si="49"/>
        <v>#N/A</v>
      </c>
      <c r="Q136" s="29">
        <f t="shared" si="50"/>
        <v>63.05147058823529</v>
      </c>
      <c r="R136" s="31">
        <f t="shared" si="51"/>
        <v>0</v>
      </c>
      <c r="S136" s="31">
        <f t="shared" si="52"/>
        <v>30.184804928131417</v>
      </c>
      <c r="T136" s="31">
        <f t="shared" si="53"/>
        <v>0</v>
      </c>
      <c r="U136" s="31" t="e">
        <f t="shared" si="54"/>
        <v>#N/A</v>
      </c>
      <c r="V136" s="28">
        <f t="shared" si="55"/>
        <v>12.164179104477611</v>
      </c>
      <c r="W136" s="32">
        <f t="shared" si="56"/>
        <v>0</v>
      </c>
      <c r="X136" s="32">
        <f t="shared" si="57"/>
        <v>2.56993006993007</v>
      </c>
      <c r="Y136" s="32">
        <f t="shared" si="58"/>
        <v>0</v>
      </c>
      <c r="Z136" s="32" t="e">
        <f t="shared" si="59"/>
        <v>#N/A</v>
      </c>
      <c r="AA136" s="23" cm="1">
        <f t="array" ref="AA136">_xlfn.IFS(AR136=0,0,AR136&gt;0,(LOG(0.01*BI136/10^-AR136)))</f>
        <v>8.2296952203445919</v>
      </c>
      <c r="AB136" s="24" cm="1">
        <f t="array" ref="AB136">_xlfn.IFS(AS136=0,0,AS136&gt;0,(LOG(0.01*BJ136/10^-AS136)))</f>
        <v>8.0324353244015505</v>
      </c>
      <c r="AC136" s="24" cm="1">
        <f t="array" ref="AC136">_xlfn.IFS(AT136=0,0,AT136&gt;0,(LOG(0.01*BK136/10^-AT136)))</f>
        <v>0</v>
      </c>
      <c r="AD136" s="24" cm="1">
        <f t="array" ref="AD136">_xlfn.IFS(AU136=0,0,AU136&gt;0,(LOG(0.01*BL136/10^-AU136)))</f>
        <v>0</v>
      </c>
      <c r="AE136" s="24" cm="1">
        <f t="array" ref="AE136">_xlfn.IFS(AV136=0,0,AV136&gt;0,(LOG(0.01*BM136/10^-AV136)))</f>
        <v>0</v>
      </c>
      <c r="AF136" s="24" cm="1">
        <f t="array" ref="AF136">_xlfn.IFS(AW136=0,0,AW136&gt;0,(LOG(0.01*BN136/10^-AW136)))</f>
        <v>0</v>
      </c>
      <c r="AG136" s="24" cm="1">
        <f t="array" ref="AG136">_xlfn.IFS(AX136=0,0,AX136&gt;0,(LOG(0.01*BO136/10^-AX136)))</f>
        <v>0</v>
      </c>
      <c r="AH136" s="24" cm="1">
        <f t="array" ref="AH136">_xlfn.IFS(AY136=0,0,AY136&gt;0,(LOG(0.01*BP136/10^-AY136)))</f>
        <v>0</v>
      </c>
      <c r="AI136" s="24" cm="1">
        <f t="array" ref="AI136">_xlfn.IFS(AZ136=0,0,AZ136&gt;0,(LOG(0.01*BQ136/10^-AZ136)))</f>
        <v>7.3797883735335432</v>
      </c>
      <c r="AJ136" s="24" cm="1">
        <f t="array" ref="AJ136">_xlfn.IFS(BA136=0,0,BA136&gt;0,(LOG(0.01*BR136/10^-BA136)))</f>
        <v>7.3797883735335432</v>
      </c>
      <c r="AK136" s="24" cm="1">
        <f t="array" ref="AK136">_xlfn.IFS(BB136=0,0,BB136&gt;0,(LOG(0.01*BS136/10^-BB136)))</f>
        <v>7.3247184325024897</v>
      </c>
      <c r="AL136" s="24" cm="1">
        <f t="array" ref="AL136">_xlfn.IFS(BC136=0,0,BC136&gt;0,(LOG(0.01*BT136/10^-BC136)))</f>
        <v>0</v>
      </c>
      <c r="AM136" s="24" cm="1">
        <f t="array" ref="AM136">_xlfn.IFS(BD136=0,0,BD136&gt;0,(LOG(0.01*BU136/10^-BD136)))</f>
        <v>0</v>
      </c>
      <c r="AN136" s="24" cm="1">
        <f t="array" ref="AN136">_xlfn.IFS(BE136=0,0,BE136&gt;0,(LOG(0.01*BV136/10^-BE136)))</f>
        <v>0</v>
      </c>
      <c r="AO136" s="24" t="e" cm="1">
        <f t="array" ref="AO136">_xlfn.IFS(BF136=0,0,BF136&gt;0,(LOG(0.01*BW136/10^-BF136)))</f>
        <v>#N/A</v>
      </c>
      <c r="AP136" s="24" t="e" cm="1">
        <f t="array" ref="AP136">_xlfn.IFS(BG136=0,0,BG136&gt;0,(LOG(0.01*BX136/10^-BG136)))</f>
        <v>#N/A</v>
      </c>
      <c r="AQ136" s="24" t="e" cm="1">
        <f t="array" ref="AQ136">_xlfn.IFS(BH136=0,0,BH136&gt;0,(LOG(0.01*BY136/10^-BH136)))</f>
        <v>#N/A</v>
      </c>
      <c r="AR136" s="23">
        <f>VLOOKUP($A136,'I-EmEC'!$A:$DD,MATCH(AR$2,'I-EmEC'!$A$1:$DD$1,0),FALSE)</f>
        <v>8.43</v>
      </c>
      <c r="AS136" s="24">
        <f>VLOOKUP($A136,'I-EmEC'!$A:$DD,MATCH(AS$2,'I-EmEC'!$A$1:$DD$1,0),FALSE)</f>
        <v>8.25</v>
      </c>
      <c r="AT136" s="24">
        <f>VLOOKUP($A136,'I-EmEC'!$A:$DD,MATCH(AT$2,'I-EmEC'!$A$1:$DD$1,0),FALSE)</f>
        <v>0</v>
      </c>
      <c r="AU136" s="24">
        <f>VLOOKUP($A136,'I-EmEC'!$A:$DD,MATCH(AU$2,'I-EmEC'!$A$1:$DD$1,0),FALSE)</f>
        <v>0</v>
      </c>
      <c r="AV136" s="24">
        <f>VLOOKUP($A136,'I-EmEC'!$A:$DD,MATCH(AV$2,'I-EmEC'!$A$1:$DD$1,0),FALSE)</f>
        <v>0</v>
      </c>
      <c r="AW136" s="24">
        <f>VLOOKUP($A136,'I-EmEC'!$A:$DD,MATCH(AW$2,'I-EmEC'!$A$1:$DD$1,0),FALSE)</f>
        <v>0</v>
      </c>
      <c r="AX136" s="24">
        <f>VLOOKUP($A136,'I-EmEC'!$A:$DD,MATCH(AX$2,'I-EmEC'!$A$1:$DD$1,0),FALSE)</f>
        <v>0</v>
      </c>
      <c r="AY136" s="24">
        <f>VLOOKUP($A136,'I-EmEC'!$A:$DD,MATCH(AY$2,'I-EmEC'!$A$1:$DD$1,0),FALSE)</f>
        <v>0</v>
      </c>
      <c r="AZ136" s="24">
        <f>VLOOKUP($A136,'I-EmEC'!$A:$DD,MATCH(AZ$2,'I-EmEC'!$A$1:$DD$1,0),FALSE)</f>
        <v>7.9</v>
      </c>
      <c r="BA136" s="24">
        <f>VLOOKUP($A136,'I-EmEC'!$A:$DD,MATCH(BA$2,'I-EmEC'!$A$1:$DD$1,0),FALSE)</f>
        <v>7.9</v>
      </c>
      <c r="BB136" s="24">
        <f>VLOOKUP($A136,'I-EmEC'!$A:$DD,MATCH(BB$2,'I-EmEC'!$A$1:$DD$1,0),FALSE)</f>
        <v>7.92</v>
      </c>
      <c r="BC136" s="24">
        <f>VLOOKUP($A136,'I-EmEC'!$A:$DD,MATCH(BC$2,'I-EmEC'!$A$1:$DD$1,0),FALSE)</f>
        <v>0</v>
      </c>
      <c r="BD136" s="24">
        <f>VLOOKUP($A136,'I-EmEC'!$A:$DD,MATCH(BD$2,'I-EmEC'!$A$1:$DD$1,0),FALSE)</f>
        <v>0</v>
      </c>
      <c r="BE136" s="24">
        <f>VLOOKUP($A136,'I-EmEC'!$A:$DD,MATCH(BE$2,'I-EmEC'!$A$1:$DD$1,0),FALSE)</f>
        <v>0</v>
      </c>
      <c r="BF136" s="24" t="e">
        <f>VLOOKUP($A136,'I-EmEC'!$A:$DD,MATCH(BF$2,'I-EmEC'!$A$1:$DD$1,0),FALSE)</f>
        <v>#N/A</v>
      </c>
      <c r="BG136" s="24" t="e">
        <f>VLOOKUP($A136,'I-EmEC'!$A:$DD,MATCH(BG$2,'I-EmEC'!$A$1:$DD$1,0),FALSE)</f>
        <v>#N/A</v>
      </c>
      <c r="BH136" s="24" t="e">
        <f>VLOOKUP($A136,'I-EmEC'!$A:$DD,MATCH(BH$2,'I-EmEC'!$A$1:$DD$1,0),FALSE)</f>
        <v>#N/A</v>
      </c>
      <c r="BI136" s="26">
        <f>VLOOKUP($A136,'I-EmEC'!$A:$DD,MATCH(BI$2,'I-EmEC'!$A$1:$DD$1,0),FALSE)</f>
        <v>63.05147058823529</v>
      </c>
      <c r="BJ136" s="27">
        <f>VLOOKUP($A136,'I-EmEC'!$A:$DD,MATCH(BJ$2,'I-EmEC'!$A$1:$DD$1,0),FALSE)</f>
        <v>60.594795539033463</v>
      </c>
      <c r="BK136" s="27">
        <f>VLOOKUP($A136,'I-EmEC'!$A:$DD,MATCH(BK$2,'I-EmEC'!$A$1:$DD$1,0),FALSE)</f>
        <v>0</v>
      </c>
      <c r="BL136" s="27">
        <f>VLOOKUP($A136,'I-EmEC'!$A:$DD,MATCH(BL$2,'I-EmEC'!$A$1:$DD$1,0),FALSE)</f>
        <v>0</v>
      </c>
      <c r="BM136" s="27">
        <f>VLOOKUP($A136,'I-EmEC'!$A:$DD,MATCH(BM$2,'I-EmEC'!$A$1:$DD$1,0),FALSE)</f>
        <v>0</v>
      </c>
      <c r="BN136" s="27">
        <f>VLOOKUP($A136,'I-EmEC'!$A:$DD,MATCH(BN$2,'I-EmEC'!$A$1:$DD$1,0),FALSE)</f>
        <v>0</v>
      </c>
      <c r="BO136" s="27">
        <f>VLOOKUP($A136,'I-EmEC'!$A:$DD,MATCH(BO$2,'I-EmEC'!$A$1:$DD$1,0),FALSE)</f>
        <v>0</v>
      </c>
      <c r="BP136" s="27">
        <f>VLOOKUP($A136,'I-EmEC'!$A:$DD,MATCH(BP$2,'I-EmEC'!$A$1:$DD$1,0),FALSE)</f>
        <v>0</v>
      </c>
      <c r="BQ136" s="27">
        <f>VLOOKUP($A136,'I-EmEC'!$A:$DD,MATCH(BQ$2,'I-EmEC'!$A$1:$DD$1,0),FALSE)</f>
        <v>30.184804928131417</v>
      </c>
      <c r="BR136" s="27">
        <f>VLOOKUP($A136,'I-EmEC'!$A:$DD,MATCH(BR$2,'I-EmEC'!$A$1:$DD$1,0),FALSE)</f>
        <v>30.184804928131417</v>
      </c>
      <c r="BS136" s="27">
        <f>VLOOKUP($A136,'I-EmEC'!$A:$DD,MATCH(BS$2,'I-EmEC'!$A$1:$DD$1,0),FALSE)</f>
        <v>25.393258426966291</v>
      </c>
      <c r="BT136" s="27">
        <f>VLOOKUP($A136,'I-EmEC'!$A:$DD,MATCH(BT$2,'I-EmEC'!$A$1:$DD$1,0),FALSE)</f>
        <v>0</v>
      </c>
      <c r="BU136" s="27">
        <f>VLOOKUP($A136,'I-EmEC'!$A:$DD,MATCH(BU$2,'I-EmEC'!$A$1:$DD$1,0),FALSE)</f>
        <v>0</v>
      </c>
      <c r="BV136" s="27">
        <f>VLOOKUP($A136,'I-EmEC'!$A:$DD,MATCH(BV$2,'I-EmEC'!$A$1:$DD$1,0),FALSE)</f>
        <v>0</v>
      </c>
      <c r="BW136" s="27" t="e">
        <f>VLOOKUP($A136,'I-EmEC'!$A:$DD,MATCH(BW$2,'I-EmEC'!$A$1:$DD$1,0),FALSE)</f>
        <v>#N/A</v>
      </c>
      <c r="BX136" s="27" t="e">
        <f>VLOOKUP($A136,'I-EmEC'!$A:$DD,MATCH(BX$2,'I-EmEC'!$A$1:$DD$1,0),FALSE)</f>
        <v>#N/A</v>
      </c>
      <c r="BY136" s="27" t="e">
        <f>VLOOKUP($A136,'I-EmEC'!$A:$DD,MATCH(BY$2,'I-EmEC'!$A$1:$DD$1,0),FALSE)</f>
        <v>#N/A</v>
      </c>
      <c r="BZ136" s="23">
        <f>VLOOKUP($A136,'I-EmEC'!$A:$DD,MATCH(BZ$2,'I-EmEC'!$A$1:$DD$1,0),FALSE)</f>
        <v>9.0263157894736832</v>
      </c>
      <c r="CA136" s="24">
        <f>VLOOKUP($A136,'I-EmEC'!$A:$DD,MATCH(CA$2,'I-EmEC'!$A$1:$DD$1,0),FALSE)</f>
        <v>12.164179104477611</v>
      </c>
      <c r="CB136" s="24">
        <f>VLOOKUP($A136,'I-EmEC'!$A:$DD,MATCH(CB$2,'I-EmEC'!$A$1:$DD$1,0),FALSE)</f>
        <v>0</v>
      </c>
      <c r="CC136" s="24">
        <f>VLOOKUP($A136,'I-EmEC'!$A:$DD,MATCH(CC$2,'I-EmEC'!$A$1:$DD$1,0),FALSE)</f>
        <v>0</v>
      </c>
      <c r="CD136" s="24">
        <f>VLOOKUP($A136,'I-EmEC'!$A:$DD,MATCH(CD$2,'I-EmEC'!$A$1:$DD$1,0),FALSE)</f>
        <v>0</v>
      </c>
      <c r="CE136" s="24">
        <f>VLOOKUP($A136,'I-EmEC'!$A:$DD,MATCH(CE$2,'I-EmEC'!$A$1:$DD$1,0),FALSE)</f>
        <v>0</v>
      </c>
      <c r="CF136" s="24">
        <f>VLOOKUP($A136,'I-EmEC'!$A:$DD,MATCH(CF$2,'I-EmEC'!$A$1:$DD$1,0),FALSE)</f>
        <v>0</v>
      </c>
      <c r="CG136" s="24">
        <f>VLOOKUP($A136,'I-EmEC'!$A:$DD,MATCH(CG$2,'I-EmEC'!$A$1:$DD$1,0),FALSE)</f>
        <v>0</v>
      </c>
      <c r="CH136" s="24">
        <f>VLOOKUP($A136,'I-EmEC'!$A:$DD,MATCH(CH$2,'I-EmEC'!$A$1:$DD$1,0),FALSE)</f>
        <v>2.56993006993007</v>
      </c>
      <c r="CI136" s="24">
        <f>VLOOKUP($A136,'I-EmEC'!$A:$DD,MATCH(CI$2,'I-EmEC'!$A$1:$DD$1,0),FALSE)</f>
        <v>2.56993006993007</v>
      </c>
      <c r="CJ136" s="24">
        <f>VLOOKUP($A136,'I-EmEC'!$A:$DD,MATCH(CJ$2,'I-EmEC'!$A$1:$DD$1,0),FALSE)</f>
        <v>1.6376811594202898</v>
      </c>
      <c r="CK136" s="24">
        <f>VLOOKUP($A136,'I-EmEC'!$A:$DD,MATCH(CK$2,'I-EmEC'!$A$1:$DD$1,0),FALSE)</f>
        <v>0</v>
      </c>
      <c r="CL136" s="24">
        <f>VLOOKUP($A136,'I-EmEC'!$A:$DD,MATCH(CL$2,'I-EmEC'!$A$1:$DD$1,0),FALSE)</f>
        <v>0</v>
      </c>
      <c r="CM136" s="24">
        <f>VLOOKUP($A136,'I-EmEC'!$A:$DD,MATCH(CM$2,'I-EmEC'!$A$1:$DD$1,0),FALSE)</f>
        <v>0</v>
      </c>
      <c r="CN136" s="24" t="e">
        <f>VLOOKUP($A136,'I-EmEC'!$A:$DD,MATCH(CN$2,'I-EmEC'!$A$1:$DD$1,0),FALSE)</f>
        <v>#N/A</v>
      </c>
      <c r="CO136" s="24" t="e">
        <f>VLOOKUP($A136,'I-EmEC'!$A:$DD,MATCH(CO$2,'I-EmEC'!$A$1:$DD$1,0),FALSE)</f>
        <v>#N/A</v>
      </c>
      <c r="CP136" s="24" t="e">
        <f>VLOOKUP($A136,'I-EmEC'!$A:$DD,MATCH(CP$2,'I-EmEC'!$A$1:$DD$1,0),FALSE)</f>
        <v>#N/A</v>
      </c>
    </row>
    <row r="137" spans="1:94" x14ac:dyDescent="0.2">
      <c r="A137" s="49" t="s">
        <v>199</v>
      </c>
      <c r="B137" s="37" t="str">
        <f>IF(VLOOKUP($A137,'I-Ligands'!$A:$G,3,FALSE)="","",VLOOKUP($A137,'I-Ligands'!$A:$G,3,FALSE))</f>
        <v>TIP39</v>
      </c>
      <c r="C137" s="38" t="str">
        <f>IF(VLOOKUP($A137,'I-Ligands'!$A:$G,4,FALSE)="","",VLOOKUP($A137,'I-Ligands'!$A:$G,4,FALSE))</f>
        <v>SLALADDAAFRERARLLAALERRHWLNSYMHKLLVLDAP</v>
      </c>
      <c r="D137" s="36" t="str">
        <f>IF(VLOOKUP($A137,'I-Ligands'!$A:$G,5,FALSE)="","",VLOOKUP($A137,'I-Ligands'!$A:$G,5,FALSE))</f>
        <v>Guide to Pharmacology</v>
      </c>
      <c r="E137" s="36">
        <f>IF(VLOOKUP($A137,'I-Ligands'!$A:$G,6,FALSE)="","",VLOOKUP($A137,'I-Ligands'!$A:$G,6,FALSE))</f>
        <v>1815</v>
      </c>
      <c r="F137" s="36" t="str">
        <f>IF(VLOOKUP($A137,'I-Ligands'!$A:$G,7,FALSE)="","",VLOOKUP($A137,'I-Ligands'!$A:$G,7,FALSE))</f>
        <v>Physiological</v>
      </c>
      <c r="G137" s="28">
        <f t="shared" si="40"/>
        <v>8.5137337941320848</v>
      </c>
      <c r="H137" s="32">
        <f t="shared" si="41"/>
        <v>8.1112589973027998</v>
      </c>
      <c r="I137" s="32">
        <f t="shared" si="42"/>
        <v>8.3872888617949037</v>
      </c>
      <c r="J137" s="32">
        <f t="shared" si="43"/>
        <v>7.7330532103693885</v>
      </c>
      <c r="K137" s="32" t="e">
        <f t="shared" si="44"/>
        <v>#N/A</v>
      </c>
      <c r="L137" s="28">
        <f t="shared" si="45"/>
        <v>8.81</v>
      </c>
      <c r="M137" s="32">
        <f t="shared" si="46"/>
        <v>8.73</v>
      </c>
      <c r="N137" s="32">
        <f t="shared" si="47"/>
        <v>9.1300000000000008</v>
      </c>
      <c r="O137" s="32">
        <f t="shared" si="48"/>
        <v>8.8000000000000007</v>
      </c>
      <c r="P137" s="32" t="e">
        <f t="shared" si="49"/>
        <v>#N/A</v>
      </c>
      <c r="Q137" s="29">
        <f t="shared" si="50"/>
        <v>50.551470588235297</v>
      </c>
      <c r="R137" s="31">
        <f t="shared" si="51"/>
        <v>24.057971014492757</v>
      </c>
      <c r="S137" s="31">
        <f t="shared" si="52"/>
        <v>37.782340862422991</v>
      </c>
      <c r="T137" s="31">
        <f t="shared" si="53"/>
        <v>15.217391304347826</v>
      </c>
      <c r="U137" s="31" t="e">
        <f t="shared" si="54"/>
        <v>#N/A</v>
      </c>
      <c r="V137" s="28">
        <f t="shared" si="55"/>
        <v>6.5476190476190474</v>
      </c>
      <c r="W137" s="32">
        <f t="shared" si="56"/>
        <v>2.2955974842767293</v>
      </c>
      <c r="X137" s="32">
        <f t="shared" si="57"/>
        <v>2.7681660899653977</v>
      </c>
      <c r="Y137" s="32">
        <f t="shared" si="58"/>
        <v>1.9543147208121827</v>
      </c>
      <c r="Z137" s="32" t="e">
        <f t="shared" si="59"/>
        <v>#N/A</v>
      </c>
      <c r="AA137" s="23" cm="1">
        <f t="array" ref="AA137">_xlfn.IFS(AR137=0,0,AR137&gt;0,(LOG(0.01*BI137/10^-AR137)))</f>
        <v>8.5137337941320848</v>
      </c>
      <c r="AB137" s="24" cm="1">
        <f t="array" ref="AB137">_xlfn.IFS(AS137=0,0,AS137&gt;0,(LOG(0.01*BJ137/10^-AS137)))</f>
        <v>8.36557069878425</v>
      </c>
      <c r="AC137" s="24" cm="1">
        <f t="array" ref="AC137">_xlfn.IFS(AT137=0,0,AT137&gt;0,(LOG(0.01*BK137/10^-AT137)))</f>
        <v>7.6341365481964996</v>
      </c>
      <c r="AD137" s="24" cm="1">
        <f t="array" ref="AD137">_xlfn.IFS(AU137=0,0,AU137&gt;0,(LOG(0.01*BL137/10^-AU137)))</f>
        <v>7.6341365481964996</v>
      </c>
      <c r="AE137" s="24" cm="1">
        <f t="array" ref="AE137">_xlfn.IFS(AV137=0,0,AV137&gt;0,(LOG(0.01*BM137/10^-AV137)))</f>
        <v>7.6818115882389488</v>
      </c>
      <c r="AF137" s="24" cm="1">
        <f t="array" ref="AF137">_xlfn.IFS(AW137=0,0,AW137&gt;0,(LOG(0.01*BN137/10^-AW137)))</f>
        <v>7.7193757293689442</v>
      </c>
      <c r="AG137" s="24" cm="1">
        <f t="array" ref="AG137">_xlfn.IFS(AX137=0,0,AX137&gt;0,(LOG(0.01*BO137/10^-AX137)))</f>
        <v>7.7193757293689442</v>
      </c>
      <c r="AH137" s="24" cm="1">
        <f t="array" ref="AH137">_xlfn.IFS(AY137=0,0,AY137&gt;0,(LOG(0.01*BP137/10^-AY137)))</f>
        <v>8.1112589973027998</v>
      </c>
      <c r="AI137" s="24" cm="1">
        <f t="array" ref="AI137">_xlfn.IFS(AZ137=0,0,AZ137&gt;0,(LOG(0.01*BQ137/10^-AZ137)))</f>
        <v>8.3872888617949037</v>
      </c>
      <c r="AJ137" s="24" cm="1">
        <f t="array" ref="AJ137">_xlfn.IFS(BA137=0,0,BA137&gt;0,(LOG(0.01*BR137/10^-BA137)))</f>
        <v>8.3872888617949037</v>
      </c>
      <c r="AK137" s="24" cm="1">
        <f t="array" ref="AK137">_xlfn.IFS(BB137=0,0,BB137&gt;0,(LOG(0.01*BS137/10^-BB137)))</f>
        <v>8.3457599716749939</v>
      </c>
      <c r="AL137" s="24" cm="1">
        <f t="array" ref="AL137">_xlfn.IFS(BC137=0,0,BC137&gt;0,(LOG(0.01*BT137/10^-BC137)))</f>
        <v>8.1492679102674561</v>
      </c>
      <c r="AM137" s="24" cm="1">
        <f t="array" ref="AM137">_xlfn.IFS(BD137=0,0,BD137&gt;0,(LOG(0.01*BU137/10^-BD137)))</f>
        <v>7.7330532103693885</v>
      </c>
      <c r="AN137" s="24" cm="1">
        <f t="array" ref="AN137">_xlfn.IFS(BE137=0,0,BE137&gt;0,(LOG(0.01*BV137/10^-BE137)))</f>
        <v>7.5723402083326832</v>
      </c>
      <c r="AO137" s="24" t="e" cm="1">
        <f t="array" ref="AO137">_xlfn.IFS(BF137=0,0,BF137&gt;0,(LOG(0.01*BW137/10^-BF137)))</f>
        <v>#N/A</v>
      </c>
      <c r="AP137" s="24" t="e" cm="1">
        <f t="array" ref="AP137">_xlfn.IFS(BG137=0,0,BG137&gt;0,(LOG(0.01*BX137/10^-BG137)))</f>
        <v>#N/A</v>
      </c>
      <c r="AQ137" s="24" t="e" cm="1">
        <f t="array" ref="AQ137">_xlfn.IFS(BH137=0,0,BH137&gt;0,(LOG(0.01*BY137/10^-BH137)))</f>
        <v>#N/A</v>
      </c>
      <c r="AR137" s="23">
        <f>VLOOKUP($A137,'I-EmEC'!$A:$DD,MATCH(AR$2,'I-EmEC'!$A$1:$DD$1,0),FALSE)</f>
        <v>8.81</v>
      </c>
      <c r="AS137" s="24">
        <f>VLOOKUP($A137,'I-EmEC'!$A:$DD,MATCH(AS$2,'I-EmEC'!$A$1:$DD$1,0),FALSE)</f>
        <v>8.75</v>
      </c>
      <c r="AT137" s="24">
        <f>VLOOKUP($A137,'I-EmEC'!$A:$DD,MATCH(AT$2,'I-EmEC'!$A$1:$DD$1,0),FALSE)</f>
        <v>8.4499999999999993</v>
      </c>
      <c r="AU137" s="24">
        <f>VLOOKUP($A137,'I-EmEC'!$A:$DD,MATCH(AU$2,'I-EmEC'!$A$1:$DD$1,0),FALSE)</f>
        <v>8.4499999999999993</v>
      </c>
      <c r="AV137" s="24">
        <f>VLOOKUP($A137,'I-EmEC'!$A:$DD,MATCH(AV$2,'I-EmEC'!$A$1:$DD$1,0),FALSE)</f>
        <v>8.57</v>
      </c>
      <c r="AW137" s="24">
        <f>VLOOKUP($A137,'I-EmEC'!$A:$DD,MATCH(AW$2,'I-EmEC'!$A$1:$DD$1,0),FALSE)</f>
        <v>8.5399999999999991</v>
      </c>
      <c r="AX137" s="24">
        <f>VLOOKUP($A137,'I-EmEC'!$A:$DD,MATCH(AX$2,'I-EmEC'!$A$1:$DD$1,0),FALSE)</f>
        <v>8.5399999999999991</v>
      </c>
      <c r="AY137" s="24">
        <f>VLOOKUP($A137,'I-EmEC'!$A:$DD,MATCH(AY$2,'I-EmEC'!$A$1:$DD$1,0),FALSE)</f>
        <v>8.73</v>
      </c>
      <c r="AZ137" s="24">
        <f>VLOOKUP($A137,'I-EmEC'!$A:$DD,MATCH(AZ$2,'I-EmEC'!$A$1:$DD$1,0),FALSE)</f>
        <v>8.81</v>
      </c>
      <c r="BA137" s="24">
        <f>VLOOKUP($A137,'I-EmEC'!$A:$DD,MATCH(BA$2,'I-EmEC'!$A$1:$DD$1,0),FALSE)</f>
        <v>8.81</v>
      </c>
      <c r="BB137" s="24">
        <f>VLOOKUP($A137,'I-EmEC'!$A:$DD,MATCH(BB$2,'I-EmEC'!$A$1:$DD$1,0),FALSE)</f>
        <v>8.7899999999999991</v>
      </c>
      <c r="BC137" s="24">
        <f>VLOOKUP($A137,'I-EmEC'!$A:$DD,MATCH(BC$2,'I-EmEC'!$A$1:$DD$1,0),FALSE)</f>
        <v>9.1300000000000008</v>
      </c>
      <c r="BD137" s="24">
        <f>VLOOKUP($A137,'I-EmEC'!$A:$DD,MATCH(BD$2,'I-EmEC'!$A$1:$DD$1,0),FALSE)</f>
        <v>8.8000000000000007</v>
      </c>
      <c r="BE137" s="24">
        <f>VLOOKUP($A137,'I-EmEC'!$A:$DD,MATCH(BE$2,'I-EmEC'!$A$1:$DD$1,0),FALSE)</f>
        <v>8.39</v>
      </c>
      <c r="BF137" s="24" t="e">
        <f>VLOOKUP($A137,'I-EmEC'!$A:$DD,MATCH(BF$2,'I-EmEC'!$A$1:$DD$1,0),FALSE)</f>
        <v>#N/A</v>
      </c>
      <c r="BG137" s="24" t="e">
        <f>VLOOKUP($A137,'I-EmEC'!$A:$DD,MATCH(BG$2,'I-EmEC'!$A$1:$DD$1,0),FALSE)</f>
        <v>#N/A</v>
      </c>
      <c r="BH137" s="24" t="e">
        <f>VLOOKUP($A137,'I-EmEC'!$A:$DD,MATCH(BH$2,'I-EmEC'!$A$1:$DD$1,0),FALSE)</f>
        <v>#N/A</v>
      </c>
      <c r="BI137" s="26">
        <f>VLOOKUP($A137,'I-EmEC'!$A:$DD,MATCH(BI$2,'I-EmEC'!$A$1:$DD$1,0),FALSE)</f>
        <v>50.551470588235297</v>
      </c>
      <c r="BJ137" s="27">
        <f>VLOOKUP($A137,'I-EmEC'!$A:$DD,MATCH(BJ$2,'I-EmEC'!$A$1:$DD$1,0),FALSE)</f>
        <v>41.263940520446099</v>
      </c>
      <c r="BK137" s="27">
        <f>VLOOKUP($A137,'I-EmEC'!$A:$DD,MATCH(BK$2,'I-EmEC'!$A$1:$DD$1,0),FALSE)</f>
        <v>15.280464216634428</v>
      </c>
      <c r="BL137" s="27">
        <f>VLOOKUP($A137,'I-EmEC'!$A:$DD,MATCH(BL$2,'I-EmEC'!$A$1:$DD$1,0),FALSE)</f>
        <v>15.280464216634428</v>
      </c>
      <c r="BM137" s="27">
        <f>VLOOKUP($A137,'I-EmEC'!$A:$DD,MATCH(BM$2,'I-EmEC'!$A$1:$DD$1,0),FALSE)</f>
        <v>12.936344969199178</v>
      </c>
      <c r="BN137" s="27">
        <f>VLOOKUP($A137,'I-EmEC'!$A:$DD,MATCH(BN$2,'I-EmEC'!$A$1:$DD$1,0),FALSE)</f>
        <v>15.113871635610767</v>
      </c>
      <c r="BO137" s="27">
        <f>VLOOKUP($A137,'I-EmEC'!$A:$DD,MATCH(BO$2,'I-EmEC'!$A$1:$DD$1,0),FALSE)</f>
        <v>15.113871635610767</v>
      </c>
      <c r="BP137" s="27">
        <f>VLOOKUP($A137,'I-EmEC'!$A:$DD,MATCH(BP$2,'I-EmEC'!$A$1:$DD$1,0),FALSE)</f>
        <v>24.057971014492757</v>
      </c>
      <c r="BQ137" s="27">
        <f>VLOOKUP($A137,'I-EmEC'!$A:$DD,MATCH(BQ$2,'I-EmEC'!$A$1:$DD$1,0),FALSE)</f>
        <v>37.782340862422991</v>
      </c>
      <c r="BR137" s="27">
        <f>VLOOKUP($A137,'I-EmEC'!$A:$DD,MATCH(BR$2,'I-EmEC'!$A$1:$DD$1,0),FALSE)</f>
        <v>37.782340862422991</v>
      </c>
      <c r="BS137" s="27">
        <f>VLOOKUP($A137,'I-EmEC'!$A:$DD,MATCH(BS$2,'I-EmEC'!$A$1:$DD$1,0),FALSE)</f>
        <v>35.955056179775283</v>
      </c>
      <c r="BT137" s="27">
        <f>VLOOKUP($A137,'I-EmEC'!$A:$DD,MATCH(BT$2,'I-EmEC'!$A$1:$DD$1,0),FALSE)</f>
        <v>10.453648915187376</v>
      </c>
      <c r="BU137" s="27">
        <f>VLOOKUP($A137,'I-EmEC'!$A:$DD,MATCH(BU$2,'I-EmEC'!$A$1:$DD$1,0),FALSE)</f>
        <v>8.5714285714285712</v>
      </c>
      <c r="BV137" s="27">
        <f>VLOOKUP($A137,'I-EmEC'!$A:$DD,MATCH(BV$2,'I-EmEC'!$A$1:$DD$1,0),FALSE)</f>
        <v>15.217391304347826</v>
      </c>
      <c r="BW137" s="27" t="e">
        <f>VLOOKUP($A137,'I-EmEC'!$A:$DD,MATCH(BW$2,'I-EmEC'!$A$1:$DD$1,0),FALSE)</f>
        <v>#N/A</v>
      </c>
      <c r="BX137" s="27" t="e">
        <f>VLOOKUP($A137,'I-EmEC'!$A:$DD,MATCH(BX$2,'I-EmEC'!$A$1:$DD$1,0),FALSE)</f>
        <v>#N/A</v>
      </c>
      <c r="BY137" s="27" t="e">
        <f>VLOOKUP($A137,'I-EmEC'!$A:$DD,MATCH(BY$2,'I-EmEC'!$A$1:$DD$1,0),FALSE)</f>
        <v>#N/A</v>
      </c>
      <c r="BZ137" s="23">
        <f>VLOOKUP($A137,'I-EmEC'!$A:$DD,MATCH(BZ$2,'I-EmEC'!$A$1:$DD$1,0),FALSE)</f>
        <v>6.5476190476190474</v>
      </c>
      <c r="CA137" s="24">
        <f>VLOOKUP($A137,'I-EmEC'!$A:$DD,MATCH(CA$2,'I-EmEC'!$A$1:$DD$1,0),FALSE)</f>
        <v>5.6632653061224492</v>
      </c>
      <c r="CB137" s="24">
        <f>VLOOKUP($A137,'I-EmEC'!$A:$DD,MATCH(CB$2,'I-EmEC'!$A$1:$DD$1,0),FALSE)</f>
        <v>1.6458333333333335</v>
      </c>
      <c r="CC137" s="24">
        <f>VLOOKUP($A137,'I-EmEC'!$A:$DD,MATCH(CC$2,'I-EmEC'!$A$1:$DD$1,0),FALSE)</f>
        <v>1.6458333333333335</v>
      </c>
      <c r="CD137" s="24">
        <f>VLOOKUP($A137,'I-EmEC'!$A:$DD,MATCH(CD$2,'I-EmEC'!$A$1:$DD$1,0),FALSE)</f>
        <v>1.3235294117647058</v>
      </c>
      <c r="CE137" s="24">
        <f>VLOOKUP($A137,'I-EmEC'!$A:$DD,MATCH(CE$2,'I-EmEC'!$A$1:$DD$1,0),FALSE)</f>
        <v>2.2955974842767293</v>
      </c>
      <c r="CF137" s="24">
        <f>VLOOKUP($A137,'I-EmEC'!$A:$DD,MATCH(CF$2,'I-EmEC'!$A$1:$DD$1,0),FALSE)</f>
        <v>2.2955974842767293</v>
      </c>
      <c r="CG137" s="24">
        <f>VLOOKUP($A137,'I-EmEC'!$A:$DD,MATCH(CG$2,'I-EmEC'!$A$1:$DD$1,0),FALSE)</f>
        <v>2.2493224932249323</v>
      </c>
      <c r="CH137" s="24">
        <f>VLOOKUP($A137,'I-EmEC'!$A:$DD,MATCH(CH$2,'I-EmEC'!$A$1:$DD$1,0),FALSE)</f>
        <v>2.7299703264094952</v>
      </c>
      <c r="CI137" s="24">
        <f>VLOOKUP($A137,'I-EmEC'!$A:$DD,MATCH(CI$2,'I-EmEC'!$A$1:$DD$1,0),FALSE)</f>
        <v>2.7299703264094952</v>
      </c>
      <c r="CJ137" s="24">
        <f>VLOOKUP($A137,'I-EmEC'!$A:$DD,MATCH(CJ$2,'I-EmEC'!$A$1:$DD$1,0),FALSE)</f>
        <v>2.7681660899653977</v>
      </c>
      <c r="CK137" s="24">
        <f>VLOOKUP($A137,'I-EmEC'!$A:$DD,MATCH(CK$2,'I-EmEC'!$A$1:$DD$1,0),FALSE)</f>
        <v>1.892857142857143</v>
      </c>
      <c r="CL137" s="24">
        <f>VLOOKUP($A137,'I-EmEC'!$A:$DD,MATCH(CL$2,'I-EmEC'!$A$1:$DD$1,0),FALSE)</f>
        <v>1.2328767123287672</v>
      </c>
      <c r="CM137" s="24">
        <f>VLOOKUP($A137,'I-EmEC'!$A:$DD,MATCH(CM$2,'I-EmEC'!$A$1:$DD$1,0),FALSE)</f>
        <v>1.9543147208121827</v>
      </c>
      <c r="CN137" s="24" t="e">
        <f>VLOOKUP($A137,'I-EmEC'!$A:$DD,MATCH(CN$2,'I-EmEC'!$A$1:$DD$1,0),FALSE)</f>
        <v>#N/A</v>
      </c>
      <c r="CO137" s="24" t="e">
        <f>VLOOKUP($A137,'I-EmEC'!$A:$DD,MATCH(CO$2,'I-EmEC'!$A$1:$DD$1,0),FALSE)</f>
        <v>#N/A</v>
      </c>
      <c r="CP137" s="24" t="e">
        <f>VLOOKUP($A137,'I-EmEC'!$A:$DD,MATCH(CP$2,'I-EmEC'!$A$1:$DD$1,0),FALSE)</f>
        <v>#N/A</v>
      </c>
    </row>
    <row r="138" spans="1:94" x14ac:dyDescent="0.2">
      <c r="A138" s="49" t="s">
        <v>154</v>
      </c>
      <c r="B138" s="37" t="str">
        <f>IF(VLOOKUP($A138,'I-Ligands'!$A:$G,3,FALSE)="","",VLOOKUP($A138,'I-Ligands'!$A:$G,3,FALSE))</f>
        <v>Sphingosine 1-phosphate</v>
      </c>
      <c r="C138" s="38" t="str">
        <f>IF(VLOOKUP($A138,'I-Ligands'!$A:$G,4,FALSE)="","",VLOOKUP($A138,'I-Ligands'!$A:$G,4,FALSE))</f>
        <v>Sphingosine-1-Phosphate</v>
      </c>
      <c r="D138" s="36" t="str">
        <f>IF(VLOOKUP($A138,'I-Ligands'!$A:$G,5,FALSE)="","",VLOOKUP($A138,'I-Ligands'!$A:$G,5,FALSE))</f>
        <v>Guide to Pharmacology</v>
      </c>
      <c r="E138" s="36">
        <f>IF(VLOOKUP($A138,'I-Ligands'!$A:$G,6,FALSE)="","",VLOOKUP($A138,'I-Ligands'!$A:$G,6,FALSE))</f>
        <v>911</v>
      </c>
      <c r="F138" s="36" t="str">
        <f>IF(VLOOKUP($A138,'I-Ligands'!$A:$G,7,FALSE)="","",VLOOKUP($A138,'I-Ligands'!$A:$G,7,FALSE))</f>
        <v>Physiological</v>
      </c>
      <c r="G138" s="28">
        <f t="shared" si="40"/>
        <v>0</v>
      </c>
      <c r="H138" s="32">
        <f t="shared" si="41"/>
        <v>7.3030202870679659</v>
      </c>
      <c r="I138" s="32">
        <f t="shared" si="42"/>
        <v>0</v>
      </c>
      <c r="J138" s="32">
        <f t="shared" si="43"/>
        <v>6.1041231518917369</v>
      </c>
      <c r="K138" s="32" t="e">
        <f t="shared" si="44"/>
        <v>#N/A</v>
      </c>
      <c r="L138" s="28">
        <f t="shared" si="45"/>
        <v>0</v>
      </c>
      <c r="M138" s="32">
        <f t="shared" si="46"/>
        <v>7.75</v>
      </c>
      <c r="N138" s="32">
        <f t="shared" si="47"/>
        <v>0</v>
      </c>
      <c r="O138" s="32">
        <f t="shared" si="48"/>
        <v>6.5</v>
      </c>
      <c r="P138" s="32" t="e">
        <f t="shared" si="49"/>
        <v>#N/A</v>
      </c>
      <c r="Q138" s="29">
        <f t="shared" si="50"/>
        <v>0</v>
      </c>
      <c r="R138" s="31">
        <f t="shared" si="51"/>
        <v>49.903288201160542</v>
      </c>
      <c r="S138" s="31">
        <f t="shared" si="52"/>
        <v>0</v>
      </c>
      <c r="T138" s="31">
        <f t="shared" si="53"/>
        <v>48.418972332015812</v>
      </c>
      <c r="U138" s="31" t="e">
        <f t="shared" si="54"/>
        <v>#N/A</v>
      </c>
      <c r="V138" s="28">
        <f t="shared" si="55"/>
        <v>0</v>
      </c>
      <c r="W138" s="32">
        <f t="shared" si="56"/>
        <v>34.864864864864863</v>
      </c>
      <c r="X138" s="32">
        <f t="shared" si="57"/>
        <v>0</v>
      </c>
      <c r="Y138" s="32">
        <f t="shared" si="58"/>
        <v>17.881355932203391</v>
      </c>
      <c r="Z138" s="32" t="e">
        <f t="shared" si="59"/>
        <v>#N/A</v>
      </c>
      <c r="AA138" s="23" cm="1">
        <f t="array" ref="AA138">_xlfn.IFS(AR138=0,0,AR138&gt;0,(LOG(0.01*BI138/10^-AR138)))</f>
        <v>0</v>
      </c>
      <c r="AB138" s="24" cm="1">
        <f t="array" ref="AB138">_xlfn.IFS(AS138=0,0,AS138&gt;0,(LOG(0.01*BJ138/10^-AS138)))</f>
        <v>0</v>
      </c>
      <c r="AC138" s="24" cm="1">
        <f t="array" ref="AC138">_xlfn.IFS(AT138=0,0,AT138&gt;0,(LOG(0.01*BK138/10^-AT138)))</f>
        <v>6.7981291628692873</v>
      </c>
      <c r="AD138" s="24" cm="1">
        <f t="array" ref="AD138">_xlfn.IFS(AU138=0,0,AU138&gt;0,(LOG(0.01*BL138/10^-AU138)))</f>
        <v>6.7981291628692873</v>
      </c>
      <c r="AE138" s="24" cm="1">
        <f t="array" ref="AE138">_xlfn.IFS(AV138=0,0,AV138&gt;0,(LOG(0.01*BM138/10^-AV138)))</f>
        <v>7.3030202870679659</v>
      </c>
      <c r="AF138" s="24" cm="1">
        <f t="array" ref="AF138">_xlfn.IFS(AW138=0,0,AW138&gt;0,(LOG(0.01*BN138/10^-AW138)))</f>
        <v>6.4145093628530931</v>
      </c>
      <c r="AG138" s="24" cm="1">
        <f t="array" ref="AG138">_xlfn.IFS(AX138=0,0,AX138&gt;0,(LOG(0.01*BO138/10^-AX138)))</f>
        <v>6.4145093628530931</v>
      </c>
      <c r="AH138" s="24" cm="1">
        <f t="array" ref="AH138">_xlfn.IFS(AY138=0,0,AY138&gt;0,(LOG(0.01*BP138/10^-AY138)))</f>
        <v>6.9674901866525891</v>
      </c>
      <c r="AI138" s="24" cm="1">
        <f t="array" ref="AI138">_xlfn.IFS(AZ138=0,0,AZ138&gt;0,(LOG(0.01*BQ138/10^-AZ138)))</f>
        <v>0</v>
      </c>
      <c r="AJ138" s="24" cm="1">
        <f t="array" ref="AJ138">_xlfn.IFS(BA138=0,0,BA138&gt;0,(LOG(0.01*BR138/10^-BA138)))</f>
        <v>0</v>
      </c>
      <c r="AK138" s="24" cm="1">
        <f t="array" ref="AK138">_xlfn.IFS(BB138=0,0,BB138&gt;0,(LOG(0.01*BS138/10^-BB138)))</f>
        <v>0</v>
      </c>
      <c r="AL138" s="24" cm="1">
        <f t="array" ref="AL138">_xlfn.IFS(BC138=0,0,BC138&gt;0,(LOG(0.01*BT138/10^-BC138)))</f>
        <v>0</v>
      </c>
      <c r="AM138" s="24" cm="1">
        <f t="array" ref="AM138">_xlfn.IFS(BD138=0,0,BD138&gt;0,(LOG(0.01*BU138/10^-BD138)))</f>
        <v>6.1041231518917369</v>
      </c>
      <c r="AN138" s="24" cm="1">
        <f t="array" ref="AN138">_xlfn.IFS(BE138=0,0,BE138&gt;0,(LOG(0.01*BV138/10^-BE138)))</f>
        <v>5.6950155675247336</v>
      </c>
      <c r="AO138" s="24" t="e" cm="1">
        <f t="array" ref="AO138">_xlfn.IFS(BF138=0,0,BF138&gt;0,(LOG(0.01*BW138/10^-BF138)))</f>
        <v>#N/A</v>
      </c>
      <c r="AP138" s="24" t="e" cm="1">
        <f t="array" ref="AP138">_xlfn.IFS(BG138=0,0,BG138&gt;0,(LOG(0.01*BX138/10^-BG138)))</f>
        <v>#N/A</v>
      </c>
      <c r="AQ138" s="24" t="e" cm="1">
        <f t="array" ref="AQ138">_xlfn.IFS(BH138=0,0,BH138&gt;0,(LOG(0.01*BY138/10^-BH138)))</f>
        <v>#N/A</v>
      </c>
      <c r="AR138" s="23">
        <f>VLOOKUP($A138,'I-EmEC'!$A:$DD,MATCH(AR$2,'I-EmEC'!$A$1:$DD$1,0),FALSE)</f>
        <v>0</v>
      </c>
      <c r="AS138" s="24">
        <f>VLOOKUP($A138,'I-EmEC'!$A:$DD,MATCH(AS$2,'I-EmEC'!$A$1:$DD$1,0),FALSE)</f>
        <v>0</v>
      </c>
      <c r="AT138" s="24">
        <f>VLOOKUP($A138,'I-EmEC'!$A:$DD,MATCH(AT$2,'I-EmEC'!$A$1:$DD$1,0),FALSE)</f>
        <v>7.1</v>
      </c>
      <c r="AU138" s="24">
        <f>VLOOKUP($A138,'I-EmEC'!$A:$DD,MATCH(AU$2,'I-EmEC'!$A$1:$DD$1,0),FALSE)</f>
        <v>7.1</v>
      </c>
      <c r="AV138" s="24">
        <f>VLOOKUP($A138,'I-EmEC'!$A:$DD,MATCH(AV$2,'I-EmEC'!$A$1:$DD$1,0),FALSE)</f>
        <v>7.75</v>
      </c>
      <c r="AW138" s="24">
        <f>VLOOKUP($A138,'I-EmEC'!$A:$DD,MATCH(AW$2,'I-EmEC'!$A$1:$DD$1,0),FALSE)</f>
        <v>6.76</v>
      </c>
      <c r="AX138" s="24">
        <f>VLOOKUP($A138,'I-EmEC'!$A:$DD,MATCH(AX$2,'I-EmEC'!$A$1:$DD$1,0),FALSE)</f>
        <v>6.76</v>
      </c>
      <c r="AY138" s="24">
        <f>VLOOKUP($A138,'I-EmEC'!$A:$DD,MATCH(AY$2,'I-EmEC'!$A$1:$DD$1,0),FALSE)</f>
        <v>7.28</v>
      </c>
      <c r="AZ138" s="24">
        <f>VLOOKUP($A138,'I-EmEC'!$A:$DD,MATCH(AZ$2,'I-EmEC'!$A$1:$DD$1,0),FALSE)</f>
        <v>0</v>
      </c>
      <c r="BA138" s="24">
        <f>VLOOKUP($A138,'I-EmEC'!$A:$DD,MATCH(BA$2,'I-EmEC'!$A$1:$DD$1,0),FALSE)</f>
        <v>0</v>
      </c>
      <c r="BB138" s="24">
        <f>VLOOKUP($A138,'I-EmEC'!$A:$DD,MATCH(BB$2,'I-EmEC'!$A$1:$DD$1,0),FALSE)</f>
        <v>0</v>
      </c>
      <c r="BC138" s="24">
        <f>VLOOKUP($A138,'I-EmEC'!$A:$DD,MATCH(BC$2,'I-EmEC'!$A$1:$DD$1,0),FALSE)</f>
        <v>0</v>
      </c>
      <c r="BD138" s="24">
        <f>VLOOKUP($A138,'I-EmEC'!$A:$DD,MATCH(BD$2,'I-EmEC'!$A$1:$DD$1,0),FALSE)</f>
        <v>6.5</v>
      </c>
      <c r="BE138" s="24">
        <f>VLOOKUP($A138,'I-EmEC'!$A:$DD,MATCH(BE$2,'I-EmEC'!$A$1:$DD$1,0),FALSE)</f>
        <v>6.01</v>
      </c>
      <c r="BF138" s="24" t="e">
        <f>VLOOKUP($A138,'I-EmEC'!$A:$DD,MATCH(BF$2,'I-EmEC'!$A$1:$DD$1,0),FALSE)</f>
        <v>#N/A</v>
      </c>
      <c r="BG138" s="24" t="e">
        <f>VLOOKUP($A138,'I-EmEC'!$A:$DD,MATCH(BG$2,'I-EmEC'!$A$1:$DD$1,0),FALSE)</f>
        <v>#N/A</v>
      </c>
      <c r="BH138" s="24" t="e">
        <f>VLOOKUP($A138,'I-EmEC'!$A:$DD,MATCH(BH$2,'I-EmEC'!$A$1:$DD$1,0),FALSE)</f>
        <v>#N/A</v>
      </c>
      <c r="BI138" s="26">
        <f>VLOOKUP($A138,'I-EmEC'!$A:$DD,MATCH(BI$2,'I-EmEC'!$A$1:$DD$1,0),FALSE)</f>
        <v>0</v>
      </c>
      <c r="BJ138" s="27">
        <f>VLOOKUP($A138,'I-EmEC'!$A:$DD,MATCH(BJ$2,'I-EmEC'!$A$1:$DD$1,0),FALSE)</f>
        <v>0</v>
      </c>
      <c r="BK138" s="27">
        <f>VLOOKUP($A138,'I-EmEC'!$A:$DD,MATCH(BK$2,'I-EmEC'!$A$1:$DD$1,0),FALSE)</f>
        <v>49.903288201160542</v>
      </c>
      <c r="BL138" s="27">
        <f>VLOOKUP($A138,'I-EmEC'!$A:$DD,MATCH(BL$2,'I-EmEC'!$A$1:$DD$1,0),FALSE)</f>
        <v>49.903288201160542</v>
      </c>
      <c r="BM138" s="27">
        <f>VLOOKUP($A138,'I-EmEC'!$A:$DD,MATCH(BM$2,'I-EmEC'!$A$1:$DD$1,0),FALSE)</f>
        <v>35.728952772073917</v>
      </c>
      <c r="BN138" s="27">
        <f>VLOOKUP($A138,'I-EmEC'!$A:$DD,MATCH(BN$2,'I-EmEC'!$A$1:$DD$1,0),FALSE)</f>
        <v>45.134575569358184</v>
      </c>
      <c r="BO138" s="27">
        <f>VLOOKUP($A138,'I-EmEC'!$A:$DD,MATCH(BO$2,'I-EmEC'!$A$1:$DD$1,0),FALSE)</f>
        <v>45.134575569358184</v>
      </c>
      <c r="BP138" s="27">
        <f>VLOOKUP($A138,'I-EmEC'!$A:$DD,MATCH(BP$2,'I-EmEC'!$A$1:$DD$1,0),FALSE)</f>
        <v>48.695652173913047</v>
      </c>
      <c r="BQ138" s="27">
        <f>VLOOKUP($A138,'I-EmEC'!$A:$DD,MATCH(BQ$2,'I-EmEC'!$A$1:$DD$1,0),FALSE)</f>
        <v>0</v>
      </c>
      <c r="BR138" s="27">
        <f>VLOOKUP($A138,'I-EmEC'!$A:$DD,MATCH(BR$2,'I-EmEC'!$A$1:$DD$1,0),FALSE)</f>
        <v>0</v>
      </c>
      <c r="BS138" s="27">
        <f>VLOOKUP($A138,'I-EmEC'!$A:$DD,MATCH(BS$2,'I-EmEC'!$A$1:$DD$1,0),FALSE)</f>
        <v>0</v>
      </c>
      <c r="BT138" s="27">
        <f>VLOOKUP($A138,'I-EmEC'!$A:$DD,MATCH(BT$2,'I-EmEC'!$A$1:$DD$1,0),FALSE)</f>
        <v>0</v>
      </c>
      <c r="BU138" s="27">
        <f>VLOOKUP($A138,'I-EmEC'!$A:$DD,MATCH(BU$2,'I-EmEC'!$A$1:$DD$1,0),FALSE)</f>
        <v>40.19047619047619</v>
      </c>
      <c r="BV138" s="27">
        <f>VLOOKUP($A138,'I-EmEC'!$A:$DD,MATCH(BV$2,'I-EmEC'!$A$1:$DD$1,0),FALSE)</f>
        <v>48.418972332015812</v>
      </c>
      <c r="BW138" s="27" t="e">
        <f>VLOOKUP($A138,'I-EmEC'!$A:$DD,MATCH(BW$2,'I-EmEC'!$A$1:$DD$1,0),FALSE)</f>
        <v>#N/A</v>
      </c>
      <c r="BX138" s="27" t="e">
        <f>VLOOKUP($A138,'I-EmEC'!$A:$DD,MATCH(BX$2,'I-EmEC'!$A$1:$DD$1,0),FALSE)</f>
        <v>#N/A</v>
      </c>
      <c r="BY138" s="27" t="e">
        <f>VLOOKUP($A138,'I-EmEC'!$A:$DD,MATCH(BY$2,'I-EmEC'!$A$1:$DD$1,0),FALSE)</f>
        <v>#N/A</v>
      </c>
      <c r="BZ138" s="23">
        <f>VLOOKUP($A138,'I-EmEC'!$A:$DD,MATCH(BZ$2,'I-EmEC'!$A$1:$DD$1,0),FALSE)</f>
        <v>0</v>
      </c>
      <c r="CA138" s="24">
        <f>VLOOKUP($A138,'I-EmEC'!$A:$DD,MATCH(CA$2,'I-EmEC'!$A$1:$DD$1,0),FALSE)</f>
        <v>0</v>
      </c>
      <c r="CB138" s="24">
        <f>VLOOKUP($A138,'I-EmEC'!$A:$DD,MATCH(CB$2,'I-EmEC'!$A$1:$DD$1,0),FALSE)</f>
        <v>34.864864864864863</v>
      </c>
      <c r="CC138" s="24">
        <f>VLOOKUP($A138,'I-EmEC'!$A:$DD,MATCH(CC$2,'I-EmEC'!$A$1:$DD$1,0),FALSE)</f>
        <v>34.864864864864863</v>
      </c>
      <c r="CD138" s="24">
        <f>VLOOKUP($A138,'I-EmEC'!$A:$DD,MATCH(CD$2,'I-EmEC'!$A$1:$DD$1,0),FALSE)</f>
        <v>10.807453416149066</v>
      </c>
      <c r="CE138" s="24">
        <f>VLOOKUP($A138,'I-EmEC'!$A:$DD,MATCH(CE$2,'I-EmEC'!$A$1:$DD$1,0),FALSE)</f>
        <v>13.540372670807454</v>
      </c>
      <c r="CF138" s="24">
        <f>VLOOKUP($A138,'I-EmEC'!$A:$DD,MATCH(CF$2,'I-EmEC'!$A$1:$DD$1,0),FALSE)</f>
        <v>13.540372670807454</v>
      </c>
      <c r="CG138" s="24">
        <f>VLOOKUP($A138,'I-EmEC'!$A:$DD,MATCH(CG$2,'I-EmEC'!$A$1:$DD$1,0),FALSE)</f>
        <v>11.506849315068495</v>
      </c>
      <c r="CH138" s="24">
        <f>VLOOKUP($A138,'I-EmEC'!$A:$DD,MATCH(CH$2,'I-EmEC'!$A$1:$DD$1,0),FALSE)</f>
        <v>0</v>
      </c>
      <c r="CI138" s="24">
        <f>VLOOKUP($A138,'I-EmEC'!$A:$DD,MATCH(CI$2,'I-EmEC'!$A$1:$DD$1,0),FALSE)</f>
        <v>0</v>
      </c>
      <c r="CJ138" s="24">
        <f>VLOOKUP($A138,'I-EmEC'!$A:$DD,MATCH(CJ$2,'I-EmEC'!$A$1:$DD$1,0),FALSE)</f>
        <v>0</v>
      </c>
      <c r="CK138" s="24">
        <f>VLOOKUP($A138,'I-EmEC'!$A:$DD,MATCH(CK$2,'I-EmEC'!$A$1:$DD$1,0),FALSE)</f>
        <v>0</v>
      </c>
      <c r="CL138" s="24">
        <f>VLOOKUP($A138,'I-EmEC'!$A:$DD,MATCH(CL$2,'I-EmEC'!$A$1:$DD$1,0),FALSE)</f>
        <v>17.881355932203391</v>
      </c>
      <c r="CM138" s="24">
        <f>VLOOKUP($A138,'I-EmEC'!$A:$DD,MATCH(CM$2,'I-EmEC'!$A$1:$DD$1,0),FALSE)</f>
        <v>13.172043010752688</v>
      </c>
      <c r="CN138" s="24" t="e">
        <f>VLOOKUP($A138,'I-EmEC'!$A:$DD,MATCH(CN$2,'I-EmEC'!$A$1:$DD$1,0),FALSE)</f>
        <v>#N/A</v>
      </c>
      <c r="CO138" s="24" t="e">
        <f>VLOOKUP($A138,'I-EmEC'!$A:$DD,MATCH(CO$2,'I-EmEC'!$A$1:$DD$1,0),FALSE)</f>
        <v>#N/A</v>
      </c>
      <c r="CP138" s="24" t="e">
        <f>VLOOKUP($A138,'I-EmEC'!$A:$DD,MATCH(CP$2,'I-EmEC'!$A$1:$DD$1,0),FALSE)</f>
        <v>#N/A</v>
      </c>
    </row>
    <row r="139" spans="1:94" x14ac:dyDescent="0.2">
      <c r="A139" s="49" t="s">
        <v>155</v>
      </c>
      <c r="B139" s="37" t="str">
        <f>IF(VLOOKUP($A139,'I-Ligands'!$A:$G,3,FALSE)="","",VLOOKUP($A139,'I-Ligands'!$A:$G,3,FALSE))</f>
        <v>Sphingosine 1-phosphate</v>
      </c>
      <c r="C139" s="38" t="str">
        <f>IF(VLOOKUP($A139,'I-Ligands'!$A:$G,4,FALSE)="","",VLOOKUP($A139,'I-Ligands'!$A:$G,4,FALSE))</f>
        <v>Sphingosine-1-Phosphate</v>
      </c>
      <c r="D139" s="36" t="str">
        <f>IF(VLOOKUP($A139,'I-Ligands'!$A:$G,5,FALSE)="","",VLOOKUP($A139,'I-Ligands'!$A:$G,5,FALSE))</f>
        <v>Guide to Pharmacology</v>
      </c>
      <c r="E139" s="36">
        <f>IF(VLOOKUP($A139,'I-Ligands'!$A:$G,6,FALSE)="","",VLOOKUP($A139,'I-Ligands'!$A:$G,6,FALSE))</f>
        <v>911</v>
      </c>
      <c r="F139" s="36" t="str">
        <f>IF(VLOOKUP($A139,'I-Ligands'!$A:$G,7,FALSE)="","",VLOOKUP($A139,'I-Ligands'!$A:$G,7,FALSE))</f>
        <v>Physiological</v>
      </c>
      <c r="G139" s="28">
        <f t="shared" si="40"/>
        <v>6.4019218211382833</v>
      </c>
      <c r="H139" s="32">
        <f t="shared" si="41"/>
        <v>8.2889014720831344</v>
      </c>
      <c r="I139" s="32">
        <f t="shared" si="42"/>
        <v>7.913657031593937</v>
      </c>
      <c r="J139" s="32">
        <f t="shared" si="43"/>
        <v>8.2577755435944962</v>
      </c>
      <c r="K139" s="32" t="e">
        <f t="shared" si="44"/>
        <v>#N/A</v>
      </c>
      <c r="L139" s="28">
        <f t="shared" si="45"/>
        <v>6.95</v>
      </c>
      <c r="M139" s="32">
        <f t="shared" si="46"/>
        <v>8.69</v>
      </c>
      <c r="N139" s="32">
        <f t="shared" si="47"/>
        <v>8.18</v>
      </c>
      <c r="O139" s="32">
        <f t="shared" si="48"/>
        <v>8.9</v>
      </c>
      <c r="P139" s="32" t="e">
        <f t="shared" si="49"/>
        <v>#N/A</v>
      </c>
      <c r="Q139" s="29">
        <f t="shared" si="50"/>
        <v>28.308823529411764</v>
      </c>
      <c r="R139" s="31">
        <f t="shared" si="51"/>
        <v>53.623188405797102</v>
      </c>
      <c r="S139" s="31">
        <f t="shared" si="52"/>
        <v>54.157303370786515</v>
      </c>
      <c r="T139" s="31">
        <f t="shared" si="53"/>
        <v>43.428571428571431</v>
      </c>
      <c r="U139" s="31" t="e">
        <f t="shared" si="54"/>
        <v>#N/A</v>
      </c>
      <c r="V139" s="28">
        <f t="shared" si="55"/>
        <v>3.5321100917431192</v>
      </c>
      <c r="W139" s="32">
        <f t="shared" si="56"/>
        <v>9.4285714285714288</v>
      </c>
      <c r="X139" s="32">
        <f t="shared" si="57"/>
        <v>8.7956204379562042</v>
      </c>
      <c r="Y139" s="32">
        <f t="shared" si="58"/>
        <v>4.5328031809145131</v>
      </c>
      <c r="Z139" s="32" t="e">
        <f t="shared" si="59"/>
        <v>#N/A</v>
      </c>
      <c r="AA139" s="23" cm="1">
        <f t="array" ref="AA139">_xlfn.IFS(AR139=0,0,AR139&gt;0,(LOG(0.01*BI139/10^-AR139)))</f>
        <v>6.4019218211382833</v>
      </c>
      <c r="AB139" s="24" cm="1">
        <f t="array" ref="AB139">_xlfn.IFS(AS139=0,0,AS139&gt;0,(LOG(0.01*BJ139/10^-AS139)))</f>
        <v>6.2905857265685867</v>
      </c>
      <c r="AC139" s="24" cm="1">
        <f t="array" ref="AC139">_xlfn.IFS(AT139=0,0,AT139&gt;0,(LOG(0.01*BK139/10^-AT139)))</f>
        <v>7.6181133837758894</v>
      </c>
      <c r="AD139" s="24" cm="1">
        <f t="array" ref="AD139">_xlfn.IFS(AU139=0,0,AU139&gt;0,(LOG(0.01*BL139/10^-AU139)))</f>
        <v>7.6181133837758894</v>
      </c>
      <c r="AE139" s="24" cm="1">
        <f t="array" ref="AE139">_xlfn.IFS(AV139=0,0,AV139&gt;0,(LOG(0.01*BM139/10^-AV139)))</f>
        <v>8.1021012062112661</v>
      </c>
      <c r="AF139" s="24" cm="1">
        <f t="array" ref="AF139">_xlfn.IFS(AW139=0,0,AW139&gt;0,(LOG(0.01*BN139/10^-AW139)))</f>
        <v>7.8693526333297417</v>
      </c>
      <c r="AG139" s="24" cm="1">
        <f t="array" ref="AG139">_xlfn.IFS(AX139=0,0,AX139&gt;0,(LOG(0.01*BO139/10^-AX139)))</f>
        <v>7.8693526333297417</v>
      </c>
      <c r="AH139" s="24" cm="1">
        <f t="array" ref="AH139">_xlfn.IFS(AY139=0,0,AY139&gt;0,(LOG(0.01*BP139/10^-AY139)))</f>
        <v>8.2889014720831344</v>
      </c>
      <c r="AI139" s="24" cm="1">
        <f t="array" ref="AI139">_xlfn.IFS(AZ139=0,0,AZ139&gt;0,(LOG(0.01*BQ139/10^-AZ139)))</f>
        <v>7.4757708028666174</v>
      </c>
      <c r="AJ139" s="24" cm="1">
        <f t="array" ref="AJ139">_xlfn.IFS(BA139=0,0,BA139&gt;0,(LOG(0.01*BR139/10^-BA139)))</f>
        <v>7.4757708028666174</v>
      </c>
      <c r="AK139" s="24" cm="1">
        <f t="array" ref="AK139">_xlfn.IFS(BB139=0,0,BB139&gt;0,(LOG(0.01*BS139/10^-BB139)))</f>
        <v>7.913657031593937</v>
      </c>
      <c r="AL139" s="24" cm="1">
        <f t="array" ref="AL139">_xlfn.IFS(BC139=0,0,BC139&gt;0,(LOG(0.01*BT139/10^-BC139)))</f>
        <v>7.1749477891564215</v>
      </c>
      <c r="AM139" s="24" cm="1">
        <f t="array" ref="AM139">_xlfn.IFS(BD139=0,0,BD139&gt;0,(LOG(0.01*BU139/10^-BD139)))</f>
        <v>8.2577755435944962</v>
      </c>
      <c r="AN139" s="24" cm="1">
        <f t="array" ref="AN139">_xlfn.IFS(BE139=0,0,BE139&gt;0,(LOG(0.01*BV139/10^-BE139)))</f>
        <v>8.0531819795914714</v>
      </c>
      <c r="AO139" s="24" t="e" cm="1">
        <f t="array" ref="AO139">_xlfn.IFS(BF139=0,0,BF139&gt;0,(LOG(0.01*BW139/10^-BF139)))</f>
        <v>#N/A</v>
      </c>
      <c r="AP139" s="24" t="e" cm="1">
        <f t="array" ref="AP139">_xlfn.IFS(BG139=0,0,BG139&gt;0,(LOG(0.01*BX139/10^-BG139)))</f>
        <v>#N/A</v>
      </c>
      <c r="AQ139" s="24" t="e" cm="1">
        <f t="array" ref="AQ139">_xlfn.IFS(BH139=0,0,BH139&gt;0,(LOG(0.01*BY139/10^-BH139)))</f>
        <v>#N/A</v>
      </c>
      <c r="AR139" s="23">
        <f>VLOOKUP($A139,'I-EmEC'!$A:$DD,MATCH(AR$2,'I-EmEC'!$A$1:$DD$1,0),FALSE)</f>
        <v>6.95</v>
      </c>
      <c r="AS139" s="24">
        <f>VLOOKUP($A139,'I-EmEC'!$A:$DD,MATCH(AS$2,'I-EmEC'!$A$1:$DD$1,0),FALSE)</f>
        <v>6.86</v>
      </c>
      <c r="AT139" s="24">
        <f>VLOOKUP($A139,'I-EmEC'!$A:$DD,MATCH(AT$2,'I-EmEC'!$A$1:$DD$1,0),FALSE)</f>
        <v>7.91</v>
      </c>
      <c r="AU139" s="24">
        <f>VLOOKUP($A139,'I-EmEC'!$A:$DD,MATCH(AU$2,'I-EmEC'!$A$1:$DD$1,0),FALSE)</f>
        <v>7.91</v>
      </c>
      <c r="AV139" s="24">
        <f>VLOOKUP($A139,'I-EmEC'!$A:$DD,MATCH(AV$2,'I-EmEC'!$A$1:$DD$1,0),FALSE)</f>
        <v>8.48</v>
      </c>
      <c r="AW139" s="24">
        <f>VLOOKUP($A139,'I-EmEC'!$A:$DD,MATCH(AW$2,'I-EmEC'!$A$1:$DD$1,0),FALSE)</f>
        <v>8.14</v>
      </c>
      <c r="AX139" s="24">
        <f>VLOOKUP($A139,'I-EmEC'!$A:$DD,MATCH(AX$2,'I-EmEC'!$A$1:$DD$1,0),FALSE)</f>
        <v>8.14</v>
      </c>
      <c r="AY139" s="24">
        <f>VLOOKUP($A139,'I-EmEC'!$A:$DD,MATCH(AY$2,'I-EmEC'!$A$1:$DD$1,0),FALSE)</f>
        <v>8.69</v>
      </c>
      <c r="AZ139" s="24">
        <f>VLOOKUP($A139,'I-EmEC'!$A:$DD,MATCH(AZ$2,'I-EmEC'!$A$1:$DD$1,0),FALSE)</f>
        <v>7.75</v>
      </c>
      <c r="BA139" s="24">
        <f>VLOOKUP($A139,'I-EmEC'!$A:$DD,MATCH(BA$2,'I-EmEC'!$A$1:$DD$1,0),FALSE)</f>
        <v>7.75</v>
      </c>
      <c r="BB139" s="24">
        <f>VLOOKUP($A139,'I-EmEC'!$A:$DD,MATCH(BB$2,'I-EmEC'!$A$1:$DD$1,0),FALSE)</f>
        <v>8.18</v>
      </c>
      <c r="BC139" s="24">
        <f>VLOOKUP($A139,'I-EmEC'!$A:$DD,MATCH(BC$2,'I-EmEC'!$A$1:$DD$1,0),FALSE)</f>
        <v>7.46</v>
      </c>
      <c r="BD139" s="24">
        <f>VLOOKUP($A139,'I-EmEC'!$A:$DD,MATCH(BD$2,'I-EmEC'!$A$1:$DD$1,0),FALSE)</f>
        <v>8.6199999999999992</v>
      </c>
      <c r="BE139" s="24">
        <f>VLOOKUP($A139,'I-EmEC'!$A:$DD,MATCH(BE$2,'I-EmEC'!$A$1:$DD$1,0),FALSE)</f>
        <v>8.9</v>
      </c>
      <c r="BF139" s="24" t="e">
        <f>VLOOKUP($A139,'I-EmEC'!$A:$DD,MATCH(BF$2,'I-EmEC'!$A$1:$DD$1,0),FALSE)</f>
        <v>#N/A</v>
      </c>
      <c r="BG139" s="24" t="e">
        <f>VLOOKUP($A139,'I-EmEC'!$A:$DD,MATCH(BG$2,'I-EmEC'!$A$1:$DD$1,0),FALSE)</f>
        <v>#N/A</v>
      </c>
      <c r="BH139" s="24" t="e">
        <f>VLOOKUP($A139,'I-EmEC'!$A:$DD,MATCH(BH$2,'I-EmEC'!$A$1:$DD$1,0),FALSE)</f>
        <v>#N/A</v>
      </c>
      <c r="BI139" s="26">
        <f>VLOOKUP($A139,'I-EmEC'!$A:$DD,MATCH(BI$2,'I-EmEC'!$A$1:$DD$1,0),FALSE)</f>
        <v>28.308823529411764</v>
      </c>
      <c r="BJ139" s="27">
        <f>VLOOKUP($A139,'I-EmEC'!$A:$DD,MATCH(BJ$2,'I-EmEC'!$A$1:$DD$1,0),FALSE)</f>
        <v>26.951672862453535</v>
      </c>
      <c r="BK139" s="27">
        <f>VLOOKUP($A139,'I-EmEC'!$A:$DD,MATCH(BK$2,'I-EmEC'!$A$1:$DD$1,0),FALSE)</f>
        <v>51.063829787234042</v>
      </c>
      <c r="BL139" s="27">
        <f>VLOOKUP($A139,'I-EmEC'!$A:$DD,MATCH(BL$2,'I-EmEC'!$A$1:$DD$1,0),FALSE)</f>
        <v>51.063829787234042</v>
      </c>
      <c r="BM139" s="27">
        <f>VLOOKUP($A139,'I-EmEC'!$A:$DD,MATCH(BM$2,'I-EmEC'!$A$1:$DD$1,0),FALSE)</f>
        <v>41.889117043121139</v>
      </c>
      <c r="BN139" s="27">
        <f>VLOOKUP($A139,'I-EmEC'!$A:$DD,MATCH(BN$2,'I-EmEC'!$A$1:$DD$1,0),FALSE)</f>
        <v>53.623188405797102</v>
      </c>
      <c r="BO139" s="27">
        <f>VLOOKUP($A139,'I-EmEC'!$A:$DD,MATCH(BO$2,'I-EmEC'!$A$1:$DD$1,0),FALSE)</f>
        <v>53.623188405797102</v>
      </c>
      <c r="BP139" s="27">
        <f>VLOOKUP($A139,'I-EmEC'!$A:$DD,MATCH(BP$2,'I-EmEC'!$A$1:$DD$1,0),FALSE)</f>
        <v>39.710144927536234</v>
      </c>
      <c r="BQ139" s="27">
        <f>VLOOKUP($A139,'I-EmEC'!$A:$DD,MATCH(BQ$2,'I-EmEC'!$A$1:$DD$1,0),FALSE)</f>
        <v>53.182751540041068</v>
      </c>
      <c r="BR139" s="27">
        <f>VLOOKUP($A139,'I-EmEC'!$A:$DD,MATCH(BR$2,'I-EmEC'!$A$1:$DD$1,0),FALSE)</f>
        <v>53.182751540041068</v>
      </c>
      <c r="BS139" s="27">
        <f>VLOOKUP($A139,'I-EmEC'!$A:$DD,MATCH(BS$2,'I-EmEC'!$A$1:$DD$1,0),FALSE)</f>
        <v>54.157303370786515</v>
      </c>
      <c r="BT139" s="27">
        <f>VLOOKUP($A139,'I-EmEC'!$A:$DD,MATCH(BT$2,'I-EmEC'!$A$1:$DD$1,0),FALSE)</f>
        <v>51.873767258382642</v>
      </c>
      <c r="BU139" s="27">
        <f>VLOOKUP($A139,'I-EmEC'!$A:$DD,MATCH(BU$2,'I-EmEC'!$A$1:$DD$1,0),FALSE)</f>
        <v>43.428571428571431</v>
      </c>
      <c r="BV139" s="27">
        <f>VLOOKUP($A139,'I-EmEC'!$A:$DD,MATCH(BV$2,'I-EmEC'!$A$1:$DD$1,0),FALSE)</f>
        <v>14.229249011857707</v>
      </c>
      <c r="BW139" s="27" t="e">
        <f>VLOOKUP($A139,'I-EmEC'!$A:$DD,MATCH(BW$2,'I-EmEC'!$A$1:$DD$1,0),FALSE)</f>
        <v>#N/A</v>
      </c>
      <c r="BX139" s="27" t="e">
        <f>VLOOKUP($A139,'I-EmEC'!$A:$DD,MATCH(BX$2,'I-EmEC'!$A$1:$DD$1,0),FALSE)</f>
        <v>#N/A</v>
      </c>
      <c r="BY139" s="27" t="e">
        <f>VLOOKUP($A139,'I-EmEC'!$A:$DD,MATCH(BY$2,'I-EmEC'!$A$1:$DD$1,0),FALSE)</f>
        <v>#N/A</v>
      </c>
      <c r="BZ139" s="23">
        <f>VLOOKUP($A139,'I-EmEC'!$A:$DD,MATCH(BZ$2,'I-EmEC'!$A$1:$DD$1,0),FALSE)</f>
        <v>3.5321100917431192</v>
      </c>
      <c r="CA139" s="24">
        <f>VLOOKUP($A139,'I-EmEC'!$A:$DD,MATCH(CA$2,'I-EmEC'!$A$1:$DD$1,0),FALSE)</f>
        <v>2.8712871287128712</v>
      </c>
      <c r="CB139" s="24">
        <f>VLOOKUP($A139,'I-EmEC'!$A:$DD,MATCH(CB$2,'I-EmEC'!$A$1:$DD$1,0),FALSE)</f>
        <v>9.4285714285714288</v>
      </c>
      <c r="CC139" s="24">
        <f>VLOOKUP($A139,'I-EmEC'!$A:$DD,MATCH(CC$2,'I-EmEC'!$A$1:$DD$1,0),FALSE)</f>
        <v>9.4285714285714288</v>
      </c>
      <c r="CD139" s="24">
        <f>VLOOKUP($A139,'I-EmEC'!$A:$DD,MATCH(CD$2,'I-EmEC'!$A$1:$DD$1,0),FALSE)</f>
        <v>6.4761904761904763</v>
      </c>
      <c r="CE139" s="24">
        <f>VLOOKUP($A139,'I-EmEC'!$A:$DD,MATCH(CE$2,'I-EmEC'!$A$1:$DD$1,0),FALSE)</f>
        <v>6.7801047120418847</v>
      </c>
      <c r="CF139" s="24">
        <f>VLOOKUP($A139,'I-EmEC'!$A:$DD,MATCH(CF$2,'I-EmEC'!$A$1:$DD$1,0),FALSE)</f>
        <v>6.7801047120418847</v>
      </c>
      <c r="CG139" s="24">
        <f>VLOOKUP($A139,'I-EmEC'!$A:$DD,MATCH(CG$2,'I-EmEC'!$A$1:$DD$1,0),FALSE)</f>
        <v>4.2153846153846155</v>
      </c>
      <c r="CH139" s="24">
        <f>VLOOKUP($A139,'I-EmEC'!$A:$DD,MATCH(CH$2,'I-EmEC'!$A$1:$DD$1,0),FALSE)</f>
        <v>4.4501718213058412</v>
      </c>
      <c r="CI139" s="24">
        <f>VLOOKUP($A139,'I-EmEC'!$A:$DD,MATCH(CI$2,'I-EmEC'!$A$1:$DD$1,0),FALSE)</f>
        <v>4.4501718213058412</v>
      </c>
      <c r="CJ139" s="24">
        <f>VLOOKUP($A139,'I-EmEC'!$A:$DD,MATCH(CJ$2,'I-EmEC'!$A$1:$DD$1,0),FALSE)</f>
        <v>8.7956204379562042</v>
      </c>
      <c r="CK139" s="24">
        <f>VLOOKUP($A139,'I-EmEC'!$A:$DD,MATCH(CK$2,'I-EmEC'!$A$1:$DD$1,0),FALSE)</f>
        <v>5.7173913043478271</v>
      </c>
      <c r="CL139" s="24">
        <f>VLOOKUP($A139,'I-EmEC'!$A:$DD,MATCH(CL$2,'I-EmEC'!$A$1:$DD$1,0),FALSE)</f>
        <v>4.5328031809145131</v>
      </c>
      <c r="CM139" s="24">
        <f>VLOOKUP($A139,'I-EmEC'!$A:$DD,MATCH(CM$2,'I-EmEC'!$A$1:$DD$1,0),FALSE)</f>
        <v>1.1980033277870217</v>
      </c>
      <c r="CN139" s="24" t="e">
        <f>VLOOKUP($A139,'I-EmEC'!$A:$DD,MATCH(CN$2,'I-EmEC'!$A$1:$DD$1,0),FALSE)</f>
        <v>#N/A</v>
      </c>
      <c r="CO139" s="24" t="e">
        <f>VLOOKUP($A139,'I-EmEC'!$A:$DD,MATCH(CO$2,'I-EmEC'!$A$1:$DD$1,0),FALSE)</f>
        <v>#N/A</v>
      </c>
      <c r="CP139" s="24" t="e">
        <f>VLOOKUP($A139,'I-EmEC'!$A:$DD,MATCH(CP$2,'I-EmEC'!$A$1:$DD$1,0),FALSE)</f>
        <v>#N/A</v>
      </c>
    </row>
    <row r="140" spans="1:94" x14ac:dyDescent="0.2">
      <c r="A140" s="49" t="s">
        <v>156</v>
      </c>
      <c r="B140" s="37" t="str">
        <f>IF(VLOOKUP($A140,'I-Ligands'!$A:$G,3,FALSE)="","",VLOOKUP($A140,'I-Ligands'!$A:$G,3,FALSE))</f>
        <v>Sphingosine 1-phosphate</v>
      </c>
      <c r="C140" s="38" t="str">
        <f>IF(VLOOKUP($A140,'I-Ligands'!$A:$G,4,FALSE)="","",VLOOKUP($A140,'I-Ligands'!$A:$G,4,FALSE))</f>
        <v>Sphingosine-1-Phosphate</v>
      </c>
      <c r="D140" s="36" t="str">
        <f>IF(VLOOKUP($A140,'I-Ligands'!$A:$G,5,FALSE)="","",VLOOKUP($A140,'I-Ligands'!$A:$G,5,FALSE))</f>
        <v>Guide to Pharmacology</v>
      </c>
      <c r="E140" s="36">
        <f>IF(VLOOKUP($A140,'I-Ligands'!$A:$G,6,FALSE)="","",VLOOKUP($A140,'I-Ligands'!$A:$G,6,FALSE))</f>
        <v>911</v>
      </c>
      <c r="F140" s="36" t="str">
        <f>IF(VLOOKUP($A140,'I-Ligands'!$A:$G,7,FALSE)="","",VLOOKUP($A140,'I-Ligands'!$A:$G,7,FALSE))</f>
        <v>Physiological</v>
      </c>
      <c r="G140" s="28">
        <f t="shared" si="40"/>
        <v>6.3972265272610009</v>
      </c>
      <c r="H140" s="32">
        <f t="shared" si="41"/>
        <v>7.4191916059417737</v>
      </c>
      <c r="I140" s="32">
        <f t="shared" si="42"/>
        <v>7.3067784761909556</v>
      </c>
      <c r="J140" s="32">
        <f t="shared" si="43"/>
        <v>7.3682031886892938</v>
      </c>
      <c r="K140" s="32" t="e">
        <f t="shared" si="44"/>
        <v>#N/A</v>
      </c>
      <c r="L140" s="28">
        <f t="shared" si="45"/>
        <v>6.59</v>
      </c>
      <c r="M140" s="32">
        <f t="shared" si="46"/>
        <v>7.97</v>
      </c>
      <c r="N140" s="32">
        <f t="shared" si="47"/>
        <v>7.56</v>
      </c>
      <c r="O140" s="32">
        <f t="shared" si="48"/>
        <v>7.93</v>
      </c>
      <c r="P140" s="32" t="e">
        <f t="shared" si="49"/>
        <v>#N/A</v>
      </c>
      <c r="Q140" s="29">
        <f t="shared" si="50"/>
        <v>64.154411764705884</v>
      </c>
      <c r="R140" s="31">
        <f t="shared" si="51"/>
        <v>43.713733075435201</v>
      </c>
      <c r="S140" s="31">
        <f t="shared" si="52"/>
        <v>67.19101123595506</v>
      </c>
      <c r="T140" s="31">
        <f t="shared" si="53"/>
        <v>28.063241106719367</v>
      </c>
      <c r="U140" s="31" t="e">
        <f t="shared" si="54"/>
        <v>#N/A</v>
      </c>
      <c r="V140" s="28">
        <f t="shared" si="55"/>
        <v>11.993006993006993</v>
      </c>
      <c r="W140" s="32">
        <f t="shared" si="56"/>
        <v>6.0427807486631018</v>
      </c>
      <c r="X140" s="32">
        <f t="shared" si="57"/>
        <v>15.722222222222221</v>
      </c>
      <c r="Y140" s="32">
        <f t="shared" si="58"/>
        <v>8.0898876404494384</v>
      </c>
      <c r="Z140" s="32" t="e">
        <f t="shared" si="59"/>
        <v>#N/A</v>
      </c>
      <c r="AA140" s="23" cm="1">
        <f t="array" ref="AA140">_xlfn.IFS(AR140=0,0,AR140&gt;0,(LOG(0.01*BI140/10^-AR140)))</f>
        <v>6.3972265272610009</v>
      </c>
      <c r="AB140" s="24" cm="1">
        <f t="array" ref="AB140">_xlfn.IFS(AS140=0,0,AS140&gt;0,(LOG(0.01*BJ140/10^-AS140)))</f>
        <v>6.3645118443763815</v>
      </c>
      <c r="AC140" s="24" cm="1">
        <f t="array" ref="AC140">_xlfn.IFS(AT140=0,0,AT140&gt;0,(LOG(0.01*BK140/10^-AT140)))</f>
        <v>7.2806178960534593</v>
      </c>
      <c r="AD140" s="24" cm="1">
        <f t="array" ref="AD140">_xlfn.IFS(AU140=0,0,AU140&gt;0,(LOG(0.01*BL140/10^-AU140)))</f>
        <v>7.2806178960534593</v>
      </c>
      <c r="AE140" s="24" cm="1">
        <f t="array" ref="AE140">_xlfn.IFS(AV140=0,0,AV140&gt;0,(LOG(0.01*BM140/10^-AV140)))</f>
        <v>7.4191916059417737</v>
      </c>
      <c r="AF140" s="24" cm="1">
        <f t="array" ref="AF140">_xlfn.IFS(AW140=0,0,AW140&gt;0,(LOG(0.01*BN140/10^-AW140)))</f>
        <v>7.3747099562029117</v>
      </c>
      <c r="AG140" s="24" cm="1">
        <f t="array" ref="AG140">_xlfn.IFS(AX140=0,0,AX140&gt;0,(LOG(0.01*BO140/10^-AX140)))</f>
        <v>7.3747099562029117</v>
      </c>
      <c r="AH140" s="24" cm="1">
        <f t="array" ref="AH140">_xlfn.IFS(AY140=0,0,AY140&gt;0,(LOG(0.01*BP140/10^-AY140)))</f>
        <v>7.320663853480661</v>
      </c>
      <c r="AI140" s="24" cm="1">
        <f t="array" ref="AI140">_xlfn.IFS(AZ140=0,0,AZ140&gt;0,(LOG(0.01*BQ140/10^-AZ140)))</f>
        <v>7.0669227196115827</v>
      </c>
      <c r="AJ140" s="24" cm="1">
        <f t="array" ref="AJ140">_xlfn.IFS(BA140=0,0,BA140&gt;0,(LOG(0.01*BR140/10^-BA140)))</f>
        <v>7.0669227196115827</v>
      </c>
      <c r="AK140" s="24" cm="1">
        <f t="array" ref="AK140">_xlfn.IFS(BB140=0,0,BB140&gt;0,(LOG(0.01*BS140/10^-BB140)))</f>
        <v>7.1873111773434983</v>
      </c>
      <c r="AL140" s="24" cm="1">
        <f t="array" ref="AL140">_xlfn.IFS(BC140=0,0,BC140&gt;0,(LOG(0.01*BT140/10^-BC140)))</f>
        <v>7.3067784761909556</v>
      </c>
      <c r="AM140" s="24" cm="1">
        <f t="array" ref="AM140">_xlfn.IFS(BD140=0,0,BD140&gt;0,(LOG(0.01*BU140/10^-BD140)))</f>
        <v>7.3682031886892938</v>
      </c>
      <c r="AN140" s="24" cm="1">
        <f t="array" ref="AN140">_xlfn.IFS(BE140=0,0,BE140&gt;0,(LOG(0.01*BV140/10^-BE140)))</f>
        <v>7.2081378275432577</v>
      </c>
      <c r="AO140" s="24" t="e" cm="1">
        <f t="array" ref="AO140">_xlfn.IFS(BF140=0,0,BF140&gt;0,(LOG(0.01*BW140/10^-BF140)))</f>
        <v>#N/A</v>
      </c>
      <c r="AP140" s="24" t="e" cm="1">
        <f t="array" ref="AP140">_xlfn.IFS(BG140=0,0,BG140&gt;0,(LOG(0.01*BX140/10^-BG140)))</f>
        <v>#N/A</v>
      </c>
      <c r="AQ140" s="24" t="e" cm="1">
        <f t="array" ref="AQ140">_xlfn.IFS(BH140=0,0,BH140&gt;0,(LOG(0.01*BY140/10^-BH140)))</f>
        <v>#N/A</v>
      </c>
      <c r="AR140" s="23">
        <f>VLOOKUP($A140,'I-EmEC'!$A:$DD,MATCH(AR$2,'I-EmEC'!$A$1:$DD$1,0),FALSE)</f>
        <v>6.59</v>
      </c>
      <c r="AS140" s="24">
        <f>VLOOKUP($A140,'I-EmEC'!$A:$DD,MATCH(AS$2,'I-EmEC'!$A$1:$DD$1,0),FALSE)</f>
        <v>6.56</v>
      </c>
      <c r="AT140" s="24">
        <f>VLOOKUP($A140,'I-EmEC'!$A:$DD,MATCH(AT$2,'I-EmEC'!$A$1:$DD$1,0),FALSE)</f>
        <v>7.64</v>
      </c>
      <c r="AU140" s="24">
        <f>VLOOKUP($A140,'I-EmEC'!$A:$DD,MATCH(AU$2,'I-EmEC'!$A$1:$DD$1,0),FALSE)</f>
        <v>7.64</v>
      </c>
      <c r="AV140" s="24">
        <f>VLOOKUP($A140,'I-EmEC'!$A:$DD,MATCH(AV$2,'I-EmEC'!$A$1:$DD$1,0),FALSE)</f>
        <v>7.97</v>
      </c>
      <c r="AW140" s="24">
        <f>VLOOKUP($A140,'I-EmEC'!$A:$DD,MATCH(AW$2,'I-EmEC'!$A$1:$DD$1,0),FALSE)</f>
        <v>7.86</v>
      </c>
      <c r="AX140" s="24">
        <f>VLOOKUP($A140,'I-EmEC'!$A:$DD,MATCH(AX$2,'I-EmEC'!$A$1:$DD$1,0),FALSE)</f>
        <v>7.86</v>
      </c>
      <c r="AY140" s="24">
        <f>VLOOKUP($A140,'I-EmEC'!$A:$DD,MATCH(AY$2,'I-EmEC'!$A$1:$DD$1,0),FALSE)</f>
        <v>7.89</v>
      </c>
      <c r="AZ140" s="24">
        <f>VLOOKUP($A140,'I-EmEC'!$A:$DD,MATCH(AZ$2,'I-EmEC'!$A$1:$DD$1,0),FALSE)</f>
        <v>7.36</v>
      </c>
      <c r="BA140" s="24">
        <f>VLOOKUP($A140,'I-EmEC'!$A:$DD,MATCH(BA$2,'I-EmEC'!$A$1:$DD$1,0),FALSE)</f>
        <v>7.36</v>
      </c>
      <c r="BB140" s="24">
        <f>VLOOKUP($A140,'I-EmEC'!$A:$DD,MATCH(BB$2,'I-EmEC'!$A$1:$DD$1,0),FALSE)</f>
        <v>7.36</v>
      </c>
      <c r="BC140" s="24">
        <f>VLOOKUP($A140,'I-EmEC'!$A:$DD,MATCH(BC$2,'I-EmEC'!$A$1:$DD$1,0),FALSE)</f>
        <v>7.56</v>
      </c>
      <c r="BD140" s="24">
        <f>VLOOKUP($A140,'I-EmEC'!$A:$DD,MATCH(BD$2,'I-EmEC'!$A$1:$DD$1,0),FALSE)</f>
        <v>7.93</v>
      </c>
      <c r="BE140" s="24">
        <f>VLOOKUP($A140,'I-EmEC'!$A:$DD,MATCH(BE$2,'I-EmEC'!$A$1:$DD$1,0),FALSE)</f>
        <v>7.76</v>
      </c>
      <c r="BF140" s="24" t="e">
        <f>VLOOKUP($A140,'I-EmEC'!$A:$DD,MATCH(BF$2,'I-EmEC'!$A$1:$DD$1,0),FALSE)</f>
        <v>#N/A</v>
      </c>
      <c r="BG140" s="24" t="e">
        <f>VLOOKUP($A140,'I-EmEC'!$A:$DD,MATCH(BG$2,'I-EmEC'!$A$1:$DD$1,0),FALSE)</f>
        <v>#N/A</v>
      </c>
      <c r="BH140" s="24" t="e">
        <f>VLOOKUP($A140,'I-EmEC'!$A:$DD,MATCH(BH$2,'I-EmEC'!$A$1:$DD$1,0),FALSE)</f>
        <v>#N/A</v>
      </c>
      <c r="BI140" s="26">
        <f>VLOOKUP($A140,'I-EmEC'!$A:$DD,MATCH(BI$2,'I-EmEC'!$A$1:$DD$1,0),FALSE)</f>
        <v>64.154411764705884</v>
      </c>
      <c r="BJ140" s="27">
        <f>VLOOKUP($A140,'I-EmEC'!$A:$DD,MATCH(BJ$2,'I-EmEC'!$A$1:$DD$1,0),FALSE)</f>
        <v>63.754646840148695</v>
      </c>
      <c r="BK140" s="27">
        <f>VLOOKUP($A140,'I-EmEC'!$A:$DD,MATCH(BK$2,'I-EmEC'!$A$1:$DD$1,0),FALSE)</f>
        <v>43.713733075435201</v>
      </c>
      <c r="BL140" s="27">
        <f>VLOOKUP($A140,'I-EmEC'!$A:$DD,MATCH(BL$2,'I-EmEC'!$A$1:$DD$1,0),FALSE)</f>
        <v>43.713733075435201</v>
      </c>
      <c r="BM140" s="27">
        <f>VLOOKUP($A140,'I-EmEC'!$A:$DD,MATCH(BM$2,'I-EmEC'!$A$1:$DD$1,0),FALSE)</f>
        <v>28.131416837782339</v>
      </c>
      <c r="BN140" s="27">
        <f>VLOOKUP($A140,'I-EmEC'!$A:$DD,MATCH(BN$2,'I-EmEC'!$A$1:$DD$1,0),FALSE)</f>
        <v>32.712215320910978</v>
      </c>
      <c r="BO140" s="27">
        <f>VLOOKUP($A140,'I-EmEC'!$A:$DD,MATCH(BO$2,'I-EmEC'!$A$1:$DD$1,0),FALSE)</f>
        <v>32.712215320910978</v>
      </c>
      <c r="BP140" s="27">
        <f>VLOOKUP($A140,'I-EmEC'!$A:$DD,MATCH(BP$2,'I-EmEC'!$A$1:$DD$1,0),FALSE)</f>
        <v>26.956521739130437</v>
      </c>
      <c r="BQ140" s="27">
        <f>VLOOKUP($A140,'I-EmEC'!$A:$DD,MATCH(BQ$2,'I-EmEC'!$A$1:$DD$1,0),FALSE)</f>
        <v>50.92402464065708</v>
      </c>
      <c r="BR140" s="27">
        <f>VLOOKUP($A140,'I-EmEC'!$A:$DD,MATCH(BR$2,'I-EmEC'!$A$1:$DD$1,0),FALSE)</f>
        <v>50.92402464065708</v>
      </c>
      <c r="BS140" s="27">
        <f>VLOOKUP($A140,'I-EmEC'!$A:$DD,MATCH(BS$2,'I-EmEC'!$A$1:$DD$1,0),FALSE)</f>
        <v>67.19101123595506</v>
      </c>
      <c r="BT140" s="27">
        <f>VLOOKUP($A140,'I-EmEC'!$A:$DD,MATCH(BT$2,'I-EmEC'!$A$1:$DD$1,0),FALSE)</f>
        <v>55.818540433925044</v>
      </c>
      <c r="BU140" s="27">
        <f>VLOOKUP($A140,'I-EmEC'!$A:$DD,MATCH(BU$2,'I-EmEC'!$A$1:$DD$1,0),FALSE)</f>
        <v>27.428571428571427</v>
      </c>
      <c r="BV140" s="27">
        <f>VLOOKUP($A140,'I-EmEC'!$A:$DD,MATCH(BV$2,'I-EmEC'!$A$1:$DD$1,0),FALSE)</f>
        <v>28.063241106719367</v>
      </c>
      <c r="BW140" s="27" t="e">
        <f>VLOOKUP($A140,'I-EmEC'!$A:$DD,MATCH(BW$2,'I-EmEC'!$A$1:$DD$1,0),FALSE)</f>
        <v>#N/A</v>
      </c>
      <c r="BX140" s="27" t="e">
        <f>VLOOKUP($A140,'I-EmEC'!$A:$DD,MATCH(BX$2,'I-EmEC'!$A$1:$DD$1,0),FALSE)</f>
        <v>#N/A</v>
      </c>
      <c r="BY140" s="27" t="e">
        <f>VLOOKUP($A140,'I-EmEC'!$A:$DD,MATCH(BY$2,'I-EmEC'!$A$1:$DD$1,0),FALSE)</f>
        <v>#N/A</v>
      </c>
      <c r="BZ140" s="23">
        <f>VLOOKUP($A140,'I-EmEC'!$A:$DD,MATCH(BZ$2,'I-EmEC'!$A$1:$DD$1,0),FALSE)</f>
        <v>7.4732334047109203</v>
      </c>
      <c r="CA140" s="24">
        <f>VLOOKUP($A140,'I-EmEC'!$A:$DD,MATCH(CA$2,'I-EmEC'!$A$1:$DD$1,0),FALSE)</f>
        <v>11.993006993006993</v>
      </c>
      <c r="CB140" s="24">
        <f>VLOOKUP($A140,'I-EmEC'!$A:$DD,MATCH(CB$2,'I-EmEC'!$A$1:$DD$1,0),FALSE)</f>
        <v>6.0427807486631018</v>
      </c>
      <c r="CC140" s="24">
        <f>VLOOKUP($A140,'I-EmEC'!$A:$DD,MATCH(CC$2,'I-EmEC'!$A$1:$DD$1,0),FALSE)</f>
        <v>6.0427807486631018</v>
      </c>
      <c r="CD140" s="24">
        <f>VLOOKUP($A140,'I-EmEC'!$A:$DD,MATCH(CD$2,'I-EmEC'!$A$1:$DD$1,0),FALSE)</f>
        <v>3.120728929384966</v>
      </c>
      <c r="CE140" s="24">
        <f>VLOOKUP($A140,'I-EmEC'!$A:$DD,MATCH(CE$2,'I-EmEC'!$A$1:$DD$1,0),FALSE)</f>
        <v>2.4610591900311527</v>
      </c>
      <c r="CF140" s="24">
        <f>VLOOKUP($A140,'I-EmEC'!$A:$DD,MATCH(CF$2,'I-EmEC'!$A$1:$DD$1,0),FALSE)</f>
        <v>2.4610591900311527</v>
      </c>
      <c r="CG140" s="24">
        <f>VLOOKUP($A140,'I-EmEC'!$A:$DD,MATCH(CG$2,'I-EmEC'!$A$1:$DD$1,0),FALSE)</f>
        <v>2.0620842572062088</v>
      </c>
      <c r="CH140" s="24">
        <f>VLOOKUP($A140,'I-EmEC'!$A:$DD,MATCH(CH$2,'I-EmEC'!$A$1:$DD$1,0),FALSE)</f>
        <v>3.89937106918239</v>
      </c>
      <c r="CI140" s="24">
        <f>VLOOKUP($A140,'I-EmEC'!$A:$DD,MATCH(CI$2,'I-EmEC'!$A$1:$DD$1,0),FALSE)</f>
        <v>3.89937106918239</v>
      </c>
      <c r="CJ140" s="24">
        <f>VLOOKUP($A140,'I-EmEC'!$A:$DD,MATCH(CJ$2,'I-EmEC'!$A$1:$DD$1,0),FALSE)</f>
        <v>3.6154776299879083</v>
      </c>
      <c r="CK140" s="24">
        <f>VLOOKUP($A140,'I-EmEC'!$A:$DD,MATCH(CK$2,'I-EmEC'!$A$1:$DD$1,0),FALSE)</f>
        <v>15.722222222222221</v>
      </c>
      <c r="CL140" s="24">
        <f>VLOOKUP($A140,'I-EmEC'!$A:$DD,MATCH(CL$2,'I-EmEC'!$A$1:$DD$1,0),FALSE)</f>
        <v>8.0898876404494384</v>
      </c>
      <c r="CM140" s="24">
        <f>VLOOKUP($A140,'I-EmEC'!$A:$DD,MATCH(CM$2,'I-EmEC'!$A$1:$DD$1,0),FALSE)</f>
        <v>3.1838565022421523</v>
      </c>
      <c r="CN140" s="24" t="e">
        <f>VLOOKUP($A140,'I-EmEC'!$A:$DD,MATCH(CN$2,'I-EmEC'!$A$1:$DD$1,0),FALSE)</f>
        <v>#N/A</v>
      </c>
      <c r="CO140" s="24" t="e">
        <f>VLOOKUP($A140,'I-EmEC'!$A:$DD,MATCH(CO$2,'I-EmEC'!$A$1:$DD$1,0),FALSE)</f>
        <v>#N/A</v>
      </c>
      <c r="CP140" s="24" t="e">
        <f>VLOOKUP($A140,'I-EmEC'!$A:$DD,MATCH(CP$2,'I-EmEC'!$A$1:$DD$1,0),FALSE)</f>
        <v>#N/A</v>
      </c>
    </row>
    <row r="141" spans="1:94" x14ac:dyDescent="0.2">
      <c r="A141" s="49" t="s">
        <v>157</v>
      </c>
      <c r="B141" s="37" t="str">
        <f>IF(VLOOKUP($A141,'I-Ligands'!$A:$G,3,FALSE)="","",VLOOKUP($A141,'I-Ligands'!$A:$G,3,FALSE))</f>
        <v>Sphingosine 1-phosphate</v>
      </c>
      <c r="C141" s="38" t="str">
        <f>IF(VLOOKUP($A141,'I-Ligands'!$A:$G,4,FALSE)="","",VLOOKUP($A141,'I-Ligands'!$A:$G,4,FALSE))</f>
        <v>Sphingosine-1-Phosphate</v>
      </c>
      <c r="D141" s="36" t="str">
        <f>IF(VLOOKUP($A141,'I-Ligands'!$A:$G,5,FALSE)="","",VLOOKUP($A141,'I-Ligands'!$A:$G,5,FALSE))</f>
        <v>Guide to Pharmacology</v>
      </c>
      <c r="E141" s="36">
        <f>IF(VLOOKUP($A141,'I-Ligands'!$A:$G,6,FALSE)="","",VLOOKUP($A141,'I-Ligands'!$A:$G,6,FALSE))</f>
        <v>911</v>
      </c>
      <c r="F141" s="36" t="str">
        <f>IF(VLOOKUP($A141,'I-Ligands'!$A:$G,7,FALSE)="","",VLOOKUP($A141,'I-Ligands'!$A:$G,7,FALSE))</f>
        <v>Physiological</v>
      </c>
      <c r="G141" s="28">
        <f t="shared" si="40"/>
        <v>0</v>
      </c>
      <c r="H141" s="32">
        <f t="shared" si="41"/>
        <v>6.4847271101418427</v>
      </c>
      <c r="I141" s="32">
        <f t="shared" si="42"/>
        <v>0</v>
      </c>
      <c r="J141" s="32">
        <f t="shared" si="43"/>
        <v>5.0276930711049737</v>
      </c>
      <c r="K141" s="32" t="e">
        <f t="shared" si="44"/>
        <v>#N/A</v>
      </c>
      <c r="L141" s="28">
        <f t="shared" si="45"/>
        <v>0</v>
      </c>
      <c r="M141" s="32">
        <f t="shared" si="46"/>
        <v>6.88</v>
      </c>
      <c r="N141" s="32">
        <f t="shared" si="47"/>
        <v>0</v>
      </c>
      <c r="O141" s="32">
        <f t="shared" si="48"/>
        <v>6.14</v>
      </c>
      <c r="P141" s="32" t="e">
        <f t="shared" si="49"/>
        <v>#N/A</v>
      </c>
      <c r="Q141" s="29">
        <f t="shared" si="50"/>
        <v>0</v>
      </c>
      <c r="R141" s="31">
        <f t="shared" si="51"/>
        <v>40.246406570841891</v>
      </c>
      <c r="S141" s="31">
        <f t="shared" si="52"/>
        <v>0</v>
      </c>
      <c r="T141" s="31">
        <f t="shared" si="53"/>
        <v>30.039525691699605</v>
      </c>
      <c r="U141" s="31" t="e">
        <f t="shared" si="54"/>
        <v>#N/A</v>
      </c>
      <c r="V141" s="28">
        <f t="shared" si="55"/>
        <v>0</v>
      </c>
      <c r="W141" s="32">
        <f t="shared" si="56"/>
        <v>4.2701525054466236</v>
      </c>
      <c r="X141" s="32">
        <f t="shared" si="57"/>
        <v>0</v>
      </c>
      <c r="Y141" s="32">
        <f t="shared" si="58"/>
        <v>2.5850340136054419</v>
      </c>
      <c r="Z141" s="32" t="e">
        <f t="shared" si="59"/>
        <v>#N/A</v>
      </c>
      <c r="AA141" s="23" cm="1">
        <f t="array" ref="AA141">_xlfn.IFS(AR141=0,0,AR141&gt;0,(LOG(0.01*BI141/10^-AR141)))</f>
        <v>0</v>
      </c>
      <c r="AB141" s="24" cm="1">
        <f t="array" ref="AB141">_xlfn.IFS(AS141=0,0,AS141&gt;0,(LOG(0.01*BJ141/10^-AS141)))</f>
        <v>0</v>
      </c>
      <c r="AC141" s="24" cm="1">
        <f t="array" ref="AC141">_xlfn.IFS(AT141=0,0,AT141&gt;0,(LOG(0.01*BK141/10^-AT141)))</f>
        <v>6.0509674461329768</v>
      </c>
      <c r="AD141" s="24" cm="1">
        <f t="array" ref="AD141">_xlfn.IFS(AU141=0,0,AU141&gt;0,(LOG(0.01*BL141/10^-AU141)))</f>
        <v>6.0509674461329768</v>
      </c>
      <c r="AE141" s="24" cm="1">
        <f t="array" ref="AE141">_xlfn.IFS(AV141=0,0,AV141&gt;0,(LOG(0.01*BM141/10^-AV141)))</f>
        <v>6.4847271101418427</v>
      </c>
      <c r="AF141" s="24" cm="1">
        <f t="array" ref="AF141">_xlfn.IFS(AW141=0,0,AW141&gt;0,(LOG(0.01*BN141/10^-AW141)))</f>
        <v>0</v>
      </c>
      <c r="AG141" s="24" cm="1">
        <f t="array" ref="AG141">_xlfn.IFS(AX141=0,0,AX141&gt;0,(LOG(0.01*BO141/10^-AX141)))</f>
        <v>0</v>
      </c>
      <c r="AH141" s="24" cm="1">
        <f t="array" ref="AH141">_xlfn.IFS(AY141=0,0,AY141&gt;0,(LOG(0.01*BP141/10^-AY141)))</f>
        <v>0</v>
      </c>
      <c r="AI141" s="24" cm="1">
        <f t="array" ref="AI141">_xlfn.IFS(AZ141=0,0,AZ141&gt;0,(LOG(0.01*BQ141/10^-AZ141)))</f>
        <v>0</v>
      </c>
      <c r="AJ141" s="24" cm="1">
        <f t="array" ref="AJ141">_xlfn.IFS(BA141=0,0,BA141&gt;0,(LOG(0.01*BR141/10^-BA141)))</f>
        <v>0</v>
      </c>
      <c r="AK141" s="24" cm="1">
        <f t="array" ref="AK141">_xlfn.IFS(BB141=0,0,BB141&gt;0,(LOG(0.01*BS141/10^-BB141)))</f>
        <v>0</v>
      </c>
      <c r="AL141" s="24" cm="1">
        <f t="array" ref="AL141">_xlfn.IFS(BC141=0,0,BC141&gt;0,(LOG(0.01*BT141/10^-BC141)))</f>
        <v>0</v>
      </c>
      <c r="AM141" s="24" cm="1">
        <f t="array" ref="AM141">_xlfn.IFS(BD141=0,0,BD141&gt;0,(LOG(0.01*BU141/10^-BD141)))</f>
        <v>4.7622633774162493</v>
      </c>
      <c r="AN141" s="24" cm="1">
        <f t="array" ref="AN141">_xlfn.IFS(BE141=0,0,BE141&gt;0,(LOG(0.01*BV141/10^-BE141)))</f>
        <v>5.0276930711049737</v>
      </c>
      <c r="AO141" s="24" t="e" cm="1">
        <f t="array" ref="AO141">_xlfn.IFS(BF141=0,0,BF141&gt;0,(LOG(0.01*BW141/10^-BF141)))</f>
        <v>#N/A</v>
      </c>
      <c r="AP141" s="24" t="e" cm="1">
        <f t="array" ref="AP141">_xlfn.IFS(BG141=0,0,BG141&gt;0,(LOG(0.01*BX141/10^-BG141)))</f>
        <v>#N/A</v>
      </c>
      <c r="AQ141" s="24" t="e" cm="1">
        <f t="array" ref="AQ141">_xlfn.IFS(BH141=0,0,BH141&gt;0,(LOG(0.01*BY141/10^-BH141)))</f>
        <v>#N/A</v>
      </c>
      <c r="AR141" s="23">
        <f>VLOOKUP($A141,'I-EmEC'!$A:$DD,MATCH(AR$2,'I-EmEC'!$A$1:$DD$1,0),FALSE)</f>
        <v>0</v>
      </c>
      <c r="AS141" s="24">
        <f>VLOOKUP($A141,'I-EmEC'!$A:$DD,MATCH(AS$2,'I-EmEC'!$A$1:$DD$1,0),FALSE)</f>
        <v>0</v>
      </c>
      <c r="AT141" s="24">
        <f>VLOOKUP($A141,'I-EmEC'!$A:$DD,MATCH(AT$2,'I-EmEC'!$A$1:$DD$1,0),FALSE)</f>
        <v>6.7</v>
      </c>
      <c r="AU141" s="24">
        <f>VLOOKUP($A141,'I-EmEC'!$A:$DD,MATCH(AU$2,'I-EmEC'!$A$1:$DD$1,0),FALSE)</f>
        <v>6.7</v>
      </c>
      <c r="AV141" s="24">
        <f>VLOOKUP($A141,'I-EmEC'!$A:$DD,MATCH(AV$2,'I-EmEC'!$A$1:$DD$1,0),FALSE)</f>
        <v>6.88</v>
      </c>
      <c r="AW141" s="24">
        <f>VLOOKUP($A141,'I-EmEC'!$A:$DD,MATCH(AW$2,'I-EmEC'!$A$1:$DD$1,0),FALSE)</f>
        <v>0</v>
      </c>
      <c r="AX141" s="24">
        <f>VLOOKUP($A141,'I-EmEC'!$A:$DD,MATCH(AX$2,'I-EmEC'!$A$1:$DD$1,0),FALSE)</f>
        <v>0</v>
      </c>
      <c r="AY141" s="24">
        <f>VLOOKUP($A141,'I-EmEC'!$A:$DD,MATCH(AY$2,'I-EmEC'!$A$1:$DD$1,0),FALSE)</f>
        <v>0</v>
      </c>
      <c r="AZ141" s="24">
        <f>VLOOKUP($A141,'I-EmEC'!$A:$DD,MATCH(AZ$2,'I-EmEC'!$A$1:$DD$1,0),FALSE)</f>
        <v>0</v>
      </c>
      <c r="BA141" s="24">
        <f>VLOOKUP($A141,'I-EmEC'!$A:$DD,MATCH(BA$2,'I-EmEC'!$A$1:$DD$1,0),FALSE)</f>
        <v>0</v>
      </c>
      <c r="BB141" s="24">
        <f>VLOOKUP($A141,'I-EmEC'!$A:$DD,MATCH(BB$2,'I-EmEC'!$A$1:$DD$1,0),FALSE)</f>
        <v>0</v>
      </c>
      <c r="BC141" s="24">
        <f>VLOOKUP($A141,'I-EmEC'!$A:$DD,MATCH(BC$2,'I-EmEC'!$A$1:$DD$1,0),FALSE)</f>
        <v>0</v>
      </c>
      <c r="BD141" s="24">
        <f>VLOOKUP($A141,'I-EmEC'!$A:$DD,MATCH(BD$2,'I-EmEC'!$A$1:$DD$1,0),FALSE)</f>
        <v>6.14</v>
      </c>
      <c r="BE141" s="24">
        <f>VLOOKUP($A141,'I-EmEC'!$A:$DD,MATCH(BE$2,'I-EmEC'!$A$1:$DD$1,0),FALSE)</f>
        <v>5.55</v>
      </c>
      <c r="BF141" s="24" t="e">
        <f>VLOOKUP($A141,'I-EmEC'!$A:$DD,MATCH(BF$2,'I-EmEC'!$A$1:$DD$1,0),FALSE)</f>
        <v>#N/A</v>
      </c>
      <c r="BG141" s="24" t="e">
        <f>VLOOKUP($A141,'I-EmEC'!$A:$DD,MATCH(BG$2,'I-EmEC'!$A$1:$DD$1,0),FALSE)</f>
        <v>#N/A</v>
      </c>
      <c r="BH141" s="24" t="e">
        <f>VLOOKUP($A141,'I-EmEC'!$A:$DD,MATCH(BH$2,'I-EmEC'!$A$1:$DD$1,0),FALSE)</f>
        <v>#N/A</v>
      </c>
      <c r="BI141" s="26">
        <f>VLOOKUP($A141,'I-EmEC'!$A:$DD,MATCH(BI$2,'I-EmEC'!$A$1:$DD$1,0),FALSE)</f>
        <v>0</v>
      </c>
      <c r="BJ141" s="27">
        <f>VLOOKUP($A141,'I-EmEC'!$A:$DD,MATCH(BJ$2,'I-EmEC'!$A$1:$DD$1,0),FALSE)</f>
        <v>0</v>
      </c>
      <c r="BK141" s="27">
        <f>VLOOKUP($A141,'I-EmEC'!$A:$DD,MATCH(BK$2,'I-EmEC'!$A$1:$DD$1,0),FALSE)</f>
        <v>22.43713733075435</v>
      </c>
      <c r="BL141" s="27">
        <f>VLOOKUP($A141,'I-EmEC'!$A:$DD,MATCH(BL$2,'I-EmEC'!$A$1:$DD$1,0),FALSE)</f>
        <v>22.43713733075435</v>
      </c>
      <c r="BM141" s="27">
        <f>VLOOKUP($A141,'I-EmEC'!$A:$DD,MATCH(BM$2,'I-EmEC'!$A$1:$DD$1,0),FALSE)</f>
        <v>40.246406570841891</v>
      </c>
      <c r="BN141" s="27">
        <f>VLOOKUP($A141,'I-EmEC'!$A:$DD,MATCH(BN$2,'I-EmEC'!$A$1:$DD$1,0),FALSE)</f>
        <v>0</v>
      </c>
      <c r="BO141" s="27">
        <f>VLOOKUP($A141,'I-EmEC'!$A:$DD,MATCH(BO$2,'I-EmEC'!$A$1:$DD$1,0),FALSE)</f>
        <v>0</v>
      </c>
      <c r="BP141" s="27">
        <f>VLOOKUP($A141,'I-EmEC'!$A:$DD,MATCH(BP$2,'I-EmEC'!$A$1:$DD$1,0),FALSE)</f>
        <v>0</v>
      </c>
      <c r="BQ141" s="27">
        <f>VLOOKUP($A141,'I-EmEC'!$A:$DD,MATCH(BQ$2,'I-EmEC'!$A$1:$DD$1,0),FALSE)</f>
        <v>0</v>
      </c>
      <c r="BR141" s="27">
        <f>VLOOKUP($A141,'I-EmEC'!$A:$DD,MATCH(BR$2,'I-EmEC'!$A$1:$DD$1,0),FALSE)</f>
        <v>0</v>
      </c>
      <c r="BS141" s="27">
        <f>VLOOKUP($A141,'I-EmEC'!$A:$DD,MATCH(BS$2,'I-EmEC'!$A$1:$DD$1,0),FALSE)</f>
        <v>0</v>
      </c>
      <c r="BT141" s="27">
        <f>VLOOKUP($A141,'I-EmEC'!$A:$DD,MATCH(BT$2,'I-EmEC'!$A$1:$DD$1,0),FALSE)</f>
        <v>0</v>
      </c>
      <c r="BU141" s="27">
        <f>VLOOKUP($A141,'I-EmEC'!$A:$DD,MATCH(BU$2,'I-EmEC'!$A$1:$DD$1,0),FALSE)</f>
        <v>4.1904761904761907</v>
      </c>
      <c r="BV141" s="27">
        <f>VLOOKUP($A141,'I-EmEC'!$A:$DD,MATCH(BV$2,'I-EmEC'!$A$1:$DD$1,0),FALSE)</f>
        <v>30.039525691699605</v>
      </c>
      <c r="BW141" s="27" t="e">
        <f>VLOOKUP($A141,'I-EmEC'!$A:$DD,MATCH(BW$2,'I-EmEC'!$A$1:$DD$1,0),FALSE)</f>
        <v>#N/A</v>
      </c>
      <c r="BX141" s="27" t="e">
        <f>VLOOKUP($A141,'I-EmEC'!$A:$DD,MATCH(BX$2,'I-EmEC'!$A$1:$DD$1,0),FALSE)</f>
        <v>#N/A</v>
      </c>
      <c r="BY141" s="27" t="e">
        <f>VLOOKUP($A141,'I-EmEC'!$A:$DD,MATCH(BY$2,'I-EmEC'!$A$1:$DD$1,0),FALSE)</f>
        <v>#N/A</v>
      </c>
      <c r="BZ141" s="23">
        <f>VLOOKUP($A141,'I-EmEC'!$A:$DD,MATCH(BZ$2,'I-EmEC'!$A$1:$DD$1,0),FALSE)</f>
        <v>0</v>
      </c>
      <c r="CA141" s="24">
        <f>VLOOKUP($A141,'I-EmEC'!$A:$DD,MATCH(CA$2,'I-EmEC'!$A$1:$DD$1,0),FALSE)</f>
        <v>0</v>
      </c>
      <c r="CB141" s="24">
        <f>VLOOKUP($A141,'I-EmEC'!$A:$DD,MATCH(CB$2,'I-EmEC'!$A$1:$DD$1,0),FALSE)</f>
        <v>1.9141914191419143</v>
      </c>
      <c r="CC141" s="24">
        <f>VLOOKUP($A141,'I-EmEC'!$A:$DD,MATCH(CC$2,'I-EmEC'!$A$1:$DD$1,0),FALSE)</f>
        <v>1.9141914191419143</v>
      </c>
      <c r="CD141" s="24">
        <f>VLOOKUP($A141,'I-EmEC'!$A:$DD,MATCH(CD$2,'I-EmEC'!$A$1:$DD$1,0),FALSE)</f>
        <v>4.2701525054466236</v>
      </c>
      <c r="CE141" s="24">
        <f>VLOOKUP($A141,'I-EmEC'!$A:$DD,MATCH(CE$2,'I-EmEC'!$A$1:$DD$1,0),FALSE)</f>
        <v>0</v>
      </c>
      <c r="CF141" s="24">
        <f>VLOOKUP($A141,'I-EmEC'!$A:$DD,MATCH(CF$2,'I-EmEC'!$A$1:$DD$1,0),FALSE)</f>
        <v>0</v>
      </c>
      <c r="CG141" s="24">
        <f>VLOOKUP($A141,'I-EmEC'!$A:$DD,MATCH(CG$2,'I-EmEC'!$A$1:$DD$1,0),FALSE)</f>
        <v>0</v>
      </c>
      <c r="CH141" s="24">
        <f>VLOOKUP($A141,'I-EmEC'!$A:$DD,MATCH(CH$2,'I-EmEC'!$A$1:$DD$1,0),FALSE)</f>
        <v>0</v>
      </c>
      <c r="CI141" s="24">
        <f>VLOOKUP($A141,'I-EmEC'!$A:$DD,MATCH(CI$2,'I-EmEC'!$A$1:$DD$1,0),FALSE)</f>
        <v>0</v>
      </c>
      <c r="CJ141" s="24">
        <f>VLOOKUP($A141,'I-EmEC'!$A:$DD,MATCH(CJ$2,'I-EmEC'!$A$1:$DD$1,0),FALSE)</f>
        <v>0</v>
      </c>
      <c r="CK141" s="24">
        <f>VLOOKUP($A141,'I-EmEC'!$A:$DD,MATCH(CK$2,'I-EmEC'!$A$1:$DD$1,0),FALSE)</f>
        <v>0</v>
      </c>
      <c r="CL141" s="24">
        <f>VLOOKUP($A141,'I-EmEC'!$A:$DD,MATCH(CL$2,'I-EmEC'!$A$1:$DD$1,0),FALSE)</f>
        <v>0.70967741935483875</v>
      </c>
      <c r="CM141" s="24">
        <f>VLOOKUP($A141,'I-EmEC'!$A:$DD,MATCH(CM$2,'I-EmEC'!$A$1:$DD$1,0),FALSE)</f>
        <v>2.5850340136054419</v>
      </c>
      <c r="CN141" s="24" t="e">
        <f>VLOOKUP($A141,'I-EmEC'!$A:$DD,MATCH(CN$2,'I-EmEC'!$A$1:$DD$1,0),FALSE)</f>
        <v>#N/A</v>
      </c>
      <c r="CO141" s="24" t="e">
        <f>VLOOKUP($A141,'I-EmEC'!$A:$DD,MATCH(CO$2,'I-EmEC'!$A$1:$DD$1,0),FALSE)</f>
        <v>#N/A</v>
      </c>
      <c r="CP141" s="24" t="e">
        <f>VLOOKUP($A141,'I-EmEC'!$A:$DD,MATCH(CP$2,'I-EmEC'!$A$1:$DD$1,0),FALSE)</f>
        <v>#N/A</v>
      </c>
    </row>
    <row r="142" spans="1:94" x14ac:dyDescent="0.2">
      <c r="A142" s="49" t="s">
        <v>216</v>
      </c>
      <c r="B142" s="37" t="str">
        <f>IF(VLOOKUP($A142,'I-Ligands'!$A:$G,3,FALSE)="","",VLOOKUP($A142,'I-Ligands'!$A:$G,3,FALSE))</f>
        <v>Somatostatin</v>
      </c>
      <c r="C142" s="38" t="str">
        <f>IF(VLOOKUP($A142,'I-Ligands'!$A:$G,4,FALSE)="","",VLOOKUP($A142,'I-Ligands'!$A:$G,4,FALSE))</f>
        <v>AGCKNFFWKTFTSC</v>
      </c>
      <c r="D142" s="36" t="str">
        <f>IF(VLOOKUP($A142,'I-Ligands'!$A:$G,5,FALSE)="","",VLOOKUP($A142,'I-Ligands'!$A:$G,5,FALSE))</f>
        <v>Guide to Pharmacology</v>
      </c>
      <c r="E142" s="36">
        <f>IF(VLOOKUP($A142,'I-Ligands'!$A:$G,6,FALSE)="","",VLOOKUP($A142,'I-Ligands'!$A:$G,6,FALSE))</f>
        <v>2019</v>
      </c>
      <c r="F142" s="36" t="str">
        <f>IF(VLOOKUP($A142,'I-Ligands'!$A:$G,7,FALSE)="","",VLOOKUP($A142,'I-Ligands'!$A:$G,7,FALSE))</f>
        <v>Physiological</v>
      </c>
      <c r="G142" s="28">
        <f t="shared" si="40"/>
        <v>0</v>
      </c>
      <c r="H142" s="32">
        <f t="shared" si="41"/>
        <v>9.242223318787774</v>
      </c>
      <c r="I142" s="32">
        <f t="shared" si="42"/>
        <v>7.8119716871893594</v>
      </c>
      <c r="J142" s="32">
        <f t="shared" si="43"/>
        <v>8.4600403947971259</v>
      </c>
      <c r="K142" s="32" t="e">
        <f t="shared" si="44"/>
        <v>#N/A</v>
      </c>
      <c r="L142" s="28">
        <f t="shared" si="45"/>
        <v>0</v>
      </c>
      <c r="M142" s="32">
        <f t="shared" si="46"/>
        <v>9.5</v>
      </c>
      <c r="N142" s="32">
        <f t="shared" si="47"/>
        <v>8.27</v>
      </c>
      <c r="O142" s="32">
        <f t="shared" si="48"/>
        <v>8.65</v>
      </c>
      <c r="P142" s="32" t="e">
        <f t="shared" si="49"/>
        <v>#N/A</v>
      </c>
      <c r="Q142" s="29">
        <f t="shared" si="50"/>
        <v>0</v>
      </c>
      <c r="R142" s="31">
        <f t="shared" si="51"/>
        <v>66.7311411992263</v>
      </c>
      <c r="S142" s="31">
        <f t="shared" si="52"/>
        <v>34.831460674157306</v>
      </c>
      <c r="T142" s="31">
        <f t="shared" si="53"/>
        <v>64.571428571428569</v>
      </c>
      <c r="U142" s="31" t="e">
        <f t="shared" si="54"/>
        <v>#N/A</v>
      </c>
      <c r="V142" s="28">
        <f t="shared" si="55"/>
        <v>0</v>
      </c>
      <c r="W142" s="32">
        <f t="shared" si="56"/>
        <v>12.637362637362637</v>
      </c>
      <c r="X142" s="32">
        <f t="shared" si="57"/>
        <v>4.895833333333333</v>
      </c>
      <c r="Y142" s="32">
        <f t="shared" si="58"/>
        <v>10.119402985074625</v>
      </c>
      <c r="Z142" s="32" t="e">
        <f t="shared" si="59"/>
        <v>#N/A</v>
      </c>
      <c r="AA142" s="23" cm="1">
        <f t="array" ref="AA142">_xlfn.IFS(AR142=0,0,AR142&gt;0,(LOG(0.01*BI142/10^-AR142)))</f>
        <v>0</v>
      </c>
      <c r="AB142" s="24" cm="1">
        <f t="array" ref="AB142">_xlfn.IFS(AS142=0,0,AS142&gt;0,(LOG(0.01*BJ142/10^-AS142)))</f>
        <v>0</v>
      </c>
      <c r="AC142" s="24" cm="1">
        <f t="array" ref="AC142">_xlfn.IFS(AT142=0,0,AT142&gt;0,(LOG(0.01*BK142/10^-AT142)))</f>
        <v>8.9043285519793329</v>
      </c>
      <c r="AD142" s="24" cm="1">
        <f t="array" ref="AD142">_xlfn.IFS(AU142=0,0,AU142&gt;0,(LOG(0.01*BL142/10^-AU142)))</f>
        <v>8.9043285519793329</v>
      </c>
      <c r="AE142" s="24" cm="1">
        <f t="array" ref="AE142">_xlfn.IFS(AV142=0,0,AV142&gt;0,(LOG(0.01*BM142/10^-AV142)))</f>
        <v>9.242223318787774</v>
      </c>
      <c r="AF142" s="24" cm="1">
        <f t="array" ref="AF142">_xlfn.IFS(AW142=0,0,AW142&gt;0,(LOG(0.01*BN142/10^-AW142)))</f>
        <v>8.1659859925797829</v>
      </c>
      <c r="AG142" s="24" cm="1">
        <f t="array" ref="AG142">_xlfn.IFS(AX142=0,0,AX142&gt;0,(LOG(0.01*BO142/10^-AX142)))</f>
        <v>8.1659859925797829</v>
      </c>
      <c r="AH142" s="24" cm="1">
        <f t="array" ref="AH142">_xlfn.IFS(AY142=0,0,AY142&gt;0,(LOG(0.01*BP142/10^-AY142)))</f>
        <v>7.5990909179347828</v>
      </c>
      <c r="AI142" s="24" cm="1">
        <f t="array" ref="AI142">_xlfn.IFS(AZ142=0,0,AZ142&gt;0,(LOG(0.01*BQ142/10^-AZ142)))</f>
        <v>0</v>
      </c>
      <c r="AJ142" s="24" cm="1">
        <f t="array" ref="AJ142">_xlfn.IFS(BA142=0,0,BA142&gt;0,(LOG(0.01*BR142/10^-BA142)))</f>
        <v>0</v>
      </c>
      <c r="AK142" s="24" cm="1">
        <f t="array" ref="AK142">_xlfn.IFS(BB142=0,0,BB142&gt;0,(LOG(0.01*BS142/10^-BB142)))</f>
        <v>7.8119716871893594</v>
      </c>
      <c r="AL142" s="24" cm="1">
        <f t="array" ref="AL142">_xlfn.IFS(BC142=0,0,BC142&gt;0,(LOG(0.01*BT142/10^-BC142)))</f>
        <v>7.5142111533220444</v>
      </c>
      <c r="AM142" s="24" cm="1">
        <f t="array" ref="AM142">_xlfn.IFS(BD142=0,0,BD142&gt;0,(LOG(0.01*BU142/10^-BD142)))</f>
        <v>8.4600403947971259</v>
      </c>
      <c r="AN142" s="24" cm="1">
        <f t="array" ref="AN142">_xlfn.IFS(BE142=0,0,BE142&gt;0,(LOG(0.01*BV142/10^-BE142)))</f>
        <v>7.0314846777577511</v>
      </c>
      <c r="AO142" s="24" t="e" cm="1">
        <f t="array" ref="AO142">_xlfn.IFS(BF142=0,0,BF142&gt;0,(LOG(0.01*BW142/10^-BF142)))</f>
        <v>#N/A</v>
      </c>
      <c r="AP142" s="24" t="e" cm="1">
        <f t="array" ref="AP142">_xlfn.IFS(BG142=0,0,BG142&gt;0,(LOG(0.01*BX142/10^-BG142)))</f>
        <v>#N/A</v>
      </c>
      <c r="AQ142" s="24" t="e" cm="1">
        <f t="array" ref="AQ142">_xlfn.IFS(BH142=0,0,BH142&gt;0,(LOG(0.01*BY142/10^-BH142)))</f>
        <v>#N/A</v>
      </c>
      <c r="AR142" s="23">
        <f>VLOOKUP($A142,'I-EmEC'!$A:$DD,MATCH(AR$2,'I-EmEC'!$A$1:$DD$1,0),FALSE)</f>
        <v>0</v>
      </c>
      <c r="AS142" s="24">
        <f>VLOOKUP($A142,'I-EmEC'!$A:$DD,MATCH(AS$2,'I-EmEC'!$A$1:$DD$1,0),FALSE)</f>
        <v>0</v>
      </c>
      <c r="AT142" s="24">
        <f>VLOOKUP($A142,'I-EmEC'!$A:$DD,MATCH(AT$2,'I-EmEC'!$A$1:$DD$1,0),FALSE)</f>
        <v>9.08</v>
      </c>
      <c r="AU142" s="24">
        <f>VLOOKUP($A142,'I-EmEC'!$A:$DD,MATCH(AU$2,'I-EmEC'!$A$1:$DD$1,0),FALSE)</f>
        <v>9.08</v>
      </c>
      <c r="AV142" s="24">
        <f>VLOOKUP($A142,'I-EmEC'!$A:$DD,MATCH(AV$2,'I-EmEC'!$A$1:$DD$1,0),FALSE)</f>
        <v>9.5</v>
      </c>
      <c r="AW142" s="24">
        <f>VLOOKUP($A142,'I-EmEC'!$A:$DD,MATCH(AW$2,'I-EmEC'!$A$1:$DD$1,0),FALSE)</f>
        <v>8.44</v>
      </c>
      <c r="AX142" s="24">
        <f>VLOOKUP($A142,'I-EmEC'!$A:$DD,MATCH(AX$2,'I-EmEC'!$A$1:$DD$1,0),FALSE)</f>
        <v>8.44</v>
      </c>
      <c r="AY142" s="24">
        <f>VLOOKUP($A142,'I-EmEC'!$A:$DD,MATCH(AY$2,'I-EmEC'!$A$1:$DD$1,0),FALSE)</f>
        <v>8.0399999999999991</v>
      </c>
      <c r="AZ142" s="24">
        <f>VLOOKUP($A142,'I-EmEC'!$A:$DD,MATCH(AZ$2,'I-EmEC'!$A$1:$DD$1,0),FALSE)</f>
        <v>0</v>
      </c>
      <c r="BA142" s="24">
        <f>VLOOKUP($A142,'I-EmEC'!$A:$DD,MATCH(BA$2,'I-EmEC'!$A$1:$DD$1,0),FALSE)</f>
        <v>0</v>
      </c>
      <c r="BB142" s="24">
        <f>VLOOKUP($A142,'I-EmEC'!$A:$DD,MATCH(BB$2,'I-EmEC'!$A$1:$DD$1,0),FALSE)</f>
        <v>8.27</v>
      </c>
      <c r="BC142" s="24">
        <f>VLOOKUP($A142,'I-EmEC'!$A:$DD,MATCH(BC$2,'I-EmEC'!$A$1:$DD$1,0),FALSE)</f>
        <v>8.07</v>
      </c>
      <c r="BD142" s="24">
        <f>VLOOKUP($A142,'I-EmEC'!$A:$DD,MATCH(BD$2,'I-EmEC'!$A$1:$DD$1,0),FALSE)</f>
        <v>8.65</v>
      </c>
      <c r="BE142" s="24">
        <f>VLOOKUP($A142,'I-EmEC'!$A:$DD,MATCH(BE$2,'I-EmEC'!$A$1:$DD$1,0),FALSE)</f>
        <v>7.74</v>
      </c>
      <c r="BF142" s="24" t="e">
        <f>VLOOKUP($A142,'I-EmEC'!$A:$DD,MATCH(BF$2,'I-EmEC'!$A$1:$DD$1,0),FALSE)</f>
        <v>#N/A</v>
      </c>
      <c r="BG142" s="24" t="e">
        <f>VLOOKUP($A142,'I-EmEC'!$A:$DD,MATCH(BG$2,'I-EmEC'!$A$1:$DD$1,0),FALSE)</f>
        <v>#N/A</v>
      </c>
      <c r="BH142" s="24" t="e">
        <f>VLOOKUP($A142,'I-EmEC'!$A:$DD,MATCH(BH$2,'I-EmEC'!$A$1:$DD$1,0),FALSE)</f>
        <v>#N/A</v>
      </c>
      <c r="BI142" s="26">
        <f>VLOOKUP($A142,'I-EmEC'!$A:$DD,MATCH(BI$2,'I-EmEC'!$A$1:$DD$1,0),FALSE)</f>
        <v>0</v>
      </c>
      <c r="BJ142" s="27">
        <f>VLOOKUP($A142,'I-EmEC'!$A:$DD,MATCH(BJ$2,'I-EmEC'!$A$1:$DD$1,0),FALSE)</f>
        <v>0</v>
      </c>
      <c r="BK142" s="27">
        <f>VLOOKUP($A142,'I-EmEC'!$A:$DD,MATCH(BK$2,'I-EmEC'!$A$1:$DD$1,0),FALSE)</f>
        <v>66.7311411992263</v>
      </c>
      <c r="BL142" s="27">
        <f>VLOOKUP($A142,'I-EmEC'!$A:$DD,MATCH(BL$2,'I-EmEC'!$A$1:$DD$1,0),FALSE)</f>
        <v>66.7311411992263</v>
      </c>
      <c r="BM142" s="27">
        <f>VLOOKUP($A142,'I-EmEC'!$A:$DD,MATCH(BM$2,'I-EmEC'!$A$1:$DD$1,0),FALSE)</f>
        <v>55.236139630390142</v>
      </c>
      <c r="BN142" s="27">
        <f>VLOOKUP($A142,'I-EmEC'!$A:$DD,MATCH(BN$2,'I-EmEC'!$A$1:$DD$1,0),FALSE)</f>
        <v>53.209109730848866</v>
      </c>
      <c r="BO142" s="27">
        <f>VLOOKUP($A142,'I-EmEC'!$A:$DD,MATCH(BO$2,'I-EmEC'!$A$1:$DD$1,0),FALSE)</f>
        <v>53.209109730848866</v>
      </c>
      <c r="BP142" s="27">
        <f>VLOOKUP($A142,'I-EmEC'!$A:$DD,MATCH(BP$2,'I-EmEC'!$A$1:$DD$1,0),FALSE)</f>
        <v>36.231884057971016</v>
      </c>
      <c r="BQ142" s="27">
        <f>VLOOKUP($A142,'I-EmEC'!$A:$DD,MATCH(BQ$2,'I-EmEC'!$A$1:$DD$1,0),FALSE)</f>
        <v>0</v>
      </c>
      <c r="BR142" s="27">
        <f>VLOOKUP($A142,'I-EmEC'!$A:$DD,MATCH(BR$2,'I-EmEC'!$A$1:$DD$1,0),FALSE)</f>
        <v>0</v>
      </c>
      <c r="BS142" s="27">
        <f>VLOOKUP($A142,'I-EmEC'!$A:$DD,MATCH(BS$2,'I-EmEC'!$A$1:$DD$1,0),FALSE)</f>
        <v>34.831460674157306</v>
      </c>
      <c r="BT142" s="27">
        <f>VLOOKUP($A142,'I-EmEC'!$A:$DD,MATCH(BT$2,'I-EmEC'!$A$1:$DD$1,0),FALSE)</f>
        <v>27.810650887573964</v>
      </c>
      <c r="BU142" s="27">
        <f>VLOOKUP($A142,'I-EmEC'!$A:$DD,MATCH(BU$2,'I-EmEC'!$A$1:$DD$1,0),FALSE)</f>
        <v>64.571428571428569</v>
      </c>
      <c r="BV142" s="27">
        <f>VLOOKUP($A142,'I-EmEC'!$A:$DD,MATCH(BV$2,'I-EmEC'!$A$1:$DD$1,0),FALSE)</f>
        <v>19.565217391304348</v>
      </c>
      <c r="BW142" s="27" t="e">
        <f>VLOOKUP($A142,'I-EmEC'!$A:$DD,MATCH(BW$2,'I-EmEC'!$A$1:$DD$1,0),FALSE)</f>
        <v>#N/A</v>
      </c>
      <c r="BX142" s="27" t="e">
        <f>VLOOKUP($A142,'I-EmEC'!$A:$DD,MATCH(BX$2,'I-EmEC'!$A$1:$DD$1,0),FALSE)</f>
        <v>#N/A</v>
      </c>
      <c r="BY142" s="27" t="e">
        <f>VLOOKUP($A142,'I-EmEC'!$A:$DD,MATCH(BY$2,'I-EmEC'!$A$1:$DD$1,0),FALSE)</f>
        <v>#N/A</v>
      </c>
      <c r="BZ142" s="23">
        <f>VLOOKUP($A142,'I-EmEC'!$A:$DD,MATCH(BZ$2,'I-EmEC'!$A$1:$DD$1,0),FALSE)</f>
        <v>0</v>
      </c>
      <c r="CA142" s="24">
        <f>VLOOKUP($A142,'I-EmEC'!$A:$DD,MATCH(CA$2,'I-EmEC'!$A$1:$DD$1,0),FALSE)</f>
        <v>0</v>
      </c>
      <c r="CB142" s="24">
        <f>VLOOKUP($A142,'I-EmEC'!$A:$DD,MATCH(CB$2,'I-EmEC'!$A$1:$DD$1,0),FALSE)</f>
        <v>12.637362637362637</v>
      </c>
      <c r="CC142" s="24">
        <f>VLOOKUP($A142,'I-EmEC'!$A:$DD,MATCH(CC$2,'I-EmEC'!$A$1:$DD$1,0),FALSE)</f>
        <v>12.637362637362637</v>
      </c>
      <c r="CD142" s="24">
        <f>VLOOKUP($A142,'I-EmEC'!$A:$DD,MATCH(CD$2,'I-EmEC'!$A$1:$DD$1,0),FALSE)</f>
        <v>5.5693581780538297</v>
      </c>
      <c r="CE142" s="24">
        <f>VLOOKUP($A142,'I-EmEC'!$A:$DD,MATCH(CE$2,'I-EmEC'!$A$1:$DD$1,0),FALSE)</f>
        <v>7.1388888888888884</v>
      </c>
      <c r="CF142" s="24">
        <f>VLOOKUP($A142,'I-EmEC'!$A:$DD,MATCH(CF$2,'I-EmEC'!$A$1:$DD$1,0),FALSE)</f>
        <v>7.1388888888888884</v>
      </c>
      <c r="CG142" s="24">
        <f>VLOOKUP($A142,'I-EmEC'!$A:$DD,MATCH(CG$2,'I-EmEC'!$A$1:$DD$1,0),FALSE)</f>
        <v>2.7472527472527473</v>
      </c>
      <c r="CH142" s="24">
        <f>VLOOKUP($A142,'I-EmEC'!$A:$DD,MATCH(CH$2,'I-EmEC'!$A$1:$DD$1,0),FALSE)</f>
        <v>0</v>
      </c>
      <c r="CI142" s="24">
        <f>VLOOKUP($A142,'I-EmEC'!$A:$DD,MATCH(CI$2,'I-EmEC'!$A$1:$DD$1,0),FALSE)</f>
        <v>0</v>
      </c>
      <c r="CJ142" s="24">
        <f>VLOOKUP($A142,'I-EmEC'!$A:$DD,MATCH(CJ$2,'I-EmEC'!$A$1:$DD$1,0),FALSE)</f>
        <v>3.6214953271028034</v>
      </c>
      <c r="CK142" s="24">
        <f>VLOOKUP($A142,'I-EmEC'!$A:$DD,MATCH(CK$2,'I-EmEC'!$A$1:$DD$1,0),FALSE)</f>
        <v>4.895833333333333</v>
      </c>
      <c r="CL142" s="24">
        <f>VLOOKUP($A142,'I-EmEC'!$A:$DD,MATCH(CL$2,'I-EmEC'!$A$1:$DD$1,0),FALSE)</f>
        <v>10.119402985074625</v>
      </c>
      <c r="CM142" s="24">
        <f>VLOOKUP($A142,'I-EmEC'!$A:$DD,MATCH(CM$2,'I-EmEC'!$A$1:$DD$1,0),FALSE)</f>
        <v>2.9464285714285716</v>
      </c>
      <c r="CN142" s="24" t="e">
        <f>VLOOKUP($A142,'I-EmEC'!$A:$DD,MATCH(CN$2,'I-EmEC'!$A$1:$DD$1,0),FALSE)</f>
        <v>#N/A</v>
      </c>
      <c r="CO142" s="24" t="e">
        <f>VLOOKUP($A142,'I-EmEC'!$A:$DD,MATCH(CO$2,'I-EmEC'!$A$1:$DD$1,0),FALSE)</f>
        <v>#N/A</v>
      </c>
      <c r="CP142" s="24" t="e">
        <f>VLOOKUP($A142,'I-EmEC'!$A:$DD,MATCH(CP$2,'I-EmEC'!$A$1:$DD$1,0),FALSE)</f>
        <v>#N/A</v>
      </c>
    </row>
    <row r="143" spans="1:94" x14ac:dyDescent="0.2">
      <c r="A143" s="49" t="s">
        <v>218</v>
      </c>
      <c r="B143" s="37" t="str">
        <f>IF(VLOOKUP($A143,'I-Ligands'!$A:$G,3,FALSE)="","",VLOOKUP($A143,'I-Ligands'!$A:$G,3,FALSE))</f>
        <v>Somatostatin</v>
      </c>
      <c r="C143" s="38" t="str">
        <f>IF(VLOOKUP($A143,'I-Ligands'!$A:$G,4,FALSE)="","",VLOOKUP($A143,'I-Ligands'!$A:$G,4,FALSE))</f>
        <v>AGCKNFFWKTFTSC</v>
      </c>
      <c r="D143" s="36" t="str">
        <f>IF(VLOOKUP($A143,'I-Ligands'!$A:$G,5,FALSE)="","",VLOOKUP($A143,'I-Ligands'!$A:$G,5,FALSE))</f>
        <v>Guide to Pharmacology</v>
      </c>
      <c r="E143" s="36">
        <f>IF(VLOOKUP($A143,'I-Ligands'!$A:$G,6,FALSE)="","",VLOOKUP($A143,'I-Ligands'!$A:$G,6,FALSE))</f>
        <v>2019</v>
      </c>
      <c r="F143" s="36" t="str">
        <f>IF(VLOOKUP($A143,'I-Ligands'!$A:$G,7,FALSE)="","",VLOOKUP($A143,'I-Ligands'!$A:$G,7,FALSE))</f>
        <v>Physiological</v>
      </c>
      <c r="G143" s="28">
        <f t="shared" si="40"/>
        <v>0</v>
      </c>
      <c r="H143" s="32">
        <f t="shared" si="41"/>
        <v>9.1063540654292421</v>
      </c>
      <c r="I143" s="32">
        <f t="shared" si="42"/>
        <v>8.3595748360195241</v>
      </c>
      <c r="J143" s="32">
        <f t="shared" si="43"/>
        <v>0</v>
      </c>
      <c r="K143" s="32" t="e">
        <f t="shared" si="44"/>
        <v>#N/A</v>
      </c>
      <c r="L143" s="28">
        <f t="shared" si="45"/>
        <v>0</v>
      </c>
      <c r="M143" s="32">
        <f t="shared" si="46"/>
        <v>9.24</v>
      </c>
      <c r="N143" s="32">
        <f t="shared" si="47"/>
        <v>8.65</v>
      </c>
      <c r="O143" s="32">
        <f t="shared" si="48"/>
        <v>0</v>
      </c>
      <c r="P143" s="32" t="e">
        <f t="shared" si="49"/>
        <v>#N/A</v>
      </c>
      <c r="Q143" s="29">
        <f t="shared" si="50"/>
        <v>0</v>
      </c>
      <c r="R143" s="31">
        <f t="shared" si="51"/>
        <v>73.511293634496909</v>
      </c>
      <c r="S143" s="31">
        <f t="shared" si="52"/>
        <v>51.235955056179776</v>
      </c>
      <c r="T143" s="31">
        <f t="shared" si="53"/>
        <v>0</v>
      </c>
      <c r="U143" s="31" t="e">
        <f t="shared" si="54"/>
        <v>#N/A</v>
      </c>
      <c r="V143" s="28">
        <f t="shared" si="55"/>
        <v>0</v>
      </c>
      <c r="W143" s="32">
        <f t="shared" si="56"/>
        <v>5.956738768718802</v>
      </c>
      <c r="X143" s="32">
        <f t="shared" si="57"/>
        <v>2.4178154825026512</v>
      </c>
      <c r="Y143" s="32">
        <f t="shared" si="58"/>
        <v>0</v>
      </c>
      <c r="Z143" s="32" t="e">
        <f t="shared" si="59"/>
        <v>#N/A</v>
      </c>
      <c r="AA143" s="23" cm="1">
        <f t="array" ref="AA143">_xlfn.IFS(AR143=0,0,AR143&gt;0,(LOG(0.01*BI143/10^-AR143)))</f>
        <v>0</v>
      </c>
      <c r="AB143" s="24" cm="1">
        <f t="array" ref="AB143">_xlfn.IFS(AS143=0,0,AS143&gt;0,(LOG(0.01*BJ143/10^-AS143)))</f>
        <v>0</v>
      </c>
      <c r="AC143" s="24" cm="1">
        <f t="array" ref="AC143">_xlfn.IFS(AT143=0,0,AT143&gt;0,(LOG(0.01*BK143/10^-AT143)))</f>
        <v>8.3343913536400507</v>
      </c>
      <c r="AD143" s="24" cm="1">
        <f t="array" ref="AD143">_xlfn.IFS(AU143=0,0,AU143&gt;0,(LOG(0.01*BL143/10^-AU143)))</f>
        <v>8.3343913536400507</v>
      </c>
      <c r="AE143" s="24" cm="1">
        <f t="array" ref="AE143">_xlfn.IFS(AV143=0,0,AV143&gt;0,(LOG(0.01*BM143/10^-AV143)))</f>
        <v>9.1063540654292421</v>
      </c>
      <c r="AF143" s="24" cm="1">
        <f t="array" ref="AF143">_xlfn.IFS(AW143=0,0,AW143&gt;0,(LOG(0.01*BN143/10^-AW143)))</f>
        <v>8.0216101782562621</v>
      </c>
      <c r="AG143" s="24" cm="1">
        <f t="array" ref="AG143">_xlfn.IFS(AX143=0,0,AX143&gt;0,(LOG(0.01*BO143/10^-AX143)))</f>
        <v>8.0216101782562621</v>
      </c>
      <c r="AH143" s="24" cm="1">
        <f t="array" ref="AH143">_xlfn.IFS(AY143=0,0,AY143&gt;0,(LOG(0.01*BP143/10^-AY143)))</f>
        <v>7.746502278709368</v>
      </c>
      <c r="AI143" s="24" cm="1">
        <f t="array" ref="AI143">_xlfn.IFS(AZ143=0,0,AZ143&gt;0,(LOG(0.01*BQ143/10^-AZ143)))</f>
        <v>0</v>
      </c>
      <c r="AJ143" s="24" cm="1">
        <f t="array" ref="AJ143">_xlfn.IFS(BA143=0,0,BA143&gt;0,(LOG(0.01*BR143/10^-BA143)))</f>
        <v>0</v>
      </c>
      <c r="AK143" s="24" cm="1">
        <f t="array" ref="AK143">_xlfn.IFS(BB143=0,0,BB143&gt;0,(LOG(0.01*BS143/10^-BB143)))</f>
        <v>8.3595748360195241</v>
      </c>
      <c r="AL143" s="24" cm="1">
        <f t="array" ref="AL143">_xlfn.IFS(BC143=0,0,BC143&gt;0,(LOG(0.01*BT143/10^-BC143)))</f>
        <v>7.2927156459555125</v>
      </c>
      <c r="AM143" s="24" cm="1">
        <f t="array" ref="AM143">_xlfn.IFS(BD143=0,0,BD143&gt;0,(LOG(0.01*BU143/10^-BD143)))</f>
        <v>0</v>
      </c>
      <c r="AN143" s="24" cm="1">
        <f t="array" ref="AN143">_xlfn.IFS(BE143=0,0,BE143&gt;0,(LOG(0.01*BV143/10^-BE143)))</f>
        <v>0</v>
      </c>
      <c r="AO143" s="24" t="e" cm="1">
        <f t="array" ref="AO143">_xlfn.IFS(BF143=0,0,BF143&gt;0,(LOG(0.01*BW143/10^-BF143)))</f>
        <v>#N/A</v>
      </c>
      <c r="AP143" s="24" t="e" cm="1">
        <f t="array" ref="AP143">_xlfn.IFS(BG143=0,0,BG143&gt;0,(LOG(0.01*BX143/10^-BG143)))</f>
        <v>#N/A</v>
      </c>
      <c r="AQ143" s="24" t="e" cm="1">
        <f t="array" ref="AQ143">_xlfn.IFS(BH143=0,0,BH143&gt;0,(LOG(0.01*BY143/10^-BH143)))</f>
        <v>#N/A</v>
      </c>
      <c r="AR143" s="23">
        <f>VLOOKUP($A143,'I-EmEC'!$A:$DD,MATCH(AR$2,'I-EmEC'!$A$1:$DD$1,0),FALSE)</f>
        <v>0</v>
      </c>
      <c r="AS143" s="24">
        <f>VLOOKUP($A143,'I-EmEC'!$A:$DD,MATCH(AS$2,'I-EmEC'!$A$1:$DD$1,0),FALSE)</f>
        <v>0</v>
      </c>
      <c r="AT143" s="24">
        <f>VLOOKUP($A143,'I-EmEC'!$A:$DD,MATCH(AT$2,'I-EmEC'!$A$1:$DD$1,0),FALSE)</f>
        <v>8.59</v>
      </c>
      <c r="AU143" s="24">
        <f>VLOOKUP($A143,'I-EmEC'!$A:$DD,MATCH(AU$2,'I-EmEC'!$A$1:$DD$1,0),FALSE)</f>
        <v>8.59</v>
      </c>
      <c r="AV143" s="24">
        <f>VLOOKUP($A143,'I-EmEC'!$A:$DD,MATCH(AV$2,'I-EmEC'!$A$1:$DD$1,0),FALSE)</f>
        <v>9.24</v>
      </c>
      <c r="AW143" s="24">
        <f>VLOOKUP($A143,'I-EmEC'!$A:$DD,MATCH(AW$2,'I-EmEC'!$A$1:$DD$1,0),FALSE)</f>
        <v>8.42</v>
      </c>
      <c r="AX143" s="24">
        <f>VLOOKUP($A143,'I-EmEC'!$A:$DD,MATCH(AX$2,'I-EmEC'!$A$1:$DD$1,0),FALSE)</f>
        <v>8.42</v>
      </c>
      <c r="AY143" s="24">
        <f>VLOOKUP($A143,'I-EmEC'!$A:$DD,MATCH(AY$2,'I-EmEC'!$A$1:$DD$1,0),FALSE)</f>
        <v>8.2799999999999994</v>
      </c>
      <c r="AZ143" s="24">
        <f>VLOOKUP($A143,'I-EmEC'!$A:$DD,MATCH(AZ$2,'I-EmEC'!$A$1:$DD$1,0),FALSE)</f>
        <v>0</v>
      </c>
      <c r="BA143" s="24">
        <f>VLOOKUP($A143,'I-EmEC'!$A:$DD,MATCH(BA$2,'I-EmEC'!$A$1:$DD$1,0),FALSE)</f>
        <v>0</v>
      </c>
      <c r="BB143" s="24">
        <f>VLOOKUP($A143,'I-EmEC'!$A:$DD,MATCH(BB$2,'I-EmEC'!$A$1:$DD$1,0),FALSE)</f>
        <v>8.65</v>
      </c>
      <c r="BC143" s="24">
        <f>VLOOKUP($A143,'I-EmEC'!$A:$DD,MATCH(BC$2,'I-EmEC'!$A$1:$DD$1,0),FALSE)</f>
        <v>8.02</v>
      </c>
      <c r="BD143" s="24">
        <f>VLOOKUP($A143,'I-EmEC'!$A:$DD,MATCH(BD$2,'I-EmEC'!$A$1:$DD$1,0),FALSE)</f>
        <v>0</v>
      </c>
      <c r="BE143" s="24">
        <f>VLOOKUP($A143,'I-EmEC'!$A:$DD,MATCH(BE$2,'I-EmEC'!$A$1:$DD$1,0),FALSE)</f>
        <v>0</v>
      </c>
      <c r="BF143" s="24" t="e">
        <f>VLOOKUP($A143,'I-EmEC'!$A:$DD,MATCH(BF$2,'I-EmEC'!$A$1:$DD$1,0),FALSE)</f>
        <v>#N/A</v>
      </c>
      <c r="BG143" s="24" t="e">
        <f>VLOOKUP($A143,'I-EmEC'!$A:$DD,MATCH(BG$2,'I-EmEC'!$A$1:$DD$1,0),FALSE)</f>
        <v>#N/A</v>
      </c>
      <c r="BH143" s="24" t="e">
        <f>VLOOKUP($A143,'I-EmEC'!$A:$DD,MATCH(BH$2,'I-EmEC'!$A$1:$DD$1,0),FALSE)</f>
        <v>#N/A</v>
      </c>
      <c r="BI143" s="26">
        <f>VLOOKUP($A143,'I-EmEC'!$A:$DD,MATCH(BI$2,'I-EmEC'!$A$1:$DD$1,0),FALSE)</f>
        <v>0</v>
      </c>
      <c r="BJ143" s="27">
        <f>VLOOKUP($A143,'I-EmEC'!$A:$DD,MATCH(BJ$2,'I-EmEC'!$A$1:$DD$1,0),FALSE)</f>
        <v>0</v>
      </c>
      <c r="BK143" s="27">
        <f>VLOOKUP($A143,'I-EmEC'!$A:$DD,MATCH(BK$2,'I-EmEC'!$A$1:$DD$1,0),FALSE)</f>
        <v>55.512572533849124</v>
      </c>
      <c r="BL143" s="27">
        <f>VLOOKUP($A143,'I-EmEC'!$A:$DD,MATCH(BL$2,'I-EmEC'!$A$1:$DD$1,0),FALSE)</f>
        <v>55.512572533849124</v>
      </c>
      <c r="BM143" s="27">
        <f>VLOOKUP($A143,'I-EmEC'!$A:$DD,MATCH(BM$2,'I-EmEC'!$A$1:$DD$1,0),FALSE)</f>
        <v>73.511293634496909</v>
      </c>
      <c r="BN143" s="27">
        <f>VLOOKUP($A143,'I-EmEC'!$A:$DD,MATCH(BN$2,'I-EmEC'!$A$1:$DD$1,0),FALSE)</f>
        <v>39.958592132505181</v>
      </c>
      <c r="BO143" s="27">
        <f>VLOOKUP($A143,'I-EmEC'!$A:$DD,MATCH(BO$2,'I-EmEC'!$A$1:$DD$1,0),FALSE)</f>
        <v>39.958592132505181</v>
      </c>
      <c r="BP143" s="27">
        <f>VLOOKUP($A143,'I-EmEC'!$A:$DD,MATCH(BP$2,'I-EmEC'!$A$1:$DD$1,0),FALSE)</f>
        <v>29.275362318840578</v>
      </c>
      <c r="BQ143" s="27">
        <f>VLOOKUP($A143,'I-EmEC'!$A:$DD,MATCH(BQ$2,'I-EmEC'!$A$1:$DD$1,0),FALSE)</f>
        <v>0</v>
      </c>
      <c r="BR143" s="27">
        <f>VLOOKUP($A143,'I-EmEC'!$A:$DD,MATCH(BR$2,'I-EmEC'!$A$1:$DD$1,0),FALSE)</f>
        <v>0</v>
      </c>
      <c r="BS143" s="27">
        <f>VLOOKUP($A143,'I-EmEC'!$A:$DD,MATCH(BS$2,'I-EmEC'!$A$1:$DD$1,0),FALSE)</f>
        <v>51.235955056179776</v>
      </c>
      <c r="BT143" s="27">
        <f>VLOOKUP($A143,'I-EmEC'!$A:$DD,MATCH(BT$2,'I-EmEC'!$A$1:$DD$1,0),FALSE)</f>
        <v>18.737672583826431</v>
      </c>
      <c r="BU143" s="27">
        <f>VLOOKUP($A143,'I-EmEC'!$A:$DD,MATCH(BU$2,'I-EmEC'!$A$1:$DD$1,0),FALSE)</f>
        <v>0</v>
      </c>
      <c r="BV143" s="27">
        <f>VLOOKUP($A143,'I-EmEC'!$A:$DD,MATCH(BV$2,'I-EmEC'!$A$1:$DD$1,0),FALSE)</f>
        <v>0</v>
      </c>
      <c r="BW143" s="27" t="e">
        <f>VLOOKUP($A143,'I-EmEC'!$A:$DD,MATCH(BW$2,'I-EmEC'!$A$1:$DD$1,0),FALSE)</f>
        <v>#N/A</v>
      </c>
      <c r="BX143" s="27" t="e">
        <f>VLOOKUP($A143,'I-EmEC'!$A:$DD,MATCH(BX$2,'I-EmEC'!$A$1:$DD$1,0),FALSE)</f>
        <v>#N/A</v>
      </c>
      <c r="BY143" s="27" t="e">
        <f>VLOOKUP($A143,'I-EmEC'!$A:$DD,MATCH(BY$2,'I-EmEC'!$A$1:$DD$1,0),FALSE)</f>
        <v>#N/A</v>
      </c>
      <c r="BZ143" s="23">
        <f>VLOOKUP($A143,'I-EmEC'!$A:$DD,MATCH(BZ$2,'I-EmEC'!$A$1:$DD$1,0),FALSE)</f>
        <v>0</v>
      </c>
      <c r="CA143" s="24">
        <f>VLOOKUP($A143,'I-EmEC'!$A:$DD,MATCH(CA$2,'I-EmEC'!$A$1:$DD$1,0),FALSE)</f>
        <v>0</v>
      </c>
      <c r="CB143" s="24">
        <f>VLOOKUP($A143,'I-EmEC'!$A:$DD,MATCH(CB$2,'I-EmEC'!$A$1:$DD$1,0),FALSE)</f>
        <v>4.3028485757121437</v>
      </c>
      <c r="CC143" s="24">
        <f>VLOOKUP($A143,'I-EmEC'!$A:$DD,MATCH(CC$2,'I-EmEC'!$A$1:$DD$1,0),FALSE)</f>
        <v>4.3028485757121437</v>
      </c>
      <c r="CD143" s="24">
        <f>VLOOKUP($A143,'I-EmEC'!$A:$DD,MATCH(CD$2,'I-EmEC'!$A$1:$DD$1,0),FALSE)</f>
        <v>5.956738768718802</v>
      </c>
      <c r="CE143" s="24">
        <f>VLOOKUP($A143,'I-EmEC'!$A:$DD,MATCH(CE$2,'I-EmEC'!$A$1:$DD$1,0),FALSE)</f>
        <v>3.2935153583617747</v>
      </c>
      <c r="CF143" s="24">
        <f>VLOOKUP($A143,'I-EmEC'!$A:$DD,MATCH(CF$2,'I-EmEC'!$A$1:$DD$1,0),FALSE)</f>
        <v>3.2935153583617747</v>
      </c>
      <c r="CG143" s="24">
        <f>VLOOKUP($A143,'I-EmEC'!$A:$DD,MATCH(CG$2,'I-EmEC'!$A$1:$DD$1,0),FALSE)</f>
        <v>1.5732087227414331</v>
      </c>
      <c r="CH143" s="24">
        <f>VLOOKUP($A143,'I-EmEC'!$A:$DD,MATCH(CH$2,'I-EmEC'!$A$1:$DD$1,0),FALSE)</f>
        <v>0</v>
      </c>
      <c r="CI143" s="24">
        <f>VLOOKUP($A143,'I-EmEC'!$A:$DD,MATCH(CI$2,'I-EmEC'!$A$1:$DD$1,0),FALSE)</f>
        <v>0</v>
      </c>
      <c r="CJ143" s="24">
        <f>VLOOKUP($A143,'I-EmEC'!$A:$DD,MATCH(CJ$2,'I-EmEC'!$A$1:$DD$1,0),FALSE)</f>
        <v>2.4178154825026512</v>
      </c>
      <c r="CK143" s="24">
        <f>VLOOKUP($A143,'I-EmEC'!$A:$DD,MATCH(CK$2,'I-EmEC'!$A$1:$DD$1,0),FALSE)</f>
        <v>1.4094955489614243</v>
      </c>
      <c r="CL143" s="24">
        <f>VLOOKUP($A143,'I-EmEC'!$A:$DD,MATCH(CL$2,'I-EmEC'!$A$1:$DD$1,0),FALSE)</f>
        <v>0</v>
      </c>
      <c r="CM143" s="24">
        <f>VLOOKUP($A143,'I-EmEC'!$A:$DD,MATCH(CM$2,'I-EmEC'!$A$1:$DD$1,0),FALSE)</f>
        <v>0</v>
      </c>
      <c r="CN143" s="24" t="e">
        <f>VLOOKUP($A143,'I-EmEC'!$A:$DD,MATCH(CN$2,'I-EmEC'!$A$1:$DD$1,0),FALSE)</f>
        <v>#N/A</v>
      </c>
      <c r="CO143" s="24" t="e">
        <f>VLOOKUP($A143,'I-EmEC'!$A:$DD,MATCH(CO$2,'I-EmEC'!$A$1:$DD$1,0),FALSE)</f>
        <v>#N/A</v>
      </c>
      <c r="CP143" s="24" t="e">
        <f>VLOOKUP($A143,'I-EmEC'!$A:$DD,MATCH(CP$2,'I-EmEC'!$A$1:$DD$1,0),FALSE)</f>
        <v>#N/A</v>
      </c>
    </row>
    <row r="144" spans="1:94" x14ac:dyDescent="0.2">
      <c r="A144" s="49" t="s">
        <v>219</v>
      </c>
      <c r="B144" s="37" t="str">
        <f>IF(VLOOKUP($A144,'I-Ligands'!$A:$G,3,FALSE)="","",VLOOKUP($A144,'I-Ligands'!$A:$G,3,FALSE))</f>
        <v>Somatostatin</v>
      </c>
      <c r="C144" s="38" t="str">
        <f>IF(VLOOKUP($A144,'I-Ligands'!$A:$G,4,FALSE)="","",VLOOKUP($A144,'I-Ligands'!$A:$G,4,FALSE))</f>
        <v>AGCKNFFWKTFTSC</v>
      </c>
      <c r="D144" s="36" t="str">
        <f>IF(VLOOKUP($A144,'I-Ligands'!$A:$G,5,FALSE)="","",VLOOKUP($A144,'I-Ligands'!$A:$G,5,FALSE))</f>
        <v>Guide to Pharmacology</v>
      </c>
      <c r="E144" s="36">
        <f>IF(VLOOKUP($A144,'I-Ligands'!$A:$G,6,FALSE)="","",VLOOKUP($A144,'I-Ligands'!$A:$G,6,FALSE))</f>
        <v>2019</v>
      </c>
      <c r="F144" s="36" t="str">
        <f>IF(VLOOKUP($A144,'I-Ligands'!$A:$G,7,FALSE)="","",VLOOKUP($A144,'I-Ligands'!$A:$G,7,FALSE))</f>
        <v>Physiological</v>
      </c>
      <c r="G144" s="28">
        <f t="shared" si="40"/>
        <v>0</v>
      </c>
      <c r="H144" s="32">
        <f t="shared" si="41"/>
        <v>8.4202901338586411</v>
      </c>
      <c r="I144" s="32">
        <f t="shared" si="42"/>
        <v>7.1006169363122389</v>
      </c>
      <c r="J144" s="32">
        <f t="shared" si="43"/>
        <v>6.4571731930253122</v>
      </c>
      <c r="K144" s="32" t="e">
        <f t="shared" si="44"/>
        <v>#N/A</v>
      </c>
      <c r="L144" s="28">
        <f t="shared" si="45"/>
        <v>0</v>
      </c>
      <c r="M144" s="32">
        <f t="shared" si="46"/>
        <v>8.57</v>
      </c>
      <c r="N144" s="32">
        <f t="shared" si="47"/>
        <v>7.57</v>
      </c>
      <c r="O144" s="32">
        <f t="shared" si="48"/>
        <v>7.32</v>
      </c>
      <c r="P144" s="32" t="e">
        <f t="shared" si="49"/>
        <v>#N/A</v>
      </c>
      <c r="Q144" s="29">
        <f t="shared" si="50"/>
        <v>0</v>
      </c>
      <c r="R144" s="31">
        <f t="shared" si="51"/>
        <v>70.841889117043124</v>
      </c>
      <c r="S144" s="31">
        <f t="shared" si="52"/>
        <v>33.932584269662918</v>
      </c>
      <c r="T144" s="31">
        <f t="shared" si="53"/>
        <v>13.714285714285714</v>
      </c>
      <c r="U144" s="31" t="e">
        <f t="shared" si="54"/>
        <v>#N/A</v>
      </c>
      <c r="V144" s="28">
        <f t="shared" si="55"/>
        <v>0</v>
      </c>
      <c r="W144" s="32">
        <f t="shared" si="56"/>
        <v>9.6521739130434767</v>
      </c>
      <c r="X144" s="32">
        <f t="shared" si="57"/>
        <v>5.5900621118012417</v>
      </c>
      <c r="Y144" s="32">
        <f t="shared" si="58"/>
        <v>3.14410480349345</v>
      </c>
      <c r="Z144" s="32" t="e">
        <f t="shared" si="59"/>
        <v>#N/A</v>
      </c>
      <c r="AA144" s="23" cm="1">
        <f t="array" ref="AA144">_xlfn.IFS(AR144=0,0,AR144&gt;0,(LOG(0.01*BI144/10^-AR144)))</f>
        <v>0</v>
      </c>
      <c r="AB144" s="24" cm="1">
        <f t="array" ref="AB144">_xlfn.IFS(AS144=0,0,AS144&gt;0,(LOG(0.01*BJ144/10^-AS144)))</f>
        <v>0</v>
      </c>
      <c r="AC144" s="24" cm="1">
        <f t="array" ref="AC144">_xlfn.IFS(AT144=0,0,AT144&gt;0,(LOG(0.01*BK144/10^-AT144)))</f>
        <v>8.1689536904123781</v>
      </c>
      <c r="AD144" s="24" cm="1">
        <f t="array" ref="AD144">_xlfn.IFS(AU144=0,0,AU144&gt;0,(LOG(0.01*BL144/10^-AU144)))</f>
        <v>8.1689536904123781</v>
      </c>
      <c r="AE144" s="24" cm="1">
        <f t="array" ref="AE144">_xlfn.IFS(AV144=0,0,AV144&gt;0,(LOG(0.01*BM144/10^-AV144)))</f>
        <v>8.4202901338586411</v>
      </c>
      <c r="AF144" s="24" cm="1">
        <f t="array" ref="AF144">_xlfn.IFS(AW144=0,0,AW144&gt;0,(LOG(0.01*BN144/10^-AW144)))</f>
        <v>7.2113253743517944</v>
      </c>
      <c r="AG144" s="24" cm="1">
        <f t="array" ref="AG144">_xlfn.IFS(AX144=0,0,AX144&gt;0,(LOG(0.01*BO144/10^-AX144)))</f>
        <v>7.2113253743517944</v>
      </c>
      <c r="AH144" s="24" cm="1">
        <f t="array" ref="AH144">_xlfn.IFS(AY144=0,0,AY144&gt;0,(LOG(0.01*BP144/10^-AY144)))</f>
        <v>6.9220860163661238</v>
      </c>
      <c r="AI144" s="24" cm="1">
        <f t="array" ref="AI144">_xlfn.IFS(AZ144=0,0,AZ144&gt;0,(LOG(0.01*BQ144/10^-AZ144)))</f>
        <v>6.0935356458118655</v>
      </c>
      <c r="AJ144" s="24" cm="1">
        <f t="array" ref="AJ144">_xlfn.IFS(BA144=0,0,BA144&gt;0,(LOG(0.01*BR144/10^-BA144)))</f>
        <v>6.0935356458118655</v>
      </c>
      <c r="AK144" s="24" cm="1">
        <f t="array" ref="AK144">_xlfn.IFS(BB144=0,0,BB144&gt;0,(LOG(0.01*BS144/10^-BB144)))</f>
        <v>7.1006169363122389</v>
      </c>
      <c r="AL144" s="24" cm="1">
        <f t="array" ref="AL144">_xlfn.IFS(BC144=0,0,BC144&gt;0,(LOG(0.01*BT144/10^-BC144)))</f>
        <v>6.2592345501059894</v>
      </c>
      <c r="AM144" s="24" cm="1">
        <f t="array" ref="AM144">_xlfn.IFS(BD144=0,0,BD144&gt;0,(LOG(0.01*BU144/10^-BD144)))</f>
        <v>6.4571731930253122</v>
      </c>
      <c r="AN144" s="24" cm="1">
        <f t="array" ref="AN144">_xlfn.IFS(BE144=0,0,BE144&gt;0,(LOG(0.01*BV144/10^-BE144)))</f>
        <v>0</v>
      </c>
      <c r="AO144" s="24" t="e" cm="1">
        <f t="array" ref="AO144">_xlfn.IFS(BF144=0,0,BF144&gt;0,(LOG(0.01*BW144/10^-BF144)))</f>
        <v>#N/A</v>
      </c>
      <c r="AP144" s="24" t="e" cm="1">
        <f t="array" ref="AP144">_xlfn.IFS(BG144=0,0,BG144&gt;0,(LOG(0.01*BX144/10^-BG144)))</f>
        <v>#N/A</v>
      </c>
      <c r="AQ144" s="24" t="e" cm="1">
        <f t="array" ref="AQ144">_xlfn.IFS(BH144=0,0,BH144&gt;0,(LOG(0.01*BY144/10^-BH144)))</f>
        <v>#N/A</v>
      </c>
      <c r="AR144" s="23">
        <f>VLOOKUP($A144,'I-EmEC'!$A:$DD,MATCH(AR$2,'I-EmEC'!$A$1:$DD$1,0),FALSE)</f>
        <v>0</v>
      </c>
      <c r="AS144" s="24">
        <f>VLOOKUP($A144,'I-EmEC'!$A:$DD,MATCH(AS$2,'I-EmEC'!$A$1:$DD$1,0),FALSE)</f>
        <v>0</v>
      </c>
      <c r="AT144" s="24">
        <f>VLOOKUP($A144,'I-EmEC'!$A:$DD,MATCH(AT$2,'I-EmEC'!$A$1:$DD$1,0),FALSE)</f>
        <v>8.36</v>
      </c>
      <c r="AU144" s="24">
        <f>VLOOKUP($A144,'I-EmEC'!$A:$DD,MATCH(AU$2,'I-EmEC'!$A$1:$DD$1,0),FALSE)</f>
        <v>8.36</v>
      </c>
      <c r="AV144" s="24">
        <f>VLOOKUP($A144,'I-EmEC'!$A:$DD,MATCH(AV$2,'I-EmEC'!$A$1:$DD$1,0),FALSE)</f>
        <v>8.57</v>
      </c>
      <c r="AW144" s="24">
        <f>VLOOKUP($A144,'I-EmEC'!$A:$DD,MATCH(AW$2,'I-EmEC'!$A$1:$DD$1,0),FALSE)</f>
        <v>7.64</v>
      </c>
      <c r="AX144" s="24">
        <f>VLOOKUP($A144,'I-EmEC'!$A:$DD,MATCH(AX$2,'I-EmEC'!$A$1:$DD$1,0),FALSE)</f>
        <v>7.64</v>
      </c>
      <c r="AY144" s="24">
        <f>VLOOKUP($A144,'I-EmEC'!$A:$DD,MATCH(AY$2,'I-EmEC'!$A$1:$DD$1,0),FALSE)</f>
        <v>7.37</v>
      </c>
      <c r="AZ144" s="24">
        <f>VLOOKUP($A144,'I-EmEC'!$A:$DD,MATCH(AZ$2,'I-EmEC'!$A$1:$DD$1,0),FALSE)</f>
        <v>7.19</v>
      </c>
      <c r="BA144" s="24">
        <f>VLOOKUP($A144,'I-EmEC'!$A:$DD,MATCH(BA$2,'I-EmEC'!$A$1:$DD$1,0),FALSE)</f>
        <v>7.19</v>
      </c>
      <c r="BB144" s="24">
        <f>VLOOKUP($A144,'I-EmEC'!$A:$DD,MATCH(BB$2,'I-EmEC'!$A$1:$DD$1,0),FALSE)</f>
        <v>7.57</v>
      </c>
      <c r="BC144" s="24">
        <f>VLOOKUP($A144,'I-EmEC'!$A:$DD,MATCH(BC$2,'I-EmEC'!$A$1:$DD$1,0),FALSE)</f>
        <v>7.01</v>
      </c>
      <c r="BD144" s="24">
        <f>VLOOKUP($A144,'I-EmEC'!$A:$DD,MATCH(BD$2,'I-EmEC'!$A$1:$DD$1,0),FALSE)</f>
        <v>7.32</v>
      </c>
      <c r="BE144" s="24">
        <f>VLOOKUP($A144,'I-EmEC'!$A:$DD,MATCH(BE$2,'I-EmEC'!$A$1:$DD$1,0),FALSE)</f>
        <v>0</v>
      </c>
      <c r="BF144" s="24" t="e">
        <f>VLOOKUP($A144,'I-EmEC'!$A:$DD,MATCH(BF$2,'I-EmEC'!$A$1:$DD$1,0),FALSE)</f>
        <v>#N/A</v>
      </c>
      <c r="BG144" s="24" t="e">
        <f>VLOOKUP($A144,'I-EmEC'!$A:$DD,MATCH(BG$2,'I-EmEC'!$A$1:$DD$1,0),FALSE)</f>
        <v>#N/A</v>
      </c>
      <c r="BH144" s="24" t="e">
        <f>VLOOKUP($A144,'I-EmEC'!$A:$DD,MATCH(BH$2,'I-EmEC'!$A$1:$DD$1,0),FALSE)</f>
        <v>#N/A</v>
      </c>
      <c r="BI144" s="26">
        <f>VLOOKUP($A144,'I-EmEC'!$A:$DD,MATCH(BI$2,'I-EmEC'!$A$1:$DD$1,0),FALSE)</f>
        <v>0</v>
      </c>
      <c r="BJ144" s="27">
        <f>VLOOKUP($A144,'I-EmEC'!$A:$DD,MATCH(BJ$2,'I-EmEC'!$A$1:$DD$1,0),FALSE)</f>
        <v>0</v>
      </c>
      <c r="BK144" s="27">
        <f>VLOOKUP($A144,'I-EmEC'!$A:$DD,MATCH(BK$2,'I-EmEC'!$A$1:$DD$1,0),FALSE)</f>
        <v>64.410058027079288</v>
      </c>
      <c r="BL144" s="27">
        <f>VLOOKUP($A144,'I-EmEC'!$A:$DD,MATCH(BL$2,'I-EmEC'!$A$1:$DD$1,0),FALSE)</f>
        <v>64.410058027079288</v>
      </c>
      <c r="BM144" s="27">
        <f>VLOOKUP($A144,'I-EmEC'!$A:$DD,MATCH(BM$2,'I-EmEC'!$A$1:$DD$1,0),FALSE)</f>
        <v>70.841889117043124</v>
      </c>
      <c r="BN144" s="27">
        <f>VLOOKUP($A144,'I-EmEC'!$A:$DD,MATCH(BN$2,'I-EmEC'!$A$1:$DD$1,0),FALSE)</f>
        <v>37.267080745341616</v>
      </c>
      <c r="BO144" s="27">
        <f>VLOOKUP($A144,'I-EmEC'!$A:$DD,MATCH(BO$2,'I-EmEC'!$A$1:$DD$1,0),FALSE)</f>
        <v>37.267080745341616</v>
      </c>
      <c r="BP144" s="27">
        <f>VLOOKUP($A144,'I-EmEC'!$A:$DD,MATCH(BP$2,'I-EmEC'!$A$1:$DD$1,0),FALSE)</f>
        <v>35.652173913043477</v>
      </c>
      <c r="BQ144" s="27">
        <f>VLOOKUP($A144,'I-EmEC'!$A:$DD,MATCH(BQ$2,'I-EmEC'!$A$1:$DD$1,0),FALSE)</f>
        <v>8.0082135523613953</v>
      </c>
      <c r="BR144" s="27">
        <f>VLOOKUP($A144,'I-EmEC'!$A:$DD,MATCH(BR$2,'I-EmEC'!$A$1:$DD$1,0),FALSE)</f>
        <v>8.0082135523613953</v>
      </c>
      <c r="BS144" s="27">
        <f>VLOOKUP($A144,'I-EmEC'!$A:$DD,MATCH(BS$2,'I-EmEC'!$A$1:$DD$1,0),FALSE)</f>
        <v>33.932584269662918</v>
      </c>
      <c r="BT144" s="27">
        <f>VLOOKUP($A144,'I-EmEC'!$A:$DD,MATCH(BT$2,'I-EmEC'!$A$1:$DD$1,0),FALSE)</f>
        <v>17.751479289940828</v>
      </c>
      <c r="BU144" s="27">
        <f>VLOOKUP($A144,'I-EmEC'!$A:$DD,MATCH(BU$2,'I-EmEC'!$A$1:$DD$1,0),FALSE)</f>
        <v>13.714285714285714</v>
      </c>
      <c r="BV144" s="27">
        <f>VLOOKUP($A144,'I-EmEC'!$A:$DD,MATCH(BV$2,'I-EmEC'!$A$1:$DD$1,0),FALSE)</f>
        <v>0</v>
      </c>
      <c r="BW144" s="27" t="e">
        <f>VLOOKUP($A144,'I-EmEC'!$A:$DD,MATCH(BW$2,'I-EmEC'!$A$1:$DD$1,0),FALSE)</f>
        <v>#N/A</v>
      </c>
      <c r="BX144" s="27" t="e">
        <f>VLOOKUP($A144,'I-EmEC'!$A:$DD,MATCH(BX$2,'I-EmEC'!$A$1:$DD$1,0),FALSE)</f>
        <v>#N/A</v>
      </c>
      <c r="BY144" s="27" t="e">
        <f>VLOOKUP($A144,'I-EmEC'!$A:$DD,MATCH(BY$2,'I-EmEC'!$A$1:$DD$1,0),FALSE)</f>
        <v>#N/A</v>
      </c>
      <c r="BZ144" s="23">
        <f>VLOOKUP($A144,'I-EmEC'!$A:$DD,MATCH(BZ$2,'I-EmEC'!$A$1:$DD$1,0),FALSE)</f>
        <v>0</v>
      </c>
      <c r="CA144" s="24">
        <f>VLOOKUP($A144,'I-EmEC'!$A:$DD,MATCH(CA$2,'I-EmEC'!$A$1:$DD$1,0),FALSE)</f>
        <v>0</v>
      </c>
      <c r="CB144" s="24">
        <f>VLOOKUP($A144,'I-EmEC'!$A:$DD,MATCH(CB$2,'I-EmEC'!$A$1:$DD$1,0),FALSE)</f>
        <v>9.6521739130434767</v>
      </c>
      <c r="CC144" s="24">
        <f>VLOOKUP($A144,'I-EmEC'!$A:$DD,MATCH(CC$2,'I-EmEC'!$A$1:$DD$1,0),FALSE)</f>
        <v>9.6521739130434767</v>
      </c>
      <c r="CD144" s="24">
        <f>VLOOKUP($A144,'I-EmEC'!$A:$DD,MATCH(CD$2,'I-EmEC'!$A$1:$DD$1,0),FALSE)</f>
        <v>7.7354260089686102</v>
      </c>
      <c r="CE144" s="24">
        <f>VLOOKUP($A144,'I-EmEC'!$A:$DD,MATCH(CE$2,'I-EmEC'!$A$1:$DD$1,0),FALSE)</f>
        <v>6.3157894736842106</v>
      </c>
      <c r="CF144" s="24">
        <f>VLOOKUP($A144,'I-EmEC'!$A:$DD,MATCH(CF$2,'I-EmEC'!$A$1:$DD$1,0),FALSE)</f>
        <v>6.3157894736842106</v>
      </c>
      <c r="CG144" s="24">
        <f>VLOOKUP($A144,'I-EmEC'!$A:$DD,MATCH(CG$2,'I-EmEC'!$A$1:$DD$1,0),FALSE)</f>
        <v>4.4727272727272727</v>
      </c>
      <c r="CH144" s="24">
        <f>VLOOKUP($A144,'I-EmEC'!$A:$DD,MATCH(CH$2,'I-EmEC'!$A$1:$DD$1,0),FALSE)</f>
        <v>0.57352941176470584</v>
      </c>
      <c r="CI144" s="24">
        <f>VLOOKUP($A144,'I-EmEC'!$A:$DD,MATCH(CI$2,'I-EmEC'!$A$1:$DD$1,0),FALSE)</f>
        <v>0.57352941176470584</v>
      </c>
      <c r="CJ144" s="24">
        <f>VLOOKUP($A144,'I-EmEC'!$A:$DD,MATCH(CJ$2,'I-EmEC'!$A$1:$DD$1,0),FALSE)</f>
        <v>1.8482252141982864</v>
      </c>
      <c r="CK144" s="24">
        <f>VLOOKUP($A144,'I-EmEC'!$A:$DD,MATCH(CK$2,'I-EmEC'!$A$1:$DD$1,0),FALSE)</f>
        <v>5.5900621118012417</v>
      </c>
      <c r="CL144" s="24">
        <f>VLOOKUP($A144,'I-EmEC'!$A:$DD,MATCH(CL$2,'I-EmEC'!$A$1:$DD$1,0),FALSE)</f>
        <v>3.14410480349345</v>
      </c>
      <c r="CM144" s="24">
        <f>VLOOKUP($A144,'I-EmEC'!$A:$DD,MATCH(CM$2,'I-EmEC'!$A$1:$DD$1,0),FALSE)</f>
        <v>0</v>
      </c>
      <c r="CN144" s="24" t="e">
        <f>VLOOKUP($A144,'I-EmEC'!$A:$DD,MATCH(CN$2,'I-EmEC'!$A$1:$DD$1,0),FALSE)</f>
        <v>#N/A</v>
      </c>
      <c r="CO144" s="24" t="e">
        <f>VLOOKUP($A144,'I-EmEC'!$A:$DD,MATCH(CO$2,'I-EmEC'!$A$1:$DD$1,0),FALSE)</f>
        <v>#N/A</v>
      </c>
      <c r="CP144" s="24" t="e">
        <f>VLOOKUP($A144,'I-EmEC'!$A:$DD,MATCH(CP$2,'I-EmEC'!$A$1:$DD$1,0),FALSE)</f>
        <v>#N/A</v>
      </c>
    </row>
    <row r="145" spans="1:94" x14ac:dyDescent="0.2">
      <c r="A145" s="49" t="s">
        <v>220</v>
      </c>
      <c r="B145" s="37" t="str">
        <f>IF(VLOOKUP($A145,'I-Ligands'!$A:$G,3,FALSE)="","",VLOOKUP($A145,'I-Ligands'!$A:$G,3,FALSE))</f>
        <v>Somatostatin</v>
      </c>
      <c r="C145" s="38" t="str">
        <f>IF(VLOOKUP($A145,'I-Ligands'!$A:$G,4,FALSE)="","",VLOOKUP($A145,'I-Ligands'!$A:$G,4,FALSE))</f>
        <v>AGCKNFFWKTFTSC</v>
      </c>
      <c r="D145" s="36" t="str">
        <f>IF(VLOOKUP($A145,'I-Ligands'!$A:$G,5,FALSE)="","",VLOOKUP($A145,'I-Ligands'!$A:$G,5,FALSE))</f>
        <v>Guide to Pharmacology</v>
      </c>
      <c r="E145" s="36">
        <f>IF(VLOOKUP($A145,'I-Ligands'!$A:$G,6,FALSE)="","",VLOOKUP($A145,'I-Ligands'!$A:$G,6,FALSE))</f>
        <v>2019</v>
      </c>
      <c r="F145" s="36" t="str">
        <f>IF(VLOOKUP($A145,'I-Ligands'!$A:$G,7,FALSE)="","",VLOOKUP($A145,'I-Ligands'!$A:$G,7,FALSE))</f>
        <v>Physiological</v>
      </c>
      <c r="G145" s="28">
        <f t="shared" si="40"/>
        <v>0</v>
      </c>
      <c r="H145" s="32">
        <f t="shared" si="41"/>
        <v>9.3183448824970458</v>
      </c>
      <c r="I145" s="32">
        <f t="shared" si="42"/>
        <v>7.963521996325194</v>
      </c>
      <c r="J145" s="32">
        <f t="shared" si="43"/>
        <v>8.3922386944930008</v>
      </c>
      <c r="K145" s="32" t="e">
        <f t="shared" si="44"/>
        <v>#N/A</v>
      </c>
      <c r="L145" s="28">
        <f t="shared" si="45"/>
        <v>0</v>
      </c>
      <c r="M145" s="32">
        <f t="shared" si="46"/>
        <v>9.49</v>
      </c>
      <c r="N145" s="32">
        <f t="shared" si="47"/>
        <v>8.5399999999999991</v>
      </c>
      <c r="O145" s="32">
        <f t="shared" si="48"/>
        <v>8.65</v>
      </c>
      <c r="P145" s="32" t="e">
        <f t="shared" si="49"/>
        <v>#N/A</v>
      </c>
      <c r="Q145" s="29">
        <f t="shared" si="50"/>
        <v>0</v>
      </c>
      <c r="R145" s="31">
        <f t="shared" si="51"/>
        <v>68.665377176015468</v>
      </c>
      <c r="S145" s="31">
        <f t="shared" si="52"/>
        <v>26.516853932584269</v>
      </c>
      <c r="T145" s="31">
        <f t="shared" si="53"/>
        <v>55.238095238095241</v>
      </c>
      <c r="U145" s="31" t="e">
        <f t="shared" si="54"/>
        <v>#N/A</v>
      </c>
      <c r="V145" s="28">
        <f t="shared" si="55"/>
        <v>0</v>
      </c>
      <c r="W145" s="32">
        <f t="shared" si="56"/>
        <v>9.9393939393939394</v>
      </c>
      <c r="X145" s="32">
        <f t="shared" si="57"/>
        <v>9.0816326530612255</v>
      </c>
      <c r="Y145" s="32">
        <f t="shared" si="58"/>
        <v>8.2857142857142865</v>
      </c>
      <c r="Z145" s="32" t="e">
        <f t="shared" si="59"/>
        <v>#N/A</v>
      </c>
      <c r="AA145" s="23" cm="1">
        <f t="array" ref="AA145">_xlfn.IFS(AR145=0,0,AR145&gt;0,(LOG(0.01*BI145/10^-AR145)))</f>
        <v>0</v>
      </c>
      <c r="AB145" s="24" cm="1">
        <f t="array" ref="AB145">_xlfn.IFS(AS145=0,0,AS145&gt;0,(LOG(0.01*BJ145/10^-AS145)))</f>
        <v>0</v>
      </c>
      <c r="AC145" s="24" cm="1">
        <f t="array" ref="AC145">_xlfn.IFS(AT145=0,0,AT145&gt;0,(LOG(0.01*BK145/10^-AT145)))</f>
        <v>8.8167378099611522</v>
      </c>
      <c r="AD145" s="24" cm="1">
        <f t="array" ref="AD145">_xlfn.IFS(AU145=0,0,AU145&gt;0,(LOG(0.01*BL145/10^-AU145)))</f>
        <v>8.8167378099611522</v>
      </c>
      <c r="AE145" s="24" cm="1">
        <f t="array" ref="AE145">_xlfn.IFS(AV145=0,0,AV145&gt;0,(LOG(0.01*BM145/10^-AV145)))</f>
        <v>9.3183448824970458</v>
      </c>
      <c r="AF145" s="24" cm="1">
        <f t="array" ref="AF145">_xlfn.IFS(AW145=0,0,AW145&gt;0,(LOG(0.01*BN145/10^-AW145)))</f>
        <v>8.0648064702013187</v>
      </c>
      <c r="AG145" s="24" cm="1">
        <f t="array" ref="AG145">_xlfn.IFS(AX145=0,0,AX145&gt;0,(LOG(0.01*BO145/10^-AX145)))</f>
        <v>8.0648064702013187</v>
      </c>
      <c r="AH145" s="24" cm="1">
        <f t="array" ref="AH145">_xlfn.IFS(AY145=0,0,AY145&gt;0,(LOG(0.01*BP145/10^-AY145)))</f>
        <v>7.7053087585264244</v>
      </c>
      <c r="AI145" s="24" cm="1">
        <f t="array" ref="AI145">_xlfn.IFS(AZ145=0,0,AZ145&gt;0,(LOG(0.01*BQ145/10^-AZ145)))</f>
        <v>0</v>
      </c>
      <c r="AJ145" s="24" cm="1">
        <f t="array" ref="AJ145">_xlfn.IFS(BA145=0,0,BA145&gt;0,(LOG(0.01*BR145/10^-BA145)))</f>
        <v>0</v>
      </c>
      <c r="AK145" s="24" cm="1">
        <f t="array" ref="AK145">_xlfn.IFS(BB145=0,0,BB145&gt;0,(LOG(0.01*BS145/10^-BB145)))</f>
        <v>7.963521996325194</v>
      </c>
      <c r="AL145" s="24" cm="1">
        <f t="array" ref="AL145">_xlfn.IFS(BC145=0,0,BC145&gt;0,(LOG(0.01*BT145/10^-BC145)))</f>
        <v>7.6743820473115774</v>
      </c>
      <c r="AM145" s="24" cm="1">
        <f t="array" ref="AM145">_xlfn.IFS(BD145=0,0,BD145&gt;0,(LOG(0.01*BU145/10^-BD145)))</f>
        <v>8.3922386944930008</v>
      </c>
      <c r="AN145" s="24" cm="1">
        <f t="array" ref="AN145">_xlfn.IFS(BE145=0,0,BE145&gt;0,(LOG(0.01*BV145/10^-BE145)))</f>
        <v>0</v>
      </c>
      <c r="AO145" s="24" t="e" cm="1">
        <f t="array" ref="AO145">_xlfn.IFS(BF145=0,0,BF145&gt;0,(LOG(0.01*BW145/10^-BF145)))</f>
        <v>#N/A</v>
      </c>
      <c r="AP145" s="24" t="e" cm="1">
        <f t="array" ref="AP145">_xlfn.IFS(BG145=0,0,BG145&gt;0,(LOG(0.01*BX145/10^-BG145)))</f>
        <v>#N/A</v>
      </c>
      <c r="AQ145" s="24" t="e" cm="1">
        <f t="array" ref="AQ145">_xlfn.IFS(BH145=0,0,BH145&gt;0,(LOG(0.01*BY145/10^-BH145)))</f>
        <v>#N/A</v>
      </c>
      <c r="AR145" s="23">
        <f>VLOOKUP($A145,'I-EmEC'!$A:$DD,MATCH(AR$2,'I-EmEC'!$A$1:$DD$1,0),FALSE)</f>
        <v>0</v>
      </c>
      <c r="AS145" s="24">
        <f>VLOOKUP($A145,'I-EmEC'!$A:$DD,MATCH(AS$2,'I-EmEC'!$A$1:$DD$1,0),FALSE)</f>
        <v>0</v>
      </c>
      <c r="AT145" s="24">
        <f>VLOOKUP($A145,'I-EmEC'!$A:$DD,MATCH(AT$2,'I-EmEC'!$A$1:$DD$1,0),FALSE)</f>
        <v>8.98</v>
      </c>
      <c r="AU145" s="24">
        <f>VLOOKUP($A145,'I-EmEC'!$A:$DD,MATCH(AU$2,'I-EmEC'!$A$1:$DD$1,0),FALSE)</f>
        <v>8.98</v>
      </c>
      <c r="AV145" s="24">
        <f>VLOOKUP($A145,'I-EmEC'!$A:$DD,MATCH(AV$2,'I-EmEC'!$A$1:$DD$1,0),FALSE)</f>
        <v>9.49</v>
      </c>
      <c r="AW145" s="24">
        <f>VLOOKUP($A145,'I-EmEC'!$A:$DD,MATCH(AW$2,'I-EmEC'!$A$1:$DD$1,0),FALSE)</f>
        <v>8.4700000000000006</v>
      </c>
      <c r="AX145" s="24">
        <f>VLOOKUP($A145,'I-EmEC'!$A:$DD,MATCH(AX$2,'I-EmEC'!$A$1:$DD$1,0),FALSE)</f>
        <v>8.4700000000000006</v>
      </c>
      <c r="AY145" s="24">
        <f>VLOOKUP($A145,'I-EmEC'!$A:$DD,MATCH(AY$2,'I-EmEC'!$A$1:$DD$1,0),FALSE)</f>
        <v>8.27</v>
      </c>
      <c r="AZ145" s="24">
        <f>VLOOKUP($A145,'I-EmEC'!$A:$DD,MATCH(AZ$2,'I-EmEC'!$A$1:$DD$1,0),FALSE)</f>
        <v>0</v>
      </c>
      <c r="BA145" s="24">
        <f>VLOOKUP($A145,'I-EmEC'!$A:$DD,MATCH(BA$2,'I-EmEC'!$A$1:$DD$1,0),FALSE)</f>
        <v>0</v>
      </c>
      <c r="BB145" s="24">
        <f>VLOOKUP($A145,'I-EmEC'!$A:$DD,MATCH(BB$2,'I-EmEC'!$A$1:$DD$1,0),FALSE)</f>
        <v>8.5399999999999991</v>
      </c>
      <c r="BC145" s="24">
        <f>VLOOKUP($A145,'I-EmEC'!$A:$DD,MATCH(BC$2,'I-EmEC'!$A$1:$DD$1,0),FALSE)</f>
        <v>8.43</v>
      </c>
      <c r="BD145" s="24">
        <f>VLOOKUP($A145,'I-EmEC'!$A:$DD,MATCH(BD$2,'I-EmEC'!$A$1:$DD$1,0),FALSE)</f>
        <v>8.65</v>
      </c>
      <c r="BE145" s="24">
        <f>VLOOKUP($A145,'I-EmEC'!$A:$DD,MATCH(BE$2,'I-EmEC'!$A$1:$DD$1,0),FALSE)</f>
        <v>0</v>
      </c>
      <c r="BF145" s="24" t="e">
        <f>VLOOKUP($A145,'I-EmEC'!$A:$DD,MATCH(BF$2,'I-EmEC'!$A$1:$DD$1,0),FALSE)</f>
        <v>#N/A</v>
      </c>
      <c r="BG145" s="24" t="e">
        <f>VLOOKUP($A145,'I-EmEC'!$A:$DD,MATCH(BG$2,'I-EmEC'!$A$1:$DD$1,0),FALSE)</f>
        <v>#N/A</v>
      </c>
      <c r="BH145" s="24" t="e">
        <f>VLOOKUP($A145,'I-EmEC'!$A:$DD,MATCH(BH$2,'I-EmEC'!$A$1:$DD$1,0),FALSE)</f>
        <v>#N/A</v>
      </c>
      <c r="BI145" s="26">
        <f>VLOOKUP($A145,'I-EmEC'!$A:$DD,MATCH(BI$2,'I-EmEC'!$A$1:$DD$1,0),FALSE)</f>
        <v>0</v>
      </c>
      <c r="BJ145" s="27">
        <f>VLOOKUP($A145,'I-EmEC'!$A:$DD,MATCH(BJ$2,'I-EmEC'!$A$1:$DD$1,0),FALSE)</f>
        <v>0</v>
      </c>
      <c r="BK145" s="27">
        <f>VLOOKUP($A145,'I-EmEC'!$A:$DD,MATCH(BK$2,'I-EmEC'!$A$1:$DD$1,0),FALSE)</f>
        <v>68.665377176015468</v>
      </c>
      <c r="BL145" s="27">
        <f>VLOOKUP($A145,'I-EmEC'!$A:$DD,MATCH(BL$2,'I-EmEC'!$A$1:$DD$1,0),FALSE)</f>
        <v>68.665377176015468</v>
      </c>
      <c r="BM145" s="27">
        <f>VLOOKUP($A145,'I-EmEC'!$A:$DD,MATCH(BM$2,'I-EmEC'!$A$1:$DD$1,0),FALSE)</f>
        <v>67.351129363449672</v>
      </c>
      <c r="BN145" s="27">
        <f>VLOOKUP($A145,'I-EmEC'!$A:$DD,MATCH(BN$2,'I-EmEC'!$A$1:$DD$1,0),FALSE)</f>
        <v>39.337474120082817</v>
      </c>
      <c r="BO145" s="27">
        <f>VLOOKUP($A145,'I-EmEC'!$A:$DD,MATCH(BO$2,'I-EmEC'!$A$1:$DD$1,0),FALSE)</f>
        <v>39.337474120082817</v>
      </c>
      <c r="BP145" s="27">
        <f>VLOOKUP($A145,'I-EmEC'!$A:$DD,MATCH(BP$2,'I-EmEC'!$A$1:$DD$1,0),FALSE)</f>
        <v>27.246376811594203</v>
      </c>
      <c r="BQ145" s="27">
        <f>VLOOKUP($A145,'I-EmEC'!$A:$DD,MATCH(BQ$2,'I-EmEC'!$A$1:$DD$1,0),FALSE)</f>
        <v>0</v>
      </c>
      <c r="BR145" s="27">
        <f>VLOOKUP($A145,'I-EmEC'!$A:$DD,MATCH(BR$2,'I-EmEC'!$A$1:$DD$1,0),FALSE)</f>
        <v>0</v>
      </c>
      <c r="BS145" s="27">
        <f>VLOOKUP($A145,'I-EmEC'!$A:$DD,MATCH(BS$2,'I-EmEC'!$A$1:$DD$1,0),FALSE)</f>
        <v>26.516853932584269</v>
      </c>
      <c r="BT145" s="27">
        <f>VLOOKUP($A145,'I-EmEC'!$A:$DD,MATCH(BT$2,'I-EmEC'!$A$1:$DD$1,0),FALSE)</f>
        <v>17.554240631163708</v>
      </c>
      <c r="BU145" s="27">
        <f>VLOOKUP($A145,'I-EmEC'!$A:$DD,MATCH(BU$2,'I-EmEC'!$A$1:$DD$1,0),FALSE)</f>
        <v>55.238095238095241</v>
      </c>
      <c r="BV145" s="27">
        <f>VLOOKUP($A145,'I-EmEC'!$A:$DD,MATCH(BV$2,'I-EmEC'!$A$1:$DD$1,0),FALSE)</f>
        <v>0</v>
      </c>
      <c r="BW145" s="27" t="e">
        <f>VLOOKUP($A145,'I-EmEC'!$A:$DD,MATCH(BW$2,'I-EmEC'!$A$1:$DD$1,0),FALSE)</f>
        <v>#N/A</v>
      </c>
      <c r="BX145" s="27" t="e">
        <f>VLOOKUP($A145,'I-EmEC'!$A:$DD,MATCH(BX$2,'I-EmEC'!$A$1:$DD$1,0),FALSE)</f>
        <v>#N/A</v>
      </c>
      <c r="BY145" s="27" t="e">
        <f>VLOOKUP($A145,'I-EmEC'!$A:$DD,MATCH(BY$2,'I-EmEC'!$A$1:$DD$1,0),FALSE)</f>
        <v>#N/A</v>
      </c>
      <c r="BZ145" s="23">
        <f>VLOOKUP($A145,'I-EmEC'!$A:$DD,MATCH(BZ$2,'I-EmEC'!$A$1:$DD$1,0),FALSE)</f>
        <v>0</v>
      </c>
      <c r="CA145" s="24">
        <f>VLOOKUP($A145,'I-EmEC'!$A:$DD,MATCH(CA$2,'I-EmEC'!$A$1:$DD$1,0),FALSE)</f>
        <v>0</v>
      </c>
      <c r="CB145" s="24">
        <f>VLOOKUP($A145,'I-EmEC'!$A:$DD,MATCH(CB$2,'I-EmEC'!$A$1:$DD$1,0),FALSE)</f>
        <v>8.3333333333333339</v>
      </c>
      <c r="CC145" s="24">
        <f>VLOOKUP($A145,'I-EmEC'!$A:$DD,MATCH(CC$2,'I-EmEC'!$A$1:$DD$1,0),FALSE)</f>
        <v>8.3333333333333339</v>
      </c>
      <c r="CD145" s="24">
        <f>VLOOKUP($A145,'I-EmEC'!$A:$DD,MATCH(CD$2,'I-EmEC'!$A$1:$DD$1,0),FALSE)</f>
        <v>9.9393939393939394</v>
      </c>
      <c r="CE145" s="24">
        <f>VLOOKUP($A145,'I-EmEC'!$A:$DD,MATCH(CE$2,'I-EmEC'!$A$1:$DD$1,0),FALSE)</f>
        <v>3.4862385321100917</v>
      </c>
      <c r="CF145" s="24">
        <f>VLOOKUP($A145,'I-EmEC'!$A:$DD,MATCH(CF$2,'I-EmEC'!$A$1:$DD$1,0),FALSE)</f>
        <v>3.4862385321100917</v>
      </c>
      <c r="CG145" s="24">
        <f>VLOOKUP($A145,'I-EmEC'!$A:$DD,MATCH(CG$2,'I-EmEC'!$A$1:$DD$1,0),FALSE)</f>
        <v>3.671875</v>
      </c>
      <c r="CH145" s="24">
        <f>VLOOKUP($A145,'I-EmEC'!$A:$DD,MATCH(CH$2,'I-EmEC'!$A$1:$DD$1,0),FALSE)</f>
        <v>0</v>
      </c>
      <c r="CI145" s="24">
        <f>VLOOKUP($A145,'I-EmEC'!$A:$DD,MATCH(CI$2,'I-EmEC'!$A$1:$DD$1,0),FALSE)</f>
        <v>0</v>
      </c>
      <c r="CJ145" s="24">
        <f>VLOOKUP($A145,'I-EmEC'!$A:$DD,MATCH(CJ$2,'I-EmEC'!$A$1:$DD$1,0),FALSE)</f>
        <v>2.2222222222222223</v>
      </c>
      <c r="CK145" s="24">
        <f>VLOOKUP($A145,'I-EmEC'!$A:$DD,MATCH(CK$2,'I-EmEC'!$A$1:$DD$1,0),FALSE)</f>
        <v>9.0816326530612255</v>
      </c>
      <c r="CL145" s="24">
        <f>VLOOKUP($A145,'I-EmEC'!$A:$DD,MATCH(CL$2,'I-EmEC'!$A$1:$DD$1,0),FALSE)</f>
        <v>8.2857142857142865</v>
      </c>
      <c r="CM145" s="24">
        <f>VLOOKUP($A145,'I-EmEC'!$A:$DD,MATCH(CM$2,'I-EmEC'!$A$1:$DD$1,0),FALSE)</f>
        <v>0</v>
      </c>
      <c r="CN145" s="24" t="e">
        <f>VLOOKUP($A145,'I-EmEC'!$A:$DD,MATCH(CN$2,'I-EmEC'!$A$1:$DD$1,0),FALSE)</f>
        <v>#N/A</v>
      </c>
      <c r="CO145" s="24" t="e">
        <f>VLOOKUP($A145,'I-EmEC'!$A:$DD,MATCH(CO$2,'I-EmEC'!$A$1:$DD$1,0),FALSE)</f>
        <v>#N/A</v>
      </c>
      <c r="CP145" s="24" t="e">
        <f>VLOOKUP($A145,'I-EmEC'!$A:$DD,MATCH(CP$2,'I-EmEC'!$A$1:$DD$1,0),FALSE)</f>
        <v>#N/A</v>
      </c>
    </row>
    <row r="146" spans="1:94" x14ac:dyDescent="0.2">
      <c r="A146" s="49" t="s">
        <v>221</v>
      </c>
      <c r="B146" s="37" t="str">
        <f>IF(VLOOKUP($A146,'I-Ligands'!$A:$G,3,FALSE)="","",VLOOKUP($A146,'I-Ligands'!$A:$G,3,FALSE))</f>
        <v>Somatostatin</v>
      </c>
      <c r="C146" s="38" t="str">
        <f>IF(VLOOKUP($A146,'I-Ligands'!$A:$G,4,FALSE)="","",VLOOKUP($A146,'I-Ligands'!$A:$G,4,FALSE))</f>
        <v>AGCKNFFWKTFTSC</v>
      </c>
      <c r="D146" s="36" t="str">
        <f>IF(VLOOKUP($A146,'I-Ligands'!$A:$G,5,FALSE)="","",VLOOKUP($A146,'I-Ligands'!$A:$G,5,FALSE))</f>
        <v>Guide to Pharmacology</v>
      </c>
      <c r="E146" s="36">
        <f>IF(VLOOKUP($A146,'I-Ligands'!$A:$G,6,FALSE)="","",VLOOKUP($A146,'I-Ligands'!$A:$G,6,FALSE))</f>
        <v>2019</v>
      </c>
      <c r="F146" s="36" t="str">
        <f>IF(VLOOKUP($A146,'I-Ligands'!$A:$G,7,FALSE)="","",VLOOKUP($A146,'I-Ligands'!$A:$G,7,FALSE))</f>
        <v>Physiological</v>
      </c>
      <c r="G146" s="28">
        <f t="shared" si="40"/>
        <v>6.6823743666636277</v>
      </c>
      <c r="H146" s="32">
        <f t="shared" si="41"/>
        <v>9.9035356458118642</v>
      </c>
      <c r="I146" s="32">
        <f t="shared" si="42"/>
        <v>8.7330899869919438</v>
      </c>
      <c r="J146" s="32">
        <f t="shared" si="43"/>
        <v>8.1654216876119978</v>
      </c>
      <c r="K146" s="32" t="e">
        <f t="shared" si="44"/>
        <v>#N/A</v>
      </c>
      <c r="L146" s="28">
        <f t="shared" si="45"/>
        <v>7.17</v>
      </c>
      <c r="M146" s="32">
        <f t="shared" si="46"/>
        <v>10</v>
      </c>
      <c r="N146" s="32">
        <f t="shared" si="47"/>
        <v>8.83</v>
      </c>
      <c r="O146" s="32">
        <f t="shared" si="48"/>
        <v>8.2200000000000006</v>
      </c>
      <c r="P146" s="32" t="e">
        <f t="shared" si="49"/>
        <v>#N/A</v>
      </c>
      <c r="Q146" s="29">
        <f t="shared" si="50"/>
        <v>32.536764705882355</v>
      </c>
      <c r="R146" s="31">
        <f t="shared" si="51"/>
        <v>91.682785299806568</v>
      </c>
      <c r="S146" s="31">
        <f t="shared" si="52"/>
        <v>85.996055226824453</v>
      </c>
      <c r="T146" s="31">
        <f t="shared" si="53"/>
        <v>88.19047619047619</v>
      </c>
      <c r="U146" s="31" t="e">
        <f t="shared" si="54"/>
        <v>#N/A</v>
      </c>
      <c r="V146" s="28">
        <f t="shared" si="55"/>
        <v>3.4090909090909092</v>
      </c>
      <c r="W146" s="32">
        <f t="shared" si="56"/>
        <v>8.0246913580246915</v>
      </c>
      <c r="X146" s="32">
        <f t="shared" si="57"/>
        <v>11.710526315789474</v>
      </c>
      <c r="Y146" s="32">
        <f t="shared" si="58"/>
        <v>11.87179487179487</v>
      </c>
      <c r="Z146" s="32" t="e">
        <f t="shared" si="59"/>
        <v>#N/A</v>
      </c>
      <c r="AA146" s="23" cm="1">
        <f t="array" ref="AA146">_xlfn.IFS(AR146=0,0,AR146&gt;0,(LOG(0.01*BI146/10^-AR146)))</f>
        <v>6.6823743666636277</v>
      </c>
      <c r="AB146" s="24" cm="1">
        <f t="array" ref="AB146">_xlfn.IFS(AS146=0,0,AS146&gt;0,(LOG(0.01*BJ146/10^-AS146)))</f>
        <v>6.5195514928286187</v>
      </c>
      <c r="AC146" s="24" cm="1">
        <f t="array" ref="AC146">_xlfn.IFS(AT146=0,0,AT146&gt;0,(LOG(0.01*BK146/10^-AT146)))</f>
        <v>9.4122877985801434</v>
      </c>
      <c r="AD146" s="24" cm="1">
        <f t="array" ref="AD146">_xlfn.IFS(AU146=0,0,AU146&gt;0,(LOG(0.01*BL146/10^-AU146)))</f>
        <v>9.4122877985801434</v>
      </c>
      <c r="AE146" s="24" cm="1">
        <f t="array" ref="AE146">_xlfn.IFS(AV146=0,0,AV146&gt;0,(LOG(0.01*BM146/10^-AV146)))</f>
        <v>9.9035356458118642</v>
      </c>
      <c r="AF146" s="24" cm="1">
        <f t="array" ref="AF146">_xlfn.IFS(AW146=0,0,AW146&gt;0,(LOG(0.01*BN146/10^-AW146)))</f>
        <v>9.1355393585170752</v>
      </c>
      <c r="AG146" s="24" cm="1">
        <f t="array" ref="AG146">_xlfn.IFS(AX146=0,0,AX146&gt;0,(LOG(0.01*BO146/10^-AX146)))</f>
        <v>9.1355393585170752</v>
      </c>
      <c r="AH146" s="24" cm="1">
        <f t="array" ref="AH146">_xlfn.IFS(AY146=0,0,AY146&gt;0,(LOG(0.01*BP146/10^-AY146)))</f>
        <v>9.0304914587163267</v>
      </c>
      <c r="AI146" s="24" cm="1">
        <f t="array" ref="AI146">_xlfn.IFS(AZ146=0,0,AZ146&gt;0,(LOG(0.01*BQ146/10^-AZ146)))</f>
        <v>7.5771371030374555</v>
      </c>
      <c r="AJ146" s="24" cm="1">
        <f t="array" ref="AJ146">_xlfn.IFS(BA146=0,0,BA146&gt;0,(LOG(0.01*BR146/10^-BA146)))</f>
        <v>7.5771371030374555</v>
      </c>
      <c r="AK146" s="24" cm="1">
        <f t="array" ref="AK146">_xlfn.IFS(BB146=0,0,BB146&gt;0,(LOG(0.01*BS146/10^-BB146)))</f>
        <v>8.7330899869919438</v>
      </c>
      <c r="AL146" s="24" cm="1">
        <f t="array" ref="AL146">_xlfn.IFS(BC146=0,0,BC146&gt;0,(LOG(0.01*BT146/10^-BC146)))</f>
        <v>7.9844785299352523</v>
      </c>
      <c r="AM146" s="24" cm="1">
        <f t="array" ref="AM146">_xlfn.IFS(BD146=0,0,BD146&gt;0,(LOG(0.01*BU146/10^-BD146)))</f>
        <v>8.1654216876119978</v>
      </c>
      <c r="AN146" s="24" cm="1">
        <f t="array" ref="AN146">_xlfn.IFS(BE146=0,0,BE146&gt;0,(LOG(0.01*BV146/10^-BE146)))</f>
        <v>7.1969875668642374</v>
      </c>
      <c r="AO146" s="24" t="e" cm="1">
        <f t="array" ref="AO146">_xlfn.IFS(BF146=0,0,BF146&gt;0,(LOG(0.01*BW146/10^-BF146)))</f>
        <v>#N/A</v>
      </c>
      <c r="AP146" s="24" t="e" cm="1">
        <f t="array" ref="AP146">_xlfn.IFS(BG146=0,0,BG146&gt;0,(LOG(0.01*BX146/10^-BG146)))</f>
        <v>#N/A</v>
      </c>
      <c r="AQ146" s="24" t="e" cm="1">
        <f t="array" ref="AQ146">_xlfn.IFS(BH146=0,0,BH146&gt;0,(LOG(0.01*BY146/10^-BH146)))</f>
        <v>#N/A</v>
      </c>
      <c r="AR146" s="23">
        <f>VLOOKUP($A146,'I-EmEC'!$A:$DD,MATCH(AR$2,'I-EmEC'!$A$1:$DD$1,0),FALSE)</f>
        <v>7.17</v>
      </c>
      <c r="AS146" s="24">
        <f>VLOOKUP($A146,'I-EmEC'!$A:$DD,MATCH(AS$2,'I-EmEC'!$A$1:$DD$1,0),FALSE)</f>
        <v>7.12</v>
      </c>
      <c r="AT146" s="24">
        <f>VLOOKUP($A146,'I-EmEC'!$A:$DD,MATCH(AT$2,'I-EmEC'!$A$1:$DD$1,0),FALSE)</f>
        <v>9.4499999999999993</v>
      </c>
      <c r="AU146" s="24">
        <f>VLOOKUP($A146,'I-EmEC'!$A:$DD,MATCH(AU$2,'I-EmEC'!$A$1:$DD$1,0),FALSE)</f>
        <v>9.4499999999999993</v>
      </c>
      <c r="AV146" s="24">
        <f>VLOOKUP($A146,'I-EmEC'!$A:$DD,MATCH(AV$2,'I-EmEC'!$A$1:$DD$1,0),FALSE)</f>
        <v>10</v>
      </c>
      <c r="AW146" s="24">
        <f>VLOOKUP($A146,'I-EmEC'!$A:$DD,MATCH(AW$2,'I-EmEC'!$A$1:$DD$1,0),FALSE)</f>
        <v>9.18</v>
      </c>
      <c r="AX146" s="24">
        <f>VLOOKUP($A146,'I-EmEC'!$A:$DD,MATCH(AX$2,'I-EmEC'!$A$1:$DD$1,0),FALSE)</f>
        <v>9.18</v>
      </c>
      <c r="AY146" s="24">
        <f>VLOOKUP($A146,'I-EmEC'!$A:$DD,MATCH(AY$2,'I-EmEC'!$A$1:$DD$1,0),FALSE)</f>
        <v>9.07</v>
      </c>
      <c r="AZ146" s="24">
        <f>VLOOKUP($A146,'I-EmEC'!$A:$DD,MATCH(AZ$2,'I-EmEC'!$A$1:$DD$1,0),FALSE)</f>
        <v>7.7</v>
      </c>
      <c r="BA146" s="24">
        <f>VLOOKUP($A146,'I-EmEC'!$A:$DD,MATCH(BA$2,'I-EmEC'!$A$1:$DD$1,0),FALSE)</f>
        <v>7.7</v>
      </c>
      <c r="BB146" s="24">
        <f>VLOOKUP($A146,'I-EmEC'!$A:$DD,MATCH(BB$2,'I-EmEC'!$A$1:$DD$1,0),FALSE)</f>
        <v>8.83</v>
      </c>
      <c r="BC146" s="24">
        <f>VLOOKUP($A146,'I-EmEC'!$A:$DD,MATCH(BC$2,'I-EmEC'!$A$1:$DD$1,0),FALSE)</f>
        <v>8.0500000000000007</v>
      </c>
      <c r="BD146" s="24">
        <f>VLOOKUP($A146,'I-EmEC'!$A:$DD,MATCH(BD$2,'I-EmEC'!$A$1:$DD$1,0),FALSE)</f>
        <v>8.2200000000000006</v>
      </c>
      <c r="BE146" s="24">
        <f>VLOOKUP($A146,'I-EmEC'!$A:$DD,MATCH(BE$2,'I-EmEC'!$A$1:$DD$1,0),FALSE)</f>
        <v>7.38</v>
      </c>
      <c r="BF146" s="24" t="e">
        <f>VLOOKUP($A146,'I-EmEC'!$A:$DD,MATCH(BF$2,'I-EmEC'!$A$1:$DD$1,0),FALSE)</f>
        <v>#N/A</v>
      </c>
      <c r="BG146" s="24" t="e">
        <f>VLOOKUP($A146,'I-EmEC'!$A:$DD,MATCH(BG$2,'I-EmEC'!$A$1:$DD$1,0),FALSE)</f>
        <v>#N/A</v>
      </c>
      <c r="BH146" s="24" t="e">
        <f>VLOOKUP($A146,'I-EmEC'!$A:$DD,MATCH(BH$2,'I-EmEC'!$A$1:$DD$1,0),FALSE)</f>
        <v>#N/A</v>
      </c>
      <c r="BI146" s="26">
        <f>VLOOKUP($A146,'I-EmEC'!$A:$DD,MATCH(BI$2,'I-EmEC'!$A$1:$DD$1,0),FALSE)</f>
        <v>32.536764705882355</v>
      </c>
      <c r="BJ146" s="27">
        <f>VLOOKUP($A146,'I-EmEC'!$A:$DD,MATCH(BJ$2,'I-EmEC'!$A$1:$DD$1,0),FALSE)</f>
        <v>25.092936802973981</v>
      </c>
      <c r="BK146" s="27">
        <f>VLOOKUP($A146,'I-EmEC'!$A:$DD,MATCH(BK$2,'I-EmEC'!$A$1:$DD$1,0),FALSE)</f>
        <v>91.682785299806568</v>
      </c>
      <c r="BL146" s="27">
        <f>VLOOKUP($A146,'I-EmEC'!$A:$DD,MATCH(BL$2,'I-EmEC'!$A$1:$DD$1,0),FALSE)</f>
        <v>91.682785299806568</v>
      </c>
      <c r="BM146" s="27">
        <f>VLOOKUP($A146,'I-EmEC'!$A:$DD,MATCH(BM$2,'I-EmEC'!$A$1:$DD$1,0),FALSE)</f>
        <v>80.082135523613957</v>
      </c>
      <c r="BN146" s="27">
        <f>VLOOKUP($A146,'I-EmEC'!$A:$DD,MATCH(BN$2,'I-EmEC'!$A$1:$DD$1,0),FALSE)</f>
        <v>90.269151138716367</v>
      </c>
      <c r="BO146" s="27">
        <f>VLOOKUP($A146,'I-EmEC'!$A:$DD,MATCH(BO$2,'I-EmEC'!$A$1:$DD$1,0),FALSE)</f>
        <v>90.269151138716367</v>
      </c>
      <c r="BP146" s="27">
        <f>VLOOKUP($A146,'I-EmEC'!$A:$DD,MATCH(BP$2,'I-EmEC'!$A$1:$DD$1,0),FALSE)</f>
        <v>91.304347826086953</v>
      </c>
      <c r="BQ146" s="27">
        <f>VLOOKUP($A146,'I-EmEC'!$A:$DD,MATCH(BQ$2,'I-EmEC'!$A$1:$DD$1,0),FALSE)</f>
        <v>75.359342915811098</v>
      </c>
      <c r="BR146" s="27">
        <f>VLOOKUP($A146,'I-EmEC'!$A:$DD,MATCH(BR$2,'I-EmEC'!$A$1:$DD$1,0),FALSE)</f>
        <v>75.359342915811098</v>
      </c>
      <c r="BS146" s="27">
        <f>VLOOKUP($A146,'I-EmEC'!$A:$DD,MATCH(BS$2,'I-EmEC'!$A$1:$DD$1,0),FALSE)</f>
        <v>80</v>
      </c>
      <c r="BT146" s="27">
        <f>VLOOKUP($A146,'I-EmEC'!$A:$DD,MATCH(BT$2,'I-EmEC'!$A$1:$DD$1,0),FALSE)</f>
        <v>85.996055226824453</v>
      </c>
      <c r="BU146" s="27">
        <f>VLOOKUP($A146,'I-EmEC'!$A:$DD,MATCH(BU$2,'I-EmEC'!$A$1:$DD$1,0),FALSE)</f>
        <v>88.19047619047619</v>
      </c>
      <c r="BV146" s="27">
        <f>VLOOKUP($A146,'I-EmEC'!$A:$DD,MATCH(BV$2,'I-EmEC'!$A$1:$DD$1,0),FALSE)</f>
        <v>65.612648221343875</v>
      </c>
      <c r="BW146" s="27" t="e">
        <f>VLOOKUP($A146,'I-EmEC'!$A:$DD,MATCH(BW$2,'I-EmEC'!$A$1:$DD$1,0),FALSE)</f>
        <v>#N/A</v>
      </c>
      <c r="BX146" s="27" t="e">
        <f>VLOOKUP($A146,'I-EmEC'!$A:$DD,MATCH(BX$2,'I-EmEC'!$A$1:$DD$1,0),FALSE)</f>
        <v>#N/A</v>
      </c>
      <c r="BY146" s="27" t="e">
        <f>VLOOKUP($A146,'I-EmEC'!$A:$DD,MATCH(BY$2,'I-EmEC'!$A$1:$DD$1,0),FALSE)</f>
        <v>#N/A</v>
      </c>
      <c r="BZ146" s="23">
        <f>VLOOKUP($A146,'I-EmEC'!$A:$DD,MATCH(BZ$2,'I-EmEC'!$A$1:$DD$1,0),FALSE)</f>
        <v>2.9598662207357855</v>
      </c>
      <c r="CA146" s="24">
        <f>VLOOKUP($A146,'I-EmEC'!$A:$DD,MATCH(CA$2,'I-EmEC'!$A$1:$DD$1,0),FALSE)</f>
        <v>3.4090909090909092</v>
      </c>
      <c r="CB146" s="24">
        <f>VLOOKUP($A146,'I-EmEC'!$A:$DD,MATCH(CB$2,'I-EmEC'!$A$1:$DD$1,0),FALSE)</f>
        <v>6.0382165605095546</v>
      </c>
      <c r="CC146" s="24">
        <f>VLOOKUP($A146,'I-EmEC'!$A:$DD,MATCH(CC$2,'I-EmEC'!$A$1:$DD$1,0),FALSE)</f>
        <v>6.0382165605095546</v>
      </c>
      <c r="CD146" s="24">
        <f>VLOOKUP($A146,'I-EmEC'!$A:$DD,MATCH(CD$2,'I-EmEC'!$A$1:$DD$1,0),FALSE)</f>
        <v>8.0246913580246915</v>
      </c>
      <c r="CE146" s="24">
        <f>VLOOKUP($A146,'I-EmEC'!$A:$DD,MATCH(CE$2,'I-EmEC'!$A$1:$DD$1,0),FALSE)</f>
        <v>6.0893854748603351</v>
      </c>
      <c r="CF146" s="24">
        <f>VLOOKUP($A146,'I-EmEC'!$A:$DD,MATCH(CF$2,'I-EmEC'!$A$1:$DD$1,0),FALSE)</f>
        <v>6.0893854748603351</v>
      </c>
      <c r="CG146" s="24">
        <f>VLOOKUP($A146,'I-EmEC'!$A:$DD,MATCH(CG$2,'I-EmEC'!$A$1:$DD$1,0),FALSE)</f>
        <v>7.4117647058823533</v>
      </c>
      <c r="CH146" s="24">
        <f>VLOOKUP($A146,'I-EmEC'!$A:$DD,MATCH(CH$2,'I-EmEC'!$A$1:$DD$1,0),FALSE)</f>
        <v>5.9289176090468496</v>
      </c>
      <c r="CI146" s="24">
        <f>VLOOKUP($A146,'I-EmEC'!$A:$DD,MATCH(CI$2,'I-EmEC'!$A$1:$DD$1,0),FALSE)</f>
        <v>5.9289176090468496</v>
      </c>
      <c r="CJ146" s="24">
        <f>VLOOKUP($A146,'I-EmEC'!$A:$DD,MATCH(CJ$2,'I-EmEC'!$A$1:$DD$1,0),FALSE)</f>
        <v>11.710526315789474</v>
      </c>
      <c r="CK146" s="24">
        <f>VLOOKUP($A146,'I-EmEC'!$A:$DD,MATCH(CK$2,'I-EmEC'!$A$1:$DD$1,0),FALSE)</f>
        <v>7.0664505672609401</v>
      </c>
      <c r="CL146" s="24">
        <f>VLOOKUP($A146,'I-EmEC'!$A:$DD,MATCH(CL$2,'I-EmEC'!$A$1:$DD$1,0),FALSE)</f>
        <v>11.87179487179487</v>
      </c>
      <c r="CM146" s="24">
        <f>VLOOKUP($A146,'I-EmEC'!$A:$DD,MATCH(CM$2,'I-EmEC'!$A$1:$DD$1,0),FALSE)</f>
        <v>9.1712707182320443</v>
      </c>
      <c r="CN146" s="24" t="e">
        <f>VLOOKUP($A146,'I-EmEC'!$A:$DD,MATCH(CN$2,'I-EmEC'!$A$1:$DD$1,0),FALSE)</f>
        <v>#N/A</v>
      </c>
      <c r="CO146" s="24" t="e">
        <f>VLOOKUP($A146,'I-EmEC'!$A:$DD,MATCH(CO$2,'I-EmEC'!$A$1:$DD$1,0),FALSE)</f>
        <v>#N/A</v>
      </c>
      <c r="CP146" s="24" t="e">
        <f>VLOOKUP($A146,'I-EmEC'!$A:$DD,MATCH(CP$2,'I-EmEC'!$A$1:$DD$1,0),FALSE)</f>
        <v>#N/A</v>
      </c>
    </row>
    <row r="147" spans="1:94" x14ac:dyDescent="0.2">
      <c r="A147" s="49" t="s">
        <v>209</v>
      </c>
      <c r="B147" s="37" t="str">
        <f>IF(VLOOKUP($A147,'I-Ligands'!$A:$G,3,FALSE)="","",VLOOKUP($A147,'I-Ligands'!$A:$G,3,FALSE))</f>
        <v>U-46619</v>
      </c>
      <c r="C147" s="38" t="str">
        <f>IF(VLOOKUP($A147,'I-Ligands'!$A:$G,4,FALSE)="","",VLOOKUP($A147,'I-Ligands'!$A:$G,4,FALSE))</f>
        <v>U-46619</v>
      </c>
      <c r="D147" s="36" t="str">
        <f>IF(VLOOKUP($A147,'I-Ligands'!$A:$G,5,FALSE)="","",VLOOKUP($A147,'I-Ligands'!$A:$G,5,FALSE))</f>
        <v>Guide to Pharmacology</v>
      </c>
      <c r="E147" s="36">
        <f>IF(VLOOKUP($A147,'I-Ligands'!$A:$G,6,FALSE)="","",VLOOKUP($A147,'I-Ligands'!$A:$G,6,FALSE))</f>
        <v>1888</v>
      </c>
      <c r="F147" s="36" t="str">
        <f>IF(VLOOKUP($A147,'I-Ligands'!$A:$G,7,FALSE)="","",VLOOKUP($A147,'I-Ligands'!$A:$G,7,FALSE))</f>
        <v>Surrogate</v>
      </c>
      <c r="G147" s="28">
        <f t="shared" si="40"/>
        <v>7.9465461766756516</v>
      </c>
      <c r="H147" s="32">
        <f t="shared" si="41"/>
        <v>8.1322511955083225</v>
      </c>
      <c r="I147" s="32">
        <f t="shared" si="42"/>
        <v>9.080960295740006</v>
      </c>
      <c r="J147" s="32">
        <f t="shared" si="43"/>
        <v>8.6300000000000008</v>
      </c>
      <c r="K147" s="32" t="e">
        <f t="shared" si="44"/>
        <v>#N/A</v>
      </c>
      <c r="L147" s="28">
        <f t="shared" si="45"/>
        <v>8</v>
      </c>
      <c r="M147" s="32">
        <f t="shared" si="46"/>
        <v>8.16</v>
      </c>
      <c r="N147" s="32">
        <f t="shared" si="47"/>
        <v>9.1300000000000008</v>
      </c>
      <c r="O147" s="32">
        <f t="shared" si="48"/>
        <v>8.6300000000000008</v>
      </c>
      <c r="P147" s="32" t="e">
        <f t="shared" si="49"/>
        <v>#N/A</v>
      </c>
      <c r="Q147" s="29">
        <f t="shared" si="50"/>
        <v>88.419117647058826</v>
      </c>
      <c r="R147" s="31">
        <f t="shared" si="51"/>
        <v>93.810444874274651</v>
      </c>
      <c r="S147" s="31">
        <f t="shared" si="52"/>
        <v>94.606741573033702</v>
      </c>
      <c r="T147" s="31">
        <f t="shared" si="53"/>
        <v>100</v>
      </c>
      <c r="U147" s="31" t="e">
        <f t="shared" si="54"/>
        <v>#N/A</v>
      </c>
      <c r="V147" s="28">
        <f t="shared" si="55"/>
        <v>16.596491228070175</v>
      </c>
      <c r="W147" s="32">
        <f t="shared" si="56"/>
        <v>22.350230414746544</v>
      </c>
      <c r="X147" s="32">
        <f t="shared" si="57"/>
        <v>7.298657718120805</v>
      </c>
      <c r="Y147" s="32">
        <f t="shared" si="58"/>
        <v>47.1</v>
      </c>
      <c r="Z147" s="32" t="e">
        <f t="shared" si="59"/>
        <v>#N/A</v>
      </c>
      <c r="AA147" s="23" cm="1">
        <f t="array" ref="AA147">_xlfn.IFS(AR147=0,0,AR147&gt;0,(LOG(0.01*BI147/10^-AR147)))</f>
        <v>7.9465461766756516</v>
      </c>
      <c r="AB147" s="24" cm="1">
        <f t="array" ref="AB147">_xlfn.IFS(AS147=0,0,AS147&gt;0,(LOG(0.01*BJ147/10^-AS147)))</f>
        <v>7.7840788650714225</v>
      </c>
      <c r="AC147" s="24" cm="1">
        <f t="array" ref="AC147">_xlfn.IFS(AT147=0,0,AT147&gt;0,(LOG(0.01*BK147/10^-AT147)))</f>
        <v>8.1322511955083225</v>
      </c>
      <c r="AD147" s="24" cm="1">
        <f t="array" ref="AD147">_xlfn.IFS(AU147=0,0,AU147&gt;0,(LOG(0.01*BL147/10^-AU147)))</f>
        <v>8.1322511955083225</v>
      </c>
      <c r="AE147" s="24" cm="1">
        <f t="array" ref="AE147">_xlfn.IFS(AV147=0,0,AV147&gt;0,(LOG(0.01*BM147/10^-AV147)))</f>
        <v>7.3641798705940547</v>
      </c>
      <c r="AF147" s="24" cm="1">
        <f t="array" ref="AF147">_xlfn.IFS(AW147=0,0,AW147&gt;0,(LOG(0.01*BN147/10^-AW147)))</f>
        <v>6.8116591428468016</v>
      </c>
      <c r="AG147" s="24" cm="1">
        <f t="array" ref="AG147">_xlfn.IFS(AX147=0,0,AX147&gt;0,(LOG(0.01*BO147/10^-AX147)))</f>
        <v>6.8116591428468016</v>
      </c>
      <c r="AH147" s="24" cm="1">
        <f t="array" ref="AH147">_xlfn.IFS(AY147=0,0,AY147&gt;0,(LOG(0.01*BP147/10^-AY147)))</f>
        <v>6.4828787452803383</v>
      </c>
      <c r="AI147" s="24" cm="1">
        <f t="array" ref="AI147">_xlfn.IFS(AZ147=0,0,AZ147&gt;0,(LOG(0.01*BQ147/10^-AZ147)))</f>
        <v>9.080960295740006</v>
      </c>
      <c r="AJ147" s="24" cm="1">
        <f t="array" ref="AJ147">_xlfn.IFS(BA147=0,0,BA147&gt;0,(LOG(0.01*BR147/10^-BA147)))</f>
        <v>9.080960295740006</v>
      </c>
      <c r="AK147" s="24" cm="1">
        <f t="array" ref="AK147">_xlfn.IFS(BB147=0,0,BB147&gt;0,(LOG(0.01*BS147/10^-BB147)))</f>
        <v>9.0559220848547373</v>
      </c>
      <c r="AL147" s="24" cm="1">
        <f t="array" ref="AL147">_xlfn.IFS(BC147=0,0,BC147&gt;0,(LOG(0.01*BT147/10^-BC147)))</f>
        <v>6.3624759848805708</v>
      </c>
      <c r="AM147" s="24" cm="1">
        <f t="array" ref="AM147">_xlfn.IFS(BD147=0,0,BD147&gt;0,(LOG(0.01*BU147/10^-BD147)))</f>
        <v>7.9628616037229403</v>
      </c>
      <c r="AN147" s="24" cm="1">
        <f t="array" ref="AN147">_xlfn.IFS(BE147=0,0,BE147&gt;0,(LOG(0.01*BV147/10^-BE147)))</f>
        <v>8.6300000000000008</v>
      </c>
      <c r="AO147" s="24" t="e" cm="1">
        <f t="array" ref="AO147">_xlfn.IFS(BF147=0,0,BF147&gt;0,(LOG(0.01*BW147/10^-BF147)))</f>
        <v>#N/A</v>
      </c>
      <c r="AP147" s="24" t="e" cm="1">
        <f t="array" ref="AP147">_xlfn.IFS(BG147=0,0,BG147&gt;0,(LOG(0.01*BX147/10^-BG147)))</f>
        <v>#N/A</v>
      </c>
      <c r="AQ147" s="24" t="e" cm="1">
        <f t="array" ref="AQ147">_xlfn.IFS(BH147=0,0,BH147&gt;0,(LOG(0.01*BY147/10^-BH147)))</f>
        <v>#N/A</v>
      </c>
      <c r="AR147" s="23">
        <f>VLOOKUP($A147,'I-EmEC'!$A:$DD,MATCH(AR$2,'I-EmEC'!$A$1:$DD$1,0),FALSE)</f>
        <v>8</v>
      </c>
      <c r="AS147" s="24">
        <f>VLOOKUP($A147,'I-EmEC'!$A:$DD,MATCH(AS$2,'I-EmEC'!$A$1:$DD$1,0),FALSE)</f>
        <v>7.84</v>
      </c>
      <c r="AT147" s="24">
        <f>VLOOKUP($A147,'I-EmEC'!$A:$DD,MATCH(AT$2,'I-EmEC'!$A$1:$DD$1,0),FALSE)</f>
        <v>8.16</v>
      </c>
      <c r="AU147" s="24">
        <f>VLOOKUP($A147,'I-EmEC'!$A:$DD,MATCH(AU$2,'I-EmEC'!$A$1:$DD$1,0),FALSE)</f>
        <v>8.16</v>
      </c>
      <c r="AV147" s="24">
        <f>VLOOKUP($A147,'I-EmEC'!$A:$DD,MATCH(AV$2,'I-EmEC'!$A$1:$DD$1,0),FALSE)</f>
        <v>7.48</v>
      </c>
      <c r="AW147" s="24">
        <f>VLOOKUP($A147,'I-EmEC'!$A:$DD,MATCH(AW$2,'I-EmEC'!$A$1:$DD$1,0),FALSE)</f>
        <v>7.11</v>
      </c>
      <c r="AX147" s="24">
        <f>VLOOKUP($A147,'I-EmEC'!$A:$DD,MATCH(AX$2,'I-EmEC'!$A$1:$DD$1,0),FALSE)</f>
        <v>7.11</v>
      </c>
      <c r="AY147" s="24">
        <f>VLOOKUP($A147,'I-EmEC'!$A:$DD,MATCH(AY$2,'I-EmEC'!$A$1:$DD$1,0),FALSE)</f>
        <v>6.96</v>
      </c>
      <c r="AZ147" s="24">
        <f>VLOOKUP($A147,'I-EmEC'!$A:$DD,MATCH(AZ$2,'I-EmEC'!$A$1:$DD$1,0),FALSE)</f>
        <v>9.1300000000000008</v>
      </c>
      <c r="BA147" s="24">
        <f>VLOOKUP($A147,'I-EmEC'!$A:$DD,MATCH(BA$2,'I-EmEC'!$A$1:$DD$1,0),FALSE)</f>
        <v>9.1300000000000008</v>
      </c>
      <c r="BB147" s="24">
        <f>VLOOKUP($A147,'I-EmEC'!$A:$DD,MATCH(BB$2,'I-EmEC'!$A$1:$DD$1,0),FALSE)</f>
        <v>9.08</v>
      </c>
      <c r="BC147" s="24">
        <f>VLOOKUP($A147,'I-EmEC'!$A:$DD,MATCH(BC$2,'I-EmEC'!$A$1:$DD$1,0),FALSE)</f>
        <v>6.85</v>
      </c>
      <c r="BD147" s="24">
        <f>VLOOKUP($A147,'I-EmEC'!$A:$DD,MATCH(BD$2,'I-EmEC'!$A$1:$DD$1,0),FALSE)</f>
        <v>8.01</v>
      </c>
      <c r="BE147" s="24">
        <f>VLOOKUP($A147,'I-EmEC'!$A:$DD,MATCH(BE$2,'I-EmEC'!$A$1:$DD$1,0),FALSE)</f>
        <v>8.6300000000000008</v>
      </c>
      <c r="BF147" s="24" t="e">
        <f>VLOOKUP($A147,'I-EmEC'!$A:$DD,MATCH(BF$2,'I-EmEC'!$A$1:$DD$1,0),FALSE)</f>
        <v>#N/A</v>
      </c>
      <c r="BG147" s="24" t="e">
        <f>VLOOKUP($A147,'I-EmEC'!$A:$DD,MATCH(BG$2,'I-EmEC'!$A$1:$DD$1,0),FALSE)</f>
        <v>#N/A</v>
      </c>
      <c r="BH147" s="24" t="e">
        <f>VLOOKUP($A147,'I-EmEC'!$A:$DD,MATCH(BH$2,'I-EmEC'!$A$1:$DD$1,0),FALSE)</f>
        <v>#N/A</v>
      </c>
      <c r="BI147" s="26">
        <f>VLOOKUP($A147,'I-EmEC'!$A:$DD,MATCH(BI$2,'I-EmEC'!$A$1:$DD$1,0),FALSE)</f>
        <v>88.419117647058826</v>
      </c>
      <c r="BJ147" s="27">
        <f>VLOOKUP($A147,'I-EmEC'!$A:$DD,MATCH(BJ$2,'I-EmEC'!$A$1:$DD$1,0),FALSE)</f>
        <v>87.918215613382898</v>
      </c>
      <c r="BK147" s="27">
        <f>VLOOKUP($A147,'I-EmEC'!$A:$DD,MATCH(BK$2,'I-EmEC'!$A$1:$DD$1,0),FALSE)</f>
        <v>93.810444874274651</v>
      </c>
      <c r="BL147" s="27">
        <f>VLOOKUP($A147,'I-EmEC'!$A:$DD,MATCH(BL$2,'I-EmEC'!$A$1:$DD$1,0),FALSE)</f>
        <v>93.810444874274651</v>
      </c>
      <c r="BM147" s="27">
        <f>VLOOKUP($A147,'I-EmEC'!$A:$DD,MATCH(BM$2,'I-EmEC'!$A$1:$DD$1,0),FALSE)</f>
        <v>76.59137577002052</v>
      </c>
      <c r="BN147" s="27">
        <f>VLOOKUP($A147,'I-EmEC'!$A:$DD,MATCH(BN$2,'I-EmEC'!$A$1:$DD$1,0),FALSE)</f>
        <v>50.310559006211186</v>
      </c>
      <c r="BO147" s="27">
        <f>VLOOKUP($A147,'I-EmEC'!$A:$DD,MATCH(BO$2,'I-EmEC'!$A$1:$DD$1,0),FALSE)</f>
        <v>50.310559006211186</v>
      </c>
      <c r="BP147" s="27">
        <f>VLOOKUP($A147,'I-EmEC'!$A:$DD,MATCH(BP$2,'I-EmEC'!$A$1:$DD$1,0),FALSE)</f>
        <v>33.333333333333336</v>
      </c>
      <c r="BQ147" s="27">
        <f>VLOOKUP($A147,'I-EmEC'!$A:$DD,MATCH(BQ$2,'I-EmEC'!$A$1:$DD$1,0),FALSE)</f>
        <v>89.322381930184804</v>
      </c>
      <c r="BR147" s="27">
        <f>VLOOKUP($A147,'I-EmEC'!$A:$DD,MATCH(BR$2,'I-EmEC'!$A$1:$DD$1,0),FALSE)</f>
        <v>89.322381930184804</v>
      </c>
      <c r="BS147" s="27">
        <f>VLOOKUP($A147,'I-EmEC'!$A:$DD,MATCH(BS$2,'I-EmEC'!$A$1:$DD$1,0),FALSE)</f>
        <v>94.606741573033702</v>
      </c>
      <c r="BT147" s="27">
        <f>VLOOKUP($A147,'I-EmEC'!$A:$DD,MATCH(BT$2,'I-EmEC'!$A$1:$DD$1,0),FALSE)</f>
        <v>32.544378698224847</v>
      </c>
      <c r="BU147" s="27">
        <f>VLOOKUP($A147,'I-EmEC'!$A:$DD,MATCH(BU$2,'I-EmEC'!$A$1:$DD$1,0),FALSE)</f>
        <v>89.714285714285708</v>
      </c>
      <c r="BV147" s="27">
        <f>VLOOKUP($A147,'I-EmEC'!$A:$DD,MATCH(BV$2,'I-EmEC'!$A$1:$DD$1,0),FALSE)</f>
        <v>100</v>
      </c>
      <c r="BW147" s="27" t="e">
        <f>VLOOKUP($A147,'I-EmEC'!$A:$DD,MATCH(BW$2,'I-EmEC'!$A$1:$DD$1,0),FALSE)</f>
        <v>#N/A</v>
      </c>
      <c r="BX147" s="27" t="e">
        <f>VLOOKUP($A147,'I-EmEC'!$A:$DD,MATCH(BX$2,'I-EmEC'!$A$1:$DD$1,0),FALSE)</f>
        <v>#N/A</v>
      </c>
      <c r="BY147" s="27" t="e">
        <f>VLOOKUP($A147,'I-EmEC'!$A:$DD,MATCH(BY$2,'I-EmEC'!$A$1:$DD$1,0),FALSE)</f>
        <v>#N/A</v>
      </c>
      <c r="BZ147" s="23">
        <f>VLOOKUP($A147,'I-EmEC'!$A:$DD,MATCH(BZ$2,'I-EmEC'!$A$1:$DD$1,0),FALSE)</f>
        <v>13.982558139534884</v>
      </c>
      <c r="CA147" s="24">
        <f>VLOOKUP($A147,'I-EmEC'!$A:$DD,MATCH(CA$2,'I-EmEC'!$A$1:$DD$1,0),FALSE)</f>
        <v>16.596491228070175</v>
      </c>
      <c r="CB147" s="24">
        <f>VLOOKUP($A147,'I-EmEC'!$A:$DD,MATCH(CB$2,'I-EmEC'!$A$1:$DD$1,0),FALSE)</f>
        <v>22.350230414746544</v>
      </c>
      <c r="CC147" s="24">
        <f>VLOOKUP($A147,'I-EmEC'!$A:$DD,MATCH(CC$2,'I-EmEC'!$A$1:$DD$1,0),FALSE)</f>
        <v>22.350230414746544</v>
      </c>
      <c r="CD147" s="24">
        <f>VLOOKUP($A147,'I-EmEC'!$A:$DD,MATCH(CD$2,'I-EmEC'!$A$1:$DD$1,0),FALSE)</f>
        <v>20.95505617977528</v>
      </c>
      <c r="CE147" s="24">
        <f>VLOOKUP($A147,'I-EmEC'!$A:$DD,MATCH(CE$2,'I-EmEC'!$A$1:$DD$1,0),FALSE)</f>
        <v>14.210526315789474</v>
      </c>
      <c r="CF147" s="24">
        <f>VLOOKUP($A147,'I-EmEC'!$A:$DD,MATCH(CF$2,'I-EmEC'!$A$1:$DD$1,0),FALSE)</f>
        <v>14.210526315789474</v>
      </c>
      <c r="CG147" s="24">
        <f>VLOOKUP($A147,'I-EmEC'!$A:$DD,MATCH(CG$2,'I-EmEC'!$A$1:$DD$1,0),FALSE)</f>
        <v>5.39906103286385</v>
      </c>
      <c r="CH147" s="24">
        <f>VLOOKUP($A147,'I-EmEC'!$A:$DD,MATCH(CH$2,'I-EmEC'!$A$1:$DD$1,0),FALSE)</f>
        <v>7.298657718120805</v>
      </c>
      <c r="CI147" s="24">
        <f>VLOOKUP($A147,'I-EmEC'!$A:$DD,MATCH(CI$2,'I-EmEC'!$A$1:$DD$1,0),FALSE)</f>
        <v>7.298657718120805</v>
      </c>
      <c r="CJ147" s="24">
        <f>VLOOKUP($A147,'I-EmEC'!$A:$DD,MATCH(CJ$2,'I-EmEC'!$A$1:$DD$1,0),FALSE)</f>
        <v>5.8963585434173673</v>
      </c>
      <c r="CK147" s="24">
        <f>VLOOKUP($A147,'I-EmEC'!$A:$DD,MATCH(CK$2,'I-EmEC'!$A$1:$DD$1,0),FALSE)</f>
        <v>6.3953488372093021</v>
      </c>
      <c r="CL147" s="24">
        <f>VLOOKUP($A147,'I-EmEC'!$A:$DD,MATCH(CL$2,'I-EmEC'!$A$1:$DD$1,0),FALSE)</f>
        <v>47.1</v>
      </c>
      <c r="CM147" s="24">
        <f>VLOOKUP($A147,'I-EmEC'!$A:$DD,MATCH(CM$2,'I-EmEC'!$A$1:$DD$1,0),FALSE)</f>
        <v>19.843137254901961</v>
      </c>
      <c r="CN147" s="24" t="e">
        <f>VLOOKUP($A147,'I-EmEC'!$A:$DD,MATCH(CN$2,'I-EmEC'!$A$1:$DD$1,0),FALSE)</f>
        <v>#N/A</v>
      </c>
      <c r="CO147" s="24" t="e">
        <f>VLOOKUP($A147,'I-EmEC'!$A:$DD,MATCH(CO$2,'I-EmEC'!$A$1:$DD$1,0),FALSE)</f>
        <v>#N/A</v>
      </c>
      <c r="CP147" s="24" t="e">
        <f>VLOOKUP($A147,'I-EmEC'!$A:$DD,MATCH(CP$2,'I-EmEC'!$A$1:$DD$1,0),FALSE)</f>
        <v>#N/A</v>
      </c>
    </row>
    <row r="148" spans="1:94" x14ac:dyDescent="0.2">
      <c r="A148" s="71" t="s">
        <v>225</v>
      </c>
      <c r="B148" s="37" t="str">
        <f>IF(VLOOKUP($A148,'I-Ligands'!$A:$G,3,FALSE)="","",VLOOKUP($A148,'I-Ligands'!$A:$G,3,FALSE))</f>
        <v>TRH</v>
      </c>
      <c r="C148" s="38" t="str">
        <f>IF(VLOOKUP($A148,'I-Ligands'!$A:$G,4,FALSE)="","",VLOOKUP($A148,'I-Ligands'!$A:$G,4,FALSE))</f>
        <v>Thyrotropin releasing hormone</v>
      </c>
      <c r="D148" s="36" t="str">
        <f>IF(VLOOKUP($A148,'I-Ligands'!$A:$G,5,FALSE)="","",VLOOKUP($A148,'I-Ligands'!$A:$G,5,FALSE))</f>
        <v>Guide to Pharmacology</v>
      </c>
      <c r="E148" s="36">
        <f>IF(VLOOKUP($A148,'I-Ligands'!$A:$G,6,FALSE)="","",VLOOKUP($A148,'I-Ligands'!$A:$G,6,FALSE))</f>
        <v>2139</v>
      </c>
      <c r="F148" s="36" t="str">
        <f>IF(VLOOKUP($A148,'I-Ligands'!$A:$G,7,FALSE)="","",VLOOKUP($A148,'I-Ligands'!$A:$G,7,FALSE))</f>
        <v>Physiological</v>
      </c>
      <c r="G148" s="28">
        <f t="shared" si="40"/>
        <v>8.2568583924865457</v>
      </c>
      <c r="H148" s="32">
        <f t="shared" si="41"/>
        <v>8.7688123889911598</v>
      </c>
      <c r="I148" s="32">
        <f t="shared" si="42"/>
        <v>10.103854011985366</v>
      </c>
      <c r="J148" s="32">
        <f t="shared" si="43"/>
        <v>7.4714536864338008</v>
      </c>
      <c r="K148" s="32" t="e">
        <f t="shared" si="44"/>
        <v>#N/A</v>
      </c>
      <c r="L148" s="28">
        <f t="shared" si="45"/>
        <v>8.36</v>
      </c>
      <c r="M148" s="32">
        <f t="shared" si="46"/>
        <v>8.8800000000000008</v>
      </c>
      <c r="N148" s="32">
        <f t="shared" si="47"/>
        <v>10.130000000000001</v>
      </c>
      <c r="O148" s="32">
        <f t="shared" si="48"/>
        <v>7.73</v>
      </c>
      <c r="P148" s="32" t="e">
        <f t="shared" si="49"/>
        <v>#N/A</v>
      </c>
      <c r="Q148" s="29">
        <f t="shared" si="50"/>
        <v>78.860294117647058</v>
      </c>
      <c r="R148" s="31">
        <f t="shared" si="51"/>
        <v>77.412731006160172</v>
      </c>
      <c r="S148" s="31">
        <f t="shared" si="52"/>
        <v>95.277207392197113</v>
      </c>
      <c r="T148" s="31">
        <f t="shared" si="53"/>
        <v>55.138339920948617</v>
      </c>
      <c r="U148" s="31" t="e">
        <f t="shared" si="54"/>
        <v>#N/A</v>
      </c>
      <c r="V148" s="28">
        <f t="shared" si="55"/>
        <v>7.8142076502732234</v>
      </c>
      <c r="W148" s="32">
        <f t="shared" si="56"/>
        <v>4.7782002534854255</v>
      </c>
      <c r="X148" s="32">
        <f t="shared" si="57"/>
        <v>12.606635071090048</v>
      </c>
      <c r="Y148" s="32">
        <f t="shared" si="58"/>
        <v>2.8941908713692941</v>
      </c>
      <c r="Z148" s="32" t="e">
        <f t="shared" si="59"/>
        <v>#N/A</v>
      </c>
      <c r="AA148" s="23" cm="1">
        <f t="array" ref="AA148">_xlfn.IFS(AR148=0,0,AR148&gt;0,(LOG(0.01*BI148/10^-AR148)))</f>
        <v>8.2568583924865457</v>
      </c>
      <c r="AB148" s="24" cm="1">
        <f t="array" ref="AB148">_xlfn.IFS(AS148=0,0,AS148&gt;0,(LOG(0.01*BJ148/10^-AS148)))</f>
        <v>8.2090013209504225</v>
      </c>
      <c r="AC148" s="24" cm="1">
        <f t="array" ref="AC148">_xlfn.IFS(AT148=0,0,AT148&gt;0,(LOG(0.01*BK148/10^-AT148)))</f>
        <v>8.2830678994775901</v>
      </c>
      <c r="AD148" s="24" cm="1">
        <f t="array" ref="AD148">_xlfn.IFS(AU148=0,0,AU148&gt;0,(LOG(0.01*BL148/10^-AU148)))</f>
        <v>8.2830678994775901</v>
      </c>
      <c r="AE148" s="24" cm="1">
        <f t="array" ref="AE148">_xlfn.IFS(AV148=0,0,AV148&gt;0,(LOG(0.01*BM148/10^-AV148)))</f>
        <v>8.7688123889911598</v>
      </c>
      <c r="AF148" s="24" cm="1">
        <f t="array" ref="AF148">_xlfn.IFS(AW148=0,0,AW148&gt;0,(LOG(0.01*BN148/10^-AW148)))</f>
        <v>7.7657399518668928</v>
      </c>
      <c r="AG148" s="24" cm="1">
        <f t="array" ref="AG148">_xlfn.IFS(AX148=0,0,AX148&gt;0,(LOG(0.01*BO148/10^-AX148)))</f>
        <v>7.7657399518668928</v>
      </c>
      <c r="AH148" s="24" cm="1">
        <f t="array" ref="AH148">_xlfn.IFS(AY148=0,0,AY148&gt;0,(LOG(0.01*BP148/10^-AY148)))</f>
        <v>7.236998727936264</v>
      </c>
      <c r="AI148" s="24" cm="1">
        <f t="array" ref="AI148">_xlfn.IFS(AZ148=0,0,AZ148&gt;0,(LOG(0.01*BQ148/10^-AZ148)))</f>
        <v>9.8889890193402472</v>
      </c>
      <c r="AJ148" s="24" cm="1">
        <f t="array" ref="AJ148">_xlfn.IFS(BA148=0,0,BA148&gt;0,(LOG(0.01*BR148/10^-BA148)))</f>
        <v>9.8889890193402472</v>
      </c>
      <c r="AK148" s="24" cm="1">
        <f t="array" ref="AK148">_xlfn.IFS(BB148=0,0,BB148&gt;0,(LOG(0.01*BS148/10^-BB148)))</f>
        <v>10.103854011985366</v>
      </c>
      <c r="AL148" s="24" cm="1">
        <f t="array" ref="AL148">_xlfn.IFS(BC148=0,0,BC148&gt;0,(LOG(0.01*BT148/10^-BC148)))</f>
        <v>7.4998736772977326</v>
      </c>
      <c r="AM148" s="24" cm="1">
        <f t="array" ref="AM148">_xlfn.IFS(BD148=0,0,BD148&gt;0,(LOG(0.01*BU148/10^-BD148)))</f>
        <v>7.0612412373755875</v>
      </c>
      <c r="AN148" s="24" cm="1">
        <f t="array" ref="AN148">_xlfn.IFS(BE148=0,0,BE148&gt;0,(LOG(0.01*BV148/10^-BE148)))</f>
        <v>7.4714536864338008</v>
      </c>
      <c r="AO148" s="24" t="e" cm="1">
        <f t="array" ref="AO148">_xlfn.IFS(BF148=0,0,BF148&gt;0,(LOG(0.01*BW148/10^-BF148)))</f>
        <v>#N/A</v>
      </c>
      <c r="AP148" s="24" t="e" cm="1">
        <f t="array" ref="AP148">_xlfn.IFS(BG148=0,0,BG148&gt;0,(LOG(0.01*BX148/10^-BG148)))</f>
        <v>#N/A</v>
      </c>
      <c r="AQ148" s="24" t="e" cm="1">
        <f t="array" ref="AQ148">_xlfn.IFS(BH148=0,0,BH148&gt;0,(LOG(0.01*BY148/10^-BH148)))</f>
        <v>#N/A</v>
      </c>
      <c r="AR148" s="23">
        <f>VLOOKUP($A148,'I-EmEC'!$A:$DD,MATCH(AR$2,'I-EmEC'!$A$1:$DD$1,0),FALSE)</f>
        <v>8.36</v>
      </c>
      <c r="AS148" s="24">
        <f>VLOOKUP($A148,'I-EmEC'!$A:$DD,MATCH(AS$2,'I-EmEC'!$A$1:$DD$1,0),FALSE)</f>
        <v>8.36</v>
      </c>
      <c r="AT148" s="24">
        <f>VLOOKUP($A148,'I-EmEC'!$A:$DD,MATCH(AT$2,'I-EmEC'!$A$1:$DD$1,0),FALSE)</f>
        <v>8.4600000000000009</v>
      </c>
      <c r="AU148" s="24">
        <f>VLOOKUP($A148,'I-EmEC'!$A:$DD,MATCH(AU$2,'I-EmEC'!$A$1:$DD$1,0),FALSE)</f>
        <v>8.4600000000000009</v>
      </c>
      <c r="AV148" s="24">
        <f>VLOOKUP($A148,'I-EmEC'!$A:$DD,MATCH(AV$2,'I-EmEC'!$A$1:$DD$1,0),FALSE)</f>
        <v>8.8800000000000008</v>
      </c>
      <c r="AW148" s="24">
        <f>VLOOKUP($A148,'I-EmEC'!$A:$DD,MATCH(AW$2,'I-EmEC'!$A$1:$DD$1,0),FALSE)</f>
        <v>7.95</v>
      </c>
      <c r="AX148" s="24">
        <f>VLOOKUP($A148,'I-EmEC'!$A:$DD,MATCH(AX$2,'I-EmEC'!$A$1:$DD$1,0),FALSE)</f>
        <v>7.95</v>
      </c>
      <c r="AY148" s="24">
        <f>VLOOKUP($A148,'I-EmEC'!$A:$DD,MATCH(AY$2,'I-EmEC'!$A$1:$DD$1,0),FALSE)</f>
        <v>7.51</v>
      </c>
      <c r="AZ148" s="24">
        <f>VLOOKUP($A148,'I-EmEC'!$A:$DD,MATCH(AZ$2,'I-EmEC'!$A$1:$DD$1,0),FALSE)</f>
        <v>9.91</v>
      </c>
      <c r="BA148" s="24">
        <f>VLOOKUP($A148,'I-EmEC'!$A:$DD,MATCH(BA$2,'I-EmEC'!$A$1:$DD$1,0),FALSE)</f>
        <v>9.91</v>
      </c>
      <c r="BB148" s="24">
        <f>VLOOKUP($A148,'I-EmEC'!$A:$DD,MATCH(BB$2,'I-EmEC'!$A$1:$DD$1,0),FALSE)</f>
        <v>10.130000000000001</v>
      </c>
      <c r="BC148" s="24">
        <f>VLOOKUP($A148,'I-EmEC'!$A:$DD,MATCH(BC$2,'I-EmEC'!$A$1:$DD$1,0),FALSE)</f>
        <v>7.78</v>
      </c>
      <c r="BD148" s="24">
        <f>VLOOKUP($A148,'I-EmEC'!$A:$DD,MATCH(BD$2,'I-EmEC'!$A$1:$DD$1,0),FALSE)</f>
        <v>7.38</v>
      </c>
      <c r="BE148" s="24">
        <f>VLOOKUP($A148,'I-EmEC'!$A:$DD,MATCH(BE$2,'I-EmEC'!$A$1:$DD$1,0),FALSE)</f>
        <v>7.73</v>
      </c>
      <c r="BF148" s="24" t="e">
        <f>VLOOKUP($A148,'I-EmEC'!$A:$DD,MATCH(BF$2,'I-EmEC'!$A$1:$DD$1,0),FALSE)</f>
        <v>#N/A</v>
      </c>
      <c r="BG148" s="24" t="e">
        <f>VLOOKUP($A148,'I-EmEC'!$A:$DD,MATCH(BG$2,'I-EmEC'!$A$1:$DD$1,0),FALSE)</f>
        <v>#N/A</v>
      </c>
      <c r="BH148" s="24" t="e">
        <f>VLOOKUP($A148,'I-EmEC'!$A:$DD,MATCH(BH$2,'I-EmEC'!$A$1:$DD$1,0),FALSE)</f>
        <v>#N/A</v>
      </c>
      <c r="BI148" s="26">
        <f>VLOOKUP($A148,'I-EmEC'!$A:$DD,MATCH(BI$2,'I-EmEC'!$A$1:$DD$1,0),FALSE)</f>
        <v>78.860294117647058</v>
      </c>
      <c r="BJ148" s="27">
        <f>VLOOKUP($A148,'I-EmEC'!$A:$DD,MATCH(BJ$2,'I-EmEC'!$A$1:$DD$1,0),FALSE)</f>
        <v>70.631970260223056</v>
      </c>
      <c r="BK148" s="27">
        <f>VLOOKUP($A148,'I-EmEC'!$A:$DD,MATCH(BK$2,'I-EmEC'!$A$1:$DD$1,0),FALSE)</f>
        <v>66.537717601547385</v>
      </c>
      <c r="BL148" s="27">
        <f>VLOOKUP($A148,'I-EmEC'!$A:$DD,MATCH(BL$2,'I-EmEC'!$A$1:$DD$1,0),FALSE)</f>
        <v>66.537717601547385</v>
      </c>
      <c r="BM148" s="27">
        <f>VLOOKUP($A148,'I-EmEC'!$A:$DD,MATCH(BM$2,'I-EmEC'!$A$1:$DD$1,0),FALSE)</f>
        <v>77.412731006160172</v>
      </c>
      <c r="BN148" s="27">
        <f>VLOOKUP($A148,'I-EmEC'!$A:$DD,MATCH(BN$2,'I-EmEC'!$A$1:$DD$1,0),FALSE)</f>
        <v>65.424430641821957</v>
      </c>
      <c r="BO148" s="27">
        <f>VLOOKUP($A148,'I-EmEC'!$A:$DD,MATCH(BO$2,'I-EmEC'!$A$1:$DD$1,0),FALSE)</f>
        <v>65.424430641821957</v>
      </c>
      <c r="BP148" s="27">
        <f>VLOOKUP($A148,'I-EmEC'!$A:$DD,MATCH(BP$2,'I-EmEC'!$A$1:$DD$1,0),FALSE)</f>
        <v>53.333333333333329</v>
      </c>
      <c r="BQ148" s="27">
        <f>VLOOKUP($A148,'I-EmEC'!$A:$DD,MATCH(BQ$2,'I-EmEC'!$A$1:$DD$1,0),FALSE)</f>
        <v>95.277207392197113</v>
      </c>
      <c r="BR148" s="27">
        <f>VLOOKUP($A148,'I-EmEC'!$A:$DD,MATCH(BR$2,'I-EmEC'!$A$1:$DD$1,0),FALSE)</f>
        <v>95.277207392197113</v>
      </c>
      <c r="BS148" s="27">
        <f>VLOOKUP($A148,'I-EmEC'!$A:$DD,MATCH(BS$2,'I-EmEC'!$A$1:$DD$1,0),FALSE)</f>
        <v>94.157303370786522</v>
      </c>
      <c r="BT148" s="27">
        <f>VLOOKUP($A148,'I-EmEC'!$A:$DD,MATCH(BT$2,'I-EmEC'!$A$1:$DD$1,0),FALSE)</f>
        <v>52.465483234714</v>
      </c>
      <c r="BU148" s="27">
        <f>VLOOKUP($A148,'I-EmEC'!$A:$DD,MATCH(BU$2,'I-EmEC'!$A$1:$DD$1,0),FALSE)</f>
        <v>48</v>
      </c>
      <c r="BV148" s="27">
        <f>VLOOKUP($A148,'I-EmEC'!$A:$DD,MATCH(BV$2,'I-EmEC'!$A$1:$DD$1,0),FALSE)</f>
        <v>55.138339920948617</v>
      </c>
      <c r="BW148" s="27" t="e">
        <f>VLOOKUP($A148,'I-EmEC'!$A:$DD,MATCH(BW$2,'I-EmEC'!$A$1:$DD$1,0),FALSE)</f>
        <v>#N/A</v>
      </c>
      <c r="BX148" s="27" t="e">
        <f>VLOOKUP($A148,'I-EmEC'!$A:$DD,MATCH(BX$2,'I-EmEC'!$A$1:$DD$1,0),FALSE)</f>
        <v>#N/A</v>
      </c>
      <c r="BY148" s="27" t="e">
        <f>VLOOKUP($A148,'I-EmEC'!$A:$DD,MATCH(BY$2,'I-EmEC'!$A$1:$DD$1,0),FALSE)</f>
        <v>#N/A</v>
      </c>
      <c r="BZ148" s="23">
        <f>VLOOKUP($A148,'I-EmEC'!$A:$DD,MATCH(BZ$2,'I-EmEC'!$A$1:$DD$1,0),FALSE)</f>
        <v>7.8142076502732234</v>
      </c>
      <c r="CA148" s="24">
        <f>VLOOKUP($A148,'I-EmEC'!$A:$DD,MATCH(CA$2,'I-EmEC'!$A$1:$DD$1,0),FALSE)</f>
        <v>5.2341597796143251</v>
      </c>
      <c r="CB148" s="24">
        <f>VLOOKUP($A148,'I-EmEC'!$A:$DD,MATCH(CB$2,'I-EmEC'!$A$1:$DD$1,0),FALSE)</f>
        <v>2.5054624908958485</v>
      </c>
      <c r="CC148" s="24">
        <f>VLOOKUP($A148,'I-EmEC'!$A:$DD,MATCH(CC$2,'I-EmEC'!$A$1:$DD$1,0),FALSE)</f>
        <v>2.5054624908958485</v>
      </c>
      <c r="CD148" s="24">
        <f>VLOOKUP($A148,'I-EmEC'!$A:$DD,MATCH(CD$2,'I-EmEC'!$A$1:$DD$1,0),FALSE)</f>
        <v>4.7782002534854255</v>
      </c>
      <c r="CE148" s="24">
        <f>VLOOKUP($A148,'I-EmEC'!$A:$DD,MATCH(CE$2,'I-EmEC'!$A$1:$DD$1,0),FALSE)</f>
        <v>4.4695898161244694</v>
      </c>
      <c r="CF148" s="24">
        <f>VLOOKUP($A148,'I-EmEC'!$A:$DD,MATCH(CF$2,'I-EmEC'!$A$1:$DD$1,0),FALSE)</f>
        <v>4.4695898161244694</v>
      </c>
      <c r="CG148" s="24">
        <f>VLOOKUP($A148,'I-EmEC'!$A:$DD,MATCH(CG$2,'I-EmEC'!$A$1:$DD$1,0),FALSE)</f>
        <v>2.1271676300578033</v>
      </c>
      <c r="CH148" s="24">
        <f>VLOOKUP($A148,'I-EmEC'!$A:$DD,MATCH(CH$2,'I-EmEC'!$A$1:$DD$1,0),FALSE)</f>
        <v>5.9411011523687582</v>
      </c>
      <c r="CI148" s="24">
        <f>VLOOKUP($A148,'I-EmEC'!$A:$DD,MATCH(CI$2,'I-EmEC'!$A$1:$DD$1,0),FALSE)</f>
        <v>5.9411011523687582</v>
      </c>
      <c r="CJ148" s="24">
        <f>VLOOKUP($A148,'I-EmEC'!$A:$DD,MATCH(CJ$2,'I-EmEC'!$A$1:$DD$1,0),FALSE)</f>
        <v>5.0787878787878782</v>
      </c>
      <c r="CK148" s="24">
        <f>VLOOKUP($A148,'I-EmEC'!$A:$DD,MATCH(CK$2,'I-EmEC'!$A$1:$DD$1,0),FALSE)</f>
        <v>12.606635071090048</v>
      </c>
      <c r="CL148" s="24">
        <f>VLOOKUP($A148,'I-EmEC'!$A:$DD,MATCH(CL$2,'I-EmEC'!$A$1:$DD$1,0),FALSE)</f>
        <v>2.8899082568807337</v>
      </c>
      <c r="CM148" s="24">
        <f>VLOOKUP($A148,'I-EmEC'!$A:$DD,MATCH(CM$2,'I-EmEC'!$A$1:$DD$1,0),FALSE)</f>
        <v>2.8941908713692941</v>
      </c>
      <c r="CN148" s="24" t="e">
        <f>VLOOKUP($A148,'I-EmEC'!$A:$DD,MATCH(CN$2,'I-EmEC'!$A$1:$DD$1,0),FALSE)</f>
        <v>#N/A</v>
      </c>
      <c r="CO148" s="24" t="e">
        <f>VLOOKUP($A148,'I-EmEC'!$A:$DD,MATCH(CO$2,'I-EmEC'!$A$1:$DD$1,0),FALSE)</f>
        <v>#N/A</v>
      </c>
      <c r="CP148" s="24" t="e">
        <f>VLOOKUP($A148,'I-EmEC'!$A:$DD,MATCH(CP$2,'I-EmEC'!$A$1:$DD$1,0),FALSE)</f>
        <v>#N/A</v>
      </c>
    </row>
    <row r="149" spans="1:94" x14ac:dyDescent="0.2">
      <c r="A149" s="49" t="s">
        <v>226</v>
      </c>
      <c r="B149" s="37" t="str">
        <f>IF(VLOOKUP($A149,'I-Ligands'!$A:$G,3,FALSE)="","",VLOOKUP($A149,'I-Ligands'!$A:$G,3,FALSE))</f>
        <v>Urotensin II</v>
      </c>
      <c r="C149" s="38" t="str">
        <f>IF(VLOOKUP($A149,'I-Ligands'!$A:$G,4,FALSE)="","",VLOOKUP($A149,'I-Ligands'!$A:$G,4,FALSE))</f>
        <v>ETPDCFWKYCV</v>
      </c>
      <c r="D149" s="36" t="str">
        <f>IF(VLOOKUP($A149,'I-Ligands'!$A:$G,5,FALSE)="","",VLOOKUP($A149,'I-Ligands'!$A:$G,5,FALSE))</f>
        <v>Guide to Pharmacology</v>
      </c>
      <c r="E149" s="36">
        <f>IF(VLOOKUP($A149,'I-Ligands'!$A:$G,6,FALSE)="","",VLOOKUP($A149,'I-Ligands'!$A:$G,6,FALSE))</f>
        <v>2153</v>
      </c>
      <c r="F149" s="36" t="str">
        <f>IF(VLOOKUP($A149,'I-Ligands'!$A:$G,7,FALSE)="","",VLOOKUP($A149,'I-Ligands'!$A:$G,7,FALSE))</f>
        <v>Physiological</v>
      </c>
      <c r="G149" s="28">
        <f t="shared" si="40"/>
        <v>9.3956928113607603</v>
      </c>
      <c r="H149" s="32">
        <f t="shared" si="41"/>
        <v>9.7740225114632242</v>
      </c>
      <c r="I149" s="32">
        <f t="shared" si="42"/>
        <v>9.571901704414028</v>
      </c>
      <c r="J149" s="32">
        <f t="shared" si="43"/>
        <v>9.4581512503836436</v>
      </c>
      <c r="K149" s="32" t="e">
        <f t="shared" si="44"/>
        <v>#N/A</v>
      </c>
      <c r="L149" s="28">
        <f t="shared" si="45"/>
        <v>9.66</v>
      </c>
      <c r="M149" s="32">
        <f t="shared" si="46"/>
        <v>10.25</v>
      </c>
      <c r="N149" s="32">
        <f t="shared" si="47"/>
        <v>10.130000000000001</v>
      </c>
      <c r="O149" s="32">
        <f t="shared" si="48"/>
        <v>9.68</v>
      </c>
      <c r="P149" s="32" t="e">
        <f t="shared" si="49"/>
        <v>#N/A</v>
      </c>
      <c r="Q149" s="29">
        <f t="shared" si="50"/>
        <v>56.877323420074354</v>
      </c>
      <c r="R149" s="31">
        <f t="shared" si="51"/>
        <v>54.20289855072464</v>
      </c>
      <c r="S149" s="31">
        <f t="shared" si="52"/>
        <v>40.433925049309664</v>
      </c>
      <c r="T149" s="31">
        <f t="shared" si="53"/>
        <v>60</v>
      </c>
      <c r="U149" s="31" t="e">
        <f t="shared" si="54"/>
        <v>#N/A</v>
      </c>
      <c r="V149" s="28">
        <f t="shared" si="55"/>
        <v>8.021680216802169</v>
      </c>
      <c r="W149" s="32">
        <f t="shared" si="56"/>
        <v>3.9618644067796609</v>
      </c>
      <c r="X149" s="32">
        <f t="shared" si="57"/>
        <v>5.4232804232804233</v>
      </c>
      <c r="Y149" s="32">
        <f t="shared" si="58"/>
        <v>8.9235127478753551</v>
      </c>
      <c r="Z149" s="32" t="e">
        <f t="shared" si="59"/>
        <v>#N/A</v>
      </c>
      <c r="AA149" s="23" cm="1">
        <f t="array" ref="AA149">_xlfn.IFS(AR149=0,0,AR149&gt;0,(LOG(0.01*BI149/10^-AR149)))</f>
        <v>9.3956928113607603</v>
      </c>
      <c r="AB149" s="24" cm="1">
        <f t="array" ref="AB149">_xlfn.IFS(AS149=0,0,AS149&gt;0,(LOG(0.01*BJ149/10^-AS149)))</f>
        <v>9.3649391508151911</v>
      </c>
      <c r="AC149" s="24" cm="1">
        <f t="array" ref="AC149">_xlfn.IFS(AT149=0,0,AT149&gt;0,(LOG(0.01*BK149/10^-AT149)))</f>
        <v>9.7720379038136063</v>
      </c>
      <c r="AD149" s="24" cm="1">
        <f t="array" ref="AD149">_xlfn.IFS(AU149=0,0,AU149&gt;0,(LOG(0.01*BL149/10^-AU149)))</f>
        <v>9.7720379038136063</v>
      </c>
      <c r="AE149" s="24" cm="1">
        <f t="array" ref="AE149">_xlfn.IFS(AV149=0,0,AV149&gt;0,(LOG(0.01*BM149/10^-AV149)))</f>
        <v>9.551854816470577</v>
      </c>
      <c r="AF149" s="24" cm="1">
        <f t="array" ref="AF149">_xlfn.IFS(AW149=0,0,AW149&gt;0,(LOG(0.01*BN149/10^-AW149)))</f>
        <v>9.53527198190387</v>
      </c>
      <c r="AG149" s="24" cm="1">
        <f t="array" ref="AG149">_xlfn.IFS(AX149=0,0,AX149&gt;0,(LOG(0.01*BO149/10^-AX149)))</f>
        <v>9.53527198190387</v>
      </c>
      <c r="AH149" s="24" cm="1">
        <f t="array" ref="AH149">_xlfn.IFS(AY149=0,0,AY149&gt;0,(LOG(0.01*BP149/10^-AY149)))</f>
        <v>9.7740225114632242</v>
      </c>
      <c r="AI149" s="24" cm="1">
        <f t="array" ref="AI149">_xlfn.IFS(AZ149=0,0,AZ149&gt;0,(LOG(0.01*BQ149/10^-AZ149)))</f>
        <v>9.4877940175720248</v>
      </c>
      <c r="AJ149" s="24" cm="1">
        <f t="array" ref="AJ149">_xlfn.IFS(BA149=0,0,BA149&gt;0,(LOG(0.01*BR149/10^-BA149)))</f>
        <v>9.4877940175720248</v>
      </c>
      <c r="AK149" s="24" cm="1">
        <f t="array" ref="AK149">_xlfn.IFS(BB149=0,0,BB149&gt;0,(LOG(0.01*BS149/10^-BB149)))</f>
        <v>9.571901704414028</v>
      </c>
      <c r="AL149" s="24" cm="1">
        <f t="array" ref="AL149">_xlfn.IFS(BC149=0,0,BC149&gt;0,(LOG(0.01*BT149/10^-BC149)))</f>
        <v>8.8967459017224186</v>
      </c>
      <c r="AM149" s="24" cm="1">
        <f t="array" ref="AM149">_xlfn.IFS(BD149=0,0,BD149&gt;0,(LOG(0.01*BU149/10^-BD149)))</f>
        <v>9.4581512503836436</v>
      </c>
      <c r="AN149" s="24" cm="1">
        <f t="array" ref="AN149">_xlfn.IFS(BE149=0,0,BE149&gt;0,(LOG(0.01*BV149/10^-BE149)))</f>
        <v>8.7637361877738762</v>
      </c>
      <c r="AO149" s="24" t="e" cm="1">
        <f t="array" ref="AO149">_xlfn.IFS(BF149=0,0,BF149&gt;0,(LOG(0.01*BW149/10^-BF149)))</f>
        <v>#N/A</v>
      </c>
      <c r="AP149" s="24" t="e" cm="1">
        <f t="array" ref="AP149">_xlfn.IFS(BG149=0,0,BG149&gt;0,(LOG(0.01*BX149/10^-BG149)))</f>
        <v>#N/A</v>
      </c>
      <c r="AQ149" s="24" t="e" cm="1">
        <f t="array" ref="AQ149">_xlfn.IFS(BH149=0,0,BH149&gt;0,(LOG(0.01*BY149/10^-BH149)))</f>
        <v>#N/A</v>
      </c>
      <c r="AR149" s="23">
        <f>VLOOKUP($A149,'I-EmEC'!$A:$DD,MATCH(AR$2,'I-EmEC'!$A$1:$DD$1,0),FALSE)</f>
        <v>9.66</v>
      </c>
      <c r="AS149" s="24">
        <f>VLOOKUP($A149,'I-EmEC'!$A:$DD,MATCH(AS$2,'I-EmEC'!$A$1:$DD$1,0),FALSE)</f>
        <v>9.61</v>
      </c>
      <c r="AT149" s="24">
        <f>VLOOKUP($A149,'I-EmEC'!$A:$DD,MATCH(AT$2,'I-EmEC'!$A$1:$DD$1,0),FALSE)</f>
        <v>10.25</v>
      </c>
      <c r="AU149" s="24">
        <f>VLOOKUP($A149,'I-EmEC'!$A:$DD,MATCH(AU$2,'I-EmEC'!$A$1:$DD$1,0),FALSE)</f>
        <v>10.25</v>
      </c>
      <c r="AV149" s="24">
        <f>VLOOKUP($A149,'I-EmEC'!$A:$DD,MATCH(AV$2,'I-EmEC'!$A$1:$DD$1,0),FALSE)</f>
        <v>10.210000000000001</v>
      </c>
      <c r="AW149" s="24">
        <f>VLOOKUP($A149,'I-EmEC'!$A:$DD,MATCH(AW$2,'I-EmEC'!$A$1:$DD$1,0),FALSE)</f>
        <v>10.07</v>
      </c>
      <c r="AX149" s="24">
        <f>VLOOKUP($A149,'I-EmEC'!$A:$DD,MATCH(AX$2,'I-EmEC'!$A$1:$DD$1,0),FALSE)</f>
        <v>10.07</v>
      </c>
      <c r="AY149" s="24">
        <f>VLOOKUP($A149,'I-EmEC'!$A:$DD,MATCH(AY$2,'I-EmEC'!$A$1:$DD$1,0),FALSE)</f>
        <v>10.039999999999999</v>
      </c>
      <c r="AZ149" s="24">
        <f>VLOOKUP($A149,'I-EmEC'!$A:$DD,MATCH(AZ$2,'I-EmEC'!$A$1:$DD$1,0),FALSE)</f>
        <v>10.130000000000001</v>
      </c>
      <c r="BA149" s="24">
        <f>VLOOKUP($A149,'I-EmEC'!$A:$DD,MATCH(BA$2,'I-EmEC'!$A$1:$DD$1,0),FALSE)</f>
        <v>10.130000000000001</v>
      </c>
      <c r="BB149" s="24">
        <f>VLOOKUP($A149,'I-EmEC'!$A:$DD,MATCH(BB$2,'I-EmEC'!$A$1:$DD$1,0),FALSE)</f>
        <v>10.050000000000001</v>
      </c>
      <c r="BC149" s="24">
        <f>VLOOKUP($A149,'I-EmEC'!$A:$DD,MATCH(BC$2,'I-EmEC'!$A$1:$DD$1,0),FALSE)</f>
        <v>9.2899999999999991</v>
      </c>
      <c r="BD149" s="24">
        <f>VLOOKUP($A149,'I-EmEC'!$A:$DD,MATCH(BD$2,'I-EmEC'!$A$1:$DD$1,0),FALSE)</f>
        <v>9.68</v>
      </c>
      <c r="BE149" s="24">
        <f>VLOOKUP($A149,'I-EmEC'!$A:$DD,MATCH(BE$2,'I-EmEC'!$A$1:$DD$1,0),FALSE)</f>
        <v>9.24</v>
      </c>
      <c r="BF149" s="24" t="e">
        <f>VLOOKUP($A149,'I-EmEC'!$A:$DD,MATCH(BF$2,'I-EmEC'!$A$1:$DD$1,0),FALSE)</f>
        <v>#N/A</v>
      </c>
      <c r="BG149" s="24" t="e">
        <f>VLOOKUP($A149,'I-EmEC'!$A:$DD,MATCH(BG$2,'I-EmEC'!$A$1:$DD$1,0),FALSE)</f>
        <v>#N/A</v>
      </c>
      <c r="BH149" s="24" t="e">
        <f>VLOOKUP($A149,'I-EmEC'!$A:$DD,MATCH(BH$2,'I-EmEC'!$A$1:$DD$1,0),FALSE)</f>
        <v>#N/A</v>
      </c>
      <c r="BI149" s="26">
        <f>VLOOKUP($A149,'I-EmEC'!$A:$DD,MATCH(BI$2,'I-EmEC'!$A$1:$DD$1,0),FALSE)</f>
        <v>54.411764705882355</v>
      </c>
      <c r="BJ149" s="27">
        <f>VLOOKUP($A149,'I-EmEC'!$A:$DD,MATCH(BJ$2,'I-EmEC'!$A$1:$DD$1,0),FALSE)</f>
        <v>56.877323420074354</v>
      </c>
      <c r="BK149" s="27">
        <f>VLOOKUP($A149,'I-EmEC'!$A:$DD,MATCH(BK$2,'I-EmEC'!$A$1:$DD$1,0),FALSE)</f>
        <v>33.268858800773693</v>
      </c>
      <c r="BL149" s="27">
        <f>VLOOKUP($A149,'I-EmEC'!$A:$DD,MATCH(BL$2,'I-EmEC'!$A$1:$DD$1,0),FALSE)</f>
        <v>33.268858800773693</v>
      </c>
      <c r="BM149" s="27">
        <f>VLOOKUP($A149,'I-EmEC'!$A:$DD,MATCH(BM$2,'I-EmEC'!$A$1:$DD$1,0),FALSE)</f>
        <v>21.97125256673511</v>
      </c>
      <c r="BN149" s="27">
        <f>VLOOKUP($A149,'I-EmEC'!$A:$DD,MATCH(BN$2,'I-EmEC'!$A$1:$DD$1,0),FALSE)</f>
        <v>29.192546583850934</v>
      </c>
      <c r="BO149" s="27">
        <f>VLOOKUP($A149,'I-EmEC'!$A:$DD,MATCH(BO$2,'I-EmEC'!$A$1:$DD$1,0),FALSE)</f>
        <v>29.192546583850934</v>
      </c>
      <c r="BP149" s="27">
        <f>VLOOKUP($A149,'I-EmEC'!$A:$DD,MATCH(BP$2,'I-EmEC'!$A$1:$DD$1,0),FALSE)</f>
        <v>54.20289855072464</v>
      </c>
      <c r="BQ149" s="27">
        <f>VLOOKUP($A149,'I-EmEC'!$A:$DD,MATCH(BQ$2,'I-EmEC'!$A$1:$DD$1,0),FALSE)</f>
        <v>22.792607802874741</v>
      </c>
      <c r="BR149" s="27">
        <f>VLOOKUP($A149,'I-EmEC'!$A:$DD,MATCH(BR$2,'I-EmEC'!$A$1:$DD$1,0),FALSE)</f>
        <v>22.792607802874741</v>
      </c>
      <c r="BS149" s="27">
        <f>VLOOKUP($A149,'I-EmEC'!$A:$DD,MATCH(BS$2,'I-EmEC'!$A$1:$DD$1,0),FALSE)</f>
        <v>33.258426966292134</v>
      </c>
      <c r="BT149" s="27">
        <f>VLOOKUP($A149,'I-EmEC'!$A:$DD,MATCH(BT$2,'I-EmEC'!$A$1:$DD$1,0),FALSE)</f>
        <v>40.433925049309664</v>
      </c>
      <c r="BU149" s="27">
        <f>VLOOKUP($A149,'I-EmEC'!$A:$DD,MATCH(BU$2,'I-EmEC'!$A$1:$DD$1,0),FALSE)</f>
        <v>60</v>
      </c>
      <c r="BV149" s="27">
        <f>VLOOKUP($A149,'I-EmEC'!$A:$DD,MATCH(BV$2,'I-EmEC'!$A$1:$DD$1,0),FALSE)</f>
        <v>33.399209486166001</v>
      </c>
      <c r="BW149" s="27" t="e">
        <f>VLOOKUP($A149,'I-EmEC'!$A:$DD,MATCH(BW$2,'I-EmEC'!$A$1:$DD$1,0),FALSE)</f>
        <v>#N/A</v>
      </c>
      <c r="BX149" s="27" t="e">
        <f>VLOOKUP($A149,'I-EmEC'!$A:$DD,MATCH(BX$2,'I-EmEC'!$A$1:$DD$1,0),FALSE)</f>
        <v>#N/A</v>
      </c>
      <c r="BY149" s="27" t="e">
        <f>VLOOKUP($A149,'I-EmEC'!$A:$DD,MATCH(BY$2,'I-EmEC'!$A$1:$DD$1,0),FALSE)</f>
        <v>#N/A</v>
      </c>
      <c r="BZ149" s="23">
        <f>VLOOKUP($A149,'I-EmEC'!$A:$DD,MATCH(BZ$2,'I-EmEC'!$A$1:$DD$1,0),FALSE)</f>
        <v>8.021680216802169</v>
      </c>
      <c r="CA149" s="24">
        <f>VLOOKUP($A149,'I-EmEC'!$A:$DD,MATCH(CA$2,'I-EmEC'!$A$1:$DD$1,0),FALSE)</f>
        <v>5.8508604206500952</v>
      </c>
      <c r="CB149" s="24">
        <f>VLOOKUP($A149,'I-EmEC'!$A:$DD,MATCH(CB$2,'I-EmEC'!$A$1:$DD$1,0),FALSE)</f>
        <v>2.7697262479871174</v>
      </c>
      <c r="CC149" s="24">
        <f>VLOOKUP($A149,'I-EmEC'!$A:$DD,MATCH(CC$2,'I-EmEC'!$A$1:$DD$1,0),FALSE)</f>
        <v>2.7697262479871174</v>
      </c>
      <c r="CD149" s="24">
        <f>VLOOKUP($A149,'I-EmEC'!$A:$DD,MATCH(CD$2,'I-EmEC'!$A$1:$DD$1,0),FALSE)</f>
        <v>2.0419847328244272</v>
      </c>
      <c r="CE149" s="24">
        <f>VLOOKUP($A149,'I-EmEC'!$A:$DD,MATCH(CE$2,'I-EmEC'!$A$1:$DD$1,0),FALSE)</f>
        <v>2.1996879875195008</v>
      </c>
      <c r="CF149" s="24">
        <f>VLOOKUP($A149,'I-EmEC'!$A:$DD,MATCH(CF$2,'I-EmEC'!$A$1:$DD$1,0),FALSE)</f>
        <v>2.1996879875195008</v>
      </c>
      <c r="CG149" s="24">
        <f>VLOOKUP($A149,'I-EmEC'!$A:$DD,MATCH(CG$2,'I-EmEC'!$A$1:$DD$1,0),FALSE)</f>
        <v>3.9618644067796609</v>
      </c>
      <c r="CH149" s="24">
        <f>VLOOKUP($A149,'I-EmEC'!$A:$DD,MATCH(CH$2,'I-EmEC'!$A$1:$DD$1,0),FALSE)</f>
        <v>1.6299559471365639</v>
      </c>
      <c r="CI149" s="24">
        <f>VLOOKUP($A149,'I-EmEC'!$A:$DD,MATCH(CI$2,'I-EmEC'!$A$1:$DD$1,0),FALSE)</f>
        <v>1.6299559471365639</v>
      </c>
      <c r="CJ149" s="24">
        <f>VLOOKUP($A149,'I-EmEC'!$A:$DD,MATCH(CJ$2,'I-EmEC'!$A$1:$DD$1,0),FALSE)</f>
        <v>2.6618705035971226</v>
      </c>
      <c r="CK149" s="24">
        <f>VLOOKUP($A149,'I-EmEC'!$A:$DD,MATCH(CK$2,'I-EmEC'!$A$1:$DD$1,0),FALSE)</f>
        <v>5.4232804232804233</v>
      </c>
      <c r="CL149" s="24">
        <f>VLOOKUP($A149,'I-EmEC'!$A:$DD,MATCH(CL$2,'I-EmEC'!$A$1:$DD$1,0),FALSE)</f>
        <v>8.9235127478753551</v>
      </c>
      <c r="CM149" s="24">
        <f>VLOOKUP($A149,'I-EmEC'!$A:$DD,MATCH(CM$2,'I-EmEC'!$A$1:$DD$1,0),FALSE)</f>
        <v>8.8481675392670152</v>
      </c>
      <c r="CN149" s="24" t="e">
        <f>VLOOKUP($A149,'I-EmEC'!$A:$DD,MATCH(CN$2,'I-EmEC'!$A$1:$DD$1,0),FALSE)</f>
        <v>#N/A</v>
      </c>
      <c r="CO149" s="24" t="e">
        <f>VLOOKUP($A149,'I-EmEC'!$A:$DD,MATCH(CO$2,'I-EmEC'!$A$1:$DD$1,0),FALSE)</f>
        <v>#N/A</v>
      </c>
      <c r="CP149" s="24" t="e">
        <f>VLOOKUP($A149,'I-EmEC'!$A:$DD,MATCH(CP$2,'I-EmEC'!$A$1:$DD$1,0),FALSE)</f>
        <v>#N/A</v>
      </c>
    </row>
    <row r="150" spans="1:94" x14ac:dyDescent="0.2">
      <c r="A150" s="49" t="s">
        <v>228</v>
      </c>
      <c r="B150" s="37" t="str">
        <f>IF(VLOOKUP($A150,'I-Ligands'!$A:$G,3,FALSE)="","",VLOOKUP($A150,'I-Ligands'!$A:$G,3,FALSE))</f>
        <v>Vasopressin</v>
      </c>
      <c r="C150" s="38" t="str">
        <f>IF(VLOOKUP($A150,'I-Ligands'!$A:$G,4,FALSE)="","",VLOOKUP($A150,'I-Ligands'!$A:$G,4,FALSE))</f>
        <v>CYFQNCPRG-NH2</v>
      </c>
      <c r="D150" s="36" t="str">
        <f>IF(VLOOKUP($A150,'I-Ligands'!$A:$G,5,FALSE)="","",VLOOKUP($A150,'I-Ligands'!$A:$G,5,FALSE))</f>
        <v>Guide to Pharmacology</v>
      </c>
      <c r="E150" s="36">
        <f>IF(VLOOKUP($A150,'I-Ligands'!$A:$G,6,FALSE)="","",VLOOKUP($A150,'I-Ligands'!$A:$G,6,FALSE))</f>
        <v>2168</v>
      </c>
      <c r="F150" s="36" t="str">
        <f>IF(VLOOKUP($A150,'I-Ligands'!$A:$G,7,FALSE)="","",VLOOKUP($A150,'I-Ligands'!$A:$G,7,FALSE))</f>
        <v>Physiological</v>
      </c>
      <c r="G150" s="28">
        <f t="shared" si="40"/>
        <v>9.8097061464429292</v>
      </c>
      <c r="H150" s="32">
        <f t="shared" si="41"/>
        <v>9.0533770772601692</v>
      </c>
      <c r="I150" s="32">
        <f t="shared" si="42"/>
        <v>10.436497144841502</v>
      </c>
      <c r="J150" s="32">
        <f t="shared" si="43"/>
        <v>7.8467455479305164</v>
      </c>
      <c r="K150" s="32" t="e">
        <f t="shared" si="44"/>
        <v>#N/A</v>
      </c>
      <c r="L150" s="28">
        <f t="shared" si="45"/>
        <v>9.94</v>
      </c>
      <c r="M150" s="32">
        <f t="shared" si="46"/>
        <v>9.3000000000000007</v>
      </c>
      <c r="N150" s="32">
        <f t="shared" si="47"/>
        <v>10.59</v>
      </c>
      <c r="O150" s="32">
        <f t="shared" si="48"/>
        <v>8.51</v>
      </c>
      <c r="P150" s="32" t="e">
        <f t="shared" si="49"/>
        <v>#N/A</v>
      </c>
      <c r="Q150" s="29">
        <f t="shared" si="50"/>
        <v>74.080882352941174</v>
      </c>
      <c r="R150" s="31">
        <f t="shared" si="51"/>
        <v>59.137577002053384</v>
      </c>
      <c r="S150" s="31">
        <f t="shared" si="52"/>
        <v>70.225872689938399</v>
      </c>
      <c r="T150" s="31">
        <f t="shared" si="53"/>
        <v>21.714285714285715</v>
      </c>
      <c r="U150" s="31" t="e">
        <f t="shared" si="54"/>
        <v>#N/A</v>
      </c>
      <c r="V150" s="28">
        <f t="shared" si="55"/>
        <v>11.887905604719762</v>
      </c>
      <c r="W150" s="32">
        <f t="shared" si="56"/>
        <v>4.8671096345514959</v>
      </c>
      <c r="X150" s="32">
        <f t="shared" si="57"/>
        <v>7.5164835164835173</v>
      </c>
      <c r="Y150" s="32">
        <f t="shared" si="58"/>
        <v>2.9156010230179028</v>
      </c>
      <c r="Z150" s="32" t="e">
        <f t="shared" si="59"/>
        <v>#N/A</v>
      </c>
      <c r="AA150" s="23" cm="1">
        <f t="array" ref="AA150">_xlfn.IFS(AR150=0,0,AR150&gt;0,(LOG(0.01*BI150/10^-AR150)))</f>
        <v>9.8097061464429292</v>
      </c>
      <c r="AB150" s="24" cm="1">
        <f t="array" ref="AB150">_xlfn.IFS(AS150=0,0,AS150&gt;0,(LOG(0.01*BJ150/10^-AS150)))</f>
        <v>9.7301427000092318</v>
      </c>
      <c r="AC150" s="24" cm="1">
        <f t="array" ref="AC150">_xlfn.IFS(AT150=0,0,AT150&gt;0,(LOG(0.01*BK150/10^-AT150)))</f>
        <v>9.0533770772601692</v>
      </c>
      <c r="AD150" s="24" cm="1">
        <f t="array" ref="AD150">_xlfn.IFS(AU150=0,0,AU150&gt;0,(LOG(0.01*BL150/10^-AU150)))</f>
        <v>9.0533770772601692</v>
      </c>
      <c r="AE150" s="24" cm="1">
        <f t="array" ref="AE150">_xlfn.IFS(AV150=0,0,AV150&gt;0,(LOG(0.01*BM150/10^-AV150)))</f>
        <v>9.0218635265445961</v>
      </c>
      <c r="AF150" s="24" cm="1">
        <f t="array" ref="AF150">_xlfn.IFS(AW150=0,0,AW150&gt;0,(LOG(0.01*BN150/10^-AW150)))</f>
        <v>7.9598406965940445</v>
      </c>
      <c r="AG150" s="24" cm="1">
        <f t="array" ref="AG150">_xlfn.IFS(AX150=0,0,AX150&gt;0,(LOG(0.01*BO150/10^-AX150)))</f>
        <v>7.9598406965940445</v>
      </c>
      <c r="AH150" s="24" cm="1">
        <f t="array" ref="AH150">_xlfn.IFS(AY150=0,0,AY150&gt;0,(LOG(0.01*BP150/10^-AY150)))</f>
        <v>8.1956025900889617</v>
      </c>
      <c r="AI150" s="24" cm="1">
        <f t="array" ref="AI150">_xlfn.IFS(AZ150=0,0,AZ150&gt;0,(LOG(0.01*BQ150/10^-AZ150)))</f>
        <v>10.436497144841502</v>
      </c>
      <c r="AJ150" s="24" cm="1">
        <f t="array" ref="AJ150">_xlfn.IFS(BA150=0,0,BA150&gt;0,(LOG(0.01*BR150/10^-BA150)))</f>
        <v>10.436497144841502</v>
      </c>
      <c r="AK150" s="24" cm="1">
        <f t="array" ref="AK150">_xlfn.IFS(BB150=0,0,BB150&gt;0,(LOG(0.01*BS150/10^-BB150)))</f>
        <v>9.2203463089241495</v>
      </c>
      <c r="AL150" s="24" cm="1">
        <f t="array" ref="AL150">_xlfn.IFS(BC150=0,0,BC150&gt;0,(LOG(0.01*BT150/10^-BC150)))</f>
        <v>7.6858056329474556</v>
      </c>
      <c r="AM150" s="24" cm="1">
        <f t="array" ref="AM150">_xlfn.IFS(BD150=0,0,BD150&gt;0,(LOG(0.01*BU150/10^-BD150)))</f>
        <v>7.8467455479305164</v>
      </c>
      <c r="AN150" s="24" cm="1">
        <f t="array" ref="AN150">_xlfn.IFS(BE150=0,0,BE150&gt;0,(LOG(0.01*BV150/10^-BE150)))</f>
        <v>0</v>
      </c>
      <c r="AO150" s="24" t="e" cm="1">
        <f t="array" ref="AO150">_xlfn.IFS(BF150=0,0,BF150&gt;0,(LOG(0.01*BW150/10^-BF150)))</f>
        <v>#N/A</v>
      </c>
      <c r="AP150" s="24" t="e" cm="1">
        <f t="array" ref="AP150">_xlfn.IFS(BG150=0,0,BG150&gt;0,(LOG(0.01*BX150/10^-BG150)))</f>
        <v>#N/A</v>
      </c>
      <c r="AQ150" s="24" t="e" cm="1">
        <f t="array" ref="AQ150">_xlfn.IFS(BH150=0,0,BH150&gt;0,(LOG(0.01*BY150/10^-BH150)))</f>
        <v>#N/A</v>
      </c>
      <c r="AR150" s="23">
        <f>VLOOKUP($A150,'I-EmEC'!$A:$DD,MATCH(AR$2,'I-EmEC'!$A$1:$DD$1,0),FALSE)</f>
        <v>9.94</v>
      </c>
      <c r="AS150" s="24">
        <f>VLOOKUP($A150,'I-EmEC'!$A:$DD,MATCH(AS$2,'I-EmEC'!$A$1:$DD$1,0),FALSE)</f>
        <v>9.8800000000000008</v>
      </c>
      <c r="AT150" s="24">
        <f>VLOOKUP($A150,'I-EmEC'!$A:$DD,MATCH(AT$2,'I-EmEC'!$A$1:$DD$1,0),FALSE)</f>
        <v>9.3000000000000007</v>
      </c>
      <c r="AU150" s="24">
        <f>VLOOKUP($A150,'I-EmEC'!$A:$DD,MATCH(AU$2,'I-EmEC'!$A$1:$DD$1,0),FALSE)</f>
        <v>9.3000000000000007</v>
      </c>
      <c r="AV150" s="24">
        <f>VLOOKUP($A150,'I-EmEC'!$A:$DD,MATCH(AV$2,'I-EmEC'!$A$1:$DD$1,0),FALSE)</f>
        <v>9.25</v>
      </c>
      <c r="AW150" s="24">
        <f>VLOOKUP($A150,'I-EmEC'!$A:$DD,MATCH(AW$2,'I-EmEC'!$A$1:$DD$1,0),FALSE)</f>
        <v>8.68</v>
      </c>
      <c r="AX150" s="24">
        <f>VLOOKUP($A150,'I-EmEC'!$A:$DD,MATCH(AX$2,'I-EmEC'!$A$1:$DD$1,0),FALSE)</f>
        <v>8.68</v>
      </c>
      <c r="AY150" s="24">
        <f>VLOOKUP($A150,'I-EmEC'!$A:$DD,MATCH(AY$2,'I-EmEC'!$A$1:$DD$1,0),FALSE)</f>
        <v>8.64</v>
      </c>
      <c r="AZ150" s="24">
        <f>VLOOKUP($A150,'I-EmEC'!$A:$DD,MATCH(AZ$2,'I-EmEC'!$A$1:$DD$1,0),FALSE)</f>
        <v>10.59</v>
      </c>
      <c r="BA150" s="24">
        <f>VLOOKUP($A150,'I-EmEC'!$A:$DD,MATCH(BA$2,'I-EmEC'!$A$1:$DD$1,0),FALSE)</f>
        <v>10.59</v>
      </c>
      <c r="BB150" s="24">
        <f>VLOOKUP($A150,'I-EmEC'!$A:$DD,MATCH(BB$2,'I-EmEC'!$A$1:$DD$1,0),FALSE)</f>
        <v>9.42</v>
      </c>
      <c r="BC150" s="24">
        <f>VLOOKUP($A150,'I-EmEC'!$A:$DD,MATCH(BC$2,'I-EmEC'!$A$1:$DD$1,0),FALSE)</f>
        <v>8.51</v>
      </c>
      <c r="BD150" s="24">
        <f>VLOOKUP($A150,'I-EmEC'!$A:$DD,MATCH(BD$2,'I-EmEC'!$A$1:$DD$1,0),FALSE)</f>
        <v>8.51</v>
      </c>
      <c r="BE150" s="24">
        <f>VLOOKUP($A150,'I-EmEC'!$A:$DD,MATCH(BE$2,'I-EmEC'!$A$1:$DD$1,0),FALSE)</f>
        <v>0</v>
      </c>
      <c r="BF150" s="24" t="e">
        <f>VLOOKUP($A150,'I-EmEC'!$A:$DD,MATCH(BF$2,'I-EmEC'!$A$1:$DD$1,0),FALSE)</f>
        <v>#N/A</v>
      </c>
      <c r="BG150" s="24" t="e">
        <f>VLOOKUP($A150,'I-EmEC'!$A:$DD,MATCH(BG$2,'I-EmEC'!$A$1:$DD$1,0),FALSE)</f>
        <v>#N/A</v>
      </c>
      <c r="BH150" s="24" t="e">
        <f>VLOOKUP($A150,'I-EmEC'!$A:$DD,MATCH(BH$2,'I-EmEC'!$A$1:$DD$1,0),FALSE)</f>
        <v>#N/A</v>
      </c>
      <c r="BI150" s="26">
        <f>VLOOKUP($A150,'I-EmEC'!$A:$DD,MATCH(BI$2,'I-EmEC'!$A$1:$DD$1,0),FALSE)</f>
        <v>74.080882352941174</v>
      </c>
      <c r="BJ150" s="27">
        <f>VLOOKUP($A150,'I-EmEC'!$A:$DD,MATCH(BJ$2,'I-EmEC'!$A$1:$DD$1,0),FALSE)</f>
        <v>70.817843866171003</v>
      </c>
      <c r="BK150" s="27">
        <f>VLOOKUP($A150,'I-EmEC'!$A:$DD,MATCH(BK$2,'I-EmEC'!$A$1:$DD$1,0),FALSE)</f>
        <v>56.67311411992263</v>
      </c>
      <c r="BL150" s="27">
        <f>VLOOKUP($A150,'I-EmEC'!$A:$DD,MATCH(BL$2,'I-EmEC'!$A$1:$DD$1,0),FALSE)</f>
        <v>56.67311411992263</v>
      </c>
      <c r="BM150" s="27">
        <f>VLOOKUP($A150,'I-EmEC'!$A:$DD,MATCH(BM$2,'I-EmEC'!$A$1:$DD$1,0),FALSE)</f>
        <v>59.137577002053384</v>
      </c>
      <c r="BN150" s="27">
        <f>VLOOKUP($A150,'I-EmEC'!$A:$DD,MATCH(BN$2,'I-EmEC'!$A$1:$DD$1,0),FALSE)</f>
        <v>19.047619047619047</v>
      </c>
      <c r="BO150" s="27">
        <f>VLOOKUP($A150,'I-EmEC'!$A:$DD,MATCH(BO$2,'I-EmEC'!$A$1:$DD$1,0),FALSE)</f>
        <v>19.047619047619047</v>
      </c>
      <c r="BP150" s="27">
        <f>VLOOKUP($A150,'I-EmEC'!$A:$DD,MATCH(BP$2,'I-EmEC'!$A$1:$DD$1,0),FALSE)</f>
        <v>35.94202898550725</v>
      </c>
      <c r="BQ150" s="27">
        <f>VLOOKUP($A150,'I-EmEC'!$A:$DD,MATCH(BQ$2,'I-EmEC'!$A$1:$DD$1,0),FALSE)</f>
        <v>70.225872689938399</v>
      </c>
      <c r="BR150" s="27">
        <f>VLOOKUP($A150,'I-EmEC'!$A:$DD,MATCH(BR$2,'I-EmEC'!$A$1:$DD$1,0),FALSE)</f>
        <v>70.225872689938399</v>
      </c>
      <c r="BS150" s="27">
        <f>VLOOKUP($A150,'I-EmEC'!$A:$DD,MATCH(BS$2,'I-EmEC'!$A$1:$DD$1,0),FALSE)</f>
        <v>63.146067415730336</v>
      </c>
      <c r="BT150" s="27">
        <f>VLOOKUP($A150,'I-EmEC'!$A:$DD,MATCH(BT$2,'I-EmEC'!$A$1:$DD$1,0),FALSE)</f>
        <v>14.990138067061142</v>
      </c>
      <c r="BU150" s="27">
        <f>VLOOKUP($A150,'I-EmEC'!$A:$DD,MATCH(BU$2,'I-EmEC'!$A$1:$DD$1,0),FALSE)</f>
        <v>21.714285714285715</v>
      </c>
      <c r="BV150" s="27">
        <f>VLOOKUP($A150,'I-EmEC'!$A:$DD,MATCH(BV$2,'I-EmEC'!$A$1:$DD$1,0),FALSE)</f>
        <v>0</v>
      </c>
      <c r="BW150" s="27" t="e">
        <f>VLOOKUP($A150,'I-EmEC'!$A:$DD,MATCH(BW$2,'I-EmEC'!$A$1:$DD$1,0),FALSE)</f>
        <v>#N/A</v>
      </c>
      <c r="BX150" s="27" t="e">
        <f>VLOOKUP($A150,'I-EmEC'!$A:$DD,MATCH(BX$2,'I-EmEC'!$A$1:$DD$1,0),FALSE)</f>
        <v>#N/A</v>
      </c>
      <c r="BY150" s="27" t="e">
        <f>VLOOKUP($A150,'I-EmEC'!$A:$DD,MATCH(BY$2,'I-EmEC'!$A$1:$DD$1,0),FALSE)</f>
        <v>#N/A</v>
      </c>
      <c r="BZ150" s="23">
        <f>VLOOKUP($A150,'I-EmEC'!$A:$DD,MATCH(BZ$2,'I-EmEC'!$A$1:$DD$1,0),FALSE)</f>
        <v>11.887905604719762</v>
      </c>
      <c r="CA150" s="24">
        <f>VLOOKUP($A150,'I-EmEC'!$A:$DD,MATCH(CA$2,'I-EmEC'!$A$1:$DD$1,0),FALSE)</f>
        <v>9.7442455242966748</v>
      </c>
      <c r="CB150" s="24">
        <f>VLOOKUP($A150,'I-EmEC'!$A:$DD,MATCH(CB$2,'I-EmEC'!$A$1:$DD$1,0),FALSE)</f>
        <v>4.8671096345514959</v>
      </c>
      <c r="CC150" s="24">
        <f>VLOOKUP($A150,'I-EmEC'!$A:$DD,MATCH(CC$2,'I-EmEC'!$A$1:$DD$1,0),FALSE)</f>
        <v>4.8671096345514959</v>
      </c>
      <c r="CD150" s="24">
        <f>VLOOKUP($A150,'I-EmEC'!$A:$DD,MATCH(CD$2,'I-EmEC'!$A$1:$DD$1,0),FALSE)</f>
        <v>4.4859813084112155</v>
      </c>
      <c r="CE150" s="24">
        <f>VLOOKUP($A150,'I-EmEC'!$A:$DD,MATCH(CE$2,'I-EmEC'!$A$1:$DD$1,0),FALSE)</f>
        <v>1.9532908704883225</v>
      </c>
      <c r="CF150" s="24">
        <f>VLOOKUP($A150,'I-EmEC'!$A:$DD,MATCH(CF$2,'I-EmEC'!$A$1:$DD$1,0),FALSE)</f>
        <v>1.9532908704883225</v>
      </c>
      <c r="CG150" s="24">
        <f>VLOOKUP($A150,'I-EmEC'!$A:$DD,MATCH(CG$2,'I-EmEC'!$A$1:$DD$1,0),FALSE)</f>
        <v>3.3879781420765025</v>
      </c>
      <c r="CH150" s="24">
        <f>VLOOKUP($A150,'I-EmEC'!$A:$DD,MATCH(CH$2,'I-EmEC'!$A$1:$DD$1,0),FALSE)</f>
        <v>7.5164835164835173</v>
      </c>
      <c r="CI150" s="24">
        <f>VLOOKUP($A150,'I-EmEC'!$A:$DD,MATCH(CI$2,'I-EmEC'!$A$1:$DD$1,0),FALSE)</f>
        <v>7.5164835164835173</v>
      </c>
      <c r="CJ150" s="24">
        <f>VLOOKUP($A150,'I-EmEC'!$A:$DD,MATCH(CJ$2,'I-EmEC'!$A$1:$DD$1,0),FALSE)</f>
        <v>6.162280701754387</v>
      </c>
      <c r="CK150" s="24">
        <f>VLOOKUP($A150,'I-EmEC'!$A:$DD,MATCH(CK$2,'I-EmEC'!$A$1:$DD$1,0),FALSE)</f>
        <v>3.2900432900432897</v>
      </c>
      <c r="CL150" s="24">
        <f>VLOOKUP($A150,'I-EmEC'!$A:$DD,MATCH(CL$2,'I-EmEC'!$A$1:$DD$1,0),FALSE)</f>
        <v>2.9156010230179028</v>
      </c>
      <c r="CM150" s="24">
        <f>VLOOKUP($A150,'I-EmEC'!$A:$DD,MATCH(CM$2,'I-EmEC'!$A$1:$DD$1,0),FALSE)</f>
        <v>0</v>
      </c>
      <c r="CN150" s="24" t="e">
        <f>VLOOKUP($A150,'I-EmEC'!$A:$DD,MATCH(CN$2,'I-EmEC'!$A$1:$DD$1,0),FALSE)</f>
        <v>#N/A</v>
      </c>
      <c r="CO150" s="24" t="e">
        <f>VLOOKUP($A150,'I-EmEC'!$A:$DD,MATCH(CO$2,'I-EmEC'!$A$1:$DD$1,0),FALSE)</f>
        <v>#N/A</v>
      </c>
      <c r="CP150" s="24" t="e">
        <f>VLOOKUP($A150,'I-EmEC'!$A:$DD,MATCH(CP$2,'I-EmEC'!$A$1:$DD$1,0),FALSE)</f>
        <v>#N/A</v>
      </c>
    </row>
    <row r="151" spans="1:94" x14ac:dyDescent="0.2">
      <c r="A151" s="49" t="s">
        <v>229</v>
      </c>
      <c r="B151" s="37" t="str">
        <f>IF(VLOOKUP($A151,'I-Ligands'!$A:$G,3,FALSE)="","",VLOOKUP($A151,'I-Ligands'!$A:$G,3,FALSE))</f>
        <v>Vasopressin</v>
      </c>
      <c r="C151" s="38" t="str">
        <f>IF(VLOOKUP($A151,'I-Ligands'!$A:$G,4,FALSE)="","",VLOOKUP($A151,'I-Ligands'!$A:$G,4,FALSE))</f>
        <v>CYFQNCPRG-NH2</v>
      </c>
      <c r="D151" s="36" t="str">
        <f>IF(VLOOKUP($A151,'I-Ligands'!$A:$G,5,FALSE)="","",VLOOKUP($A151,'I-Ligands'!$A:$G,5,FALSE))</f>
        <v>Guide to Pharmacology</v>
      </c>
      <c r="E151" s="36">
        <f>IF(VLOOKUP($A151,'I-Ligands'!$A:$G,6,FALSE)="","",VLOOKUP($A151,'I-Ligands'!$A:$G,6,FALSE))</f>
        <v>2168</v>
      </c>
      <c r="F151" s="36" t="str">
        <f>IF(VLOOKUP($A151,'I-Ligands'!$A:$G,7,FALSE)="","",VLOOKUP($A151,'I-Ligands'!$A:$G,7,FALSE))</f>
        <v>Physiological</v>
      </c>
      <c r="G151" s="28">
        <f t="shared" si="40"/>
        <v>9.4385776421797818</v>
      </c>
      <c r="H151" s="32">
        <f t="shared" si="41"/>
        <v>8.9601009396567051</v>
      </c>
      <c r="I151" s="32">
        <f t="shared" si="42"/>
        <v>9.8063128606614374</v>
      </c>
      <c r="J151" s="32">
        <f t="shared" si="43"/>
        <v>7.9331635567144998</v>
      </c>
      <c r="K151" s="32" t="e">
        <f t="shared" si="44"/>
        <v>#N/A</v>
      </c>
      <c r="L151" s="28">
        <f t="shared" si="45"/>
        <v>9.52</v>
      </c>
      <c r="M151" s="32">
        <f t="shared" si="46"/>
        <v>9.1199999999999992</v>
      </c>
      <c r="N151" s="32">
        <f t="shared" si="47"/>
        <v>9.8800000000000008</v>
      </c>
      <c r="O151" s="32">
        <f t="shared" si="48"/>
        <v>8.7899999999999991</v>
      </c>
      <c r="P151" s="32" t="e">
        <f t="shared" si="49"/>
        <v>#N/A</v>
      </c>
      <c r="Q151" s="29">
        <f t="shared" si="50"/>
        <v>82.904411764705884</v>
      </c>
      <c r="R151" s="31">
        <f t="shared" si="51"/>
        <v>69.199178644763862</v>
      </c>
      <c r="S151" s="31">
        <f t="shared" si="52"/>
        <v>84.394250513347018</v>
      </c>
      <c r="T151" s="31">
        <f t="shared" si="53"/>
        <v>14.426877470355731</v>
      </c>
      <c r="U151" s="31" t="e">
        <f t="shared" si="54"/>
        <v>#N/A</v>
      </c>
      <c r="V151" s="28">
        <f t="shared" si="55"/>
        <v>12.601156069364162</v>
      </c>
      <c r="W151" s="32">
        <f t="shared" si="56"/>
        <v>4.3994778067885116</v>
      </c>
      <c r="X151" s="32">
        <f t="shared" si="57"/>
        <v>6.3425925925925926</v>
      </c>
      <c r="Y151" s="32">
        <f t="shared" si="58"/>
        <v>1.6294642857142856</v>
      </c>
      <c r="Z151" s="32" t="e">
        <f t="shared" si="59"/>
        <v>#N/A</v>
      </c>
      <c r="AA151" s="23" cm="1">
        <f t="array" ref="AA151">_xlfn.IFS(AR151=0,0,AR151&gt;0,(LOG(0.01*BI151/10^-AR151)))</f>
        <v>9.4385776421797818</v>
      </c>
      <c r="AB151" s="24" cm="1">
        <f t="array" ref="AB151">_xlfn.IFS(AS151=0,0,AS151&gt;0,(LOG(0.01*BJ151/10^-AS151)))</f>
        <v>9.3687042136022001</v>
      </c>
      <c r="AC151" s="24" cm="1">
        <f t="array" ref="AC151">_xlfn.IFS(AT151=0,0,AT151&gt;0,(LOG(0.01*BK151/10^-AT151)))</f>
        <v>8.8467091551091386</v>
      </c>
      <c r="AD151" s="24" cm="1">
        <f t="array" ref="AD151">_xlfn.IFS(AU151=0,0,AU151&gt;0,(LOG(0.01*BL151/10^-AU151)))</f>
        <v>8.8467091551091386</v>
      </c>
      <c r="AE151" s="24" cm="1">
        <f t="array" ref="AE151">_xlfn.IFS(AV151=0,0,AV151&gt;0,(LOG(0.01*BM151/10^-AV151)))</f>
        <v>8.9601009396567051</v>
      </c>
      <c r="AF151" s="24" cm="1">
        <f t="array" ref="AF151">_xlfn.IFS(AW151=0,0,AW151&gt;0,(LOG(0.01*BN151/10^-AW151)))</f>
        <v>8.3292391376607622</v>
      </c>
      <c r="AG151" s="24" cm="1">
        <f t="array" ref="AG151">_xlfn.IFS(AX151=0,0,AX151&gt;0,(LOG(0.01*BO151/10^-AX151)))</f>
        <v>8.3292391376607622</v>
      </c>
      <c r="AH151" s="24" cm="1">
        <f t="array" ref="AH151">_xlfn.IFS(AY151=0,0,AY151&gt;0,(LOG(0.01*BP151/10^-AY151)))</f>
        <v>8.4435780292471776</v>
      </c>
      <c r="AI151" s="24" cm="1">
        <f t="array" ref="AI151">_xlfn.IFS(AZ151=0,0,AZ151&gt;0,(LOG(0.01*BQ151/10^-AZ151)))</f>
        <v>9.8063128606614374</v>
      </c>
      <c r="AJ151" s="24" cm="1">
        <f t="array" ref="AJ151">_xlfn.IFS(BA151=0,0,BA151&gt;0,(LOG(0.01*BR151/10^-BA151)))</f>
        <v>9.8063128606614374</v>
      </c>
      <c r="AK151" s="24" cm="1">
        <f t="array" ref="AK151">_xlfn.IFS(BB151=0,0,BB151&gt;0,(LOG(0.01*BS151/10^-BB151)))</f>
        <v>8.7136570315939377</v>
      </c>
      <c r="AL151" s="24" cm="1">
        <f t="array" ref="AL151">_xlfn.IFS(BC151=0,0,BC151&gt;0,(LOG(0.01*BT151/10^-BC151)))</f>
        <v>7.2463537345009383</v>
      </c>
      <c r="AM151" s="24" cm="1">
        <f t="array" ref="AM151">_xlfn.IFS(BD151=0,0,BD151&gt;0,(LOG(0.01*BU151/10^-BD151)))</f>
        <v>7.9331635567144998</v>
      </c>
      <c r="AN151" s="24" cm="1">
        <f t="array" ref="AN151">_xlfn.IFS(BE151=0,0,BE151&gt;0,(LOG(0.01*BV151/10^-BE151)))</f>
        <v>7.7391723432806581</v>
      </c>
      <c r="AO151" s="24" t="e" cm="1">
        <f t="array" ref="AO151">_xlfn.IFS(BF151=0,0,BF151&gt;0,(LOG(0.01*BW151/10^-BF151)))</f>
        <v>#N/A</v>
      </c>
      <c r="AP151" s="24" t="e" cm="1">
        <f t="array" ref="AP151">_xlfn.IFS(BG151=0,0,BG151&gt;0,(LOG(0.01*BX151/10^-BG151)))</f>
        <v>#N/A</v>
      </c>
      <c r="AQ151" s="24" t="e" cm="1">
        <f t="array" ref="AQ151">_xlfn.IFS(BH151=0,0,BH151&gt;0,(LOG(0.01*BY151/10^-BH151)))</f>
        <v>#N/A</v>
      </c>
      <c r="AR151" s="23">
        <f>VLOOKUP($A151,'I-EmEC'!$A:$DD,MATCH(AR$2,'I-EmEC'!$A$1:$DD$1,0),FALSE)</f>
        <v>9.52</v>
      </c>
      <c r="AS151" s="24">
        <f>VLOOKUP($A151,'I-EmEC'!$A:$DD,MATCH(AS$2,'I-EmEC'!$A$1:$DD$1,0),FALSE)</f>
        <v>9.4600000000000009</v>
      </c>
      <c r="AT151" s="24">
        <f>VLOOKUP($A151,'I-EmEC'!$A:$DD,MATCH(AT$2,'I-EmEC'!$A$1:$DD$1,0),FALSE)</f>
        <v>9.0299999999999994</v>
      </c>
      <c r="AU151" s="24">
        <f>VLOOKUP($A151,'I-EmEC'!$A:$DD,MATCH(AU$2,'I-EmEC'!$A$1:$DD$1,0),FALSE)</f>
        <v>9.0299999999999994</v>
      </c>
      <c r="AV151" s="24">
        <f>VLOOKUP($A151,'I-EmEC'!$A:$DD,MATCH(AV$2,'I-EmEC'!$A$1:$DD$1,0),FALSE)</f>
        <v>9.1199999999999992</v>
      </c>
      <c r="AW151" s="24">
        <f>VLOOKUP($A151,'I-EmEC'!$A:$DD,MATCH(AW$2,'I-EmEC'!$A$1:$DD$1,0),FALSE)</f>
        <v>8.84</v>
      </c>
      <c r="AX151" s="24">
        <f>VLOOKUP($A151,'I-EmEC'!$A:$DD,MATCH(AX$2,'I-EmEC'!$A$1:$DD$1,0),FALSE)</f>
        <v>8.84</v>
      </c>
      <c r="AY151" s="24">
        <f>VLOOKUP($A151,'I-EmEC'!$A:$DD,MATCH(AY$2,'I-EmEC'!$A$1:$DD$1,0),FALSE)</f>
        <v>8.7799999999999994</v>
      </c>
      <c r="AZ151" s="24">
        <f>VLOOKUP($A151,'I-EmEC'!$A:$DD,MATCH(AZ$2,'I-EmEC'!$A$1:$DD$1,0),FALSE)</f>
        <v>9.8800000000000008</v>
      </c>
      <c r="BA151" s="24">
        <f>VLOOKUP($A151,'I-EmEC'!$A:$DD,MATCH(BA$2,'I-EmEC'!$A$1:$DD$1,0),FALSE)</f>
        <v>9.8800000000000008</v>
      </c>
      <c r="BB151" s="24">
        <f>VLOOKUP($A151,'I-EmEC'!$A:$DD,MATCH(BB$2,'I-EmEC'!$A$1:$DD$1,0),FALSE)</f>
        <v>8.98</v>
      </c>
      <c r="BC151" s="24">
        <f>VLOOKUP($A151,'I-EmEC'!$A:$DD,MATCH(BC$2,'I-EmEC'!$A$1:$DD$1,0),FALSE)</f>
        <v>8.4600000000000009</v>
      </c>
      <c r="BD151" s="24">
        <f>VLOOKUP($A151,'I-EmEC'!$A:$DD,MATCH(BD$2,'I-EmEC'!$A$1:$DD$1,0),FALSE)</f>
        <v>8.7899999999999991</v>
      </c>
      <c r="BE151" s="24">
        <f>VLOOKUP($A151,'I-EmEC'!$A:$DD,MATCH(BE$2,'I-EmEC'!$A$1:$DD$1,0),FALSE)</f>
        <v>8.58</v>
      </c>
      <c r="BF151" s="24" t="e">
        <f>VLOOKUP($A151,'I-EmEC'!$A:$DD,MATCH(BF$2,'I-EmEC'!$A$1:$DD$1,0),FALSE)</f>
        <v>#N/A</v>
      </c>
      <c r="BG151" s="24" t="e">
        <f>VLOOKUP($A151,'I-EmEC'!$A:$DD,MATCH(BG$2,'I-EmEC'!$A$1:$DD$1,0),FALSE)</f>
        <v>#N/A</v>
      </c>
      <c r="BH151" s="24" t="e">
        <f>VLOOKUP($A151,'I-EmEC'!$A:$DD,MATCH(BH$2,'I-EmEC'!$A$1:$DD$1,0),FALSE)</f>
        <v>#N/A</v>
      </c>
      <c r="BI151" s="26">
        <f>VLOOKUP($A151,'I-EmEC'!$A:$DD,MATCH(BI$2,'I-EmEC'!$A$1:$DD$1,0),FALSE)</f>
        <v>82.904411764705884</v>
      </c>
      <c r="BJ151" s="27">
        <f>VLOOKUP($A151,'I-EmEC'!$A:$DD,MATCH(BJ$2,'I-EmEC'!$A$1:$DD$1,0),FALSE)</f>
        <v>81.040892193308551</v>
      </c>
      <c r="BK151" s="27">
        <f>VLOOKUP($A151,'I-EmEC'!$A:$DD,MATCH(BK$2,'I-EmEC'!$A$1:$DD$1,0),FALSE)</f>
        <v>65.570599613152794</v>
      </c>
      <c r="BL151" s="27">
        <f>VLOOKUP($A151,'I-EmEC'!$A:$DD,MATCH(BL$2,'I-EmEC'!$A$1:$DD$1,0),FALSE)</f>
        <v>65.570599613152794</v>
      </c>
      <c r="BM151" s="27">
        <f>VLOOKUP($A151,'I-EmEC'!$A:$DD,MATCH(BM$2,'I-EmEC'!$A$1:$DD$1,0),FALSE)</f>
        <v>69.199178644763862</v>
      </c>
      <c r="BN151" s="27">
        <f>VLOOKUP($A151,'I-EmEC'!$A:$DD,MATCH(BN$2,'I-EmEC'!$A$1:$DD$1,0),FALSE)</f>
        <v>30.848861283643895</v>
      </c>
      <c r="BO151" s="27">
        <f>VLOOKUP($A151,'I-EmEC'!$A:$DD,MATCH(BO$2,'I-EmEC'!$A$1:$DD$1,0),FALSE)</f>
        <v>30.848861283643895</v>
      </c>
      <c r="BP151" s="27">
        <f>VLOOKUP($A151,'I-EmEC'!$A:$DD,MATCH(BP$2,'I-EmEC'!$A$1:$DD$1,0),FALSE)</f>
        <v>46.086956521739133</v>
      </c>
      <c r="BQ151" s="27">
        <f>VLOOKUP($A151,'I-EmEC'!$A:$DD,MATCH(BQ$2,'I-EmEC'!$A$1:$DD$1,0),FALSE)</f>
        <v>84.394250513347018</v>
      </c>
      <c r="BR151" s="27">
        <f>VLOOKUP($A151,'I-EmEC'!$A:$DD,MATCH(BR$2,'I-EmEC'!$A$1:$DD$1,0),FALSE)</f>
        <v>84.394250513347018</v>
      </c>
      <c r="BS151" s="27">
        <f>VLOOKUP($A151,'I-EmEC'!$A:$DD,MATCH(BS$2,'I-EmEC'!$A$1:$DD$1,0),FALSE)</f>
        <v>54.157303370786515</v>
      </c>
      <c r="BT151" s="27">
        <f>VLOOKUP($A151,'I-EmEC'!$A:$DD,MATCH(BT$2,'I-EmEC'!$A$1:$DD$1,0),FALSE)</f>
        <v>6.114398422090729</v>
      </c>
      <c r="BU151" s="27">
        <f>VLOOKUP($A151,'I-EmEC'!$A:$DD,MATCH(BU$2,'I-EmEC'!$A$1:$DD$1,0),FALSE)</f>
        <v>13.904761904761905</v>
      </c>
      <c r="BV151" s="27">
        <f>VLOOKUP($A151,'I-EmEC'!$A:$DD,MATCH(BV$2,'I-EmEC'!$A$1:$DD$1,0),FALSE)</f>
        <v>14.426877470355731</v>
      </c>
      <c r="BW151" s="27" t="e">
        <f>VLOOKUP($A151,'I-EmEC'!$A:$DD,MATCH(BW$2,'I-EmEC'!$A$1:$DD$1,0),FALSE)</f>
        <v>#N/A</v>
      </c>
      <c r="BX151" s="27" t="e">
        <f>VLOOKUP($A151,'I-EmEC'!$A:$DD,MATCH(BX$2,'I-EmEC'!$A$1:$DD$1,0),FALSE)</f>
        <v>#N/A</v>
      </c>
      <c r="BY151" s="27" t="e">
        <f>VLOOKUP($A151,'I-EmEC'!$A:$DD,MATCH(BY$2,'I-EmEC'!$A$1:$DD$1,0),FALSE)</f>
        <v>#N/A</v>
      </c>
      <c r="BZ151" s="23">
        <f>VLOOKUP($A151,'I-EmEC'!$A:$DD,MATCH(BZ$2,'I-EmEC'!$A$1:$DD$1,0),FALSE)</f>
        <v>9.3568464730290462</v>
      </c>
      <c r="CA151" s="24">
        <f>VLOOKUP($A151,'I-EmEC'!$A:$DD,MATCH(CA$2,'I-EmEC'!$A$1:$DD$1,0),FALSE)</f>
        <v>12.601156069364162</v>
      </c>
      <c r="CB151" s="24">
        <f>VLOOKUP($A151,'I-EmEC'!$A:$DD,MATCH(CB$2,'I-EmEC'!$A$1:$DD$1,0),FALSE)</f>
        <v>3.5349322210636078</v>
      </c>
      <c r="CC151" s="24">
        <f>VLOOKUP($A151,'I-EmEC'!$A:$DD,MATCH(CC$2,'I-EmEC'!$A$1:$DD$1,0),FALSE)</f>
        <v>3.5349322210636078</v>
      </c>
      <c r="CD151" s="24">
        <f>VLOOKUP($A151,'I-EmEC'!$A:$DD,MATCH(CD$2,'I-EmEC'!$A$1:$DD$1,0),FALSE)</f>
        <v>4.3994778067885116</v>
      </c>
      <c r="CE151" s="24">
        <f>VLOOKUP($A151,'I-EmEC'!$A:$DD,MATCH(CE$2,'I-EmEC'!$A$1:$DD$1,0),FALSE)</f>
        <v>2.4668874172185431</v>
      </c>
      <c r="CF151" s="24">
        <f>VLOOKUP($A151,'I-EmEC'!$A:$DD,MATCH(CF$2,'I-EmEC'!$A$1:$DD$1,0),FALSE)</f>
        <v>2.4668874172185431</v>
      </c>
      <c r="CG151" s="24">
        <f>VLOOKUP($A151,'I-EmEC'!$A:$DD,MATCH(CG$2,'I-EmEC'!$A$1:$DD$1,0),FALSE)</f>
        <v>3.3615221987315009</v>
      </c>
      <c r="CH151" s="24">
        <f>VLOOKUP($A151,'I-EmEC'!$A:$DD,MATCH(CH$2,'I-EmEC'!$A$1:$DD$1,0),FALSE)</f>
        <v>6.3425925925925926</v>
      </c>
      <c r="CI151" s="24">
        <f>VLOOKUP($A151,'I-EmEC'!$A:$DD,MATCH(CI$2,'I-EmEC'!$A$1:$DD$1,0),FALSE)</f>
        <v>6.3425925925925926</v>
      </c>
      <c r="CJ151" s="24">
        <f>VLOOKUP($A151,'I-EmEC'!$A:$DD,MATCH(CJ$2,'I-EmEC'!$A$1:$DD$1,0),FALSE)</f>
        <v>5.0951374207188156</v>
      </c>
      <c r="CK151" s="24">
        <f>VLOOKUP($A151,'I-EmEC'!$A:$DD,MATCH(CK$2,'I-EmEC'!$A$1:$DD$1,0),FALSE)</f>
        <v>0.56466302367941712</v>
      </c>
      <c r="CL151" s="24">
        <f>VLOOKUP($A151,'I-EmEC'!$A:$DD,MATCH(CL$2,'I-EmEC'!$A$1:$DD$1,0),FALSE)</f>
        <v>1.6294642857142856</v>
      </c>
      <c r="CM151" s="24">
        <f>VLOOKUP($A151,'I-EmEC'!$A:$DD,MATCH(CM$2,'I-EmEC'!$A$1:$DD$1,0),FALSE)</f>
        <v>1.3176895306859204</v>
      </c>
      <c r="CN151" s="24" t="e">
        <f>VLOOKUP($A151,'I-EmEC'!$A:$DD,MATCH(CN$2,'I-EmEC'!$A$1:$DD$1,0),FALSE)</f>
        <v>#N/A</v>
      </c>
      <c r="CO151" s="24" t="e">
        <f>VLOOKUP($A151,'I-EmEC'!$A:$DD,MATCH(CO$2,'I-EmEC'!$A$1:$DD$1,0),FALSE)</f>
        <v>#N/A</v>
      </c>
      <c r="CP151" s="24" t="e">
        <f>VLOOKUP($A151,'I-EmEC'!$A:$DD,MATCH(CP$2,'I-EmEC'!$A$1:$DD$1,0),FALSE)</f>
        <v>#N/A</v>
      </c>
    </row>
    <row r="152" spans="1:94" x14ac:dyDescent="0.2">
      <c r="A152" s="49" t="s">
        <v>230</v>
      </c>
      <c r="B152" s="37" t="str">
        <f>IF(VLOOKUP($A152,'I-Ligands'!$A:$G,3,FALSE)="","",VLOOKUP($A152,'I-Ligands'!$A:$G,3,FALSE))</f>
        <v>Vasopressin</v>
      </c>
      <c r="C152" s="38" t="str">
        <f>IF(VLOOKUP($A152,'I-Ligands'!$A:$G,4,FALSE)="","",VLOOKUP($A152,'I-Ligands'!$A:$G,4,FALSE))</f>
        <v>CYFQNCPRG-NH2</v>
      </c>
      <c r="D152" s="36" t="str">
        <f>IF(VLOOKUP($A152,'I-Ligands'!$A:$G,5,FALSE)="","",VLOOKUP($A152,'I-Ligands'!$A:$G,5,FALSE))</f>
        <v>Guide to Pharmacology</v>
      </c>
      <c r="E152" s="36">
        <f>IF(VLOOKUP($A152,'I-Ligands'!$A:$G,6,FALSE)="","",VLOOKUP($A152,'I-Ligands'!$A:$G,6,FALSE))</f>
        <v>2168</v>
      </c>
      <c r="F152" s="36" t="str">
        <f>IF(VLOOKUP($A152,'I-Ligands'!$A:$G,7,FALSE)="","",VLOOKUP($A152,'I-Ligands'!$A:$G,7,FALSE))</f>
        <v>Physiological</v>
      </c>
      <c r="G152" s="28">
        <f t="shared" si="40"/>
        <v>10.989882776792019</v>
      </c>
      <c r="H152" s="32">
        <f t="shared" si="41"/>
        <v>0</v>
      </c>
      <c r="I152" s="32">
        <f t="shared" si="42"/>
        <v>8.8073047554053048</v>
      </c>
      <c r="J152" s="32">
        <f t="shared" si="43"/>
        <v>0</v>
      </c>
      <c r="K152" s="32" t="e">
        <f t="shared" si="44"/>
        <v>#N/A</v>
      </c>
      <c r="L152" s="28">
        <f t="shared" si="45"/>
        <v>11.03</v>
      </c>
      <c r="M152" s="32">
        <f t="shared" si="46"/>
        <v>0</v>
      </c>
      <c r="N152" s="32">
        <f t="shared" si="47"/>
        <v>9.09</v>
      </c>
      <c r="O152" s="32">
        <f t="shared" si="48"/>
        <v>0</v>
      </c>
      <c r="P152" s="32" t="e">
        <f t="shared" si="49"/>
        <v>#N/A</v>
      </c>
      <c r="Q152" s="29">
        <f t="shared" si="50"/>
        <v>91.17647058823529</v>
      </c>
      <c r="R152" s="31">
        <f t="shared" si="51"/>
        <v>0</v>
      </c>
      <c r="S152" s="31">
        <f t="shared" si="52"/>
        <v>52.156057494866523</v>
      </c>
      <c r="T152" s="31">
        <f t="shared" si="53"/>
        <v>0</v>
      </c>
      <c r="U152" s="31" t="e">
        <f t="shared" si="54"/>
        <v>#N/A</v>
      </c>
      <c r="V152" s="28">
        <f t="shared" si="55"/>
        <v>9.69758064516129</v>
      </c>
      <c r="W152" s="32">
        <f t="shared" si="56"/>
        <v>0</v>
      </c>
      <c r="X152" s="32">
        <f t="shared" si="57"/>
        <v>3.2439335887611747</v>
      </c>
      <c r="Y152" s="32">
        <f t="shared" si="58"/>
        <v>0</v>
      </c>
      <c r="Z152" s="32" t="e">
        <f t="shared" si="59"/>
        <v>#N/A</v>
      </c>
      <c r="AA152" s="23" cm="1">
        <f t="array" ref="AA152">_xlfn.IFS(AR152=0,0,AR152&gt;0,(LOG(0.01*BI152/10^-AR152)))</f>
        <v>10.989882776792019</v>
      </c>
      <c r="AB152" s="24" cm="1">
        <f t="array" ref="AB152">_xlfn.IFS(AS152=0,0,AS152&gt;0,(LOG(0.01*BJ152/10^-AS152)))</f>
        <v>10.921362800707445</v>
      </c>
      <c r="AC152" s="24" cm="1">
        <f t="array" ref="AC152">_xlfn.IFS(AT152=0,0,AT152&gt;0,(LOG(0.01*BK152/10^-AT152)))</f>
        <v>0</v>
      </c>
      <c r="AD152" s="24" cm="1">
        <f t="array" ref="AD152">_xlfn.IFS(AU152=0,0,AU152&gt;0,(LOG(0.01*BL152/10^-AU152)))</f>
        <v>0</v>
      </c>
      <c r="AE152" s="24" cm="1">
        <f t="array" ref="AE152">_xlfn.IFS(AV152=0,0,AV152&gt;0,(LOG(0.01*BM152/10^-AV152)))</f>
        <v>0</v>
      </c>
      <c r="AF152" s="24" cm="1">
        <f t="array" ref="AF152">_xlfn.IFS(AW152=0,0,AW152&gt;0,(LOG(0.01*BN152/10^-AW152)))</f>
        <v>0</v>
      </c>
      <c r="AG152" s="24" cm="1">
        <f t="array" ref="AG152">_xlfn.IFS(AX152=0,0,AX152&gt;0,(LOG(0.01*BO152/10^-AX152)))</f>
        <v>0</v>
      </c>
      <c r="AH152" s="24" cm="1">
        <f t="array" ref="AH152">_xlfn.IFS(AY152=0,0,AY152&gt;0,(LOG(0.01*BP152/10^-AY152)))</f>
        <v>0</v>
      </c>
      <c r="AI152" s="24" cm="1">
        <f t="array" ref="AI152">_xlfn.IFS(AZ152=0,0,AZ152&gt;0,(LOG(0.01*BQ152/10^-AZ152)))</f>
        <v>8.8073047554053048</v>
      </c>
      <c r="AJ152" s="24" cm="1">
        <f t="array" ref="AJ152">_xlfn.IFS(BA152=0,0,BA152&gt;0,(LOG(0.01*BR152/10^-BA152)))</f>
        <v>8.8073047554053048</v>
      </c>
      <c r="AK152" s="24" cm="1">
        <f t="array" ref="AK152">_xlfn.IFS(BB152=0,0,BB152&gt;0,(LOG(0.01*BS152/10^-BB152)))</f>
        <v>0</v>
      </c>
      <c r="AL152" s="24" cm="1">
        <f t="array" ref="AL152">_xlfn.IFS(BC152=0,0,BC152&gt;0,(LOG(0.01*BT152/10^-BC152)))</f>
        <v>0</v>
      </c>
      <c r="AM152" s="24" cm="1">
        <f t="array" ref="AM152">_xlfn.IFS(BD152=0,0,BD152&gt;0,(LOG(0.01*BU152/10^-BD152)))</f>
        <v>0</v>
      </c>
      <c r="AN152" s="24" cm="1">
        <f t="array" ref="AN152">_xlfn.IFS(BE152=0,0,BE152&gt;0,(LOG(0.01*BV152/10^-BE152)))</f>
        <v>0</v>
      </c>
      <c r="AO152" s="24" t="e" cm="1">
        <f t="array" ref="AO152">_xlfn.IFS(BF152=0,0,BF152&gt;0,(LOG(0.01*BW152/10^-BF152)))</f>
        <v>#N/A</v>
      </c>
      <c r="AP152" s="24" t="e" cm="1">
        <f t="array" ref="AP152">_xlfn.IFS(BG152=0,0,BG152&gt;0,(LOG(0.01*BX152/10^-BG152)))</f>
        <v>#N/A</v>
      </c>
      <c r="AQ152" s="24" t="e" cm="1">
        <f t="array" ref="AQ152">_xlfn.IFS(BH152=0,0,BH152&gt;0,(LOG(0.01*BY152/10^-BH152)))</f>
        <v>#N/A</v>
      </c>
      <c r="AR152" s="23">
        <f>VLOOKUP($A152,'I-EmEC'!$A:$DD,MATCH(AR$2,'I-EmEC'!$A$1:$DD$1,0),FALSE)</f>
        <v>11.03</v>
      </c>
      <c r="AS152" s="24">
        <f>VLOOKUP($A152,'I-EmEC'!$A:$DD,MATCH(AS$2,'I-EmEC'!$A$1:$DD$1,0),FALSE)</f>
        <v>10.97</v>
      </c>
      <c r="AT152" s="24">
        <f>VLOOKUP($A152,'I-EmEC'!$A:$DD,MATCH(AT$2,'I-EmEC'!$A$1:$DD$1,0),FALSE)</f>
        <v>0</v>
      </c>
      <c r="AU152" s="24">
        <f>VLOOKUP($A152,'I-EmEC'!$A:$DD,MATCH(AU$2,'I-EmEC'!$A$1:$DD$1,0),FALSE)</f>
        <v>0</v>
      </c>
      <c r="AV152" s="24">
        <f>VLOOKUP($A152,'I-EmEC'!$A:$DD,MATCH(AV$2,'I-EmEC'!$A$1:$DD$1,0),FALSE)</f>
        <v>0</v>
      </c>
      <c r="AW152" s="24">
        <f>VLOOKUP($A152,'I-EmEC'!$A:$DD,MATCH(AW$2,'I-EmEC'!$A$1:$DD$1,0),FALSE)</f>
        <v>0</v>
      </c>
      <c r="AX152" s="24">
        <f>VLOOKUP($A152,'I-EmEC'!$A:$DD,MATCH(AX$2,'I-EmEC'!$A$1:$DD$1,0),FALSE)</f>
        <v>0</v>
      </c>
      <c r="AY152" s="24">
        <f>VLOOKUP($A152,'I-EmEC'!$A:$DD,MATCH(AY$2,'I-EmEC'!$A$1:$DD$1,0),FALSE)</f>
        <v>0</v>
      </c>
      <c r="AZ152" s="24">
        <f>VLOOKUP($A152,'I-EmEC'!$A:$DD,MATCH(AZ$2,'I-EmEC'!$A$1:$DD$1,0),FALSE)</f>
        <v>9.09</v>
      </c>
      <c r="BA152" s="24">
        <f>VLOOKUP($A152,'I-EmEC'!$A:$DD,MATCH(BA$2,'I-EmEC'!$A$1:$DD$1,0),FALSE)</f>
        <v>9.09</v>
      </c>
      <c r="BB152" s="24">
        <f>VLOOKUP($A152,'I-EmEC'!$A:$DD,MATCH(BB$2,'I-EmEC'!$A$1:$DD$1,0),FALSE)</f>
        <v>0</v>
      </c>
      <c r="BC152" s="24">
        <f>VLOOKUP($A152,'I-EmEC'!$A:$DD,MATCH(BC$2,'I-EmEC'!$A$1:$DD$1,0),FALSE)</f>
        <v>0</v>
      </c>
      <c r="BD152" s="24">
        <f>VLOOKUP($A152,'I-EmEC'!$A:$DD,MATCH(BD$2,'I-EmEC'!$A$1:$DD$1,0),FALSE)</f>
        <v>0</v>
      </c>
      <c r="BE152" s="24">
        <f>VLOOKUP($A152,'I-EmEC'!$A:$DD,MATCH(BE$2,'I-EmEC'!$A$1:$DD$1,0),FALSE)</f>
        <v>0</v>
      </c>
      <c r="BF152" s="24" t="e">
        <f>VLOOKUP($A152,'I-EmEC'!$A:$DD,MATCH(BF$2,'I-EmEC'!$A$1:$DD$1,0),FALSE)</f>
        <v>#N/A</v>
      </c>
      <c r="BG152" s="24" t="e">
        <f>VLOOKUP($A152,'I-EmEC'!$A:$DD,MATCH(BG$2,'I-EmEC'!$A$1:$DD$1,0),FALSE)</f>
        <v>#N/A</v>
      </c>
      <c r="BH152" s="24" t="e">
        <f>VLOOKUP($A152,'I-EmEC'!$A:$DD,MATCH(BH$2,'I-EmEC'!$A$1:$DD$1,0),FALSE)</f>
        <v>#N/A</v>
      </c>
      <c r="BI152" s="26">
        <f>VLOOKUP($A152,'I-EmEC'!$A:$DD,MATCH(BI$2,'I-EmEC'!$A$1:$DD$1,0),FALSE)</f>
        <v>91.17647058823529</v>
      </c>
      <c r="BJ152" s="27">
        <f>VLOOKUP($A152,'I-EmEC'!$A:$DD,MATCH(BJ$2,'I-EmEC'!$A$1:$DD$1,0),FALSE)</f>
        <v>89.405204460966544</v>
      </c>
      <c r="BK152" s="27">
        <f>VLOOKUP($A152,'I-EmEC'!$A:$DD,MATCH(BK$2,'I-EmEC'!$A$1:$DD$1,0),FALSE)</f>
        <v>0</v>
      </c>
      <c r="BL152" s="27">
        <f>VLOOKUP($A152,'I-EmEC'!$A:$DD,MATCH(BL$2,'I-EmEC'!$A$1:$DD$1,0),FALSE)</f>
        <v>0</v>
      </c>
      <c r="BM152" s="27">
        <f>VLOOKUP($A152,'I-EmEC'!$A:$DD,MATCH(BM$2,'I-EmEC'!$A$1:$DD$1,0),FALSE)</f>
        <v>0</v>
      </c>
      <c r="BN152" s="27">
        <f>VLOOKUP($A152,'I-EmEC'!$A:$DD,MATCH(BN$2,'I-EmEC'!$A$1:$DD$1,0),FALSE)</f>
        <v>0</v>
      </c>
      <c r="BO152" s="27">
        <f>VLOOKUP($A152,'I-EmEC'!$A:$DD,MATCH(BO$2,'I-EmEC'!$A$1:$DD$1,0),FALSE)</f>
        <v>0</v>
      </c>
      <c r="BP152" s="27">
        <f>VLOOKUP($A152,'I-EmEC'!$A:$DD,MATCH(BP$2,'I-EmEC'!$A$1:$DD$1,0),FALSE)</f>
        <v>0</v>
      </c>
      <c r="BQ152" s="27">
        <f>VLOOKUP($A152,'I-EmEC'!$A:$DD,MATCH(BQ$2,'I-EmEC'!$A$1:$DD$1,0),FALSE)</f>
        <v>52.156057494866523</v>
      </c>
      <c r="BR152" s="27">
        <f>VLOOKUP($A152,'I-EmEC'!$A:$DD,MATCH(BR$2,'I-EmEC'!$A$1:$DD$1,0),FALSE)</f>
        <v>52.156057494866523</v>
      </c>
      <c r="BS152" s="27">
        <f>VLOOKUP($A152,'I-EmEC'!$A:$DD,MATCH(BS$2,'I-EmEC'!$A$1:$DD$1,0),FALSE)</f>
        <v>0</v>
      </c>
      <c r="BT152" s="27">
        <f>VLOOKUP($A152,'I-EmEC'!$A:$DD,MATCH(BT$2,'I-EmEC'!$A$1:$DD$1,0),FALSE)</f>
        <v>0</v>
      </c>
      <c r="BU152" s="27">
        <f>VLOOKUP($A152,'I-EmEC'!$A:$DD,MATCH(BU$2,'I-EmEC'!$A$1:$DD$1,0),FALSE)</f>
        <v>0</v>
      </c>
      <c r="BV152" s="27">
        <f>VLOOKUP($A152,'I-EmEC'!$A:$DD,MATCH(BV$2,'I-EmEC'!$A$1:$DD$1,0),FALSE)</f>
        <v>0</v>
      </c>
      <c r="BW152" s="27" t="e">
        <f>VLOOKUP($A152,'I-EmEC'!$A:$DD,MATCH(BW$2,'I-EmEC'!$A$1:$DD$1,0),FALSE)</f>
        <v>#N/A</v>
      </c>
      <c r="BX152" s="27" t="e">
        <f>VLOOKUP($A152,'I-EmEC'!$A:$DD,MATCH(BX$2,'I-EmEC'!$A$1:$DD$1,0),FALSE)</f>
        <v>#N/A</v>
      </c>
      <c r="BY152" s="27" t="e">
        <f>VLOOKUP($A152,'I-EmEC'!$A:$DD,MATCH(BY$2,'I-EmEC'!$A$1:$DD$1,0),FALSE)</f>
        <v>#N/A</v>
      </c>
      <c r="BZ152" s="23">
        <f>VLOOKUP($A152,'I-EmEC'!$A:$DD,MATCH(BZ$2,'I-EmEC'!$A$1:$DD$1,0),FALSE)</f>
        <v>8.5077186963979425</v>
      </c>
      <c r="CA152" s="24">
        <f>VLOOKUP($A152,'I-EmEC'!$A:$DD,MATCH(CA$2,'I-EmEC'!$A$1:$DD$1,0),FALSE)</f>
        <v>9.69758064516129</v>
      </c>
      <c r="CB152" s="24">
        <f>VLOOKUP($A152,'I-EmEC'!$A:$DD,MATCH(CB$2,'I-EmEC'!$A$1:$DD$1,0),FALSE)</f>
        <v>0</v>
      </c>
      <c r="CC152" s="24">
        <f>VLOOKUP($A152,'I-EmEC'!$A:$DD,MATCH(CC$2,'I-EmEC'!$A$1:$DD$1,0),FALSE)</f>
        <v>0</v>
      </c>
      <c r="CD152" s="24">
        <f>VLOOKUP($A152,'I-EmEC'!$A:$DD,MATCH(CD$2,'I-EmEC'!$A$1:$DD$1,0),FALSE)</f>
        <v>0</v>
      </c>
      <c r="CE152" s="24">
        <f>VLOOKUP($A152,'I-EmEC'!$A:$DD,MATCH(CE$2,'I-EmEC'!$A$1:$DD$1,0),FALSE)</f>
        <v>0</v>
      </c>
      <c r="CF152" s="24">
        <f>VLOOKUP($A152,'I-EmEC'!$A:$DD,MATCH(CF$2,'I-EmEC'!$A$1:$DD$1,0),FALSE)</f>
        <v>0</v>
      </c>
      <c r="CG152" s="24">
        <f>VLOOKUP($A152,'I-EmEC'!$A:$DD,MATCH(CG$2,'I-EmEC'!$A$1:$DD$1,0),FALSE)</f>
        <v>0</v>
      </c>
      <c r="CH152" s="24">
        <f>VLOOKUP($A152,'I-EmEC'!$A:$DD,MATCH(CH$2,'I-EmEC'!$A$1:$DD$1,0),FALSE)</f>
        <v>3.2439335887611747</v>
      </c>
      <c r="CI152" s="24">
        <f>VLOOKUP($A152,'I-EmEC'!$A:$DD,MATCH(CI$2,'I-EmEC'!$A$1:$DD$1,0),FALSE)</f>
        <v>3.2439335887611747</v>
      </c>
      <c r="CJ152" s="24">
        <f>VLOOKUP($A152,'I-EmEC'!$A:$DD,MATCH(CJ$2,'I-EmEC'!$A$1:$DD$1,0),FALSE)</f>
        <v>0</v>
      </c>
      <c r="CK152" s="24">
        <f>VLOOKUP($A152,'I-EmEC'!$A:$DD,MATCH(CK$2,'I-EmEC'!$A$1:$DD$1,0),FALSE)</f>
        <v>0</v>
      </c>
      <c r="CL152" s="24">
        <f>VLOOKUP($A152,'I-EmEC'!$A:$DD,MATCH(CL$2,'I-EmEC'!$A$1:$DD$1,0),FALSE)</f>
        <v>0</v>
      </c>
      <c r="CM152" s="24">
        <f>VLOOKUP($A152,'I-EmEC'!$A:$DD,MATCH(CM$2,'I-EmEC'!$A$1:$DD$1,0),FALSE)</f>
        <v>0</v>
      </c>
      <c r="CN152" s="24" t="e">
        <f>VLOOKUP($A152,'I-EmEC'!$A:$DD,MATCH(CN$2,'I-EmEC'!$A$1:$DD$1,0),FALSE)</f>
        <v>#N/A</v>
      </c>
      <c r="CO152" s="24" t="e">
        <f>VLOOKUP($A152,'I-EmEC'!$A:$DD,MATCH(CO$2,'I-EmEC'!$A$1:$DD$1,0),FALSE)</f>
        <v>#N/A</v>
      </c>
      <c r="CP152" s="24" t="e">
        <f>VLOOKUP($A152,'I-EmEC'!$A:$DD,MATCH(CP$2,'I-EmEC'!$A$1:$DD$1,0),FALSE)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DroplistTerms!$A$2:$A$9</xm:f>
          </x14:formula1>
          <xm:sqref>D153:D600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F153:Z549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FF0000"/>
  </sheetPr>
  <dimension ref="A1:CP51"/>
  <sheetViews>
    <sheetView zoomScaleNormal="100" workbookViewId="0">
      <pane xSplit="1" ySplit="2" topLeftCell="BN3" activePane="bottomRight" state="frozen"/>
      <selection activeCell="G14" sqref="G14"/>
      <selection pane="topRight" activeCell="G14" sqref="G14"/>
      <selection pane="bottomLeft" activeCell="G14" sqref="G14"/>
      <selection pane="bottomRight" activeCell="A4" sqref="A4"/>
    </sheetView>
  </sheetViews>
  <sheetFormatPr baseColWidth="10" defaultRowHeight="16" x14ac:dyDescent="0.2"/>
  <cols>
    <col min="1" max="1" width="8.6640625" bestFit="1" customWidth="1"/>
    <col min="2" max="2" width="7.5" style="1" customWidth="1"/>
    <col min="3" max="3" width="7.83203125" customWidth="1"/>
    <col min="4" max="4" width="7.1640625" bestFit="1" customWidth="1"/>
    <col min="5" max="5" width="8.33203125" bestFit="1" customWidth="1"/>
    <col min="6" max="6" width="11.6640625" bestFit="1" customWidth="1"/>
    <col min="7" max="7" width="9" style="76" bestFit="1" customWidth="1"/>
    <col min="8" max="11" width="9" style="75" bestFit="1" customWidth="1"/>
    <col min="12" max="12" width="6.1640625" style="76" bestFit="1" customWidth="1"/>
    <col min="13" max="13" width="6.1640625" style="75" bestFit="1" customWidth="1"/>
    <col min="14" max="14" width="6.33203125" style="75" bestFit="1" customWidth="1"/>
    <col min="15" max="15" width="7.6640625" style="75" bestFit="1" customWidth="1"/>
    <col min="16" max="16" width="7.83203125" style="75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5.33203125" style="1" customWidth="1"/>
    <col min="23" max="23" width="5.83203125" bestFit="1" customWidth="1"/>
    <col min="24" max="24" width="6.33203125" customWidth="1"/>
    <col min="25" max="25" width="7.5" customWidth="1"/>
    <col min="26" max="26" width="7.83203125" customWidth="1"/>
    <col min="27" max="27" width="9" style="76" customWidth="1"/>
    <col min="28" max="41" width="9" style="75" customWidth="1"/>
    <col min="42" max="43" width="13.33203125" style="75" customWidth="1"/>
    <col min="44" max="44" width="7" style="76" customWidth="1"/>
    <col min="45" max="60" width="7" style="75" customWidth="1"/>
    <col min="61" max="61" width="7" style="74" customWidth="1"/>
    <col min="62" max="77" width="7" style="73" customWidth="1"/>
    <col min="78" max="78" width="7" style="76" bestFit="1" customWidth="1"/>
    <col min="79" max="79" width="5.83203125" style="75" bestFit="1" customWidth="1"/>
    <col min="80" max="82" width="6.5" style="75" bestFit="1" customWidth="1"/>
    <col min="83" max="84" width="9.1640625" style="75" bestFit="1" customWidth="1"/>
    <col min="85" max="85" width="6" style="75" bestFit="1" customWidth="1"/>
    <col min="86" max="86" width="6.33203125" style="75" bestFit="1" customWidth="1"/>
    <col min="87" max="91" width="7" style="75" bestFit="1" customWidth="1"/>
    <col min="92" max="92" width="6.83203125" style="75" bestFit="1" customWidth="1"/>
    <col min="93" max="94" width="10.83203125" style="75"/>
  </cols>
  <sheetData>
    <row r="1" spans="1:9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4" s="81" customFormat="1" ht="82" customHeight="1" x14ac:dyDescent="0.2">
      <c r="A2" s="91" t="s">
        <v>2949</v>
      </c>
      <c r="B2" s="92" t="s">
        <v>625</v>
      </c>
      <c r="C2" s="92" t="s">
        <v>626</v>
      </c>
      <c r="D2" s="81" t="s">
        <v>11</v>
      </c>
      <c r="E2" s="91" t="s">
        <v>12</v>
      </c>
      <c r="F2" s="91" t="s">
        <v>253</v>
      </c>
      <c r="G2" s="157" t="s">
        <v>628</v>
      </c>
      <c r="H2" s="158" t="s">
        <v>629</v>
      </c>
      <c r="I2" s="158" t="s">
        <v>630</v>
      </c>
      <c r="J2" s="158" t="s">
        <v>631</v>
      </c>
      <c r="K2" s="158" t="s">
        <v>632</v>
      </c>
      <c r="L2" s="157" t="s">
        <v>633</v>
      </c>
      <c r="M2" s="158" t="s">
        <v>642</v>
      </c>
      <c r="N2" s="158" t="s">
        <v>637</v>
      </c>
      <c r="O2" s="158" t="s">
        <v>641</v>
      </c>
      <c r="P2" s="158" t="s">
        <v>634</v>
      </c>
      <c r="Q2" s="159" t="s">
        <v>635</v>
      </c>
      <c r="R2" s="158" t="s">
        <v>639</v>
      </c>
      <c r="S2" s="158" t="s">
        <v>638</v>
      </c>
      <c r="T2" s="158" t="s">
        <v>640</v>
      </c>
      <c r="U2" s="158" t="s">
        <v>636</v>
      </c>
      <c r="V2" s="160" t="s">
        <v>2619</v>
      </c>
      <c r="W2" s="161" t="s">
        <v>2748</v>
      </c>
      <c r="X2" s="161" t="s">
        <v>2749</v>
      </c>
      <c r="Y2" s="161" t="s">
        <v>2750</v>
      </c>
      <c r="Z2" s="161" t="s">
        <v>2751</v>
      </c>
      <c r="AA2" s="159" t="s">
        <v>285</v>
      </c>
      <c r="AB2" s="162" t="s">
        <v>286</v>
      </c>
      <c r="AC2" s="159" t="s">
        <v>287</v>
      </c>
      <c r="AD2" s="162" t="s">
        <v>288</v>
      </c>
      <c r="AE2" s="162" t="s">
        <v>289</v>
      </c>
      <c r="AF2" s="162" t="s">
        <v>3045</v>
      </c>
      <c r="AG2" s="162" t="s">
        <v>3046</v>
      </c>
      <c r="AH2" s="162" t="s">
        <v>290</v>
      </c>
      <c r="AI2" s="159" t="s">
        <v>291</v>
      </c>
      <c r="AJ2" s="162" t="s">
        <v>292</v>
      </c>
      <c r="AK2" s="162" t="s">
        <v>293</v>
      </c>
      <c r="AL2" s="162" t="s">
        <v>294</v>
      </c>
      <c r="AM2" s="159" t="s">
        <v>295</v>
      </c>
      <c r="AN2" s="162" t="s">
        <v>296</v>
      </c>
      <c r="AO2" s="7" t="s">
        <v>297</v>
      </c>
      <c r="AP2" s="163" t="s">
        <v>298</v>
      </c>
      <c r="AQ2" s="5" t="s">
        <v>2950</v>
      </c>
      <c r="AR2" s="157" t="s">
        <v>257</v>
      </c>
      <c r="AS2" s="164" t="s">
        <v>258</v>
      </c>
      <c r="AT2" s="157" t="s">
        <v>259</v>
      </c>
      <c r="AU2" s="164" t="s">
        <v>260</v>
      </c>
      <c r="AV2" s="164" t="s">
        <v>261</v>
      </c>
      <c r="AW2" s="164" t="s">
        <v>3047</v>
      </c>
      <c r="AX2" s="164" t="s">
        <v>3048</v>
      </c>
      <c r="AY2" s="164" t="s">
        <v>262</v>
      </c>
      <c r="AZ2" s="157" t="s">
        <v>263</v>
      </c>
      <c r="BA2" s="164" t="s">
        <v>264</v>
      </c>
      <c r="BB2" s="164" t="s">
        <v>265</v>
      </c>
      <c r="BC2" s="164" t="s">
        <v>266</v>
      </c>
      <c r="BD2" s="157" t="s">
        <v>267</v>
      </c>
      <c r="BE2" s="164" t="s">
        <v>268</v>
      </c>
      <c r="BF2" s="92" t="s">
        <v>269</v>
      </c>
      <c r="BG2" s="165" t="s">
        <v>270</v>
      </c>
      <c r="BH2" s="91" t="s">
        <v>2951</v>
      </c>
      <c r="BI2" s="166" t="s">
        <v>271</v>
      </c>
      <c r="BJ2" s="167" t="s">
        <v>272</v>
      </c>
      <c r="BK2" s="166" t="s">
        <v>273</v>
      </c>
      <c r="BL2" s="167" t="s">
        <v>274</v>
      </c>
      <c r="BM2" s="167" t="s">
        <v>275</v>
      </c>
      <c r="BN2" s="167" t="s">
        <v>3049</v>
      </c>
      <c r="BO2" s="167" t="s">
        <v>3050</v>
      </c>
      <c r="BP2" s="167" t="s">
        <v>276</v>
      </c>
      <c r="BQ2" s="166" t="s">
        <v>277</v>
      </c>
      <c r="BR2" s="167" t="s">
        <v>278</v>
      </c>
      <c r="BS2" s="167" t="s">
        <v>279</v>
      </c>
      <c r="BT2" s="167" t="s">
        <v>280</v>
      </c>
      <c r="BU2" s="166" t="s">
        <v>281</v>
      </c>
      <c r="BV2" s="167" t="s">
        <v>282</v>
      </c>
      <c r="BW2" s="92" t="s">
        <v>283</v>
      </c>
      <c r="BX2" s="165" t="s">
        <v>284</v>
      </c>
      <c r="BY2" s="91" t="s">
        <v>2953</v>
      </c>
      <c r="BZ2" s="160" t="s">
        <v>2752</v>
      </c>
      <c r="CA2" s="168" t="s">
        <v>2753</v>
      </c>
      <c r="CB2" s="160" t="s">
        <v>2754</v>
      </c>
      <c r="CC2" s="168" t="s">
        <v>2755</v>
      </c>
      <c r="CD2" s="168" t="s">
        <v>2756</v>
      </c>
      <c r="CE2" s="168" t="s">
        <v>3051</v>
      </c>
      <c r="CF2" s="168" t="s">
        <v>3052</v>
      </c>
      <c r="CG2" s="168" t="s">
        <v>2757</v>
      </c>
      <c r="CH2" s="160" t="s">
        <v>2758</v>
      </c>
      <c r="CI2" s="168" t="s">
        <v>2759</v>
      </c>
      <c r="CJ2" s="168" t="s">
        <v>2760</v>
      </c>
      <c r="CK2" s="168" t="s">
        <v>2761</v>
      </c>
      <c r="CL2" s="160" t="s">
        <v>2762</v>
      </c>
      <c r="CM2" s="168" t="s">
        <v>2763</v>
      </c>
      <c r="CN2" s="160" t="s">
        <v>2764</v>
      </c>
      <c r="CO2" s="161" t="s">
        <v>2765</v>
      </c>
      <c r="CP2" s="168" t="s">
        <v>2952</v>
      </c>
    </row>
    <row r="3" spans="1:94" x14ac:dyDescent="0.2">
      <c r="A3" s="139" t="s">
        <v>41</v>
      </c>
      <c r="B3" s="1" t="s">
        <v>2944</v>
      </c>
      <c r="C3" t="s">
        <v>2947</v>
      </c>
      <c r="D3" t="s">
        <v>2868</v>
      </c>
      <c r="E3">
        <v>479</v>
      </c>
      <c r="F3" t="s">
        <v>254</v>
      </c>
      <c r="G3" s="28">
        <f>IF(COUNTIF(AA3:AB3,"#N/A")=COLUMNS(AA3:AB3),NA(),_xlfn.MAXIFS(AA3:AB3,AA3:AB3,"&lt;&gt;#N/A"))</f>
        <v>6.767532202729841</v>
      </c>
      <c r="H3" s="32">
        <f>IF(COUNTIF(AC3:AH3,"#N/A")=COLUMNS(AC3:AH3),NA(),_xlfn.MAXIFS(AC3:AH3,AC3:AH3,"&lt;&gt;#N/A"))</f>
        <v>6.6304030861553676</v>
      </c>
      <c r="I3" s="32">
        <f>IF(COUNTIF(AI3:AL3,"#N/A")=COLUMNS(AI3:AL3),NA(),_xlfn.MAXIFS(AI3:AL3,AI3:AL3,"&lt;&gt;#N/A"))</f>
        <v>8.4757527168228606</v>
      </c>
      <c r="J3" s="32">
        <f>IF(COUNTIF(AM3:AN3,"#N/A")=COLUMNS(AM3:AN3),NA(),_xlfn.MAXIFS(AM3:AN3,AM3:AN3,"&lt;&gt;#N/A"))</f>
        <v>0</v>
      </c>
      <c r="K3" s="32" t="e">
        <f>IF(COUNTIF(AO3:AQ3,"#N/A")=COLUMNS(AO3:AQ3),NA(),_xlfn.MAXIFS(AO3:AQ3,AO3:AQ3,"&lt;&gt;#N/A"))</f>
        <v>#N/A</v>
      </c>
      <c r="L3" s="28">
        <f>IF(COUNTIF(AR3:AS3,"#N/A")=COLUMNS(AR3:AS3),NA(),_xlfn.MAXIFS(AR3:AS3,AR3:AS3,"&lt;&gt;#N/A"))</f>
        <v>6.78</v>
      </c>
      <c r="M3" s="32">
        <f>IF(COUNTIF(AT3:AY3,"#N/A")=COLUMNS(AT3:AY3),NA(),_xlfn.MAXIFS(AT3:AY3,AT3:AY3,"&lt;&gt;#N/A"))</f>
        <v>7.18</v>
      </c>
      <c r="N3" s="32">
        <f>IF(COUNTIF(AZ3:BC3,"#N/A")=COLUMNS(AZ3:BC3),NA(),_xlfn.MAXIFS(AZ3:BC3,AZ3:BC3,"&lt;&gt;#N/A"))</f>
        <v>8.76</v>
      </c>
      <c r="O3" s="32">
        <f>IF(COUNTIF(BD3:BE3,"#N/A")=COLUMNS(BD3:BE3),NA(),_xlfn.MAXIFS(BD3:BE3,BD3:BE3,"&lt;&gt;#N/A"))</f>
        <v>0</v>
      </c>
      <c r="P3" s="32" t="e">
        <f>IF(COUNTIF(BF3:BH3,"#N/A")=COLUMNS(BF3:BH3),NA(),_xlfn.MAXIFS(BF3:BH3,BF3:BH3,"&lt;&gt;#N/A"))</f>
        <v>#N/A</v>
      </c>
      <c r="Q3" s="29">
        <f>IF(COUNTIF(BI3:BJ3,"#N/A")=COLUMNS(BI3:BJ3),NA(),_xlfn.MAXIFS(BI3:BJ3,BI3:BJ3,"&lt;&gt;#N/A"))</f>
        <v>97.17</v>
      </c>
      <c r="R3" s="31">
        <f>IF(COUNTIF(BK3:BP3,"#N/A")=COLUMNS(BK3:BP3),NA(),_xlfn.MAXIFS(BK3:BP3,BK3:BP3,"&lt;&gt;#N/A"))</f>
        <v>41.63</v>
      </c>
      <c r="S3" s="31">
        <f>IF(COUNTIF(BQ3:BT3,"#N/A")=COLUMNS(BQ3:BT3),NA(),_xlfn.MAXIFS(BQ3:BT3,BQ3:BT3,"&lt;&gt;#N/A"))</f>
        <v>51.97</v>
      </c>
      <c r="T3" s="31">
        <f>IF(COUNTIF(BU3:BV3,"#N/A")=COLUMNS(BU3:BV3),NA(),_xlfn.MAXIFS(BU3:BV3,BU3:BV3,"&lt;&gt;#N/A"))</f>
        <v>0</v>
      </c>
      <c r="U3" s="31" t="e">
        <f>IF(COUNTIF(BW3:BY3,"#N/A")=COLUMNS(BW3:BY3),NA(),_xlfn.MAXIFS(BW3:BY3,BW3:BY3,"&lt;&gt;#N/A"))</f>
        <v>#N/A</v>
      </c>
      <c r="V3" s="28" t="e">
        <f>IF(COUNTIF(BZ3:CA3,"#N/A")=COLUMNS(BZ3:CA3),NA(),_xlfn.MAXIFS(BZ3:CA3,BZ3:CA3,"&lt;&gt;#N/A"))</f>
        <v>#N/A</v>
      </c>
      <c r="W3" s="32" t="e">
        <f>IF(COUNTIF(CB3:CG3,"#N/A")=COLUMNS(CB3:CG3),NA(),_xlfn.MAXIFS(CB3:CG3,CB3:CG3,"&lt;&gt;#N/A"))</f>
        <v>#N/A</v>
      </c>
      <c r="X3" s="32" t="e">
        <f>IF(COUNTIF(CH3:CK3,"#N/A")=COLUMNS(CH3:CK3),NA(),_xlfn.MAXIFS(CH3:CK3,CH3:CK3,"&lt;&gt;#N/A"))</f>
        <v>#N/A</v>
      </c>
      <c r="Y3" s="32" t="e">
        <f>IF(COUNTIF(CL3:CM3,"#N/A")=COLUMNS(CL3:CM3),NA(),_xlfn.MAXIFS(CL3:CM3,CL3:CM3,"&lt;&gt;#N/A"))</f>
        <v>#N/A</v>
      </c>
      <c r="Z3" s="32" t="e">
        <f>IF(COUNTIF(CN3:CP3,"#N/A")=COLUMNS(CN3:CP3),NA(),_xlfn.MAXIFS(CN3:CP3,CN3:CP3,"&lt;&gt;#N/A"))</f>
        <v>#N/A</v>
      </c>
      <c r="AA3" s="80" cm="1">
        <f t="array" ref="AA3">_xlfn.IFS(AR3=0,0,AR3&gt;0,(LOG(0.01*BI3/10^-AR3)))</f>
        <v>6.4055611877733458</v>
      </c>
      <c r="AB3" s="79" cm="1">
        <f t="array" ref="AB3">_xlfn.IFS(AS3=0,0,AS3&gt;0,(LOG(0.01*BJ3/10^-AS3)))</f>
        <v>6.767532202729841</v>
      </c>
      <c r="AC3" s="79" cm="1">
        <f t="array" ref="AC3">_xlfn.IFS(AT3=0,0,AT3&gt;0,(LOG(0.01*BK3/10^-AT3)))</f>
        <v>0</v>
      </c>
      <c r="AD3" s="79" cm="1">
        <f t="array" ref="AD3">_xlfn.IFS(AU3=0,0,AU3&gt;0,(LOG(0.01*BL3/10^-AU3)))</f>
        <v>6.6304030861553676</v>
      </c>
      <c r="AE3" s="79" cm="1">
        <f t="array" ref="AE3">_xlfn.IFS(AV3=0,0,AV3&gt;0,(LOG(0.01*BM3/10^-AV3)))</f>
        <v>0</v>
      </c>
      <c r="AF3" s="79" cm="1">
        <f t="array" ref="AF3">_xlfn.IFS(AW3=0,0,AW3&gt;0,(LOG(0.01*BN3/10^-AW3)))</f>
        <v>5.4395950193968163</v>
      </c>
      <c r="AG3" s="79" cm="1">
        <f t="array" ref="AG3">_xlfn.IFS(AX3=0,0,AX3&gt;0,(LOG(0.01*BO3/10^-AX3)))</f>
        <v>5.9594064108867784</v>
      </c>
      <c r="AH3" s="79" cm="1">
        <f t="array" ref="AH3">_xlfn.IFS(AY3=0,0,AY3&gt;0,(LOG(0.01*BP3/10^-AY3)))</f>
        <v>5.4004459080179634</v>
      </c>
      <c r="AI3" s="79" cm="1">
        <f t="array" ref="AI3">_xlfn.IFS(AZ3=0,0,AZ3&gt;0,(LOG(0.01*BQ3/10^-AZ3)))</f>
        <v>0</v>
      </c>
      <c r="AJ3" s="79" cm="1">
        <f t="array" ref="AJ3">_xlfn.IFS(BA3=0,0,BA3&gt;0,(LOG(0.01*BR3/10^-BA3)))</f>
        <v>0</v>
      </c>
      <c r="AK3" s="79" t="e" cm="1">
        <f t="array" ref="AK3">_xlfn.IFS(BB3=0,0,BB3&gt;0,(LOG(0.01*BS3/10^-BB3)))</f>
        <v>#N/A</v>
      </c>
      <c r="AL3" s="79" cm="1">
        <f t="array" ref="AL3">_xlfn.IFS(BC3=0,0,BC3&gt;0,(LOG(0.01*BT3/10^-BC3)))</f>
        <v>8.4757527168228606</v>
      </c>
      <c r="AM3" s="79" cm="1">
        <f t="array" ref="AM3">_xlfn.IFS(BD3=0,0,BD3&gt;0,(LOG(0.01*BU3/10^-BD3)))</f>
        <v>0</v>
      </c>
      <c r="AN3" s="79" cm="1">
        <f t="array" ref="AN3">_xlfn.IFS(BE3=0,0,BE3&gt;0,(LOG(0.01*BV3/10^-BE3)))</f>
        <v>0</v>
      </c>
      <c r="AO3" s="79" t="e" cm="1">
        <f t="array" ref="AO3">_xlfn.IFS(BF3=0,0,BF3&gt;0,(LOG(0.01*BW3/10^-BF3)))</f>
        <v>#N/A</v>
      </c>
      <c r="AP3" s="79" t="e" cm="1">
        <f t="array" ref="AP3">_xlfn.IFS(BG3=0,0,BG3&gt;0,(LOG(0.01*BX3/10^-BG3)))</f>
        <v>#N/A</v>
      </c>
      <c r="AQ3" s="79" t="e" cm="1">
        <f t="array" ref="AQ3">_xlfn.IFS(BH3=0,0,BH3&gt;0,(LOG(0.01*BY3/10^-BH3)))</f>
        <v>#N/A</v>
      </c>
      <c r="AR3" s="80">
        <f>VLOOKUP($A3,'R-EmEC'!$A:$DD,MATCH(AR$2,'R-EmEC'!$A$1:$DD$1,0),FALSE)</f>
        <v>6.42</v>
      </c>
      <c r="AS3" s="79">
        <f>VLOOKUP($A3,'R-EmEC'!$A:$DD,MATCH(AS$2,'R-EmEC'!$A$1:$DD$1,0),FALSE)</f>
        <v>6.78</v>
      </c>
      <c r="AT3" s="79">
        <f>VLOOKUP($A3,'R-EmEC'!$A:$DD,MATCH(AT$2,'R-EmEC'!$A$1:$DD$1,0),FALSE)</f>
        <v>0</v>
      </c>
      <c r="AU3" s="79">
        <f>VLOOKUP($A3,'R-EmEC'!$A:$DD,MATCH(AU$2,'R-EmEC'!$A$1:$DD$1,0),FALSE)</f>
        <v>7.18</v>
      </c>
      <c r="AV3" s="79">
        <f>VLOOKUP($A3,'R-EmEC'!$A:$DD,MATCH(AV$2,'R-EmEC'!$A$1:$DD$1,0),FALSE)</f>
        <v>0</v>
      </c>
      <c r="AW3" s="79">
        <f>VLOOKUP($A3,'R-EmEC'!$A:$DD,MATCH(AW$2,'R-EmEC'!$A$1:$DD$1,0),FALSE)</f>
        <v>6.03</v>
      </c>
      <c r="AX3" s="79">
        <f>VLOOKUP($A3,'R-EmEC'!$A:$DD,MATCH(AX$2,'R-EmEC'!$A$1:$DD$1,0),FALSE)</f>
        <v>6.34</v>
      </c>
      <c r="AY3" s="79">
        <f>VLOOKUP($A3,'R-EmEC'!$A:$DD,MATCH(AY$2,'R-EmEC'!$A$1:$DD$1,0),FALSE)</f>
        <v>6.13</v>
      </c>
      <c r="AZ3" s="79">
        <f>VLOOKUP($A3,'R-EmEC'!$A:$DD,MATCH(AZ$2,'R-EmEC'!$A$1:$DD$1,0),FALSE)</f>
        <v>0</v>
      </c>
      <c r="BA3" s="79">
        <f>VLOOKUP($A3,'R-EmEC'!$A:$DD,MATCH(BA$2,'R-EmEC'!$A$1:$DD$1,0),FALSE)</f>
        <v>0</v>
      </c>
      <c r="BB3" s="79" t="e">
        <f>VLOOKUP($A3,'R-EmEC'!$A:$DD,MATCH(BB$2,'R-EmEC'!$A$1:$DD$1,0),FALSE)</f>
        <v>#N/A</v>
      </c>
      <c r="BC3" s="79">
        <f>VLOOKUP($A3,'R-EmEC'!$A:$DD,MATCH(BC$2,'R-EmEC'!$A$1:$DD$1,0),FALSE)</f>
        <v>8.76</v>
      </c>
      <c r="BD3" s="79">
        <f>VLOOKUP($A3,'R-EmEC'!$A:$DD,MATCH(BD$2,'R-EmEC'!$A$1:$DD$1,0),FALSE)</f>
        <v>0</v>
      </c>
      <c r="BE3" s="79">
        <f>VLOOKUP($A3,'R-EmEC'!$A:$DD,MATCH(BE$2,'R-EmEC'!$A$1:$DD$1,0),FALSE)</f>
        <v>0</v>
      </c>
      <c r="BF3" s="79" t="e">
        <f>VLOOKUP($A3,'R-EmEC'!$A:$DD,MATCH(BF$2,'R-EmEC'!$A$1:$DD$1,0),FALSE)</f>
        <v>#N/A</v>
      </c>
      <c r="BG3" s="79" t="e">
        <f>VLOOKUP($A3,'R-EmEC'!$A:$DD,MATCH(BG$2,'R-EmEC'!$A$1:$DD$1,0),FALSE)</f>
        <v>#N/A</v>
      </c>
      <c r="BH3" s="79" t="e">
        <f>VLOOKUP($A3,'R-EmEC'!$A:$DD,MATCH(BH$2,'R-EmEC'!$A$1:$DD$1,0),FALSE)</f>
        <v>#N/A</v>
      </c>
      <c r="BI3" s="79">
        <f>VLOOKUP($A3,'R-EmEC'!$A:$DD,MATCH(BI$2,'R-EmEC'!$A$1:$DD$1,0),FALSE)</f>
        <v>96.73</v>
      </c>
      <c r="BJ3" s="77">
        <f>VLOOKUP($A3,'R-EmEC'!$A:$DD,MATCH(BJ$2,'R-EmEC'!$A$1:$DD$1,0),FALSE)</f>
        <v>97.17</v>
      </c>
      <c r="BK3" s="77">
        <f>VLOOKUP($A3,'R-EmEC'!$A:$DD,MATCH(BK$2,'R-EmEC'!$A$1:$DD$1,0),FALSE)</f>
        <v>0</v>
      </c>
      <c r="BL3" s="77">
        <f>VLOOKUP($A3,'R-EmEC'!$A:$DD,MATCH(BL$2,'R-EmEC'!$A$1:$DD$1,0),FALSE)</f>
        <v>28.21</v>
      </c>
      <c r="BM3" s="77">
        <f>VLOOKUP($A3,'R-EmEC'!$A:$DD,MATCH(BM$2,'R-EmEC'!$A$1:$DD$1,0),FALSE)</f>
        <v>0</v>
      </c>
      <c r="BN3" s="77">
        <f>VLOOKUP($A3,'R-EmEC'!$A:$DD,MATCH(BN$2,'R-EmEC'!$A$1:$DD$1,0),FALSE)</f>
        <v>25.68</v>
      </c>
      <c r="BO3" s="77">
        <f>VLOOKUP($A3,'R-EmEC'!$A:$DD,MATCH(BO$2,'R-EmEC'!$A$1:$DD$1,0),FALSE)</f>
        <v>41.63</v>
      </c>
      <c r="BP3" s="77">
        <f>VLOOKUP($A3,'R-EmEC'!$A:$DD,MATCH(BP$2,'R-EmEC'!$A$1:$DD$1,0),FALSE)</f>
        <v>18.64</v>
      </c>
      <c r="BQ3" s="77">
        <f>VLOOKUP($A3,'R-EmEC'!$A:$DD,MATCH(BQ$2,'R-EmEC'!$A$1:$DD$1,0),FALSE)</f>
        <v>0</v>
      </c>
      <c r="BR3" s="77">
        <f>VLOOKUP($A3,'R-EmEC'!$A:$DD,MATCH(BR$2,'R-EmEC'!$A$1:$DD$1,0),FALSE)</f>
        <v>0</v>
      </c>
      <c r="BS3" s="77" t="e">
        <f>VLOOKUP($A3,'R-EmEC'!$A:$DD,MATCH(BS$2,'R-EmEC'!$A$1:$DD$1,0),FALSE)</f>
        <v>#N/A</v>
      </c>
      <c r="BT3" s="77">
        <f>VLOOKUP($A3,'R-EmEC'!$A:$DD,MATCH(BT$2,'R-EmEC'!$A$1:$DD$1,0),FALSE)</f>
        <v>51.97</v>
      </c>
      <c r="BU3" s="77">
        <f>VLOOKUP($A3,'R-EmEC'!$A:$DD,MATCH(BU$2,'R-EmEC'!$A$1:$DD$1,0),FALSE)</f>
        <v>0</v>
      </c>
      <c r="BV3" s="77">
        <f>VLOOKUP($A3,'R-EmEC'!$A:$DD,MATCH(BV$2,'R-EmEC'!$A$1:$DD$1,0),FALSE)</f>
        <v>0</v>
      </c>
      <c r="BW3" s="77" t="e">
        <f>VLOOKUP($A3,'R-EmEC'!$A:$DD,MATCH(BW$2,'R-EmEC'!$A$1:$DD$1,0),FALSE)</f>
        <v>#N/A</v>
      </c>
      <c r="BX3" s="77" t="e">
        <f>VLOOKUP($A3,'R-EmEC'!$A:$DD,MATCH(BX$2,'R-EmEC'!$A$1:$DD$1,0),FALSE)</f>
        <v>#N/A</v>
      </c>
      <c r="BY3" s="77" t="e">
        <f>VLOOKUP($A3,'R-EmEC'!$A:$DD,MATCH(BY$2,'R-EmEC'!$A$1:$DD$1,0),FALSE)</f>
        <v>#N/A</v>
      </c>
      <c r="BZ3" s="80" t="e">
        <f>VLOOKUP($A3,'R-EmEC'!$A:$DD,MATCH(BZ$2,'R-EmEC'!$A$1:$DD$1,0),FALSE)</f>
        <v>#N/A</v>
      </c>
      <c r="CA3" s="79" t="e">
        <f>VLOOKUP($A3,'R-EmEC'!$A:$DD,MATCH(CA$2,'R-EmEC'!$A$1:$DD$1,0),FALSE)</f>
        <v>#N/A</v>
      </c>
      <c r="CB3" s="79" t="e">
        <f>VLOOKUP($A3,'R-EmEC'!$A:$DD,MATCH(CB$2,'R-EmEC'!$A$1:$DD$1,0),FALSE)</f>
        <v>#N/A</v>
      </c>
      <c r="CC3" s="79" t="e">
        <f>VLOOKUP($A3,'R-EmEC'!$A:$DD,MATCH(CC$2,'R-EmEC'!$A$1:$DD$1,0),FALSE)</f>
        <v>#N/A</v>
      </c>
      <c r="CD3" s="79" t="e">
        <f>VLOOKUP($A3,'R-EmEC'!$A:$DD,MATCH(CD$2,'R-EmEC'!$A$1:$DD$1,0),FALSE)</f>
        <v>#N/A</v>
      </c>
      <c r="CE3" s="79" t="e">
        <f>VLOOKUP($A3,'R-EmEC'!$A:$DD,MATCH(CE$2,'R-EmEC'!$A$1:$DD$1,0),FALSE)</f>
        <v>#N/A</v>
      </c>
      <c r="CF3" s="79" t="e">
        <f>VLOOKUP($A3,'R-EmEC'!$A:$DD,MATCH(CF$2,'R-EmEC'!$A$1:$DD$1,0),FALSE)</f>
        <v>#N/A</v>
      </c>
      <c r="CG3" s="79" t="e">
        <f>VLOOKUP($A3,'R-EmEC'!$A:$DD,MATCH(CG$2,'R-EmEC'!$A$1:$DD$1,0),FALSE)</f>
        <v>#N/A</v>
      </c>
      <c r="CH3" s="79" t="e">
        <f>VLOOKUP($A3,'R-EmEC'!$A:$DD,MATCH(CH$2,'R-EmEC'!$A$1:$DD$1,0),FALSE)</f>
        <v>#N/A</v>
      </c>
      <c r="CI3" s="79" t="e">
        <f>VLOOKUP($A3,'R-EmEC'!$A:$DD,MATCH(CI$2,'R-EmEC'!$A$1:$DD$1,0),FALSE)</f>
        <v>#N/A</v>
      </c>
      <c r="CJ3" s="79" t="e">
        <f>VLOOKUP($A3,'R-EmEC'!$A:$DD,MATCH(CJ$2,'R-EmEC'!$A$1:$DD$1,0),FALSE)</f>
        <v>#N/A</v>
      </c>
      <c r="CK3" s="79" t="e">
        <f>VLOOKUP($A3,'R-EmEC'!$A:$DD,MATCH(CK$2,'R-EmEC'!$A$1:$DD$1,0),FALSE)</f>
        <v>#N/A</v>
      </c>
      <c r="CL3" s="79" t="e">
        <f>VLOOKUP($A3,'R-EmEC'!$A:$DD,MATCH(CL$2,'R-EmEC'!$A$1:$DD$1,0),FALSE)</f>
        <v>#N/A</v>
      </c>
      <c r="CM3" s="79" t="e">
        <f>VLOOKUP($A3,'R-EmEC'!$A:$DD,MATCH(CM$2,'R-EmEC'!$A$1:$DD$1,0),FALSE)</f>
        <v>#N/A</v>
      </c>
      <c r="CN3" s="79" t="e">
        <f>VLOOKUP($A3,'R-EmEC'!$A:$DD,MATCH(CN$2,'R-EmEC'!$A$1:$DD$1,0),FALSE)</f>
        <v>#N/A</v>
      </c>
      <c r="CO3" s="79" t="e">
        <f>VLOOKUP($A3,'R-EmEC'!$A:$DD,MATCH(CO$2,'R-EmEC'!$A$1:$DD$1,0),FALSE)</f>
        <v>#N/A</v>
      </c>
      <c r="CP3" s="79" t="e">
        <f>VLOOKUP($A3,'R-EmEC'!$A:$DD,MATCH(CP$2,'R-EmEC'!$A$1:$DD$1,0),FALSE)</f>
        <v>#N/A</v>
      </c>
    </row>
    <row r="4" spans="1:94" x14ac:dyDescent="0.2">
      <c r="A4" s="139" t="s">
        <v>179</v>
      </c>
      <c r="B4" s="1" t="s">
        <v>2945</v>
      </c>
      <c r="C4" t="s">
        <v>2948</v>
      </c>
      <c r="D4" t="s">
        <v>4</v>
      </c>
      <c r="E4">
        <v>5311318</v>
      </c>
      <c r="F4" t="s">
        <v>255</v>
      </c>
      <c r="G4" s="28">
        <f t="shared" ref="G4:G6" si="0">IF(COUNTIF(AA4:AB4,"#N/A")=COLUMNS(AA4:AB4),NA(),_xlfn.MAXIFS(AA4:AB4,AA4:AB4,"&lt;&gt;#N/A"))</f>
        <v>0</v>
      </c>
      <c r="H4" s="32">
        <f t="shared" ref="H4:H6" si="1">IF(COUNTIF(AC4:AH4,"#N/A")=COLUMNS(AC4:AH4),NA(),_xlfn.MAXIFS(AC4:AH4,AC4:AH4,"&lt;&gt;#N/A"))</f>
        <v>9.0050645341561424</v>
      </c>
      <c r="I4" s="32">
        <f t="shared" ref="I4:I6" si="2">IF(COUNTIF(AI4:AL4,"#N/A")=COLUMNS(AI4:AL4),NA(),_xlfn.MAXIFS(AI4:AL4,AI4:AL4,"&lt;&gt;#N/A"))</f>
        <v>9.260434077479319</v>
      </c>
      <c r="J4" s="32">
        <f t="shared" ref="J4:J6" si="3">IF(COUNTIF(AM4:AN4,"#N/A")=COLUMNS(AM4:AN4),NA(),_xlfn.MAXIFS(AM4:AN4,AM4:AN4,"&lt;&gt;#N/A"))</f>
        <v>8.9991740555884849</v>
      </c>
      <c r="K4" s="32" t="e">
        <f t="shared" ref="K4:K6" si="4">IF(COUNTIF(AO4:AQ4,"#N/A")=COLUMNS(AO4:AQ4),NA(),_xlfn.MAXIFS(AO4:AQ4,AO4:AQ4,"&lt;&gt;#N/A"))</f>
        <v>#N/A</v>
      </c>
      <c r="L4" s="28">
        <f t="shared" ref="L4:L6" si="5">IF(COUNTIF(AR4:AS4,"#N/A")=COLUMNS(AR4:AS4),NA(),_xlfn.MAXIFS(AR4:AS4,AR4:AS4,"&lt;&gt;#N/A"))</f>
        <v>0</v>
      </c>
      <c r="M4" s="32">
        <f t="shared" ref="M4:M6" si="6">IF(COUNTIF(AT4:AY4,"#N/A")=COLUMNS(AT4:AY4),NA(),_xlfn.MAXIFS(AT4:AY4,AT4:AY4,"&lt;&gt;#N/A"))</f>
        <v>9.01</v>
      </c>
      <c r="N4" s="32">
        <f t="shared" ref="N4:N6" si="7">IF(COUNTIF(AZ4:BC4,"#N/A")=COLUMNS(AZ4:BC4),NA(),_xlfn.MAXIFS(AZ4:BC4,AZ4:BC4,"&lt;&gt;#N/A"))</f>
        <v>9.26</v>
      </c>
      <c r="O4" s="32">
        <f t="shared" ref="O4:O6" si="8">IF(COUNTIF(BD4:BE4,"#N/A")=COLUMNS(BD4:BE4),NA(),_xlfn.MAXIFS(BD4:BE4,BD4:BE4,"&lt;&gt;#N/A"))</f>
        <v>9</v>
      </c>
      <c r="P4" s="32" t="e">
        <f t="shared" ref="P4:P6" si="9">IF(COUNTIF(BF4:BH4,"#N/A")=COLUMNS(BF4:BH4),NA(),_xlfn.MAXIFS(BF4:BH4,BF4:BH4,"&lt;&gt;#N/A"))</f>
        <v>#N/A</v>
      </c>
      <c r="Q4" s="29">
        <f t="shared" ref="Q4:Q6" si="10">IF(COUNTIF(BI4:BJ4,"#N/A")=COLUMNS(BI4:BJ4),NA(),_xlfn.MAXIFS(BI4:BJ4,BI4:BJ4,"&lt;&gt;#N/A"))</f>
        <v>0</v>
      </c>
      <c r="R4" s="31">
        <f t="shared" ref="R4:R6" si="11">IF(COUNTIF(BK4:BP4,"#N/A")=COLUMNS(BK4:BP4),NA(),_xlfn.MAXIFS(BK4:BP4,BK4:BP4,"&lt;&gt;#N/A"))</f>
        <v>99.18</v>
      </c>
      <c r="S4" s="31">
        <f t="shared" ref="S4:S6" si="12">IF(COUNTIF(BQ4:BT4,"#N/A")=COLUMNS(BQ4:BT4),NA(),_xlfn.MAXIFS(BQ4:BT4,BQ4:BT4,"&lt;&gt;#N/A"))</f>
        <v>100.1</v>
      </c>
      <c r="T4" s="31">
        <f t="shared" ref="T4:T6" si="13">IF(COUNTIF(BU4:BV4,"#N/A")=COLUMNS(BU4:BV4),NA(),_xlfn.MAXIFS(BU4:BV4,BU4:BV4,"&lt;&gt;#N/A"))</f>
        <v>99.81</v>
      </c>
      <c r="U4" s="31" t="e">
        <f t="shared" ref="U4:U6" si="14">IF(COUNTIF(BW4:BY4,"#N/A")=COLUMNS(BW4:BY4),NA(),_xlfn.MAXIFS(BW4:BY4,BW4:BY4,"&lt;&gt;#N/A"))</f>
        <v>#N/A</v>
      </c>
      <c r="V4" s="28" t="e">
        <f t="shared" ref="V4:V6" si="15">IF(COUNTIF(BZ4:CA4,"#N/A")=COLUMNS(BZ4:CA4),NA(),_xlfn.MAXIFS(BZ4:CA4,BZ4:CA4,"&lt;&gt;#N/A"))</f>
        <v>#N/A</v>
      </c>
      <c r="W4" s="32" t="e">
        <f t="shared" ref="W4" si="16">IF(COUNTIF(CB4:CG4,"#N/A")=COLUMNS(CB4:CG4),NA(),_xlfn.MAXIFS(CB4:CG4,CB4:CG4,"&lt;&gt;#N/A"))</f>
        <v>#N/A</v>
      </c>
      <c r="X4" s="32" t="e">
        <f t="shared" ref="X4:X6" si="17">IF(COUNTIF(CH4:CK4,"#N/A")=COLUMNS(CH4:CK4),NA(),_xlfn.MAXIFS(CH4:CK4,CH4:CK4,"&lt;&gt;#N/A"))</f>
        <v>#N/A</v>
      </c>
      <c r="Y4" s="32" t="e">
        <f t="shared" ref="Y4:Y6" si="18">IF(COUNTIF(CL4:CM4,"#N/A")=COLUMNS(CL4:CM4),NA(),_xlfn.MAXIFS(CL4:CM4,CL4:CM4,"&lt;&gt;#N/A"))</f>
        <v>#N/A</v>
      </c>
      <c r="Z4" s="32" t="e">
        <f t="shared" ref="Z4:Z6" si="19">IF(COUNTIF(CN4:CP4,"#N/A")=COLUMNS(CN4:CP4),NA(),_xlfn.MAXIFS(CN4:CP4,CN4:CP4,"&lt;&gt;#N/A"))</f>
        <v>#N/A</v>
      </c>
      <c r="AA4" s="80" cm="1">
        <f t="array" ref="AA4">_xlfn.IFS(AR4=0,0,AR4&gt;0,(LOG(0.01*BI4/10^-AR4)))</f>
        <v>0</v>
      </c>
      <c r="AB4" s="79" cm="1">
        <f t="array" ref="AB4">_xlfn.IFS(AS4=0,0,AS4&gt;0,(LOG(0.01*BJ4/10^-AS4)))</f>
        <v>0</v>
      </c>
      <c r="AC4" s="79" cm="1">
        <f t="array" ref="AC4">_xlfn.IFS(AT4=0,0,AT4&gt;0,(LOG(0.01*BK4/10^-AT4)))</f>
        <v>8.80611747613729</v>
      </c>
      <c r="AD4" s="79" cm="1">
        <f t="array" ref="AD4">_xlfn.IFS(AU4=0,0,AU4&gt;0,(LOG(0.01*BL4/10^-AU4)))</f>
        <v>8.8564241039550922</v>
      </c>
      <c r="AE4" s="79" cm="1">
        <f t="array" ref="AE4">_xlfn.IFS(AV4=0,0,AV4&gt;0,(LOG(0.01*BM4/10^-AV4)))</f>
        <v>8.5089155205126872</v>
      </c>
      <c r="AF4" s="79" cm="1">
        <f t="array" ref="AF4">_xlfn.IFS(AW4=0,0,AW4&gt;0,(LOG(0.01*BN4/10^-AW4)))</f>
        <v>9.0050645341561424</v>
      </c>
      <c r="AG4" s="79" cm="1">
        <f t="array" ref="AG4">_xlfn.IFS(AX4=0,0,AX4&gt;0,(LOG(0.01*BO4/10^-AX4)))</f>
        <v>8.8246250537686048</v>
      </c>
      <c r="AH4" s="79" cm="1">
        <f t="array" ref="AH4">_xlfn.IFS(AY4=0,0,AY4&gt;0,(LOG(0.01*BP4/10^-AY4)))</f>
        <v>8.9462489145691322</v>
      </c>
      <c r="AI4" s="79" cm="1">
        <f t="array" ref="AI4">_xlfn.IFS(AZ4=0,0,AZ4&gt;0,(LOG(0.01*BQ4/10^-AZ4)))</f>
        <v>8.8380848879365566</v>
      </c>
      <c r="AJ4" s="79" cm="1">
        <f t="array" ref="AJ4">_xlfn.IFS(BA4=0,0,BA4&gt;0,(LOG(0.01*BR4/10^-BA4)))</f>
        <v>9.260434077479319</v>
      </c>
      <c r="AK4" s="79" t="e" cm="1">
        <f t="array" ref="AK4">_xlfn.IFS(BB4=0,0,BB4&gt;0,(LOG(0.01*BS4/10^-BB4)))</f>
        <v>#N/A</v>
      </c>
      <c r="AL4" s="79" cm="1">
        <f t="array" ref="AL4">_xlfn.IFS(BC4=0,0,BC4&gt;0,(LOG(0.01*BT4/10^-BC4)))</f>
        <v>9.0773426906016237</v>
      </c>
      <c r="AM4" s="79" cm="1">
        <f t="array" ref="AM4">_xlfn.IFS(BD4=0,0,BD4&gt;0,(LOG(0.01*BU4/10^-BD4)))</f>
        <v>8.6689129043587876</v>
      </c>
      <c r="AN4" s="79" cm="1">
        <f t="array" ref="AN4">_xlfn.IFS(BE4=0,0,BE4&gt;0,(LOG(0.01*BV4/10^-BE4)))</f>
        <v>8.9991740555884849</v>
      </c>
      <c r="AO4" s="79" t="e" cm="1">
        <f t="array" ref="AO4">_xlfn.IFS(BF4=0,0,BF4&gt;0,(LOG(0.01*BW4/10^-BF4)))</f>
        <v>#N/A</v>
      </c>
      <c r="AP4" s="79" t="e" cm="1">
        <f t="array" ref="AP4">_xlfn.IFS(BG4=0,0,BG4&gt;0,(LOG(0.01*BX4/10^-BG4)))</f>
        <v>#N/A</v>
      </c>
      <c r="AQ4" s="79" t="e" cm="1">
        <f t="array" ref="AQ4">_xlfn.IFS(BH4=0,0,BH4&gt;0,(LOG(0.01*BY4/10^-BH4)))</f>
        <v>#N/A</v>
      </c>
      <c r="AR4" s="80">
        <f>VLOOKUP($A4,'R-EmEC'!$A:$DD,MATCH(AR$2,'R-EmEC'!$A$1:$DD$1,0),FALSE)</f>
        <v>0</v>
      </c>
      <c r="AS4" s="79">
        <f>VLOOKUP($A4,'R-EmEC'!$A:$DD,MATCH(AS$2,'R-EmEC'!$A$1:$DD$1,0),FALSE)</f>
        <v>0</v>
      </c>
      <c r="AT4" s="79">
        <f>VLOOKUP($A4,'R-EmEC'!$A:$DD,MATCH(AT$2,'R-EmEC'!$A$1:$DD$1,0),FALSE)</f>
        <v>8.81</v>
      </c>
      <c r="AU4" s="79">
        <f>VLOOKUP($A4,'R-EmEC'!$A:$DD,MATCH(AU$2,'R-EmEC'!$A$1:$DD$1,0),FALSE)</f>
        <v>8.86</v>
      </c>
      <c r="AV4" s="79">
        <f>VLOOKUP($A4,'R-EmEC'!$A:$DD,MATCH(AV$2,'R-EmEC'!$A$1:$DD$1,0),FALSE)</f>
        <v>8.52</v>
      </c>
      <c r="AW4" s="79">
        <f>VLOOKUP($A4,'R-EmEC'!$A:$DD,MATCH(AW$2,'R-EmEC'!$A$1:$DD$1,0),FALSE)</f>
        <v>9.01</v>
      </c>
      <c r="AX4" s="79">
        <f>VLOOKUP($A4,'R-EmEC'!$A:$DD,MATCH(AX$2,'R-EmEC'!$A$1:$DD$1,0),FALSE)</f>
        <v>8.83</v>
      </c>
      <c r="AY4" s="79">
        <f>VLOOKUP($A4,'R-EmEC'!$A:$DD,MATCH(AY$2,'R-EmEC'!$A$1:$DD$1,0),FALSE)</f>
        <v>8.9499999999999993</v>
      </c>
      <c r="AZ4" s="79">
        <f>VLOOKUP($A4,'R-EmEC'!$A:$DD,MATCH(AZ$2,'R-EmEC'!$A$1:$DD$1,0),FALSE)</f>
        <v>8.84</v>
      </c>
      <c r="BA4" s="79">
        <f>VLOOKUP($A4,'R-EmEC'!$A:$DD,MATCH(BA$2,'R-EmEC'!$A$1:$DD$1,0),FALSE)</f>
        <v>9.26</v>
      </c>
      <c r="BB4" s="79" t="e">
        <f>VLOOKUP($A4,'R-EmEC'!$A:$DD,MATCH(BB$2,'R-EmEC'!$A$1:$DD$1,0),FALSE)</f>
        <v>#N/A</v>
      </c>
      <c r="BC4" s="79">
        <f>VLOOKUP($A4,'R-EmEC'!$A:$DD,MATCH(BC$2,'R-EmEC'!$A$1:$DD$1,0),FALSE)</f>
        <v>9.08</v>
      </c>
      <c r="BD4" s="79">
        <f>VLOOKUP($A4,'R-EmEC'!$A:$DD,MATCH(BD$2,'R-EmEC'!$A$1:$DD$1,0),FALSE)</f>
        <v>8.67</v>
      </c>
      <c r="BE4" s="79">
        <f>VLOOKUP($A4,'R-EmEC'!$A:$DD,MATCH(BE$2,'R-EmEC'!$A$1:$DD$1,0),FALSE)</f>
        <v>9</v>
      </c>
      <c r="BF4" s="79" t="e">
        <f>VLOOKUP($A4,'R-EmEC'!$A:$DD,MATCH(BF$2,'R-EmEC'!$A$1:$DD$1,0),FALSE)</f>
        <v>#N/A</v>
      </c>
      <c r="BG4" s="79" t="e">
        <f>VLOOKUP($A4,'R-EmEC'!$A:$DD,MATCH(BG$2,'R-EmEC'!$A$1:$DD$1,0),FALSE)</f>
        <v>#N/A</v>
      </c>
      <c r="BH4" s="79" t="e">
        <f>VLOOKUP($A4,'R-EmEC'!$A:$DD,MATCH(BH$2,'R-EmEC'!$A$1:$DD$1,0),FALSE)</f>
        <v>#N/A</v>
      </c>
      <c r="BI4" s="78">
        <f>VLOOKUP($A4,'R-EmEC'!$A:$DD,MATCH(BI$2,'R-EmEC'!$A$1:$DD$1,0),FALSE)</f>
        <v>0</v>
      </c>
      <c r="BJ4" s="77">
        <f>VLOOKUP($A4,'R-EmEC'!$A:$DD,MATCH(BJ$2,'R-EmEC'!$A$1:$DD$1,0),FALSE)</f>
        <v>0</v>
      </c>
      <c r="BK4" s="77">
        <f>VLOOKUP($A4,'R-EmEC'!$A:$DD,MATCH(BK$2,'R-EmEC'!$A$1:$DD$1,0),FALSE)</f>
        <v>99.11</v>
      </c>
      <c r="BL4" s="77">
        <f>VLOOKUP($A4,'R-EmEC'!$A:$DD,MATCH(BL$2,'R-EmEC'!$A$1:$DD$1,0),FALSE)</f>
        <v>99.18</v>
      </c>
      <c r="BM4" s="77">
        <f>VLOOKUP($A4,'R-EmEC'!$A:$DD,MATCH(BM$2,'R-EmEC'!$A$1:$DD$1,0),FALSE)</f>
        <v>97.48</v>
      </c>
      <c r="BN4" s="77">
        <f>VLOOKUP($A4,'R-EmEC'!$A:$DD,MATCH(BN$2,'R-EmEC'!$A$1:$DD$1,0),FALSE)</f>
        <v>98.87</v>
      </c>
      <c r="BO4" s="77">
        <f>VLOOKUP($A4,'R-EmEC'!$A:$DD,MATCH(BO$2,'R-EmEC'!$A$1:$DD$1,0),FALSE)</f>
        <v>98.77</v>
      </c>
      <c r="BP4" s="77">
        <f>VLOOKUP($A4,'R-EmEC'!$A:$DD,MATCH(BP$2,'R-EmEC'!$A$1:$DD$1,0),FALSE)</f>
        <v>99.14</v>
      </c>
      <c r="BQ4" s="77">
        <f>VLOOKUP($A4,'R-EmEC'!$A:$DD,MATCH(BQ$2,'R-EmEC'!$A$1:$DD$1,0),FALSE)</f>
        <v>99.56</v>
      </c>
      <c r="BR4" s="77">
        <f>VLOOKUP($A4,'R-EmEC'!$A:$DD,MATCH(BR$2,'R-EmEC'!$A$1:$DD$1,0),FALSE)</f>
        <v>100.1</v>
      </c>
      <c r="BS4" s="77" t="e">
        <f>VLOOKUP($A4,'R-EmEC'!$A:$DD,MATCH(BS$2,'R-EmEC'!$A$1:$DD$1,0),FALSE)</f>
        <v>#N/A</v>
      </c>
      <c r="BT4" s="77">
        <f>VLOOKUP($A4,'R-EmEC'!$A:$DD,MATCH(BT$2,'R-EmEC'!$A$1:$DD$1,0),FALSE)</f>
        <v>99.39</v>
      </c>
      <c r="BU4" s="77">
        <f>VLOOKUP($A4,'R-EmEC'!$A:$DD,MATCH(BU$2,'R-EmEC'!$A$1:$DD$1,0),FALSE)</f>
        <v>99.75</v>
      </c>
      <c r="BV4" s="77">
        <f>VLOOKUP($A4,'R-EmEC'!$A:$DD,MATCH(BV$2,'R-EmEC'!$A$1:$DD$1,0),FALSE)</f>
        <v>99.81</v>
      </c>
      <c r="BW4" s="77" t="e">
        <f>VLOOKUP($A4,'R-EmEC'!$A:$DD,MATCH(BW$2,'R-EmEC'!$A$1:$DD$1,0),FALSE)</f>
        <v>#N/A</v>
      </c>
      <c r="BX4" s="77" t="e">
        <f>VLOOKUP($A4,'R-EmEC'!$A:$DD,MATCH(BX$2,'R-EmEC'!$A$1:$DD$1,0),FALSE)</f>
        <v>#N/A</v>
      </c>
      <c r="BY4" s="77" t="e">
        <f>VLOOKUP($A4,'R-EmEC'!$A:$DD,MATCH(BY$2,'R-EmEC'!$A$1:$DD$1,0),FALSE)</f>
        <v>#N/A</v>
      </c>
      <c r="BZ4" s="80" t="e">
        <f>VLOOKUP($A4,'R-EmEC'!$A:$DD,MATCH(BZ$2,'R-EmEC'!$A$1:$DD$1,0),FALSE)</f>
        <v>#N/A</v>
      </c>
      <c r="CA4" s="79" t="e">
        <f>VLOOKUP($A4,'R-EmEC'!$A:$DD,MATCH(CA$2,'R-EmEC'!$A$1:$DD$1,0),FALSE)</f>
        <v>#N/A</v>
      </c>
      <c r="CB4" s="79" t="e">
        <f>VLOOKUP($A4,'R-EmEC'!$A:$DD,MATCH(CB$2,'R-EmEC'!$A$1:$DD$1,0),FALSE)</f>
        <v>#N/A</v>
      </c>
      <c r="CC4" s="79" t="e">
        <f>VLOOKUP($A4,'R-EmEC'!$A:$DD,MATCH(CC$2,'R-EmEC'!$A$1:$DD$1,0),FALSE)</f>
        <v>#N/A</v>
      </c>
      <c r="CD4" s="79" t="e">
        <f>VLOOKUP($A4,'R-EmEC'!$A:$DD,MATCH(CD$2,'R-EmEC'!$A$1:$DD$1,0),FALSE)</f>
        <v>#N/A</v>
      </c>
      <c r="CE4" s="79" t="e">
        <f>VLOOKUP($A4,'R-EmEC'!$A:$DD,MATCH(CE$2,'R-EmEC'!$A$1:$DD$1,0),FALSE)</f>
        <v>#N/A</v>
      </c>
      <c r="CF4" s="79" t="e">
        <f>VLOOKUP($A4,'R-EmEC'!$A:$DD,MATCH(CF$2,'R-EmEC'!$A$1:$DD$1,0),FALSE)</f>
        <v>#N/A</v>
      </c>
      <c r="CG4" s="79" t="e">
        <f>VLOOKUP($A4,'R-EmEC'!$A:$DD,MATCH(CG$2,'R-EmEC'!$A$1:$DD$1,0),FALSE)</f>
        <v>#N/A</v>
      </c>
      <c r="CH4" s="79" t="e">
        <f>VLOOKUP($A4,'R-EmEC'!$A:$DD,MATCH(CH$2,'R-EmEC'!$A$1:$DD$1,0),FALSE)</f>
        <v>#N/A</v>
      </c>
      <c r="CI4" s="79" t="e">
        <f>VLOOKUP($A4,'R-EmEC'!$A:$DD,MATCH(CI$2,'R-EmEC'!$A$1:$DD$1,0),FALSE)</f>
        <v>#N/A</v>
      </c>
      <c r="CJ4" s="79" t="e">
        <f>VLOOKUP($A4,'R-EmEC'!$A:$DD,MATCH(CJ$2,'R-EmEC'!$A$1:$DD$1,0),FALSE)</f>
        <v>#N/A</v>
      </c>
      <c r="CK4" s="79" t="e">
        <f>VLOOKUP($A4,'R-EmEC'!$A:$DD,MATCH(CK$2,'R-EmEC'!$A$1:$DD$1,0),FALSE)</f>
        <v>#N/A</v>
      </c>
      <c r="CL4" s="79" t="e">
        <f>VLOOKUP($A4,'R-EmEC'!$A:$DD,MATCH(CL$2,'R-EmEC'!$A$1:$DD$1,0),FALSE)</f>
        <v>#N/A</v>
      </c>
      <c r="CM4" s="79" t="e">
        <f>VLOOKUP($A4,'R-EmEC'!$A:$DD,MATCH(CM$2,'R-EmEC'!$A$1:$DD$1,0),FALSE)</f>
        <v>#N/A</v>
      </c>
      <c r="CN4" s="79" t="e">
        <f>VLOOKUP($A4,'R-EmEC'!$A:$DD,MATCH(CN$2,'R-EmEC'!$A$1:$DD$1,0),FALSE)</f>
        <v>#N/A</v>
      </c>
      <c r="CO4" s="79" t="e">
        <f>VLOOKUP($A4,'R-EmEC'!$A:$DD,MATCH(CO$2,'R-EmEC'!$A$1:$DD$1,0),FALSE)</f>
        <v>#N/A</v>
      </c>
      <c r="CP4" s="79" t="e">
        <f>VLOOKUP($A4,'R-EmEC'!$A:$DD,MATCH(CP$2,'R-EmEC'!$A$1:$DD$1,0),FALSE)</f>
        <v>#N/A</v>
      </c>
    </row>
    <row r="5" spans="1:94" x14ac:dyDescent="0.2">
      <c r="A5" s="139" t="s">
        <v>153</v>
      </c>
      <c r="B5" s="1" t="s">
        <v>1588</v>
      </c>
      <c r="C5" t="s">
        <v>238</v>
      </c>
      <c r="D5" t="s">
        <v>2868</v>
      </c>
      <c r="E5">
        <v>2906</v>
      </c>
      <c r="F5" t="s">
        <v>254</v>
      </c>
      <c r="G5" s="28">
        <f t="shared" si="0"/>
        <v>5.5566868052009966</v>
      </c>
      <c r="H5" s="32">
        <f t="shared" si="1"/>
        <v>7.0685161034230424</v>
      </c>
      <c r="I5" s="32">
        <f t="shared" si="2"/>
        <v>0</v>
      </c>
      <c r="J5" s="32">
        <f t="shared" si="3"/>
        <v>7.3675253094496025</v>
      </c>
      <c r="K5" s="32" t="e">
        <f t="shared" si="4"/>
        <v>#N/A</v>
      </c>
      <c r="L5" s="28">
        <f t="shared" si="5"/>
        <v>5.98</v>
      </c>
      <c r="M5" s="32">
        <f t="shared" si="6"/>
        <v>7.11</v>
      </c>
      <c r="N5" s="32">
        <f t="shared" si="7"/>
        <v>0</v>
      </c>
      <c r="O5" s="32">
        <f t="shared" si="8"/>
        <v>7.53</v>
      </c>
      <c r="P5" s="32" t="e">
        <f t="shared" si="9"/>
        <v>#N/A</v>
      </c>
      <c r="Q5" s="29">
        <f t="shared" si="10"/>
        <v>37.729999999999997</v>
      </c>
      <c r="R5" s="31">
        <f t="shared" si="11"/>
        <v>123.5</v>
      </c>
      <c r="S5" s="31">
        <f t="shared" si="12"/>
        <v>0</v>
      </c>
      <c r="T5" s="31">
        <f t="shared" si="13"/>
        <v>108.2</v>
      </c>
      <c r="U5" s="31" t="e">
        <f t="shared" si="14"/>
        <v>#N/A</v>
      </c>
      <c r="V5" s="28" t="e">
        <f t="shared" si="15"/>
        <v>#N/A</v>
      </c>
      <c r="W5" s="32" t="e">
        <f>IF(COUNTIF(CB5:CG5,"#N/A")=COLUMNS(CB5:CG5),NA(),_xlfn.MAXIFS(CB5:CG5,CB5:CG5,"&lt;&gt;#N/A"))</f>
        <v>#N/A</v>
      </c>
      <c r="X5" s="32" t="e">
        <f t="shared" si="17"/>
        <v>#N/A</v>
      </c>
      <c r="Y5" s="32" t="e">
        <f t="shared" si="18"/>
        <v>#N/A</v>
      </c>
      <c r="Z5" s="32" t="e">
        <f t="shared" si="19"/>
        <v>#N/A</v>
      </c>
      <c r="AA5" s="80" cm="1">
        <f t="array" ref="AA5">_xlfn.IFS(AR5=0,0,AR5&gt;0,(LOG(0.01*BI5/10^-AR5)))</f>
        <v>5.5566868052009966</v>
      </c>
      <c r="AB5" s="79" cm="1">
        <f t="array" ref="AB5">_xlfn.IFS(AS5=0,0,AS5&gt;0,(LOG(0.01*BJ5/10^-AS5)))</f>
        <v>0</v>
      </c>
      <c r="AC5" s="79" cm="1">
        <f t="array" ref="AC5">_xlfn.IFS(AT5=0,0,AT5&gt;0,(LOG(0.01*BK5/10^-AT5)))</f>
        <v>5.7292483984479468</v>
      </c>
      <c r="AD5" s="79" cm="1">
        <f t="array" ref="AD5">_xlfn.IFS(AU5=0,0,AU5&gt;0,(LOG(0.01*BL5/10^-AU5)))</f>
        <v>6.2428552447048107</v>
      </c>
      <c r="AE5" s="79" cm="1">
        <f t="array" ref="AE5">_xlfn.IFS(AV5=0,0,AV5&gt;0,(LOG(0.01*BM5/10^-AV5)))</f>
        <v>5.3172616923538758</v>
      </c>
      <c r="AF5" s="79" cm="1">
        <f t="array" ref="AF5">_xlfn.IFS(AW5=0,0,AW5&gt;0,(LOG(0.01*BN5/10^-AW5)))</f>
        <v>6.9916669575956849</v>
      </c>
      <c r="AG5" s="79" cm="1">
        <f t="array" ref="AG5">_xlfn.IFS(AX5=0,0,AX5&gt;0,(LOG(0.01*BO5/10^-AX5)))</f>
        <v>7.0685161034230424</v>
      </c>
      <c r="AH5" s="79" cm="1">
        <f t="array" ref="AH5">_xlfn.IFS(AY5=0,0,AY5&gt;0,(LOG(0.01*BP5/10^-AY5)))</f>
        <v>6.5513669708577815</v>
      </c>
      <c r="AI5" s="79" cm="1">
        <f t="array" ref="AI5">_xlfn.IFS(AZ5=0,0,AZ5&gt;0,(LOG(0.01*BQ5/10^-AZ5)))</f>
        <v>0</v>
      </c>
      <c r="AJ5" s="79" cm="1">
        <f t="array" ref="AJ5">_xlfn.IFS(BA5=0,0,BA5&gt;0,(LOG(0.01*BR5/10^-BA5)))</f>
        <v>0</v>
      </c>
      <c r="AK5" s="79" t="e" cm="1">
        <f t="array" ref="AK5">_xlfn.IFS(BB5=0,0,BB5&gt;0,(LOG(0.01*BS5/10^-BB5)))</f>
        <v>#N/A</v>
      </c>
      <c r="AL5" s="79" cm="1">
        <f t="array" ref="AL5">_xlfn.IFS(BC5=0,0,BC5&gt;0,(LOG(0.01*BT5/10^-BC5)))</f>
        <v>0</v>
      </c>
      <c r="AM5" s="79" cm="1">
        <f t="array" ref="AM5">_xlfn.IFS(BD5=0,0,BD5&gt;0,(LOG(0.01*BU5/10^-BD5)))</f>
        <v>7.2342272607705516</v>
      </c>
      <c r="AN5" s="79" cm="1">
        <f t="array" ref="AN5">_xlfn.IFS(BE5=0,0,BE5&gt;0,(LOG(0.01*BV5/10^-BE5)))</f>
        <v>7.3675253094496025</v>
      </c>
      <c r="AO5" s="79" t="e" cm="1">
        <f t="array" ref="AO5">_xlfn.IFS(BF5=0,0,BF5&gt;0,(LOG(0.01*BW5/10^-BF5)))</f>
        <v>#N/A</v>
      </c>
      <c r="AP5" s="79" t="e" cm="1">
        <f t="array" ref="AP5">_xlfn.IFS(BG5=0,0,BG5&gt;0,(LOG(0.01*BX5/10^-BG5)))</f>
        <v>#N/A</v>
      </c>
      <c r="AQ5" s="79" t="e" cm="1">
        <f t="array" ref="AQ5">_xlfn.IFS(BH5=0,0,BH5&gt;0,(LOG(0.01*BY5/10^-BH5)))</f>
        <v>#N/A</v>
      </c>
      <c r="AR5" s="80">
        <f>VLOOKUP($A5,'R-EmEC'!$A:$DD,MATCH(AR$2,'R-EmEC'!$A$1:$DD$1,0),FALSE)</f>
        <v>5.98</v>
      </c>
      <c r="AS5" s="79">
        <f>VLOOKUP($A5,'R-EmEC'!$A:$DD,MATCH(AS$2,'R-EmEC'!$A$1:$DD$1,0),FALSE)</f>
        <v>0</v>
      </c>
      <c r="AT5" s="79">
        <f>VLOOKUP($A5,'R-EmEC'!$A:$DD,MATCH(AT$2,'R-EmEC'!$A$1:$DD$1,0),FALSE)</f>
        <v>6.01</v>
      </c>
      <c r="AU5" s="79">
        <f>VLOOKUP($A5,'R-EmEC'!$A:$DD,MATCH(AU$2,'R-EmEC'!$A$1:$DD$1,0),FALSE)</f>
        <v>6.37</v>
      </c>
      <c r="AV5" s="79">
        <f>VLOOKUP($A5,'R-EmEC'!$A:$DD,MATCH(AV$2,'R-EmEC'!$A$1:$DD$1,0),FALSE)</f>
        <v>5.75</v>
      </c>
      <c r="AW5" s="79">
        <f>VLOOKUP($A5,'R-EmEC'!$A:$DD,MATCH(AW$2,'R-EmEC'!$A$1:$DD$1,0),FALSE)</f>
        <v>6.9</v>
      </c>
      <c r="AX5" s="79">
        <f>VLOOKUP($A5,'R-EmEC'!$A:$DD,MATCH(AX$2,'R-EmEC'!$A$1:$DD$1,0),FALSE)</f>
        <v>7.11</v>
      </c>
      <c r="AY5" s="79">
        <f>VLOOKUP($A5,'R-EmEC'!$A:$DD,MATCH(AY$2,'R-EmEC'!$A$1:$DD$1,0),FALSE)</f>
        <v>6.78</v>
      </c>
      <c r="AZ5" s="79">
        <f>VLOOKUP($A5,'R-EmEC'!$A:$DD,MATCH(AZ$2,'R-EmEC'!$A$1:$DD$1,0),FALSE)</f>
        <v>0</v>
      </c>
      <c r="BA5" s="79">
        <f>VLOOKUP($A5,'R-EmEC'!$A:$DD,MATCH(BA$2,'R-EmEC'!$A$1:$DD$1,0),FALSE)</f>
        <v>0</v>
      </c>
      <c r="BB5" s="79" t="e">
        <f>VLOOKUP($A5,'R-EmEC'!$A:$DD,MATCH(BB$2,'R-EmEC'!$A$1:$DD$1,0),FALSE)</f>
        <v>#N/A</v>
      </c>
      <c r="BC5" s="79">
        <f>VLOOKUP($A5,'R-EmEC'!$A:$DD,MATCH(BC$2,'R-EmEC'!$A$1:$DD$1,0),FALSE)</f>
        <v>0</v>
      </c>
      <c r="BD5" s="79">
        <f>VLOOKUP($A5,'R-EmEC'!$A:$DD,MATCH(BD$2,'R-EmEC'!$A$1:$DD$1,0),FALSE)</f>
        <v>7.2</v>
      </c>
      <c r="BE5" s="79">
        <f>VLOOKUP($A5,'R-EmEC'!$A:$DD,MATCH(BE$2,'R-EmEC'!$A$1:$DD$1,0),FALSE)</f>
        <v>7.53</v>
      </c>
      <c r="BF5" s="79" t="e">
        <f>VLOOKUP($A5,'R-EmEC'!$A:$DD,MATCH(BF$2,'R-EmEC'!$A$1:$DD$1,0),FALSE)</f>
        <v>#N/A</v>
      </c>
      <c r="BG5" s="79" t="e">
        <f>VLOOKUP($A5,'R-EmEC'!$A:$DD,MATCH(BG$2,'R-EmEC'!$A$1:$DD$1,0),FALSE)</f>
        <v>#N/A</v>
      </c>
      <c r="BH5" s="79" t="e">
        <f>VLOOKUP($A5,'R-EmEC'!$A:$DD,MATCH(BH$2,'R-EmEC'!$A$1:$DD$1,0),FALSE)</f>
        <v>#N/A</v>
      </c>
      <c r="BI5" s="78">
        <f>VLOOKUP($A5,'R-EmEC'!$A:$DD,MATCH(BI$2,'R-EmEC'!$A$1:$DD$1,0),FALSE)</f>
        <v>37.729999999999997</v>
      </c>
      <c r="BJ5" s="77">
        <f>VLOOKUP($A5,'R-EmEC'!$A:$DD,MATCH(BJ$2,'R-EmEC'!$A$1:$DD$1,0),FALSE)</f>
        <v>0</v>
      </c>
      <c r="BK5" s="77">
        <f>VLOOKUP($A5,'R-EmEC'!$A:$DD,MATCH(BK$2,'R-EmEC'!$A$1:$DD$1,0),FALSE)</f>
        <v>52.39</v>
      </c>
      <c r="BL5" s="77">
        <f>VLOOKUP($A5,'R-EmEC'!$A:$DD,MATCH(BL$2,'R-EmEC'!$A$1:$DD$1,0),FALSE)</f>
        <v>74.62</v>
      </c>
      <c r="BM5" s="77">
        <f>VLOOKUP($A5,'R-EmEC'!$A:$DD,MATCH(BM$2,'R-EmEC'!$A$1:$DD$1,0),FALSE)</f>
        <v>36.92</v>
      </c>
      <c r="BN5" s="77">
        <f>VLOOKUP($A5,'R-EmEC'!$A:$DD,MATCH(BN$2,'R-EmEC'!$A$1:$DD$1,0),FALSE)</f>
        <v>123.5</v>
      </c>
      <c r="BO5" s="77">
        <f>VLOOKUP($A5,'R-EmEC'!$A:$DD,MATCH(BO$2,'R-EmEC'!$A$1:$DD$1,0),FALSE)</f>
        <v>90.89</v>
      </c>
      <c r="BP5" s="77">
        <f>VLOOKUP($A5,'R-EmEC'!$A:$DD,MATCH(BP$2,'R-EmEC'!$A$1:$DD$1,0),FALSE)</f>
        <v>59.07</v>
      </c>
      <c r="BQ5" s="77">
        <f>VLOOKUP($A5,'R-EmEC'!$A:$DD,MATCH(BQ$2,'R-EmEC'!$A$1:$DD$1,0),FALSE)</f>
        <v>0</v>
      </c>
      <c r="BR5" s="77">
        <f>VLOOKUP($A5,'R-EmEC'!$A:$DD,MATCH(BR$2,'R-EmEC'!$A$1:$DD$1,0),FALSE)</f>
        <v>0</v>
      </c>
      <c r="BS5" s="77" t="e">
        <f>VLOOKUP($A5,'R-EmEC'!$A:$DD,MATCH(BS$2,'R-EmEC'!$A$1:$DD$1,0),FALSE)</f>
        <v>#N/A</v>
      </c>
      <c r="BT5" s="77">
        <f>VLOOKUP($A5,'R-EmEC'!$A:$DD,MATCH(BT$2,'R-EmEC'!$A$1:$DD$1,0),FALSE)</f>
        <v>0</v>
      </c>
      <c r="BU5" s="77">
        <f>VLOOKUP($A5,'R-EmEC'!$A:$DD,MATCH(BU$2,'R-EmEC'!$A$1:$DD$1,0),FALSE)</f>
        <v>108.2</v>
      </c>
      <c r="BV5" s="77">
        <f>VLOOKUP($A5,'R-EmEC'!$A:$DD,MATCH(BV$2,'R-EmEC'!$A$1:$DD$1,0),FALSE)</f>
        <v>68.790000000000006</v>
      </c>
      <c r="BW5" s="77" t="e">
        <f>VLOOKUP($A5,'R-EmEC'!$A:$DD,MATCH(BW$2,'R-EmEC'!$A$1:$DD$1,0),FALSE)</f>
        <v>#N/A</v>
      </c>
      <c r="BX5" s="77" t="e">
        <f>VLOOKUP($A5,'R-EmEC'!$A:$DD,MATCH(BX$2,'R-EmEC'!$A$1:$DD$1,0),FALSE)</f>
        <v>#N/A</v>
      </c>
      <c r="BY5" s="77" t="e">
        <f>VLOOKUP($A5,'R-EmEC'!$A:$DD,MATCH(BY$2,'R-EmEC'!$A$1:$DD$1,0),FALSE)</f>
        <v>#N/A</v>
      </c>
      <c r="BZ5" s="80" t="e">
        <f>VLOOKUP($A5,'R-EmEC'!$A:$DD,MATCH(BZ$2,'R-EmEC'!$A$1:$DD$1,0),FALSE)</f>
        <v>#N/A</v>
      </c>
      <c r="CA5" s="79" t="e">
        <f>VLOOKUP($A5,'R-EmEC'!$A:$DD,MATCH(CA$2,'R-EmEC'!$A$1:$DD$1,0),FALSE)</f>
        <v>#N/A</v>
      </c>
      <c r="CB5" s="79" t="e">
        <f>VLOOKUP($A5,'R-EmEC'!$A:$DD,MATCH(CB$2,'R-EmEC'!$A$1:$DD$1,0),FALSE)</f>
        <v>#N/A</v>
      </c>
      <c r="CC5" s="79" t="e">
        <f>VLOOKUP($A5,'R-EmEC'!$A:$DD,MATCH(CC$2,'R-EmEC'!$A$1:$DD$1,0),FALSE)</f>
        <v>#N/A</v>
      </c>
      <c r="CD5" s="79" t="e">
        <f>VLOOKUP($A5,'R-EmEC'!$A:$DD,MATCH(CD$2,'R-EmEC'!$A$1:$DD$1,0),FALSE)</f>
        <v>#N/A</v>
      </c>
      <c r="CE5" s="79" t="e">
        <f>VLOOKUP($A5,'R-EmEC'!$A:$DD,MATCH(CE$2,'R-EmEC'!$A$1:$DD$1,0),FALSE)</f>
        <v>#N/A</v>
      </c>
      <c r="CF5" s="79" t="e">
        <f>VLOOKUP($A5,'R-EmEC'!$A:$DD,MATCH(CF$2,'R-EmEC'!$A$1:$DD$1,0),FALSE)</f>
        <v>#N/A</v>
      </c>
      <c r="CG5" s="79" t="e">
        <f>VLOOKUP($A5,'R-EmEC'!$A:$DD,MATCH(CG$2,'R-EmEC'!$A$1:$DD$1,0),FALSE)</f>
        <v>#N/A</v>
      </c>
      <c r="CH5" s="79" t="e">
        <f>VLOOKUP($A5,'R-EmEC'!$A:$DD,MATCH(CH$2,'R-EmEC'!$A$1:$DD$1,0),FALSE)</f>
        <v>#N/A</v>
      </c>
      <c r="CI5" s="79" t="e">
        <f>VLOOKUP($A5,'R-EmEC'!$A:$DD,MATCH(CI$2,'R-EmEC'!$A$1:$DD$1,0),FALSE)</f>
        <v>#N/A</v>
      </c>
      <c r="CJ5" s="79" t="e">
        <f>VLOOKUP($A5,'R-EmEC'!$A:$DD,MATCH(CJ$2,'R-EmEC'!$A$1:$DD$1,0),FALSE)</f>
        <v>#N/A</v>
      </c>
      <c r="CK5" s="79" t="e">
        <f>VLOOKUP($A5,'R-EmEC'!$A:$DD,MATCH(CK$2,'R-EmEC'!$A$1:$DD$1,0),FALSE)</f>
        <v>#N/A</v>
      </c>
      <c r="CL5" s="79" t="e">
        <f>VLOOKUP($A5,'R-EmEC'!$A:$DD,MATCH(CL$2,'R-EmEC'!$A$1:$DD$1,0),FALSE)</f>
        <v>#N/A</v>
      </c>
      <c r="CM5" s="79" t="e">
        <f>VLOOKUP($A5,'R-EmEC'!$A:$DD,MATCH(CM$2,'R-EmEC'!$A$1:$DD$1,0),FALSE)</f>
        <v>#N/A</v>
      </c>
      <c r="CN5" s="79" t="e">
        <f>VLOOKUP($A5,'R-EmEC'!$A:$DD,MATCH(CN$2,'R-EmEC'!$A$1:$DD$1,0),FALSE)</f>
        <v>#N/A</v>
      </c>
      <c r="CO5" s="79" t="e">
        <f>VLOOKUP($A5,'R-EmEC'!$A:$DD,MATCH(CO$2,'R-EmEC'!$A$1:$DD$1,0),FALSE)</f>
        <v>#N/A</v>
      </c>
      <c r="CP5" s="79" t="e">
        <f>VLOOKUP($A5,'R-EmEC'!$A:$DD,MATCH(CP$2,'R-EmEC'!$A$1:$DD$1,0),FALSE)</f>
        <v>#N/A</v>
      </c>
    </row>
    <row r="6" spans="1:94" x14ac:dyDescent="0.2">
      <c r="A6" s="138" t="s">
        <v>25</v>
      </c>
      <c r="B6" s="1" t="s">
        <v>2946</v>
      </c>
      <c r="C6" t="s">
        <v>243</v>
      </c>
      <c r="D6" t="s">
        <v>2868</v>
      </c>
      <c r="E6">
        <v>5</v>
      </c>
      <c r="F6" t="s">
        <v>254</v>
      </c>
      <c r="G6" s="28">
        <f t="shared" si="0"/>
        <v>7.8921416093667833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 t="e">
        <f t="shared" si="4"/>
        <v>#N/A</v>
      </c>
      <c r="L6" s="28">
        <f t="shared" si="5"/>
        <v>8.1999999999999993</v>
      </c>
      <c r="M6" s="32">
        <f t="shared" si="6"/>
        <v>0</v>
      </c>
      <c r="N6" s="32">
        <f t="shared" si="7"/>
        <v>0</v>
      </c>
      <c r="O6" s="32">
        <f t="shared" si="8"/>
        <v>0</v>
      </c>
      <c r="P6" s="32" t="e">
        <f t="shared" si="9"/>
        <v>#N/A</v>
      </c>
      <c r="Q6" s="29">
        <f t="shared" si="10"/>
        <v>49.22</v>
      </c>
      <c r="R6" s="31">
        <f t="shared" si="11"/>
        <v>0</v>
      </c>
      <c r="S6" s="31">
        <f t="shared" si="12"/>
        <v>0</v>
      </c>
      <c r="T6" s="31">
        <f t="shared" si="13"/>
        <v>0</v>
      </c>
      <c r="U6" s="31" t="e">
        <f t="shared" si="14"/>
        <v>#N/A</v>
      </c>
      <c r="V6" s="28" t="e">
        <f t="shared" si="15"/>
        <v>#N/A</v>
      </c>
      <c r="W6" s="32" t="e">
        <f t="shared" ref="W6" si="20">IF(COUNTIF(CB6:CG6,"#N/A")=COLUMNS(CB6:CG6),NA(),_xlfn.MAXIFS(CB6:CG6,CB6:CG6,"&lt;&gt;#N/A"))</f>
        <v>#N/A</v>
      </c>
      <c r="X6" s="32" t="e">
        <f t="shared" si="17"/>
        <v>#N/A</v>
      </c>
      <c r="Y6" s="32" t="e">
        <f t="shared" si="18"/>
        <v>#N/A</v>
      </c>
      <c r="Z6" s="32" t="e">
        <f t="shared" si="19"/>
        <v>#N/A</v>
      </c>
      <c r="AA6" s="80" cm="1">
        <f t="array" ref="AA6">_xlfn.IFS(AR6=0,0,AR6&gt;0,(LOG(0.01*BI6/10^-AR6)))</f>
        <v>7.8921416093667833</v>
      </c>
      <c r="AB6" s="79" cm="1">
        <f t="array" ref="AB6">_xlfn.IFS(AS6=0,0,AS6&gt;0,(LOG(0.01*BJ6/10^-AS6)))</f>
        <v>7.8309870943834454</v>
      </c>
      <c r="AC6" s="79" cm="1">
        <f t="array" ref="AC6">_xlfn.IFS(AT6=0,0,AT6&gt;0,(LOG(0.01*BK6/10^-AT6)))</f>
        <v>0</v>
      </c>
      <c r="AD6" s="79" cm="1">
        <f t="array" ref="AD6">_xlfn.IFS(AU6=0,0,AU6&gt;0,(LOG(0.01*BL6/10^-AU6)))</f>
        <v>0</v>
      </c>
      <c r="AE6" s="79" cm="1">
        <f t="array" ref="AE6">_xlfn.IFS(AV6=0,0,AV6&gt;0,(LOG(0.01*BM6/10^-AV6)))</f>
        <v>0</v>
      </c>
      <c r="AF6" s="79" cm="1">
        <f t="array" ref="AF6">_xlfn.IFS(AW6=0,0,AW6&gt;0,(LOG(0.01*BN6/10^-AW6)))</f>
        <v>0</v>
      </c>
      <c r="AG6" s="79" cm="1">
        <f t="array" ref="AG6">_xlfn.IFS(AX6=0,0,AX6&gt;0,(LOG(0.01*BO6/10^-AX6)))</f>
        <v>0</v>
      </c>
      <c r="AH6" s="79" cm="1">
        <f t="array" ref="AH6">_xlfn.IFS(AY6=0,0,AY6&gt;0,(LOG(0.01*BP6/10^-AY6)))</f>
        <v>0</v>
      </c>
      <c r="AI6" s="79" cm="1">
        <f t="array" ref="AI6">_xlfn.IFS(AZ6=0,0,AZ6&gt;0,(LOG(0.01*BQ6/10^-AZ6)))</f>
        <v>0</v>
      </c>
      <c r="AJ6" s="79" cm="1">
        <f t="array" ref="AJ6">_xlfn.IFS(BA6=0,0,BA6&gt;0,(LOG(0.01*BR6/10^-BA6)))</f>
        <v>0</v>
      </c>
      <c r="AK6" s="79" t="e" cm="1">
        <f t="array" ref="AK6">_xlfn.IFS(BB6=0,0,BB6&gt;0,(LOG(0.01*BS6/10^-BB6)))</f>
        <v>#N/A</v>
      </c>
      <c r="AL6" s="79" cm="1">
        <f t="array" ref="AL6">_xlfn.IFS(BC6=0,0,BC6&gt;0,(LOG(0.01*BT6/10^-BC6)))</f>
        <v>0</v>
      </c>
      <c r="AM6" s="79" cm="1">
        <f t="array" ref="AM6">_xlfn.IFS(BD6=0,0,BD6&gt;0,(LOG(0.01*BU6/10^-BD6)))</f>
        <v>0</v>
      </c>
      <c r="AN6" s="79" cm="1">
        <f t="array" ref="AN6">_xlfn.IFS(BE6=0,0,BE6&gt;0,(LOG(0.01*BV6/10^-BE6)))</f>
        <v>0</v>
      </c>
      <c r="AO6" s="79" t="e" cm="1">
        <f t="array" ref="AO6">_xlfn.IFS(BF6=0,0,BF6&gt;0,(LOG(0.01*BW6/10^-BF6)))</f>
        <v>#N/A</v>
      </c>
      <c r="AP6" s="79" t="e" cm="1">
        <f t="array" ref="AP6">_xlfn.IFS(BG6=0,0,BG6&gt;0,(LOG(0.01*BX6/10^-BG6)))</f>
        <v>#N/A</v>
      </c>
      <c r="AQ6" s="79" t="e" cm="1">
        <f t="array" ref="AQ6">_xlfn.IFS(BH6=0,0,BH6&gt;0,(LOG(0.01*BY6/10^-BH6)))</f>
        <v>#N/A</v>
      </c>
      <c r="AR6" s="80">
        <f>VLOOKUP($A6,'R-EmEC'!$A:$DD,MATCH(AR$2,'R-EmEC'!$A$1:$DD$1,0),FALSE)</f>
        <v>8.1999999999999993</v>
      </c>
      <c r="AS6" s="79">
        <f>VLOOKUP($A6,'R-EmEC'!$A:$DD,MATCH(AS$2,'R-EmEC'!$A$1:$DD$1,0),FALSE)</f>
        <v>8.18</v>
      </c>
      <c r="AT6" s="79">
        <f>VLOOKUP($A6,'R-EmEC'!$A:$DD,MATCH(AT$2,'R-EmEC'!$A$1:$DD$1,0),FALSE)</f>
        <v>0</v>
      </c>
      <c r="AU6" s="79">
        <f>VLOOKUP($A6,'R-EmEC'!$A:$DD,MATCH(AU$2,'R-EmEC'!$A$1:$DD$1,0),FALSE)</f>
        <v>0</v>
      </c>
      <c r="AV6" s="79">
        <f>VLOOKUP($A6,'R-EmEC'!$A:$DD,MATCH(AV$2,'R-EmEC'!$A$1:$DD$1,0),FALSE)</f>
        <v>0</v>
      </c>
      <c r="AW6" s="79">
        <f>VLOOKUP($A6,'R-EmEC'!$A:$DD,MATCH(AW$2,'R-EmEC'!$A$1:$DD$1,0),FALSE)</f>
        <v>0</v>
      </c>
      <c r="AX6" s="79">
        <f>VLOOKUP($A6,'R-EmEC'!$A:$DD,MATCH(AX$2,'R-EmEC'!$A$1:$DD$1,0),FALSE)</f>
        <v>0</v>
      </c>
      <c r="AY6" s="79">
        <f>VLOOKUP($A6,'R-EmEC'!$A:$DD,MATCH(AY$2,'R-EmEC'!$A$1:$DD$1,0),FALSE)</f>
        <v>0</v>
      </c>
      <c r="AZ6" s="79">
        <f>VLOOKUP($A6,'R-EmEC'!$A:$DD,MATCH(AZ$2,'R-EmEC'!$A$1:$DD$1,0),FALSE)</f>
        <v>0</v>
      </c>
      <c r="BA6" s="79">
        <f>VLOOKUP($A6,'R-EmEC'!$A:$DD,MATCH(BA$2,'R-EmEC'!$A$1:$DD$1,0),FALSE)</f>
        <v>0</v>
      </c>
      <c r="BB6" s="79" t="e">
        <f>VLOOKUP($A6,'R-EmEC'!$A:$DD,MATCH(BB$2,'R-EmEC'!$A$1:$DD$1,0),FALSE)</f>
        <v>#N/A</v>
      </c>
      <c r="BC6" s="79">
        <f>VLOOKUP($A6,'R-EmEC'!$A:$DD,MATCH(BC$2,'R-EmEC'!$A$1:$DD$1,0),FALSE)</f>
        <v>0</v>
      </c>
      <c r="BD6" s="79">
        <f>VLOOKUP($A6,'R-EmEC'!$A:$DD,MATCH(BD$2,'R-EmEC'!$A$1:$DD$1,0),FALSE)</f>
        <v>0</v>
      </c>
      <c r="BE6" s="79">
        <f>VLOOKUP($A6,'R-EmEC'!$A:$DD,MATCH(BE$2,'R-EmEC'!$A$1:$DD$1,0),FALSE)</f>
        <v>0</v>
      </c>
      <c r="BF6" s="79" t="e">
        <f>VLOOKUP($A6,'R-EmEC'!$A:$DD,MATCH(BF$2,'R-EmEC'!$A$1:$DD$1,0),FALSE)</f>
        <v>#N/A</v>
      </c>
      <c r="BG6" s="79" t="e">
        <f>VLOOKUP($A6,'R-EmEC'!$A:$DD,MATCH(BG$2,'R-EmEC'!$A$1:$DD$1,0),FALSE)</f>
        <v>#N/A</v>
      </c>
      <c r="BH6" s="79" t="e">
        <f>VLOOKUP($A6,'R-EmEC'!$A:$DD,MATCH(BH$2,'R-EmEC'!$A$1:$DD$1,0),FALSE)</f>
        <v>#N/A</v>
      </c>
      <c r="BI6" s="78">
        <f>VLOOKUP($A6,'R-EmEC'!$A:$DD,MATCH(BI$2,'R-EmEC'!$A$1:$DD$1,0),FALSE)</f>
        <v>49.22</v>
      </c>
      <c r="BJ6" s="77">
        <f>VLOOKUP($A6,'R-EmEC'!$A:$DD,MATCH(BJ$2,'R-EmEC'!$A$1:$DD$1,0),FALSE)</f>
        <v>44.77</v>
      </c>
      <c r="BK6" s="77">
        <f>VLOOKUP($A6,'R-EmEC'!$A:$DD,MATCH(BK$2,'R-EmEC'!$A$1:$DD$1,0),FALSE)</f>
        <v>0</v>
      </c>
      <c r="BL6" s="77">
        <f>VLOOKUP($A6,'R-EmEC'!$A:$DD,MATCH(BL$2,'R-EmEC'!$A$1:$DD$1,0),FALSE)</f>
        <v>0</v>
      </c>
      <c r="BM6" s="77">
        <f>VLOOKUP($A6,'R-EmEC'!$A:$DD,MATCH(BM$2,'R-EmEC'!$A$1:$DD$1,0),FALSE)</f>
        <v>0</v>
      </c>
      <c r="BN6" s="77">
        <f>VLOOKUP($A6,'R-EmEC'!$A:$DD,MATCH(BN$2,'R-EmEC'!$A$1:$DD$1,0),FALSE)</f>
        <v>0</v>
      </c>
      <c r="BO6" s="77">
        <f>VLOOKUP($A6,'R-EmEC'!$A:$DD,MATCH(BO$2,'R-EmEC'!$A$1:$DD$1,0),FALSE)</f>
        <v>0</v>
      </c>
      <c r="BP6" s="77">
        <f>VLOOKUP($A6,'R-EmEC'!$A:$DD,MATCH(BP$2,'R-EmEC'!$A$1:$DD$1,0),FALSE)</f>
        <v>0</v>
      </c>
      <c r="BQ6" s="77">
        <f>VLOOKUP($A6,'R-EmEC'!$A:$DD,MATCH(BQ$2,'R-EmEC'!$A$1:$DD$1,0),FALSE)</f>
        <v>0</v>
      </c>
      <c r="BR6" s="77">
        <f>VLOOKUP($A6,'R-EmEC'!$A:$DD,MATCH(BR$2,'R-EmEC'!$A$1:$DD$1,0),FALSE)</f>
        <v>0</v>
      </c>
      <c r="BS6" s="77" t="e">
        <f>VLOOKUP($A6,'R-EmEC'!$A:$DD,MATCH(BS$2,'R-EmEC'!$A$1:$DD$1,0),FALSE)</f>
        <v>#N/A</v>
      </c>
      <c r="BT6" s="77">
        <f>VLOOKUP($A6,'R-EmEC'!$A:$DD,MATCH(BT$2,'R-EmEC'!$A$1:$DD$1,0),FALSE)</f>
        <v>0</v>
      </c>
      <c r="BU6" s="77">
        <f>VLOOKUP($A6,'R-EmEC'!$A:$DD,MATCH(BU$2,'R-EmEC'!$A$1:$DD$1,0),FALSE)</f>
        <v>0</v>
      </c>
      <c r="BV6" s="77">
        <f>VLOOKUP($A6,'R-EmEC'!$A:$DD,MATCH(BV$2,'R-EmEC'!$A$1:$DD$1,0),FALSE)</f>
        <v>0</v>
      </c>
      <c r="BW6" s="77" t="e">
        <f>VLOOKUP($A6,'R-EmEC'!$A:$DD,MATCH(BW$2,'R-EmEC'!$A$1:$DD$1,0),FALSE)</f>
        <v>#N/A</v>
      </c>
      <c r="BX6" s="77" t="e">
        <f>VLOOKUP($A6,'R-EmEC'!$A:$DD,MATCH(BX$2,'R-EmEC'!$A$1:$DD$1,0),FALSE)</f>
        <v>#N/A</v>
      </c>
      <c r="BY6" s="77" t="e">
        <f>VLOOKUP($A6,'R-EmEC'!$A:$DD,MATCH(BY$2,'R-EmEC'!$A$1:$DD$1,0),FALSE)</f>
        <v>#N/A</v>
      </c>
      <c r="BZ6" s="80" t="e">
        <f>VLOOKUP($A6,'R-EmEC'!$A:$DD,MATCH(BZ$2,'R-EmEC'!$A$1:$DD$1,0),FALSE)</f>
        <v>#N/A</v>
      </c>
      <c r="CA6" s="79" t="e">
        <f>VLOOKUP($A6,'R-EmEC'!$A:$DD,MATCH(CA$2,'R-EmEC'!$A$1:$DD$1,0),FALSE)</f>
        <v>#N/A</v>
      </c>
      <c r="CB6" s="79" t="e">
        <f>VLOOKUP($A6,'R-EmEC'!$A:$DD,MATCH(CB$2,'R-EmEC'!$A$1:$DD$1,0),FALSE)</f>
        <v>#N/A</v>
      </c>
      <c r="CC6" s="79" t="e">
        <f>VLOOKUP($A6,'R-EmEC'!$A:$DD,MATCH(CC$2,'R-EmEC'!$A$1:$DD$1,0),FALSE)</f>
        <v>#N/A</v>
      </c>
      <c r="CD6" s="79" t="e">
        <f>VLOOKUP($A6,'R-EmEC'!$A:$DD,MATCH(CD$2,'R-EmEC'!$A$1:$DD$1,0),FALSE)</f>
        <v>#N/A</v>
      </c>
      <c r="CE6" s="79" t="e">
        <f>VLOOKUP($A6,'R-EmEC'!$A:$DD,MATCH(CE$2,'R-EmEC'!$A$1:$DD$1,0),FALSE)</f>
        <v>#N/A</v>
      </c>
      <c r="CF6" s="79" t="e">
        <f>VLOOKUP($A6,'R-EmEC'!$A:$DD,MATCH(CF$2,'R-EmEC'!$A$1:$DD$1,0),FALSE)</f>
        <v>#N/A</v>
      </c>
      <c r="CG6" s="79" t="e">
        <f>VLOOKUP($A6,'R-EmEC'!$A:$DD,MATCH(CG$2,'R-EmEC'!$A$1:$DD$1,0),FALSE)</f>
        <v>#N/A</v>
      </c>
      <c r="CH6" s="79" t="e">
        <f>VLOOKUP($A6,'R-EmEC'!$A:$DD,MATCH(CH$2,'R-EmEC'!$A$1:$DD$1,0),FALSE)</f>
        <v>#N/A</v>
      </c>
      <c r="CI6" s="79" t="e">
        <f>VLOOKUP($A6,'R-EmEC'!$A:$DD,MATCH(CI$2,'R-EmEC'!$A$1:$DD$1,0),FALSE)</f>
        <v>#N/A</v>
      </c>
      <c r="CJ6" s="79" t="e">
        <f>VLOOKUP($A6,'R-EmEC'!$A:$DD,MATCH(CJ$2,'R-EmEC'!$A$1:$DD$1,0),FALSE)</f>
        <v>#N/A</v>
      </c>
      <c r="CK6" s="79" t="e">
        <f>VLOOKUP($A6,'R-EmEC'!$A:$DD,MATCH(CK$2,'R-EmEC'!$A$1:$DD$1,0),FALSE)</f>
        <v>#N/A</v>
      </c>
      <c r="CL6" s="79" t="e">
        <f>VLOOKUP($A6,'R-EmEC'!$A:$DD,MATCH(CL$2,'R-EmEC'!$A$1:$DD$1,0),FALSE)</f>
        <v>#N/A</v>
      </c>
      <c r="CM6" s="79" t="e">
        <f>VLOOKUP($A6,'R-EmEC'!$A:$DD,MATCH(CM$2,'R-EmEC'!$A$1:$DD$1,0),FALSE)</f>
        <v>#N/A</v>
      </c>
      <c r="CN6" s="79" t="e">
        <f>VLOOKUP($A6,'R-EmEC'!$A:$DD,MATCH(CN$2,'R-EmEC'!$A$1:$DD$1,0),FALSE)</f>
        <v>#N/A</v>
      </c>
      <c r="CO6" s="79" t="e">
        <f>VLOOKUP($A6,'R-EmEC'!$A:$DD,MATCH(CO$2,'R-EmEC'!$A$1:$DD$1,0),FALSE)</f>
        <v>#N/A</v>
      </c>
      <c r="CP6" s="79" t="e">
        <f>VLOOKUP($A6,'R-EmEC'!$A:$DD,MATCH(CP$2,'R-EmEC'!$A$1:$DD$1,0),FALSE)</f>
        <v>#N/A</v>
      </c>
    </row>
    <row r="7" spans="1:94" x14ac:dyDescent="0.2">
      <c r="G7" s="80"/>
      <c r="H7" s="79"/>
      <c r="I7" s="79"/>
      <c r="J7" s="79"/>
      <c r="K7" s="79"/>
      <c r="L7" s="80"/>
      <c r="M7" s="79"/>
      <c r="N7" s="79"/>
      <c r="O7" s="79"/>
      <c r="P7" s="79"/>
      <c r="Q7" s="78"/>
      <c r="R7" s="77"/>
      <c r="S7" s="77"/>
      <c r="T7" s="77"/>
      <c r="U7" s="77"/>
      <c r="V7" s="78"/>
      <c r="W7" s="77"/>
      <c r="X7" s="77"/>
      <c r="Y7" s="77"/>
      <c r="Z7" s="77"/>
      <c r="AA7" s="80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80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8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80"/>
      <c r="CA7" s="79"/>
      <c r="CB7" s="79"/>
    </row>
    <row r="8" spans="1:94" x14ac:dyDescent="0.2">
      <c r="G8" s="80"/>
      <c r="H8" s="79"/>
      <c r="I8" s="79"/>
      <c r="J8" s="79"/>
      <c r="K8" s="79"/>
      <c r="L8" s="80"/>
      <c r="M8" s="79"/>
      <c r="N8" s="79"/>
      <c r="O8" s="79"/>
      <c r="P8" s="79"/>
      <c r="Q8" s="78"/>
      <c r="R8" s="77"/>
      <c r="S8" s="77"/>
      <c r="T8" s="77"/>
      <c r="U8" s="77"/>
      <c r="V8" s="78"/>
      <c r="W8" s="77"/>
      <c r="X8" s="77"/>
      <c r="Y8" s="77"/>
      <c r="Z8" s="77"/>
      <c r="AA8" s="80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80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8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80"/>
      <c r="CA8" s="79"/>
      <c r="CB8" s="79"/>
    </row>
    <row r="9" spans="1:94" x14ac:dyDescent="0.2">
      <c r="G9" s="80"/>
      <c r="H9" s="79"/>
      <c r="I9" s="79"/>
      <c r="J9" s="79"/>
      <c r="K9" s="79"/>
      <c r="L9" s="80"/>
      <c r="M9" s="79"/>
      <c r="N9" s="79"/>
      <c r="O9" s="79"/>
      <c r="P9" s="79"/>
      <c r="Q9" s="78"/>
      <c r="R9" s="77"/>
      <c r="S9" s="77"/>
      <c r="T9" s="77"/>
      <c r="U9" s="77"/>
      <c r="V9" s="78"/>
      <c r="W9" s="77"/>
      <c r="X9" s="77"/>
      <c r="Y9" s="77"/>
      <c r="Z9" s="77"/>
      <c r="AA9" s="80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80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8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80"/>
      <c r="CA9" s="79"/>
      <c r="CB9" s="79"/>
    </row>
    <row r="10" spans="1:94" x14ac:dyDescent="0.2">
      <c r="G10" s="80"/>
      <c r="H10" s="79"/>
      <c r="I10" s="79"/>
      <c r="J10" s="79"/>
      <c r="K10" s="79"/>
      <c r="L10" s="80"/>
      <c r="M10" s="79"/>
      <c r="N10" s="79"/>
      <c r="O10" s="79"/>
      <c r="P10" s="79"/>
      <c r="Q10" s="78"/>
      <c r="R10" s="77"/>
      <c r="S10" s="77"/>
      <c r="T10" s="77"/>
      <c r="U10" s="77"/>
      <c r="V10" s="78"/>
      <c r="W10" s="77"/>
      <c r="X10" s="77"/>
      <c r="Y10" s="77"/>
      <c r="Z10" s="77"/>
      <c r="AA10" s="80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8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80"/>
      <c r="CA10" s="79"/>
      <c r="CB10" s="79"/>
    </row>
    <row r="11" spans="1:94" x14ac:dyDescent="0.2">
      <c r="G11" s="80"/>
      <c r="H11" s="79"/>
      <c r="I11" s="79"/>
      <c r="J11" s="79"/>
      <c r="K11" s="79"/>
      <c r="L11" s="80"/>
      <c r="M11" s="79"/>
      <c r="N11" s="79"/>
      <c r="O11" s="79"/>
      <c r="P11" s="79"/>
      <c r="Q11" s="78"/>
      <c r="R11" s="77"/>
      <c r="S11" s="77"/>
      <c r="T11" s="77"/>
      <c r="U11" s="77"/>
      <c r="V11" s="78"/>
      <c r="W11" s="77"/>
      <c r="X11" s="77"/>
      <c r="Y11" s="77"/>
      <c r="Z11" s="77"/>
      <c r="AA11" s="80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80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8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80"/>
      <c r="CA11" s="79"/>
      <c r="CB11" s="79"/>
    </row>
    <row r="12" spans="1:94" x14ac:dyDescent="0.2">
      <c r="Q12" s="74"/>
      <c r="R12" s="73"/>
      <c r="S12" s="73"/>
      <c r="T12" s="73"/>
      <c r="U12" s="73"/>
      <c r="V12" s="74"/>
      <c r="W12" s="73"/>
      <c r="X12" s="73"/>
      <c r="Y12" s="73"/>
      <c r="Z12" s="73"/>
    </row>
    <row r="13" spans="1:94" x14ac:dyDescent="0.2">
      <c r="Q13" s="74"/>
      <c r="R13" s="73"/>
      <c r="S13" s="73"/>
      <c r="T13" s="73"/>
      <c r="U13" s="73"/>
      <c r="V13" s="74"/>
      <c r="W13" s="73"/>
      <c r="X13" s="73"/>
      <c r="Y13" s="73"/>
      <c r="Z13" s="73"/>
    </row>
    <row r="14" spans="1:94" x14ac:dyDescent="0.2">
      <c r="Q14" s="74"/>
      <c r="R14" s="73"/>
      <c r="S14" s="73"/>
      <c r="T14" s="73"/>
      <c r="U14" s="73"/>
      <c r="V14" s="74"/>
      <c r="W14" s="73"/>
      <c r="X14" s="73"/>
      <c r="Y14" s="73"/>
      <c r="Z14" s="73"/>
    </row>
    <row r="15" spans="1:94" x14ac:dyDescent="0.2">
      <c r="Q15" s="74"/>
      <c r="R15" s="73"/>
      <c r="S15" s="73"/>
      <c r="T15" s="73"/>
      <c r="U15" s="73"/>
      <c r="V15" s="74"/>
      <c r="W15" s="73"/>
      <c r="X15" s="73"/>
      <c r="Y15" s="73"/>
      <c r="Z15" s="73"/>
    </row>
    <row r="16" spans="1:94" x14ac:dyDescent="0.2">
      <c r="Q16" s="74"/>
      <c r="R16" s="73"/>
      <c r="S16" s="73"/>
      <c r="T16" s="73"/>
      <c r="U16" s="73"/>
      <c r="V16" s="74"/>
      <c r="W16" s="73"/>
      <c r="X16" s="73"/>
      <c r="Y16" s="73"/>
      <c r="Z16" s="73"/>
    </row>
    <row r="17" spans="1:94" s="76" customFormat="1" x14ac:dyDescent="0.2">
      <c r="A17"/>
      <c r="B17" s="1"/>
      <c r="C17"/>
      <c r="D17"/>
      <c r="E17"/>
      <c r="F17"/>
      <c r="H17" s="75"/>
      <c r="I17" s="75"/>
      <c r="J17" s="75"/>
      <c r="K17" s="75"/>
      <c r="M17" s="75"/>
      <c r="N17" s="75"/>
      <c r="O17" s="75"/>
      <c r="P17" s="75"/>
      <c r="Q17" s="74"/>
      <c r="R17" s="73"/>
      <c r="S17" s="73"/>
      <c r="T17" s="73"/>
      <c r="U17" s="73"/>
      <c r="V17" s="74"/>
      <c r="W17" s="73"/>
      <c r="X17" s="73"/>
      <c r="Y17" s="73"/>
      <c r="Z17" s="73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4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</row>
    <row r="18" spans="1:94" s="76" customFormat="1" x14ac:dyDescent="0.2">
      <c r="A18"/>
      <c r="B18" s="1"/>
      <c r="C18"/>
      <c r="D18"/>
      <c r="E18"/>
      <c r="F18"/>
      <c r="H18" s="75"/>
      <c r="I18" s="75"/>
      <c r="J18" s="75"/>
      <c r="K18" s="75"/>
      <c r="M18" s="75"/>
      <c r="N18" s="75"/>
      <c r="O18" s="75"/>
      <c r="P18" s="75"/>
      <c r="Q18" s="74"/>
      <c r="R18" s="73"/>
      <c r="S18" s="73"/>
      <c r="T18" s="73"/>
      <c r="U18" s="73"/>
      <c r="V18" s="74"/>
      <c r="W18" s="73"/>
      <c r="X18" s="73"/>
      <c r="Y18" s="73"/>
      <c r="Z18" s="73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4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</row>
    <row r="19" spans="1:94" s="76" customFormat="1" x14ac:dyDescent="0.2">
      <c r="A19"/>
      <c r="B19" s="1"/>
      <c r="C19"/>
      <c r="D19"/>
      <c r="E19"/>
      <c r="F19"/>
      <c r="H19" s="75"/>
      <c r="I19" s="75"/>
      <c r="J19" s="75"/>
      <c r="K19" s="75"/>
      <c r="M19" s="75"/>
      <c r="N19" s="75"/>
      <c r="O19" s="75"/>
      <c r="P19" s="75"/>
      <c r="Q19" s="74"/>
      <c r="R19" s="73"/>
      <c r="S19" s="73"/>
      <c r="T19" s="73"/>
      <c r="U19" s="73"/>
      <c r="V19" s="74"/>
      <c r="W19" s="73"/>
      <c r="X19" s="73"/>
      <c r="Y19" s="73"/>
      <c r="Z19" s="73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4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</row>
    <row r="20" spans="1:94" s="76" customFormat="1" x14ac:dyDescent="0.2">
      <c r="A20"/>
      <c r="B20" s="1"/>
      <c r="C20"/>
      <c r="D20"/>
      <c r="E20"/>
      <c r="F20"/>
      <c r="H20" s="75"/>
      <c r="I20" s="75"/>
      <c r="J20" s="75"/>
      <c r="K20" s="75"/>
      <c r="M20" s="75"/>
      <c r="N20" s="75"/>
      <c r="O20" s="75"/>
      <c r="P20" s="75"/>
      <c r="Q20" s="74"/>
      <c r="R20" s="73"/>
      <c r="S20" s="73"/>
      <c r="T20" s="73"/>
      <c r="U20" s="73"/>
      <c r="V20" s="74"/>
      <c r="W20" s="73"/>
      <c r="X20" s="73"/>
      <c r="Y20" s="73"/>
      <c r="Z20" s="73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4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</row>
    <row r="21" spans="1:94" s="76" customFormat="1" x14ac:dyDescent="0.2">
      <c r="A21"/>
      <c r="B21" s="1"/>
      <c r="C21"/>
      <c r="D21"/>
      <c r="E21"/>
      <c r="F21"/>
      <c r="H21" s="75"/>
      <c r="I21" s="75"/>
      <c r="J21" s="75"/>
      <c r="K21" s="75"/>
      <c r="M21" s="75"/>
      <c r="N21" s="75"/>
      <c r="O21" s="75"/>
      <c r="P21" s="75"/>
      <c r="Q21" s="74"/>
      <c r="R21" s="73"/>
      <c r="S21" s="73"/>
      <c r="T21" s="73"/>
      <c r="U21" s="73"/>
      <c r="V21" s="74"/>
      <c r="W21" s="73"/>
      <c r="X21" s="73"/>
      <c r="Y21" s="73"/>
      <c r="Z21" s="73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4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</row>
    <row r="22" spans="1:94" s="76" customFormat="1" x14ac:dyDescent="0.2">
      <c r="A22"/>
      <c r="B22" s="1"/>
      <c r="C22"/>
      <c r="D22"/>
      <c r="E22"/>
      <c r="F22"/>
      <c r="H22" s="75"/>
      <c r="I22" s="75"/>
      <c r="J22" s="75"/>
      <c r="K22" s="75"/>
      <c r="M22" s="75"/>
      <c r="N22" s="75"/>
      <c r="O22" s="75"/>
      <c r="P22" s="75"/>
      <c r="Q22" s="74"/>
      <c r="R22" s="73"/>
      <c r="S22" s="73"/>
      <c r="T22" s="73"/>
      <c r="U22" s="73"/>
      <c r="V22" s="74"/>
      <c r="W22" s="73"/>
      <c r="X22" s="73"/>
      <c r="Y22" s="73"/>
      <c r="Z22" s="73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4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</row>
    <row r="23" spans="1:94" s="76" customFormat="1" x14ac:dyDescent="0.2">
      <c r="A23"/>
      <c r="B23" s="1"/>
      <c r="C23"/>
      <c r="D23"/>
      <c r="E23"/>
      <c r="F23"/>
      <c r="H23" s="75"/>
      <c r="I23" s="75"/>
      <c r="J23" s="75"/>
      <c r="K23" s="75"/>
      <c r="M23" s="75"/>
      <c r="N23" s="75"/>
      <c r="O23" s="75"/>
      <c r="P23" s="75"/>
      <c r="Q23" s="74"/>
      <c r="R23" s="73"/>
      <c r="S23" s="73"/>
      <c r="T23" s="73"/>
      <c r="U23" s="73"/>
      <c r="V23" s="74"/>
      <c r="W23" s="73"/>
      <c r="X23" s="73"/>
      <c r="Y23" s="73"/>
      <c r="Z23" s="73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4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</row>
    <row r="24" spans="1:94" s="76" customFormat="1" x14ac:dyDescent="0.2">
      <c r="A24"/>
      <c r="B24" s="1"/>
      <c r="C24"/>
      <c r="D24"/>
      <c r="E24"/>
      <c r="F24"/>
      <c r="H24" s="75"/>
      <c r="I24" s="75"/>
      <c r="J24" s="75"/>
      <c r="K24" s="75"/>
      <c r="M24" s="75"/>
      <c r="N24" s="75"/>
      <c r="O24" s="75"/>
      <c r="P24" s="75"/>
      <c r="Q24" s="74"/>
      <c r="R24" s="73"/>
      <c r="S24" s="73"/>
      <c r="T24" s="73"/>
      <c r="U24" s="73"/>
      <c r="V24" s="74"/>
      <c r="W24" s="73"/>
      <c r="X24" s="73"/>
      <c r="Y24" s="73"/>
      <c r="Z24" s="73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4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</row>
    <row r="25" spans="1:94" s="76" customFormat="1" x14ac:dyDescent="0.2">
      <c r="A25"/>
      <c r="B25" s="1"/>
      <c r="C25"/>
      <c r="D25"/>
      <c r="E25"/>
      <c r="F25"/>
      <c r="H25" s="75"/>
      <c r="I25" s="75"/>
      <c r="J25" s="75"/>
      <c r="K25" s="75"/>
      <c r="M25" s="75"/>
      <c r="N25" s="75"/>
      <c r="O25" s="75"/>
      <c r="P25" s="75"/>
      <c r="Q25" s="74"/>
      <c r="R25" s="73"/>
      <c r="S25" s="73"/>
      <c r="T25" s="73"/>
      <c r="U25" s="73"/>
      <c r="V25" s="74"/>
      <c r="W25" s="73"/>
      <c r="X25" s="73"/>
      <c r="Y25" s="73"/>
      <c r="Z25" s="73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4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</row>
    <row r="26" spans="1:94" s="76" customFormat="1" x14ac:dyDescent="0.2">
      <c r="A26"/>
      <c r="B26" s="1"/>
      <c r="C26"/>
      <c r="D26"/>
      <c r="E26"/>
      <c r="F26"/>
      <c r="H26" s="75"/>
      <c r="I26" s="75"/>
      <c r="J26" s="75"/>
      <c r="K26" s="75"/>
      <c r="M26" s="75"/>
      <c r="N26" s="75"/>
      <c r="O26" s="75"/>
      <c r="P26" s="75"/>
      <c r="Q26" s="74"/>
      <c r="R26" s="73"/>
      <c r="S26" s="73"/>
      <c r="T26" s="73"/>
      <c r="U26" s="73"/>
      <c r="V26" s="74"/>
      <c r="W26" s="73"/>
      <c r="X26" s="73"/>
      <c r="Y26" s="73"/>
      <c r="Z26" s="73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4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</row>
    <row r="27" spans="1:94" s="76" customFormat="1" x14ac:dyDescent="0.2">
      <c r="A27"/>
      <c r="B27" s="1"/>
      <c r="C27"/>
      <c r="D27"/>
      <c r="E27"/>
      <c r="F27"/>
      <c r="H27" s="75"/>
      <c r="I27" s="75"/>
      <c r="J27" s="75"/>
      <c r="K27" s="75"/>
      <c r="M27" s="75"/>
      <c r="N27" s="75"/>
      <c r="O27" s="75"/>
      <c r="P27" s="75"/>
      <c r="Q27" s="74"/>
      <c r="R27" s="73"/>
      <c r="S27" s="73"/>
      <c r="T27" s="73"/>
      <c r="U27" s="73"/>
      <c r="V27" s="74"/>
      <c r="W27" s="73"/>
      <c r="X27" s="73"/>
      <c r="Y27" s="73"/>
      <c r="Z27" s="73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4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</row>
    <row r="28" spans="1:94" s="76" customFormat="1" x14ac:dyDescent="0.2">
      <c r="A28"/>
      <c r="B28" s="1"/>
      <c r="C28"/>
      <c r="D28"/>
      <c r="E28"/>
      <c r="F28"/>
      <c r="H28" s="75"/>
      <c r="I28" s="75"/>
      <c r="J28" s="75"/>
      <c r="K28" s="75"/>
      <c r="M28" s="75"/>
      <c r="N28" s="75"/>
      <c r="O28" s="75"/>
      <c r="P28" s="75"/>
      <c r="Q28" s="74"/>
      <c r="R28" s="73"/>
      <c r="S28" s="73"/>
      <c r="T28" s="73"/>
      <c r="U28" s="73"/>
      <c r="V28" s="74"/>
      <c r="W28" s="73"/>
      <c r="X28" s="73"/>
      <c r="Y28" s="73"/>
      <c r="Z28" s="73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4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</row>
    <row r="29" spans="1:94" s="76" customFormat="1" x14ac:dyDescent="0.2">
      <c r="A29"/>
      <c r="B29" s="1"/>
      <c r="C29"/>
      <c r="D29"/>
      <c r="E29"/>
      <c r="F29"/>
      <c r="H29" s="75"/>
      <c r="I29" s="75"/>
      <c r="J29" s="75"/>
      <c r="K29" s="75"/>
      <c r="M29" s="75"/>
      <c r="N29" s="75"/>
      <c r="O29" s="75"/>
      <c r="P29" s="75"/>
      <c r="Q29" s="74"/>
      <c r="R29" s="73"/>
      <c r="S29" s="73"/>
      <c r="T29" s="73"/>
      <c r="U29" s="73"/>
      <c r="V29" s="74"/>
      <c r="W29" s="73"/>
      <c r="X29" s="73"/>
      <c r="Y29" s="73"/>
      <c r="Z29" s="73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4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</row>
    <row r="30" spans="1:94" s="76" customFormat="1" x14ac:dyDescent="0.2">
      <c r="A30"/>
      <c r="B30" s="1"/>
      <c r="C30"/>
      <c r="D30"/>
      <c r="E30"/>
      <c r="F30"/>
      <c r="H30" s="75"/>
      <c r="I30" s="75"/>
      <c r="J30" s="75"/>
      <c r="K30" s="75"/>
      <c r="M30" s="75"/>
      <c r="N30" s="75"/>
      <c r="O30" s="75"/>
      <c r="P30" s="75"/>
      <c r="Q30" s="74"/>
      <c r="R30" s="73"/>
      <c r="S30" s="73"/>
      <c r="T30" s="73"/>
      <c r="U30" s="73"/>
      <c r="V30" s="74"/>
      <c r="W30" s="73"/>
      <c r="X30" s="73"/>
      <c r="Y30" s="73"/>
      <c r="Z30" s="73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4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</row>
    <row r="31" spans="1:94" s="76" customFormat="1" x14ac:dyDescent="0.2">
      <c r="A31"/>
      <c r="B31" s="1"/>
      <c r="C31"/>
      <c r="D31"/>
      <c r="E31"/>
      <c r="F31"/>
      <c r="H31" s="75"/>
      <c r="I31" s="75"/>
      <c r="J31" s="75"/>
      <c r="K31" s="75"/>
      <c r="M31" s="75"/>
      <c r="N31" s="75"/>
      <c r="O31" s="75"/>
      <c r="P31" s="75"/>
      <c r="Q31" s="74"/>
      <c r="R31" s="73"/>
      <c r="S31" s="73"/>
      <c r="T31" s="73"/>
      <c r="U31" s="73"/>
      <c r="V31" s="74"/>
      <c r="W31" s="73"/>
      <c r="X31" s="73"/>
      <c r="Y31" s="73"/>
      <c r="Z31" s="73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4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</row>
    <row r="32" spans="1:94" s="76" customFormat="1" x14ac:dyDescent="0.2">
      <c r="A32"/>
      <c r="B32" s="1"/>
      <c r="C32"/>
      <c r="D32"/>
      <c r="E32"/>
      <c r="F32"/>
      <c r="H32" s="75"/>
      <c r="I32" s="75"/>
      <c r="J32" s="75"/>
      <c r="K32" s="75"/>
      <c r="M32" s="75"/>
      <c r="N32" s="75"/>
      <c r="O32" s="75"/>
      <c r="P32" s="75"/>
      <c r="Q32" s="74"/>
      <c r="R32" s="73"/>
      <c r="S32" s="73"/>
      <c r="T32" s="73"/>
      <c r="U32" s="73"/>
      <c r="V32" s="74"/>
      <c r="W32" s="73"/>
      <c r="X32" s="73"/>
      <c r="Y32" s="73"/>
      <c r="Z32" s="73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4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</row>
    <row r="33" spans="1:94" s="76" customFormat="1" x14ac:dyDescent="0.2">
      <c r="A33"/>
      <c r="B33" s="1"/>
      <c r="C33"/>
      <c r="D33"/>
      <c r="E33"/>
      <c r="F33"/>
      <c r="H33" s="75"/>
      <c r="I33" s="75"/>
      <c r="J33" s="75"/>
      <c r="K33" s="75"/>
      <c r="M33" s="75"/>
      <c r="N33" s="75"/>
      <c r="O33" s="75"/>
      <c r="P33" s="75"/>
      <c r="Q33" s="74"/>
      <c r="R33" s="73"/>
      <c r="S33" s="73"/>
      <c r="T33" s="73"/>
      <c r="U33" s="73"/>
      <c r="V33" s="74"/>
      <c r="W33" s="73"/>
      <c r="X33" s="73"/>
      <c r="Y33" s="73"/>
      <c r="Z33" s="73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4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</row>
    <row r="34" spans="1:94" s="76" customFormat="1" x14ac:dyDescent="0.2">
      <c r="A34"/>
      <c r="B34" s="1"/>
      <c r="C34"/>
      <c r="D34"/>
      <c r="E34"/>
      <c r="F34"/>
      <c r="H34" s="75"/>
      <c r="I34" s="75"/>
      <c r="J34" s="75"/>
      <c r="K34" s="75"/>
      <c r="M34" s="75"/>
      <c r="N34" s="75"/>
      <c r="O34" s="75"/>
      <c r="P34" s="75"/>
      <c r="Q34" s="74"/>
      <c r="R34" s="73"/>
      <c r="S34" s="73"/>
      <c r="T34" s="73"/>
      <c r="U34" s="73"/>
      <c r="V34" s="74"/>
      <c r="W34" s="73"/>
      <c r="X34" s="73"/>
      <c r="Y34" s="73"/>
      <c r="Z34" s="73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4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</row>
    <row r="35" spans="1:94" s="76" customFormat="1" x14ac:dyDescent="0.2">
      <c r="A35"/>
      <c r="B35" s="1"/>
      <c r="C35"/>
      <c r="D35"/>
      <c r="E35"/>
      <c r="F35"/>
      <c r="H35" s="75"/>
      <c r="I35" s="75"/>
      <c r="J35" s="75"/>
      <c r="K35" s="75"/>
      <c r="M35" s="75"/>
      <c r="N35" s="75"/>
      <c r="O35" s="75"/>
      <c r="P35" s="75"/>
      <c r="Q35" s="74"/>
      <c r="R35" s="73"/>
      <c r="S35" s="73"/>
      <c r="T35" s="73"/>
      <c r="U35" s="73"/>
      <c r="V35" s="74"/>
      <c r="W35" s="73"/>
      <c r="X35" s="73"/>
      <c r="Y35" s="73"/>
      <c r="Z35" s="73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4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</row>
    <row r="36" spans="1:94" s="76" customFormat="1" x14ac:dyDescent="0.2">
      <c r="A36"/>
      <c r="B36" s="1"/>
      <c r="C36"/>
      <c r="D36"/>
      <c r="E36"/>
      <c r="F36"/>
      <c r="H36" s="75"/>
      <c r="I36" s="75"/>
      <c r="J36" s="75"/>
      <c r="K36" s="75"/>
      <c r="M36" s="75"/>
      <c r="N36" s="75"/>
      <c r="O36" s="75"/>
      <c r="P36" s="75"/>
      <c r="Q36" s="74"/>
      <c r="R36" s="73"/>
      <c r="S36" s="73"/>
      <c r="T36" s="73"/>
      <c r="U36" s="73"/>
      <c r="V36" s="74"/>
      <c r="W36" s="73"/>
      <c r="X36" s="73"/>
      <c r="Y36" s="73"/>
      <c r="Z36" s="73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4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</row>
    <row r="37" spans="1:94" s="76" customFormat="1" x14ac:dyDescent="0.2">
      <c r="A37"/>
      <c r="B37" s="1"/>
      <c r="C37"/>
      <c r="D37"/>
      <c r="E37"/>
      <c r="F37"/>
      <c r="H37" s="75"/>
      <c r="I37" s="75"/>
      <c r="J37" s="75"/>
      <c r="K37" s="75"/>
      <c r="M37" s="75"/>
      <c r="N37" s="75"/>
      <c r="O37" s="75"/>
      <c r="P37" s="75"/>
      <c r="Q37" s="74"/>
      <c r="R37" s="73"/>
      <c r="S37" s="73"/>
      <c r="T37" s="73"/>
      <c r="U37" s="73"/>
      <c r="V37" s="74"/>
      <c r="W37" s="73"/>
      <c r="X37" s="73"/>
      <c r="Y37" s="73"/>
      <c r="Z37" s="73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4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</row>
    <row r="38" spans="1:94" s="76" customFormat="1" x14ac:dyDescent="0.2">
      <c r="A38"/>
      <c r="B38" s="1"/>
      <c r="C38"/>
      <c r="D38"/>
      <c r="E38"/>
      <c r="F38"/>
      <c r="H38" s="75"/>
      <c r="I38" s="75"/>
      <c r="J38" s="75"/>
      <c r="K38" s="75"/>
      <c r="M38" s="75"/>
      <c r="N38" s="75"/>
      <c r="O38" s="75"/>
      <c r="P38" s="75"/>
      <c r="Q38" s="74"/>
      <c r="R38" s="73"/>
      <c r="S38" s="73"/>
      <c r="T38" s="73"/>
      <c r="U38" s="73"/>
      <c r="V38" s="74"/>
      <c r="W38" s="73"/>
      <c r="X38" s="73"/>
      <c r="Y38" s="73"/>
      <c r="Z38" s="73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4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</row>
    <row r="39" spans="1:94" s="76" customFormat="1" x14ac:dyDescent="0.2">
      <c r="A39"/>
      <c r="B39" s="1"/>
      <c r="C39"/>
      <c r="D39"/>
      <c r="E39"/>
      <c r="F39"/>
      <c r="H39" s="75"/>
      <c r="I39" s="75"/>
      <c r="J39" s="75"/>
      <c r="K39" s="75"/>
      <c r="M39" s="75"/>
      <c r="N39" s="75"/>
      <c r="O39" s="75"/>
      <c r="P39" s="75"/>
      <c r="Q39" s="74"/>
      <c r="R39" s="73"/>
      <c r="S39" s="73"/>
      <c r="T39" s="73"/>
      <c r="U39" s="73"/>
      <c r="V39" s="74"/>
      <c r="W39" s="73"/>
      <c r="X39" s="73"/>
      <c r="Y39" s="73"/>
      <c r="Z39" s="73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4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</row>
    <row r="40" spans="1:94" s="76" customFormat="1" x14ac:dyDescent="0.2">
      <c r="A40"/>
      <c r="B40" s="1"/>
      <c r="C40"/>
      <c r="D40"/>
      <c r="E40"/>
      <c r="F40"/>
      <c r="H40" s="75"/>
      <c r="I40" s="75"/>
      <c r="J40" s="75"/>
      <c r="K40" s="75"/>
      <c r="M40" s="75"/>
      <c r="N40" s="75"/>
      <c r="O40" s="75"/>
      <c r="P40" s="75"/>
      <c r="Q40" s="74"/>
      <c r="R40" s="73"/>
      <c r="S40" s="73"/>
      <c r="T40" s="73"/>
      <c r="U40" s="73"/>
      <c r="V40" s="74"/>
      <c r="W40" s="73"/>
      <c r="X40" s="73"/>
      <c r="Y40" s="73"/>
      <c r="Z40" s="73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4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</row>
    <row r="41" spans="1:94" s="76" customFormat="1" x14ac:dyDescent="0.2">
      <c r="A41"/>
      <c r="B41" s="1"/>
      <c r="C41"/>
      <c r="D41"/>
      <c r="E41"/>
      <c r="F41"/>
      <c r="H41" s="75"/>
      <c r="I41" s="75"/>
      <c r="J41" s="75"/>
      <c r="K41" s="75"/>
      <c r="M41" s="75"/>
      <c r="N41" s="75"/>
      <c r="O41" s="75"/>
      <c r="P41" s="75"/>
      <c r="Q41" s="74"/>
      <c r="R41" s="73"/>
      <c r="S41" s="73"/>
      <c r="T41" s="73"/>
      <c r="U41" s="73"/>
      <c r="V41" s="74"/>
      <c r="W41" s="73"/>
      <c r="X41" s="73"/>
      <c r="Y41" s="73"/>
      <c r="Z41" s="73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4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</row>
    <row r="42" spans="1:94" s="76" customFormat="1" x14ac:dyDescent="0.2">
      <c r="A42"/>
      <c r="B42" s="1"/>
      <c r="C42"/>
      <c r="D42"/>
      <c r="E42"/>
      <c r="F42"/>
      <c r="H42" s="75"/>
      <c r="I42" s="75"/>
      <c r="J42" s="75"/>
      <c r="K42" s="75"/>
      <c r="M42" s="75"/>
      <c r="N42" s="75"/>
      <c r="O42" s="75"/>
      <c r="P42" s="75"/>
      <c r="Q42" s="74"/>
      <c r="R42" s="73"/>
      <c r="S42" s="73"/>
      <c r="T42" s="73"/>
      <c r="U42" s="73"/>
      <c r="V42" s="74"/>
      <c r="W42" s="73"/>
      <c r="X42" s="73"/>
      <c r="Y42" s="73"/>
      <c r="Z42" s="73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4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</row>
    <row r="43" spans="1:94" s="76" customFormat="1" x14ac:dyDescent="0.2">
      <c r="A43"/>
      <c r="B43" s="1"/>
      <c r="C43"/>
      <c r="D43"/>
      <c r="E43"/>
      <c r="F43"/>
      <c r="H43" s="75"/>
      <c r="I43" s="75"/>
      <c r="J43" s="75"/>
      <c r="K43" s="75"/>
      <c r="M43" s="75"/>
      <c r="N43" s="75"/>
      <c r="O43" s="75"/>
      <c r="P43" s="75"/>
      <c r="Q43" s="74"/>
      <c r="R43" s="73"/>
      <c r="S43" s="73"/>
      <c r="T43" s="73"/>
      <c r="U43" s="73"/>
      <c r="V43" s="74"/>
      <c r="W43" s="73"/>
      <c r="X43" s="73"/>
      <c r="Y43" s="73"/>
      <c r="Z43" s="73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4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</row>
    <row r="44" spans="1:94" s="76" customFormat="1" x14ac:dyDescent="0.2">
      <c r="A44"/>
      <c r="B44" s="1"/>
      <c r="C44"/>
      <c r="D44"/>
      <c r="E44"/>
      <c r="F44"/>
      <c r="H44" s="75"/>
      <c r="I44" s="75"/>
      <c r="J44" s="75"/>
      <c r="K44" s="75"/>
      <c r="M44" s="75"/>
      <c r="N44" s="75"/>
      <c r="O44" s="75"/>
      <c r="P44" s="75"/>
      <c r="Q44" s="74"/>
      <c r="R44" s="73"/>
      <c r="S44" s="73"/>
      <c r="T44" s="73"/>
      <c r="U44" s="73"/>
      <c r="V44" s="74"/>
      <c r="W44" s="73"/>
      <c r="X44" s="73"/>
      <c r="Y44" s="73"/>
      <c r="Z44" s="73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4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</row>
    <row r="45" spans="1:94" s="76" customFormat="1" x14ac:dyDescent="0.2">
      <c r="A45"/>
      <c r="B45" s="1"/>
      <c r="C45"/>
      <c r="D45"/>
      <c r="E45"/>
      <c r="F45"/>
      <c r="H45" s="75"/>
      <c r="I45" s="75"/>
      <c r="J45" s="75"/>
      <c r="K45" s="75"/>
      <c r="M45" s="75"/>
      <c r="N45" s="75"/>
      <c r="O45" s="75"/>
      <c r="P45" s="75"/>
      <c r="Q45" s="74"/>
      <c r="R45" s="73"/>
      <c r="S45" s="73"/>
      <c r="T45" s="73"/>
      <c r="U45" s="73"/>
      <c r="V45" s="74"/>
      <c r="W45" s="73"/>
      <c r="X45" s="73"/>
      <c r="Y45" s="73"/>
      <c r="Z45" s="73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4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</row>
    <row r="46" spans="1:94" s="76" customFormat="1" x14ac:dyDescent="0.2">
      <c r="A46"/>
      <c r="B46" s="1"/>
      <c r="C46"/>
      <c r="D46"/>
      <c r="E46"/>
      <c r="F46"/>
      <c r="H46" s="75"/>
      <c r="I46" s="75"/>
      <c r="J46" s="75"/>
      <c r="K46" s="75"/>
      <c r="M46" s="75"/>
      <c r="N46" s="75"/>
      <c r="O46" s="75"/>
      <c r="P46" s="75"/>
      <c r="Q46" s="74"/>
      <c r="R46" s="73"/>
      <c r="S46" s="73"/>
      <c r="T46" s="73"/>
      <c r="U46" s="73"/>
      <c r="V46" s="74"/>
      <c r="W46" s="73"/>
      <c r="X46" s="73"/>
      <c r="Y46" s="73"/>
      <c r="Z46" s="73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4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</row>
    <row r="47" spans="1:94" s="76" customFormat="1" x14ac:dyDescent="0.2">
      <c r="A47"/>
      <c r="B47" s="1"/>
      <c r="C47"/>
      <c r="D47"/>
      <c r="E47"/>
      <c r="F47"/>
      <c r="H47" s="75"/>
      <c r="I47" s="75"/>
      <c r="J47" s="75"/>
      <c r="K47" s="75"/>
      <c r="M47" s="75"/>
      <c r="N47" s="75"/>
      <c r="O47" s="75"/>
      <c r="P47" s="75"/>
      <c r="Q47" s="74"/>
      <c r="R47" s="73"/>
      <c r="S47" s="73"/>
      <c r="T47" s="73"/>
      <c r="U47" s="73"/>
      <c r="V47" s="74"/>
      <c r="W47" s="73"/>
      <c r="X47" s="73"/>
      <c r="Y47" s="73"/>
      <c r="Z47" s="73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4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</row>
    <row r="48" spans="1:94" s="76" customFormat="1" x14ac:dyDescent="0.2">
      <c r="A48"/>
      <c r="B48" s="1"/>
      <c r="C48"/>
      <c r="D48"/>
      <c r="E48"/>
      <c r="F48"/>
      <c r="H48" s="75"/>
      <c r="I48" s="75"/>
      <c r="J48" s="75"/>
      <c r="K48" s="75"/>
      <c r="M48" s="75"/>
      <c r="N48" s="75"/>
      <c r="O48" s="75"/>
      <c r="P48" s="75"/>
      <c r="Q48" s="74"/>
      <c r="R48" s="73"/>
      <c r="S48" s="73"/>
      <c r="T48" s="73"/>
      <c r="U48" s="73"/>
      <c r="V48" s="74"/>
      <c r="W48" s="73"/>
      <c r="X48" s="73"/>
      <c r="Y48" s="73"/>
      <c r="Z48" s="73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4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</row>
    <row r="49" spans="1:94" s="76" customFormat="1" x14ac:dyDescent="0.2">
      <c r="A49"/>
      <c r="B49" s="1"/>
      <c r="C49"/>
      <c r="D49"/>
      <c r="E49"/>
      <c r="F49"/>
      <c r="H49" s="75"/>
      <c r="I49" s="75"/>
      <c r="J49" s="75"/>
      <c r="K49" s="75"/>
      <c r="M49" s="75"/>
      <c r="N49" s="75"/>
      <c r="O49" s="75"/>
      <c r="P49" s="75"/>
      <c r="Q49" s="74"/>
      <c r="R49" s="73"/>
      <c r="S49" s="73"/>
      <c r="T49" s="73"/>
      <c r="U49" s="73"/>
      <c r="V49" s="74"/>
      <c r="W49" s="73"/>
      <c r="X49" s="73"/>
      <c r="Y49" s="73"/>
      <c r="Z49" s="73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4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</row>
    <row r="50" spans="1:94" s="76" customFormat="1" x14ac:dyDescent="0.2">
      <c r="A50"/>
      <c r="B50" s="1"/>
      <c r="C50"/>
      <c r="D50"/>
      <c r="E50"/>
      <c r="F50"/>
      <c r="H50" s="75"/>
      <c r="I50" s="75"/>
      <c r="J50" s="75"/>
      <c r="K50" s="75"/>
      <c r="M50" s="75"/>
      <c r="N50" s="75"/>
      <c r="O50" s="75"/>
      <c r="P50" s="75"/>
      <c r="Q50" s="74"/>
      <c r="R50" s="73"/>
      <c r="S50" s="73"/>
      <c r="T50" s="73"/>
      <c r="U50" s="73"/>
      <c r="V50" s="74"/>
      <c r="W50" s="73"/>
      <c r="X50" s="73"/>
      <c r="Y50" s="73"/>
      <c r="Z50" s="73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4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</row>
    <row r="51" spans="1:94" s="76" customFormat="1" x14ac:dyDescent="0.2">
      <c r="A51"/>
      <c r="B51" s="1"/>
      <c r="C51"/>
      <c r="D51"/>
      <c r="E51"/>
      <c r="F51"/>
      <c r="H51" s="75"/>
      <c r="I51" s="75"/>
      <c r="J51" s="75"/>
      <c r="K51" s="75"/>
      <c r="M51" s="75"/>
      <c r="N51" s="75"/>
      <c r="O51" s="75"/>
      <c r="P51" s="75"/>
      <c r="Q51" s="74"/>
      <c r="R51" s="73"/>
      <c r="S51" s="73"/>
      <c r="T51" s="73"/>
      <c r="U51" s="73"/>
      <c r="V51" s="74"/>
      <c r="W51" s="73"/>
      <c r="X51" s="73"/>
      <c r="Y51" s="73"/>
      <c r="Z51" s="73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4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theme="4" tint="0.79998168889431442"/>
  </sheetPr>
  <dimension ref="A1:BY101"/>
  <sheetViews>
    <sheetView zoomScale="110" zoomScaleNormal="110" workbookViewId="0">
      <pane xSplit="1" ySplit="1" topLeftCell="B39" activePane="bottomRight" state="frozen"/>
      <selection activeCell="G14" sqref="G14"/>
      <selection pane="topRight" activeCell="G14" sqref="G14"/>
      <selection pane="bottomLeft" activeCell="G14" sqref="G14"/>
      <selection pane="bottomRight" activeCell="B54" sqref="B54"/>
    </sheetView>
  </sheetViews>
  <sheetFormatPr baseColWidth="10" defaultRowHeight="16" x14ac:dyDescent="0.2"/>
  <cols>
    <col min="1" max="2" width="8" style="101" bestFit="1" customWidth="1"/>
    <col min="3" max="17" width="7.5" style="93" bestFit="1" customWidth="1"/>
    <col min="18" max="18" width="7.6640625" style="100" bestFit="1" customWidth="1"/>
    <col min="19" max="32" width="7.6640625" style="99" bestFit="1" customWidth="1"/>
    <col min="33" max="33" width="7.1640625" style="98" bestFit="1" customWidth="1"/>
    <col min="34" max="35" width="6.83203125" style="97" bestFit="1" customWidth="1"/>
    <col min="36" max="37" width="9.6640625" style="97" bestFit="1" customWidth="1"/>
    <col min="38" max="38" width="6.1640625" style="97" bestFit="1" customWidth="1"/>
    <col min="39" max="39" width="6.6640625" style="97" bestFit="1" customWidth="1"/>
    <col min="40" max="44" width="7.33203125" style="97" bestFit="1" customWidth="1"/>
    <col min="45" max="45" width="7" style="97" bestFit="1" customWidth="1"/>
    <col min="46" max="47" width="10.33203125" style="97" bestFit="1" customWidth="1"/>
    <col min="48" max="48" width="7.1640625" style="96" bestFit="1" customWidth="1"/>
    <col min="49" max="50" width="6.83203125" style="95" bestFit="1" customWidth="1"/>
    <col min="51" max="52" width="9.6640625" style="95" bestFit="1" customWidth="1"/>
    <col min="53" max="53" width="6.1640625" style="95" bestFit="1" customWidth="1"/>
    <col min="54" max="54" width="6.6640625" style="95" bestFit="1" customWidth="1"/>
    <col min="55" max="59" width="7.33203125" style="95" bestFit="1" customWidth="1"/>
    <col min="60" max="60" width="7" style="95" bestFit="1" customWidth="1"/>
    <col min="61" max="62" width="10.33203125" style="95" bestFit="1" customWidth="1"/>
    <col min="63" max="63" width="7.1640625" style="94" bestFit="1" customWidth="1"/>
    <col min="64" max="65" width="6.83203125" style="93" bestFit="1" customWidth="1"/>
    <col min="66" max="67" width="9.6640625" style="93" bestFit="1" customWidth="1"/>
    <col min="68" max="69" width="6.6640625" style="93" bestFit="1" customWidth="1"/>
    <col min="70" max="74" width="7.33203125" style="93" bestFit="1" customWidth="1"/>
    <col min="75" max="75" width="7" style="93" bestFit="1" customWidth="1"/>
    <col min="76" max="77" width="10.33203125" style="93" bestFit="1" customWidth="1"/>
    <col min="78" max="16384" width="10.83203125" style="93"/>
  </cols>
  <sheetData>
    <row r="1" spans="1:77" s="131" customFormat="1" ht="68" customHeight="1" x14ac:dyDescent="0.2">
      <c r="A1" s="131" t="s">
        <v>299</v>
      </c>
      <c r="B1" s="131" t="s">
        <v>300</v>
      </c>
      <c r="C1" s="133" t="s">
        <v>2867</v>
      </c>
      <c r="D1" s="133" t="s">
        <v>2866</v>
      </c>
      <c r="E1" s="133" t="s">
        <v>2865</v>
      </c>
      <c r="F1" s="133" t="s">
        <v>2864</v>
      </c>
      <c r="G1" s="133" t="s">
        <v>2863</v>
      </c>
      <c r="H1" s="133" t="s">
        <v>2862</v>
      </c>
      <c r="I1" s="133" t="s">
        <v>2861</v>
      </c>
      <c r="J1" s="133" t="s">
        <v>2860</v>
      </c>
      <c r="K1" s="133" t="s">
        <v>2859</v>
      </c>
      <c r="L1" s="133" t="s">
        <v>2858</v>
      </c>
      <c r="M1" s="133" t="s">
        <v>2857</v>
      </c>
      <c r="N1" s="133" t="s">
        <v>2856</v>
      </c>
      <c r="O1" s="133" t="s">
        <v>2855</v>
      </c>
      <c r="P1" s="133" t="s">
        <v>2854</v>
      </c>
      <c r="Q1" s="133" t="s">
        <v>2853</v>
      </c>
      <c r="R1" s="134" t="s">
        <v>2852</v>
      </c>
      <c r="S1" s="133" t="s">
        <v>2851</v>
      </c>
      <c r="T1" s="133" t="s">
        <v>2850</v>
      </c>
      <c r="U1" s="133" t="s">
        <v>2849</v>
      </c>
      <c r="V1" s="133" t="s">
        <v>2848</v>
      </c>
      <c r="W1" s="133" t="s">
        <v>2847</v>
      </c>
      <c r="X1" s="133" t="s">
        <v>2846</v>
      </c>
      <c r="Y1" s="133" t="s">
        <v>2845</v>
      </c>
      <c r="Z1" s="133" t="s">
        <v>2844</v>
      </c>
      <c r="AA1" s="133" t="s">
        <v>2843</v>
      </c>
      <c r="AB1" s="133" t="s">
        <v>2842</v>
      </c>
      <c r="AC1" s="133" t="s">
        <v>2841</v>
      </c>
      <c r="AD1" s="133" t="s">
        <v>2840</v>
      </c>
      <c r="AE1" s="133" t="s">
        <v>2839</v>
      </c>
      <c r="AF1" s="133" t="s">
        <v>2838</v>
      </c>
      <c r="AG1" s="86" t="s">
        <v>2752</v>
      </c>
      <c r="AH1" s="86" t="s">
        <v>2754</v>
      </c>
      <c r="AI1" s="85" t="s">
        <v>2755</v>
      </c>
      <c r="AJ1" s="85" t="s">
        <v>3051</v>
      </c>
      <c r="AK1" s="85" t="s">
        <v>3052</v>
      </c>
      <c r="AL1" s="85" t="s">
        <v>2757</v>
      </c>
      <c r="AM1" s="86" t="s">
        <v>2758</v>
      </c>
      <c r="AN1" s="85" t="s">
        <v>2759</v>
      </c>
      <c r="AO1" s="85" t="s">
        <v>2760</v>
      </c>
      <c r="AP1" s="85" t="s">
        <v>2761</v>
      </c>
      <c r="AQ1" s="86" t="s">
        <v>2762</v>
      </c>
      <c r="AR1" s="85" t="s">
        <v>2763</v>
      </c>
      <c r="AS1" s="84" t="s">
        <v>2764</v>
      </c>
      <c r="AT1" s="83" t="s">
        <v>2765</v>
      </c>
      <c r="AU1" s="82" t="s">
        <v>2952</v>
      </c>
      <c r="AV1" s="86" t="s">
        <v>271</v>
      </c>
      <c r="AW1" s="86" t="s">
        <v>273</v>
      </c>
      <c r="AX1" s="85" t="s">
        <v>274</v>
      </c>
      <c r="AY1" s="85" t="s">
        <v>3049</v>
      </c>
      <c r="AZ1" s="85" t="s">
        <v>3050</v>
      </c>
      <c r="BA1" s="85" t="s">
        <v>276</v>
      </c>
      <c r="BB1" s="86" t="s">
        <v>277</v>
      </c>
      <c r="BC1" s="85" t="s">
        <v>278</v>
      </c>
      <c r="BD1" s="85" t="s">
        <v>279</v>
      </c>
      <c r="BE1" s="85" t="s">
        <v>280</v>
      </c>
      <c r="BF1" s="86" t="s">
        <v>281</v>
      </c>
      <c r="BG1" s="85" t="s">
        <v>282</v>
      </c>
      <c r="BH1" s="84" t="s">
        <v>283</v>
      </c>
      <c r="BI1" s="83" t="s">
        <v>284</v>
      </c>
      <c r="BJ1" s="82" t="s">
        <v>2953</v>
      </c>
      <c r="BK1" s="132" t="s">
        <v>257</v>
      </c>
      <c r="BL1" s="88" t="s">
        <v>259</v>
      </c>
      <c r="BM1" s="87" t="s">
        <v>260</v>
      </c>
      <c r="BN1" s="87" t="s">
        <v>3047</v>
      </c>
      <c r="BO1" s="87" t="s">
        <v>3048</v>
      </c>
      <c r="BP1" s="87" t="s">
        <v>262</v>
      </c>
      <c r="BQ1" s="88" t="s">
        <v>263</v>
      </c>
      <c r="BR1" s="87" t="s">
        <v>264</v>
      </c>
      <c r="BS1" s="87" t="s">
        <v>265</v>
      </c>
      <c r="BT1" s="87" t="s">
        <v>266</v>
      </c>
      <c r="BU1" s="88" t="s">
        <v>267</v>
      </c>
      <c r="BV1" s="87" t="s">
        <v>268</v>
      </c>
      <c r="BW1" s="84" t="s">
        <v>269</v>
      </c>
      <c r="BX1" s="83" t="s">
        <v>270</v>
      </c>
      <c r="BY1" s="82" t="s">
        <v>2951</v>
      </c>
    </row>
    <row r="2" spans="1:77" s="102" customFormat="1" ht="18" x14ac:dyDescent="0.2">
      <c r="A2" s="111" t="s">
        <v>14</v>
      </c>
      <c r="B2" s="111" t="s">
        <v>2837</v>
      </c>
      <c r="C2" s="118">
        <v>12.506611553117834</v>
      </c>
      <c r="D2" s="118">
        <v>26.682920313949822</v>
      </c>
      <c r="E2" s="118">
        <v>12.127682517886596</v>
      </c>
      <c r="F2" s="118">
        <v>4.0158106893948551</v>
      </c>
      <c r="G2" s="118">
        <v>18.473650767196933</v>
      </c>
      <c r="H2" s="118">
        <v>30.179715844925823</v>
      </c>
      <c r="I2" s="118">
        <v>30.407166003683614</v>
      </c>
      <c r="J2" s="118">
        <v>18.759059047344156</v>
      </c>
      <c r="K2" s="118">
        <v>8.5027386565085337</v>
      </c>
      <c r="L2" s="118">
        <v>22.391839801186975</v>
      </c>
      <c r="M2" s="118">
        <v>3.9936235755561507</v>
      </c>
      <c r="N2" s="118">
        <v>0.60011221877725207</v>
      </c>
      <c r="O2" s="118">
        <v>14.510347453193814</v>
      </c>
      <c r="P2" s="118">
        <v>44.336219894795363</v>
      </c>
      <c r="Q2" s="118">
        <v>51.685651092618777</v>
      </c>
      <c r="R2" s="130"/>
      <c r="S2" s="115">
        <v>630.6</v>
      </c>
      <c r="T2" s="115">
        <v>379.3</v>
      </c>
      <c r="U2" s="115">
        <v>219</v>
      </c>
      <c r="V2" s="115">
        <v>333.7</v>
      </c>
      <c r="W2" s="115">
        <v>192.4</v>
      </c>
      <c r="X2" s="129"/>
      <c r="Y2" s="129"/>
      <c r="Z2" s="115">
        <v>148.1</v>
      </c>
      <c r="AA2" s="115">
        <v>807.6</v>
      </c>
      <c r="AB2" s="129"/>
      <c r="AC2" s="129"/>
      <c r="AD2" s="115">
        <v>95.06</v>
      </c>
      <c r="AE2" s="115">
        <v>94.22</v>
      </c>
      <c r="AF2" s="115">
        <v>181.7</v>
      </c>
      <c r="AG2" s="108">
        <f>IF(R2="",0,R2/C2)</f>
        <v>0</v>
      </c>
      <c r="AH2" s="107">
        <f t="shared" ref="AH2:AU2" si="0">IF(S2="",0,S2/D2)</f>
        <v>23.633095350148857</v>
      </c>
      <c r="AI2" s="107">
        <f t="shared" si="0"/>
        <v>31.275554867188088</v>
      </c>
      <c r="AJ2" s="107">
        <f t="shared" si="0"/>
        <v>54.534443214254516</v>
      </c>
      <c r="AK2" s="107">
        <f t="shared" si="0"/>
        <v>18.063565464414882</v>
      </c>
      <c r="AL2" s="107">
        <f t="shared" si="0"/>
        <v>6.3751428604768856</v>
      </c>
      <c r="AM2" s="107">
        <f t="shared" si="0"/>
        <v>0</v>
      </c>
      <c r="AN2" s="107">
        <f t="shared" si="0"/>
        <v>0</v>
      </c>
      <c r="AO2" s="107">
        <f t="shared" si="0"/>
        <v>17.417917447884264</v>
      </c>
      <c r="AP2" s="107">
        <f t="shared" si="0"/>
        <v>36.066710336021146</v>
      </c>
      <c r="AQ2" s="107">
        <f t="shared" si="0"/>
        <v>0</v>
      </c>
      <c r="AR2" s="107">
        <f t="shared" si="0"/>
        <v>0</v>
      </c>
      <c r="AS2" s="107">
        <f t="shared" si="0"/>
        <v>6.5511870275082025</v>
      </c>
      <c r="AT2" s="107">
        <f t="shared" si="0"/>
        <v>2.1251247901506485</v>
      </c>
      <c r="AU2" s="107">
        <f t="shared" si="0"/>
        <v>3.5154824629063937</v>
      </c>
      <c r="AV2" s="106">
        <f>IF(R2="",0,100*R2/MAX(R:R))</f>
        <v>0</v>
      </c>
      <c r="AW2" s="105">
        <f t="shared" ref="AW2:BJ2" si="1">IF(S2="",0,100*S2/MAX(S:S))</f>
        <v>68.320693391115924</v>
      </c>
      <c r="AX2" s="105">
        <f t="shared" si="1"/>
        <v>55.404615834063684</v>
      </c>
      <c r="AY2" s="105">
        <f t="shared" si="1"/>
        <v>58.87096774193548</v>
      </c>
      <c r="AZ2" s="105">
        <f t="shared" si="1"/>
        <v>67.495954692556637</v>
      </c>
      <c r="BA2" s="105">
        <f t="shared" si="1"/>
        <v>55.800464037122971</v>
      </c>
      <c r="BB2" s="105">
        <f t="shared" si="1"/>
        <v>0</v>
      </c>
      <c r="BC2" s="105">
        <f t="shared" si="1"/>
        <v>0</v>
      </c>
      <c r="BD2" s="105">
        <f t="shared" si="1"/>
        <v>16.026404068823719</v>
      </c>
      <c r="BE2" s="105">
        <f t="shared" si="1"/>
        <v>75.688847235238981</v>
      </c>
      <c r="BF2" s="105">
        <f t="shared" si="1"/>
        <v>0</v>
      </c>
      <c r="BG2" s="105">
        <f t="shared" si="1"/>
        <v>0</v>
      </c>
      <c r="BH2" s="105">
        <f t="shared" si="1"/>
        <v>3.1910036925142666</v>
      </c>
      <c r="BI2" s="105">
        <f t="shared" si="1"/>
        <v>6.584206848357792</v>
      </c>
      <c r="BJ2" s="105">
        <f t="shared" si="1"/>
        <v>7.9483814523184604</v>
      </c>
      <c r="BK2" s="114"/>
      <c r="BL2" s="112">
        <v>7.7850000000000001</v>
      </c>
      <c r="BM2" s="112">
        <v>7.4219999999999997</v>
      </c>
      <c r="BN2" s="112">
        <v>8.6129999999999995</v>
      </c>
      <c r="BO2" s="112">
        <v>8.7110000000000003</v>
      </c>
      <c r="BP2" s="112">
        <v>8.5920000000000005</v>
      </c>
      <c r="BQ2" s="112"/>
      <c r="BR2" s="112"/>
      <c r="BS2" s="112">
        <v>6.2149999999999999</v>
      </c>
      <c r="BT2" s="112">
        <v>6.835</v>
      </c>
      <c r="BU2" s="112"/>
      <c r="BV2" s="112"/>
      <c r="BW2" s="112">
        <v>6.5789999999999997</v>
      </c>
      <c r="BX2" s="112">
        <v>6.4770000000000003</v>
      </c>
      <c r="BY2" s="112">
        <v>6.6379999999999999</v>
      </c>
    </row>
    <row r="3" spans="1:77" s="102" customFormat="1" ht="18" x14ac:dyDescent="0.2">
      <c r="A3" s="111" t="s">
        <v>16</v>
      </c>
      <c r="B3" s="111" t="s">
        <v>2836</v>
      </c>
      <c r="C3" s="105">
        <v>17.707059020231551</v>
      </c>
      <c r="D3" s="105">
        <v>28.674288771074391</v>
      </c>
      <c r="E3" s="105">
        <v>24.15863720239922</v>
      </c>
      <c r="F3" s="105">
        <v>27.578322529955269</v>
      </c>
      <c r="G3" s="105">
        <v>23.159112806052779</v>
      </c>
      <c r="H3" s="105">
        <v>6.6853749633612729</v>
      </c>
      <c r="I3" s="105">
        <v>14.433078730644798</v>
      </c>
      <c r="J3" s="105">
        <v>4.6374719560184934</v>
      </c>
      <c r="K3" s="105">
        <v>16.451910451682586</v>
      </c>
      <c r="L3" s="105">
        <v>14.025889442416508</v>
      </c>
      <c r="M3" s="105">
        <v>14.765139373389566</v>
      </c>
      <c r="N3" s="105">
        <v>11.996497157732517</v>
      </c>
      <c r="O3" s="105">
        <v>17.129424145490724</v>
      </c>
      <c r="P3" s="105">
        <v>12.240649945886991</v>
      </c>
      <c r="Q3" s="105">
        <v>27.096512508791626</v>
      </c>
      <c r="R3" s="128"/>
      <c r="S3" s="109">
        <v>177.5</v>
      </c>
      <c r="T3" s="109">
        <v>160.4</v>
      </c>
      <c r="U3" s="109">
        <v>86.86</v>
      </c>
      <c r="V3" s="109">
        <v>123.1</v>
      </c>
      <c r="W3" s="109">
        <v>131.19999999999999</v>
      </c>
      <c r="X3" s="109"/>
      <c r="Y3" s="109"/>
      <c r="Z3" s="109"/>
      <c r="AA3" s="109">
        <v>128.1</v>
      </c>
      <c r="AB3" s="109"/>
      <c r="AC3" s="109"/>
      <c r="AD3" s="109">
        <v>36.35</v>
      </c>
      <c r="AE3" s="109">
        <v>25.31</v>
      </c>
      <c r="AF3" s="109">
        <v>57.78</v>
      </c>
      <c r="AG3" s="108">
        <f t="shared" ref="AG3:AG66" si="2">IF(R3="",0,R3/C3)</f>
        <v>0</v>
      </c>
      <c r="AH3" s="107">
        <f t="shared" ref="AH3:AH66" si="3">IF(S3="",0,S3/D3)</f>
        <v>6.1902145652887377</v>
      </c>
      <c r="AI3" s="107">
        <f t="shared" ref="AI3:AI66" si="4">IF(T3="",0,T3/E3)</f>
        <v>6.6394473602207373</v>
      </c>
      <c r="AJ3" s="107">
        <f t="shared" ref="AJ3:AJ66" si="5">IF(U3="",0,U3/F3)</f>
        <v>3.1495751746921381</v>
      </c>
      <c r="AK3" s="107">
        <f t="shared" ref="AK3:AK66" si="6">IF(V3="",0,V3/G3)</f>
        <v>5.3154022362992697</v>
      </c>
      <c r="AL3" s="107">
        <f t="shared" ref="AL3:AL66" si="7">IF(W3="",0,W3/H3)</f>
        <v>19.624927654624067</v>
      </c>
      <c r="AM3" s="107">
        <f t="shared" ref="AM3:AM66" si="8">IF(X3="",0,X3/I3)</f>
        <v>0</v>
      </c>
      <c r="AN3" s="107">
        <f t="shared" ref="AN3:AN66" si="9">IF(Y3="",0,Y3/J3)</f>
        <v>0</v>
      </c>
      <c r="AO3" s="107">
        <f t="shared" ref="AO3:AO66" si="10">IF(Z3="",0,Z3/K3)</f>
        <v>0</v>
      </c>
      <c r="AP3" s="107">
        <f t="shared" ref="AP3:AP66" si="11">IF(AA3="",0,AA3/L3)</f>
        <v>9.1331106327278846</v>
      </c>
      <c r="AQ3" s="107">
        <f t="shared" ref="AQ3:AQ66" si="12">IF(AB3="",0,AB3/M3)</f>
        <v>0</v>
      </c>
      <c r="AR3" s="107">
        <f t="shared" ref="AR3:AR66" si="13">IF(AC3="",0,AC3/N3)</f>
        <v>0</v>
      </c>
      <c r="AS3" s="107">
        <f t="shared" ref="AS3:AS66" si="14">IF(AD3="",0,AD3/O3)</f>
        <v>2.1220795101608272</v>
      </c>
      <c r="AT3" s="107">
        <f t="shared" ref="AT3:AT66" si="15">IF(AE3="",0,AE3/P3)</f>
        <v>2.067700662292403</v>
      </c>
      <c r="AU3" s="107">
        <f t="shared" ref="AU3:AU66" si="16">IF(AF3="",0,AF3/Q3)</f>
        <v>2.1323777361109824</v>
      </c>
      <c r="AV3" s="106">
        <f t="shared" ref="AV3:AV66" si="17">IF(R3="",0,100*R3/MAX(R:R))</f>
        <v>0</v>
      </c>
      <c r="AW3" s="105">
        <f t="shared" ref="AW3:AW66" si="18">IF(S3="",0,100*S3/MAX(S:S))</f>
        <v>19.23076923076923</v>
      </c>
      <c r="AX3" s="105">
        <f t="shared" ref="AX3:AX66" si="19">IF(T3="",0,100*T3/MAX(T:T))</f>
        <v>23.42973999415717</v>
      </c>
      <c r="AY3" s="105">
        <f t="shared" ref="AY3:AY66" si="20">IF(U3="",0,100*U3/MAX(U:U))</f>
        <v>23.349462365591396</v>
      </c>
      <c r="AZ3" s="105">
        <f t="shared" ref="AZ3:AZ66" si="21">IF(V3="",0,100*V3/MAX(V:V))</f>
        <v>24.898867313915858</v>
      </c>
      <c r="BA3" s="105">
        <f t="shared" ref="BA3:BA66" si="22">IF(W3="",0,100*W3/MAX(W:W))</f>
        <v>38.051044083526676</v>
      </c>
      <c r="BB3" s="105">
        <f t="shared" ref="BB3:BB66" si="23">IF(X3="",0,100*X3/MAX(X:X))</f>
        <v>0</v>
      </c>
      <c r="BC3" s="105">
        <f t="shared" ref="BC3:BC66" si="24">IF(Y3="",0,100*Y3/MAX(Y:Y))</f>
        <v>0</v>
      </c>
      <c r="BD3" s="105">
        <f t="shared" ref="BD3:BD66" si="25">IF(Z3="",0,100*Z3/MAX(Z:Z))</f>
        <v>0</v>
      </c>
      <c r="BE3" s="105">
        <f t="shared" ref="BE3:BE66" si="26">IF(AA3="",0,100*AA3/MAX(AA:AA))</f>
        <v>12.005623242736645</v>
      </c>
      <c r="BF3" s="105">
        <f t="shared" ref="BF3:BF66" si="27">IF(AB3="",0,100*AB3/MAX(AB:AB))</f>
        <v>0</v>
      </c>
      <c r="BG3" s="105">
        <f t="shared" ref="BG3:BG66" si="28">IF(AC3="",0,100*AC3/MAX(AC:AC))</f>
        <v>0</v>
      </c>
      <c r="BH3" s="105">
        <f t="shared" ref="BH3:BH66" si="29">IF(AD3="",0,100*AD3/MAX(AD:AD))</f>
        <v>1.2202081235313864</v>
      </c>
      <c r="BI3" s="105">
        <f t="shared" ref="BI3:BI66" si="30">IF(AE3="",0,100*AE3/MAX(AE:AE))</f>
        <v>1.7686932215234101</v>
      </c>
      <c r="BJ3" s="105">
        <f t="shared" ref="BJ3:BJ66" si="31">IF(AF3="",0,100*AF3/MAX(AF:AF))</f>
        <v>2.5275590551181102</v>
      </c>
      <c r="BK3" s="104"/>
      <c r="BL3" s="103">
        <v>9.3559999999999999</v>
      </c>
      <c r="BM3" s="103">
        <v>9.3360000000000003</v>
      </c>
      <c r="BN3" s="103">
        <v>9.5749999999999993</v>
      </c>
      <c r="BO3" s="103">
        <v>9.5969999999999995</v>
      </c>
      <c r="BP3" s="103">
        <v>8.9320000000000004</v>
      </c>
      <c r="BQ3" s="103"/>
      <c r="BR3" s="103"/>
      <c r="BS3" s="103"/>
      <c r="BT3" s="103">
        <v>7.1529999999999996</v>
      </c>
      <c r="BU3" s="103"/>
      <c r="BV3" s="103"/>
      <c r="BW3" s="103">
        <v>7.6</v>
      </c>
      <c r="BX3" s="103">
        <v>7.4619999999999997</v>
      </c>
      <c r="BY3" s="103">
        <v>7.6849999999999996</v>
      </c>
    </row>
    <row r="4" spans="1:77" s="102" customFormat="1" ht="18" x14ac:dyDescent="0.2">
      <c r="A4" s="111" t="s">
        <v>17</v>
      </c>
      <c r="B4" s="111" t="s">
        <v>2835</v>
      </c>
      <c r="C4" s="118">
        <v>9.4073894528169291</v>
      </c>
      <c r="D4" s="118">
        <v>37.953434987069755</v>
      </c>
      <c r="E4" s="118">
        <v>9.1365572772557826</v>
      </c>
      <c r="F4" s="118">
        <v>20.405446342999305</v>
      </c>
      <c r="G4" s="118">
        <v>17.37347842626702</v>
      </c>
      <c r="H4" s="118">
        <v>35.664656280447552</v>
      </c>
      <c r="I4" s="118">
        <v>8.2941554339971137</v>
      </c>
      <c r="J4" s="118">
        <v>5.7190348708368788</v>
      </c>
      <c r="K4" s="118">
        <v>5.222151769542327</v>
      </c>
      <c r="L4" s="118">
        <v>11.514710651359506</v>
      </c>
      <c r="M4" s="118">
        <v>6.7565204387735438</v>
      </c>
      <c r="N4" s="118">
        <v>15.662567997008189</v>
      </c>
      <c r="O4" s="118">
        <v>17.329867561980365</v>
      </c>
      <c r="P4" s="118">
        <v>5.1771416509338248</v>
      </c>
      <c r="Q4" s="118">
        <v>5.4598959395217941</v>
      </c>
      <c r="R4" s="130"/>
      <c r="S4" s="115">
        <v>91.36</v>
      </c>
      <c r="T4" s="115">
        <v>108.9</v>
      </c>
      <c r="U4" s="115">
        <v>73.33</v>
      </c>
      <c r="V4" s="115">
        <v>88.15</v>
      </c>
      <c r="W4" s="123">
        <v>134.5</v>
      </c>
      <c r="X4" s="129"/>
      <c r="Y4" s="129"/>
      <c r="Z4" s="115"/>
      <c r="AA4" s="115"/>
      <c r="AB4" s="129"/>
      <c r="AC4" s="129"/>
      <c r="AD4" s="129"/>
      <c r="AE4" s="115"/>
      <c r="AF4" s="115"/>
      <c r="AG4" s="108">
        <f t="shared" si="2"/>
        <v>0</v>
      </c>
      <c r="AH4" s="107">
        <f t="shared" si="3"/>
        <v>2.4071602486342849</v>
      </c>
      <c r="AI4" s="107">
        <f t="shared" si="4"/>
        <v>11.91915036433819</v>
      </c>
      <c r="AJ4" s="107">
        <f t="shared" si="5"/>
        <v>3.593648419514138</v>
      </c>
      <c r="AK4" s="107">
        <f t="shared" si="6"/>
        <v>5.073825623009709</v>
      </c>
      <c r="AL4" s="107">
        <f t="shared" si="7"/>
        <v>3.7712406070134197</v>
      </c>
      <c r="AM4" s="107">
        <f t="shared" si="8"/>
        <v>0</v>
      </c>
      <c r="AN4" s="107">
        <f t="shared" si="9"/>
        <v>0</v>
      </c>
      <c r="AO4" s="107">
        <f t="shared" si="10"/>
        <v>0</v>
      </c>
      <c r="AP4" s="107">
        <f t="shared" si="11"/>
        <v>0</v>
      </c>
      <c r="AQ4" s="107">
        <f t="shared" si="12"/>
        <v>0</v>
      </c>
      <c r="AR4" s="107">
        <f t="shared" si="13"/>
        <v>0</v>
      </c>
      <c r="AS4" s="107">
        <f t="shared" si="14"/>
        <v>0</v>
      </c>
      <c r="AT4" s="107">
        <f t="shared" si="15"/>
        <v>0</v>
      </c>
      <c r="AU4" s="107">
        <f t="shared" si="16"/>
        <v>0</v>
      </c>
      <c r="AV4" s="106">
        <f t="shared" si="17"/>
        <v>0</v>
      </c>
      <c r="AW4" s="105">
        <f t="shared" si="18"/>
        <v>9.8981581798483216</v>
      </c>
      <c r="AX4" s="105">
        <f t="shared" si="19"/>
        <v>15.907099035933392</v>
      </c>
      <c r="AY4" s="105">
        <f t="shared" si="20"/>
        <v>19.712365591397848</v>
      </c>
      <c r="AZ4" s="105">
        <f t="shared" si="21"/>
        <v>17.829692556634306</v>
      </c>
      <c r="BA4" s="105">
        <f t="shared" si="22"/>
        <v>39.008120649651971</v>
      </c>
      <c r="BB4" s="105">
        <f t="shared" si="23"/>
        <v>0</v>
      </c>
      <c r="BC4" s="105">
        <f t="shared" si="24"/>
        <v>0</v>
      </c>
      <c r="BD4" s="105">
        <f t="shared" si="25"/>
        <v>0</v>
      </c>
      <c r="BE4" s="105">
        <f t="shared" si="26"/>
        <v>0</v>
      </c>
      <c r="BF4" s="105">
        <f t="shared" si="27"/>
        <v>0</v>
      </c>
      <c r="BG4" s="105">
        <f t="shared" si="28"/>
        <v>0</v>
      </c>
      <c r="BH4" s="105">
        <f t="shared" si="29"/>
        <v>0</v>
      </c>
      <c r="BI4" s="105">
        <f t="shared" si="30"/>
        <v>0</v>
      </c>
      <c r="BJ4" s="105">
        <f t="shared" si="31"/>
        <v>0</v>
      </c>
      <c r="BK4" s="114"/>
      <c r="BL4" s="112">
        <v>9.6140000000000008</v>
      </c>
      <c r="BM4" s="112">
        <v>9.5299999999999994</v>
      </c>
      <c r="BN4" s="112">
        <v>9.2100000000000009</v>
      </c>
      <c r="BO4" s="112">
        <v>9.11</v>
      </c>
      <c r="BP4" s="122">
        <v>4.548</v>
      </c>
      <c r="BQ4" s="112"/>
      <c r="BR4" s="112"/>
      <c r="BS4" s="112"/>
      <c r="BT4" s="112"/>
      <c r="BU4" s="112"/>
      <c r="BV4" s="112"/>
      <c r="BW4" s="112"/>
      <c r="BX4" s="112"/>
      <c r="BY4" s="112"/>
    </row>
    <row r="5" spans="1:77" s="102" customFormat="1" ht="18" x14ac:dyDescent="0.2">
      <c r="A5" s="111" t="s">
        <v>20</v>
      </c>
      <c r="B5" s="111" t="s">
        <v>2834</v>
      </c>
      <c r="C5" s="105">
        <v>8.6733949522883389</v>
      </c>
      <c r="D5" s="105">
        <v>32.727047749857363</v>
      </c>
      <c r="E5" s="105">
        <v>22.786429043315906</v>
      </c>
      <c r="F5" s="105">
        <v>23.615518386415289</v>
      </c>
      <c r="G5" s="105">
        <v>11.948033738445808</v>
      </c>
      <c r="H5" s="105">
        <v>69.129317876664786</v>
      </c>
      <c r="I5" s="105">
        <v>15.497954169409709</v>
      </c>
      <c r="J5" s="105">
        <v>9.9817672396393853</v>
      </c>
      <c r="K5" s="105">
        <v>11.901057777492928</v>
      </c>
      <c r="L5" s="105">
        <v>8.8399395775958194</v>
      </c>
      <c r="M5" s="105">
        <v>29.325534711410004</v>
      </c>
      <c r="N5" s="105">
        <v>39.242815997013025</v>
      </c>
      <c r="O5" s="105">
        <v>30.695072714352534</v>
      </c>
      <c r="P5" s="105">
        <v>13.731355003612375</v>
      </c>
      <c r="Q5" s="105">
        <v>6.0605654754544194</v>
      </c>
      <c r="R5" s="128"/>
      <c r="S5" s="109">
        <v>83.16</v>
      </c>
      <c r="T5" s="116">
        <v>32.71</v>
      </c>
      <c r="U5" s="116">
        <v>33.96</v>
      </c>
      <c r="V5" s="109">
        <v>58.27</v>
      </c>
      <c r="W5" s="109">
        <v>150.9</v>
      </c>
      <c r="X5" s="109">
        <v>146.4</v>
      </c>
      <c r="Y5" s="109">
        <v>111.5</v>
      </c>
      <c r="Z5" s="109">
        <v>261.3</v>
      </c>
      <c r="AA5" s="109">
        <v>775.5</v>
      </c>
      <c r="AB5" s="109"/>
      <c r="AC5" s="109"/>
      <c r="AD5" s="109">
        <v>518.1</v>
      </c>
      <c r="AE5" s="109">
        <v>341.1</v>
      </c>
      <c r="AF5" s="109">
        <v>778.6</v>
      </c>
      <c r="AG5" s="108">
        <f t="shared" si="2"/>
        <v>0</v>
      </c>
      <c r="AH5" s="107">
        <f t="shared" si="3"/>
        <v>2.54101746774157</v>
      </c>
      <c r="AI5" s="107">
        <f t="shared" si="4"/>
        <v>1.4355035595011338</v>
      </c>
      <c r="AJ5" s="107">
        <f t="shared" si="5"/>
        <v>1.4380374567401122</v>
      </c>
      <c r="AK5" s="107">
        <f t="shared" si="6"/>
        <v>4.8769530849667424</v>
      </c>
      <c r="AL5" s="107">
        <f t="shared" si="7"/>
        <v>2.1828654561473351</v>
      </c>
      <c r="AM5" s="107">
        <f t="shared" si="8"/>
        <v>9.4464081129474735</v>
      </c>
      <c r="AN5" s="107">
        <f t="shared" si="9"/>
        <v>11.170366661848568</v>
      </c>
      <c r="AO5" s="107">
        <f t="shared" si="10"/>
        <v>21.956031546554289</v>
      </c>
      <c r="AP5" s="107">
        <f t="shared" si="11"/>
        <v>87.726843966835261</v>
      </c>
      <c r="AQ5" s="107">
        <f t="shared" si="12"/>
        <v>0</v>
      </c>
      <c r="AR5" s="107">
        <f t="shared" si="13"/>
        <v>0</v>
      </c>
      <c r="AS5" s="107">
        <f t="shared" si="14"/>
        <v>16.878930531340444</v>
      </c>
      <c r="AT5" s="107">
        <f t="shared" si="15"/>
        <v>24.840957058517908</v>
      </c>
      <c r="AU5" s="107">
        <f t="shared" si="16"/>
        <v>128.4698603048457</v>
      </c>
      <c r="AV5" s="106">
        <f t="shared" si="17"/>
        <v>0</v>
      </c>
      <c r="AW5" s="105">
        <f t="shared" si="18"/>
        <v>9.0097508125677148</v>
      </c>
      <c r="AX5" s="105">
        <f t="shared" si="19"/>
        <v>4.7779725387087346</v>
      </c>
      <c r="AY5" s="105">
        <f t="shared" si="20"/>
        <v>9.129032258064516</v>
      </c>
      <c r="AZ5" s="105">
        <f t="shared" si="21"/>
        <v>11.786003236245955</v>
      </c>
      <c r="BA5" s="105">
        <f t="shared" si="22"/>
        <v>43.764501160092806</v>
      </c>
      <c r="BB5" s="105">
        <f t="shared" si="23"/>
        <v>19.548671384697556</v>
      </c>
      <c r="BC5" s="105">
        <f t="shared" si="24"/>
        <v>13.126913115140098</v>
      </c>
      <c r="BD5" s="105">
        <f t="shared" si="25"/>
        <v>28.276160588680877</v>
      </c>
      <c r="BE5" s="105">
        <f t="shared" si="26"/>
        <v>72.680412371134025</v>
      </c>
      <c r="BF5" s="105">
        <f t="shared" si="27"/>
        <v>0</v>
      </c>
      <c r="BG5" s="105">
        <f t="shared" si="28"/>
        <v>0</v>
      </c>
      <c r="BH5" s="105">
        <f t="shared" si="29"/>
        <v>17.391742195367573</v>
      </c>
      <c r="BI5" s="105">
        <f t="shared" si="30"/>
        <v>23.836477987421382</v>
      </c>
      <c r="BJ5" s="105">
        <f t="shared" si="31"/>
        <v>34.059492563429572</v>
      </c>
      <c r="BK5" s="104"/>
      <c r="BL5" s="103">
        <v>6.9</v>
      </c>
      <c r="BM5" s="121">
        <v>6.9050000000000002</v>
      </c>
      <c r="BN5" s="121">
        <v>6.7990000000000004</v>
      </c>
      <c r="BO5" s="103">
        <v>6.9210000000000003</v>
      </c>
      <c r="BP5" s="103">
        <v>7.4480000000000004</v>
      </c>
      <c r="BQ5" s="103">
        <v>9.282</v>
      </c>
      <c r="BR5" s="103">
        <v>9.4949999999999992</v>
      </c>
      <c r="BS5" s="103">
        <v>9.2279999999999998</v>
      </c>
      <c r="BT5" s="103">
        <v>8.1229999999999993</v>
      </c>
      <c r="BU5" s="103"/>
      <c r="BV5" s="103"/>
      <c r="BW5" s="103">
        <v>6.7089999999999996</v>
      </c>
      <c r="BX5" s="103">
        <v>6.9630000000000001</v>
      </c>
      <c r="BY5" s="103">
        <v>7.0279999999999996</v>
      </c>
    </row>
    <row r="6" spans="1:77" s="102" customFormat="1" ht="18" x14ac:dyDescent="0.2">
      <c r="A6" s="111" t="s">
        <v>21</v>
      </c>
      <c r="B6" s="111" t="s">
        <v>2833</v>
      </c>
      <c r="C6" s="118">
        <v>37.609143175773511</v>
      </c>
      <c r="D6" s="118">
        <v>38.235766267096857</v>
      </c>
      <c r="E6" s="118">
        <v>36.685363697720788</v>
      </c>
      <c r="F6" s="118">
        <v>51.139425125050487</v>
      </c>
      <c r="G6" s="118">
        <v>10.249328339295696</v>
      </c>
      <c r="H6" s="118">
        <v>11.827438194523737</v>
      </c>
      <c r="I6" s="118">
        <v>26.030223264476934</v>
      </c>
      <c r="J6" s="118">
        <v>16.749490105875182</v>
      </c>
      <c r="K6" s="118">
        <v>20.763890013390974</v>
      </c>
      <c r="L6" s="118">
        <v>18.706509137816301</v>
      </c>
      <c r="M6" s="118">
        <v>24.673781667676604</v>
      </c>
      <c r="N6" s="118">
        <v>28.566116488693552</v>
      </c>
      <c r="O6" s="118">
        <v>31.509827137419549</v>
      </c>
      <c r="P6" s="118">
        <v>17.938137758720384</v>
      </c>
      <c r="Q6" s="118">
        <v>14.43498370800878</v>
      </c>
      <c r="R6" s="130"/>
      <c r="S6" s="129"/>
      <c r="T6" s="115"/>
      <c r="U6" s="115"/>
      <c r="V6" s="115">
        <v>66.319999999999993</v>
      </c>
      <c r="W6" s="115">
        <v>80.209999999999994</v>
      </c>
      <c r="X6" s="115">
        <v>184.5</v>
      </c>
      <c r="Y6" s="115">
        <v>200.9</v>
      </c>
      <c r="Z6" s="115">
        <v>238</v>
      </c>
      <c r="AA6" s="115">
        <v>121.1</v>
      </c>
      <c r="AB6" s="115"/>
      <c r="AC6" s="115"/>
      <c r="AD6" s="115">
        <v>171.6</v>
      </c>
      <c r="AE6" s="115">
        <v>51.78</v>
      </c>
      <c r="AF6" s="115">
        <v>247.2</v>
      </c>
      <c r="AG6" s="108">
        <f t="shared" si="2"/>
        <v>0</v>
      </c>
      <c r="AH6" s="107">
        <f t="shared" si="3"/>
        <v>0</v>
      </c>
      <c r="AI6" s="107">
        <f t="shared" si="4"/>
        <v>0</v>
      </c>
      <c r="AJ6" s="107">
        <f t="shared" si="5"/>
        <v>0</v>
      </c>
      <c r="AK6" s="107">
        <f t="shared" si="6"/>
        <v>6.470667911547979</v>
      </c>
      <c r="AL6" s="107">
        <f t="shared" si="7"/>
        <v>6.7816883657137437</v>
      </c>
      <c r="AM6" s="107">
        <f t="shared" si="8"/>
        <v>7.0879146185343886</v>
      </c>
      <c r="AN6" s="107">
        <f t="shared" si="9"/>
        <v>11.99439497740476</v>
      </c>
      <c r="AO6" s="107">
        <f t="shared" si="10"/>
        <v>11.462206737105133</v>
      </c>
      <c r="AP6" s="107">
        <f t="shared" si="11"/>
        <v>6.4736824550118373</v>
      </c>
      <c r="AQ6" s="107">
        <f t="shared" si="12"/>
        <v>0</v>
      </c>
      <c r="AR6" s="107">
        <f t="shared" si="13"/>
        <v>0</v>
      </c>
      <c r="AS6" s="107">
        <f t="shared" si="14"/>
        <v>5.4459200696856929</v>
      </c>
      <c r="AT6" s="107">
        <f t="shared" si="15"/>
        <v>2.8865872643233468</v>
      </c>
      <c r="AU6" s="107">
        <f t="shared" si="16"/>
        <v>17.125062625657772</v>
      </c>
      <c r="AV6" s="106">
        <f t="shared" si="17"/>
        <v>0</v>
      </c>
      <c r="AW6" s="105">
        <f t="shared" si="18"/>
        <v>0</v>
      </c>
      <c r="AX6" s="105">
        <f t="shared" si="19"/>
        <v>0</v>
      </c>
      <c r="AY6" s="105">
        <f t="shared" si="20"/>
        <v>0</v>
      </c>
      <c r="AZ6" s="105">
        <f t="shared" si="21"/>
        <v>13.414239482200646</v>
      </c>
      <c r="BA6" s="105">
        <f t="shared" si="22"/>
        <v>23.262761020881666</v>
      </c>
      <c r="BB6" s="105">
        <f t="shared" si="23"/>
        <v>24.63613299505942</v>
      </c>
      <c r="BC6" s="105">
        <f t="shared" si="24"/>
        <v>23.651989639745704</v>
      </c>
      <c r="BD6" s="105">
        <f t="shared" si="25"/>
        <v>25.754788442809218</v>
      </c>
      <c r="BE6" s="105">
        <f t="shared" si="26"/>
        <v>11.349578256794752</v>
      </c>
      <c r="BF6" s="105">
        <f t="shared" si="27"/>
        <v>0</v>
      </c>
      <c r="BG6" s="105">
        <f t="shared" si="28"/>
        <v>0</v>
      </c>
      <c r="BH6" s="105">
        <f t="shared" si="29"/>
        <v>5.760322255790534</v>
      </c>
      <c r="BI6" s="105">
        <f t="shared" si="30"/>
        <v>3.6184486373165616</v>
      </c>
      <c r="BJ6" s="105">
        <f t="shared" si="31"/>
        <v>10.813648293963254</v>
      </c>
      <c r="BK6" s="114"/>
      <c r="BL6" s="112"/>
      <c r="BM6" s="112"/>
      <c r="BN6" s="112"/>
      <c r="BO6" s="112">
        <v>7.7789999999999999</v>
      </c>
      <c r="BP6" s="112">
        <v>8.77</v>
      </c>
      <c r="BQ6" s="112">
        <v>8.5470000000000006</v>
      </c>
      <c r="BR6" s="112">
        <v>8.4770000000000003</v>
      </c>
      <c r="BS6" s="112">
        <v>8.19</v>
      </c>
      <c r="BT6" s="112">
        <v>7.9349999999999996</v>
      </c>
      <c r="BU6" s="112"/>
      <c r="BV6" s="112"/>
      <c r="BW6" s="112">
        <v>7.8090000000000002</v>
      </c>
      <c r="BX6" s="112">
        <v>7.391</v>
      </c>
      <c r="BY6" s="112">
        <v>8.1679999999999993</v>
      </c>
    </row>
    <row r="7" spans="1:77" s="102" customFormat="1" ht="18" x14ac:dyDescent="0.2">
      <c r="A7" s="111" t="s">
        <v>22</v>
      </c>
      <c r="B7" s="111" t="s">
        <v>2832</v>
      </c>
      <c r="C7" s="105">
        <v>9.3378492364140193</v>
      </c>
      <c r="D7" s="105">
        <v>6.212157966421386</v>
      </c>
      <c r="E7" s="105">
        <v>10.590875316074921</v>
      </c>
      <c r="F7" s="105">
        <v>11.65696809132519</v>
      </c>
      <c r="G7" s="105">
        <v>11.357262596850035</v>
      </c>
      <c r="H7" s="105">
        <v>7.8488800430754093</v>
      </c>
      <c r="I7" s="105">
        <v>13.823460475923078</v>
      </c>
      <c r="J7" s="105">
        <v>10.997127833453716</v>
      </c>
      <c r="K7" s="105">
        <v>17.563205455756943</v>
      </c>
      <c r="L7" s="105">
        <v>13.24978782924442</v>
      </c>
      <c r="M7" s="105">
        <v>17.670853031817412</v>
      </c>
      <c r="N7" s="105">
        <v>8.5569425024617818</v>
      </c>
      <c r="O7" s="105">
        <v>22.392977550149162</v>
      </c>
      <c r="P7" s="105">
        <v>17.871439771514215</v>
      </c>
      <c r="Q7" s="105">
        <v>29.561043400749661</v>
      </c>
      <c r="R7" s="128"/>
      <c r="S7" s="109">
        <v>402</v>
      </c>
      <c r="T7" s="109">
        <v>259.5</v>
      </c>
      <c r="U7" s="109">
        <v>226.4</v>
      </c>
      <c r="V7" s="109">
        <v>487.9</v>
      </c>
      <c r="W7" s="109">
        <v>237.3</v>
      </c>
      <c r="X7" s="109"/>
      <c r="Y7" s="109"/>
      <c r="Z7" s="109"/>
      <c r="AA7" s="109">
        <v>662.8</v>
      </c>
      <c r="AB7" s="109">
        <v>101.8</v>
      </c>
      <c r="AC7" s="109">
        <v>316.89999999999998</v>
      </c>
      <c r="AD7" s="109">
        <v>1564</v>
      </c>
      <c r="AE7" s="109">
        <v>511.9</v>
      </c>
      <c r="AF7" s="109">
        <v>705</v>
      </c>
      <c r="AG7" s="108">
        <f t="shared" si="2"/>
        <v>0</v>
      </c>
      <c r="AH7" s="107">
        <f t="shared" si="3"/>
        <v>64.711812251544956</v>
      </c>
      <c r="AI7" s="107">
        <f t="shared" si="4"/>
        <v>24.502224061322739</v>
      </c>
      <c r="AJ7" s="107">
        <f t="shared" si="5"/>
        <v>19.42185980319196</v>
      </c>
      <c r="AK7" s="107">
        <f t="shared" si="6"/>
        <v>42.959295502713857</v>
      </c>
      <c r="AL7" s="107">
        <f t="shared" si="7"/>
        <v>30.233612782674058</v>
      </c>
      <c r="AM7" s="107">
        <f t="shared" si="8"/>
        <v>0</v>
      </c>
      <c r="AN7" s="107">
        <f t="shared" si="9"/>
        <v>0</v>
      </c>
      <c r="AO7" s="107">
        <f t="shared" si="10"/>
        <v>0</v>
      </c>
      <c r="AP7" s="107">
        <f t="shared" si="11"/>
        <v>50.02344252917721</v>
      </c>
      <c r="AQ7" s="107">
        <f t="shared" si="12"/>
        <v>5.760899024891617</v>
      </c>
      <c r="AR7" s="107">
        <f t="shared" si="13"/>
        <v>37.034256091919481</v>
      </c>
      <c r="AS7" s="107">
        <f t="shared" si="14"/>
        <v>69.843324609128729</v>
      </c>
      <c r="AT7" s="107">
        <f t="shared" si="15"/>
        <v>28.643467260871262</v>
      </c>
      <c r="AU7" s="107">
        <f t="shared" si="16"/>
        <v>23.84895520914263</v>
      </c>
      <c r="AV7" s="106">
        <f t="shared" si="17"/>
        <v>0</v>
      </c>
      <c r="AW7" s="105">
        <f t="shared" si="18"/>
        <v>43.553629469122427</v>
      </c>
      <c r="AX7" s="105">
        <f t="shared" si="19"/>
        <v>37.905346187554777</v>
      </c>
      <c r="AY7" s="105">
        <f t="shared" si="20"/>
        <v>60.86021505376344</v>
      </c>
      <c r="AZ7" s="105">
        <f t="shared" si="21"/>
        <v>98.685275080906152</v>
      </c>
      <c r="BA7" s="105">
        <f t="shared" si="22"/>
        <v>68.822505800464029</v>
      </c>
      <c r="BB7" s="105">
        <f t="shared" si="23"/>
        <v>0</v>
      </c>
      <c r="BC7" s="105">
        <f t="shared" si="24"/>
        <v>0</v>
      </c>
      <c r="BD7" s="105">
        <f t="shared" si="25"/>
        <v>0</v>
      </c>
      <c r="BE7" s="105">
        <f t="shared" si="26"/>
        <v>62.118088097469538</v>
      </c>
      <c r="BF7" s="105">
        <f t="shared" si="27"/>
        <v>83.442622950819668</v>
      </c>
      <c r="BG7" s="105">
        <f t="shared" si="28"/>
        <v>44.873973378646269</v>
      </c>
      <c r="BH7" s="105">
        <f t="shared" si="29"/>
        <v>52.500839207787848</v>
      </c>
      <c r="BI7" s="105">
        <f t="shared" si="30"/>
        <v>35.772187281621243</v>
      </c>
      <c r="BJ7" s="105">
        <f t="shared" si="31"/>
        <v>30.83989501312336</v>
      </c>
      <c r="BK7" s="104"/>
      <c r="BL7" s="103">
        <v>7.2450000000000001</v>
      </c>
      <c r="BM7" s="103">
        <v>7.27</v>
      </c>
      <c r="BN7" s="103">
        <v>7.37</v>
      </c>
      <c r="BO7" s="103">
        <v>7.5449999999999999</v>
      </c>
      <c r="BP7" s="103">
        <v>9.2759999999999998</v>
      </c>
      <c r="BQ7" s="103"/>
      <c r="BR7" s="103"/>
      <c r="BS7" s="103"/>
      <c r="BT7" s="103">
        <v>8.625</v>
      </c>
      <c r="BU7" s="103">
        <v>8.1460000000000008</v>
      </c>
      <c r="BV7" s="103">
        <v>7.6429999999999998</v>
      </c>
      <c r="BW7" s="103">
        <v>7.9950000000000001</v>
      </c>
      <c r="BX7" s="103">
        <v>8.1449999999999996</v>
      </c>
      <c r="BY7" s="103">
        <v>8.4559999999999995</v>
      </c>
    </row>
    <row r="8" spans="1:77" s="102" customFormat="1" ht="18" x14ac:dyDescent="0.2">
      <c r="A8" s="111" t="s">
        <v>31</v>
      </c>
      <c r="B8" s="111" t="s">
        <v>2831</v>
      </c>
      <c r="C8" s="118">
        <v>10.224856491215679</v>
      </c>
      <c r="D8" s="118">
        <v>15.194313796021813</v>
      </c>
      <c r="E8" s="118">
        <v>12.753099590531338</v>
      </c>
      <c r="F8" s="118">
        <v>12.0757842537651</v>
      </c>
      <c r="G8" s="118">
        <v>18.560260086670258</v>
      </c>
      <c r="H8" s="118">
        <v>12.397021342174254</v>
      </c>
      <c r="I8" s="118">
        <v>8.7289083913618466</v>
      </c>
      <c r="J8" s="118">
        <v>6.7578195488466433</v>
      </c>
      <c r="K8" s="118">
        <v>9.179600836567479</v>
      </c>
      <c r="L8" s="118">
        <v>8.4559362135450762</v>
      </c>
      <c r="M8" s="118">
        <v>21.544778859354899</v>
      </c>
      <c r="N8" s="118">
        <v>13.395445320765909</v>
      </c>
      <c r="O8" s="118">
        <v>35.52825880725181</v>
      </c>
      <c r="P8" s="118">
        <v>9.4644536681652252</v>
      </c>
      <c r="Q8" s="118">
        <v>8.9404408374108044</v>
      </c>
      <c r="R8" s="117"/>
      <c r="S8" s="115">
        <v>19.100000000000001</v>
      </c>
      <c r="T8" s="116">
        <v>13.11</v>
      </c>
      <c r="U8" s="115">
        <v>31.07</v>
      </c>
      <c r="V8" s="115">
        <v>57.68</v>
      </c>
      <c r="W8" s="115">
        <v>25.82</v>
      </c>
      <c r="X8" s="115"/>
      <c r="Y8" s="115"/>
      <c r="Z8" s="115"/>
      <c r="AA8" s="115">
        <v>87.22</v>
      </c>
      <c r="AB8" s="115">
        <v>76.08</v>
      </c>
      <c r="AC8" s="115"/>
      <c r="AD8" s="115"/>
      <c r="AE8" s="115">
        <v>39.68</v>
      </c>
      <c r="AF8" s="115">
        <v>61.73</v>
      </c>
      <c r="AG8" s="108">
        <f t="shared" si="2"/>
        <v>0</v>
      </c>
      <c r="AH8" s="107">
        <f t="shared" si="3"/>
        <v>1.2570491998790216</v>
      </c>
      <c r="AI8" s="107">
        <f t="shared" si="4"/>
        <v>1.0279853855868613</v>
      </c>
      <c r="AJ8" s="107">
        <f t="shared" si="5"/>
        <v>2.5729177788442774</v>
      </c>
      <c r="AK8" s="107">
        <f t="shared" si="6"/>
        <v>3.1077150713758068</v>
      </c>
      <c r="AL8" s="107">
        <f t="shared" si="7"/>
        <v>2.0827583729457029</v>
      </c>
      <c r="AM8" s="107">
        <f t="shared" si="8"/>
        <v>0</v>
      </c>
      <c r="AN8" s="107">
        <f t="shared" si="9"/>
        <v>0</v>
      </c>
      <c r="AO8" s="107">
        <f t="shared" si="10"/>
        <v>0</v>
      </c>
      <c r="AP8" s="107">
        <f t="shared" si="11"/>
        <v>10.314647343281436</v>
      </c>
      <c r="AQ8" s="107">
        <f t="shared" si="12"/>
        <v>3.5312499838895079</v>
      </c>
      <c r="AR8" s="107">
        <f t="shared" si="13"/>
        <v>0</v>
      </c>
      <c r="AS8" s="107">
        <f t="shared" si="14"/>
        <v>0</v>
      </c>
      <c r="AT8" s="107">
        <f t="shared" si="15"/>
        <v>4.1925293726639739</v>
      </c>
      <c r="AU8" s="107">
        <f t="shared" si="16"/>
        <v>6.9045812306809369</v>
      </c>
      <c r="AV8" s="106">
        <f t="shared" si="17"/>
        <v>0</v>
      </c>
      <c r="AW8" s="105">
        <f t="shared" si="18"/>
        <v>2.0693391115926332</v>
      </c>
      <c r="AX8" s="105">
        <f t="shared" si="19"/>
        <v>1.9149868536371604</v>
      </c>
      <c r="AY8" s="105">
        <f t="shared" si="20"/>
        <v>8.3521505376344081</v>
      </c>
      <c r="AZ8" s="105">
        <f t="shared" si="21"/>
        <v>11.666666666666668</v>
      </c>
      <c r="BA8" s="105">
        <f t="shared" si="22"/>
        <v>7.4883990719257536</v>
      </c>
      <c r="BB8" s="105">
        <f t="shared" si="23"/>
        <v>0</v>
      </c>
      <c r="BC8" s="105">
        <f t="shared" si="24"/>
        <v>0</v>
      </c>
      <c r="BD8" s="105">
        <f t="shared" si="25"/>
        <v>0</v>
      </c>
      <c r="BE8" s="105">
        <f t="shared" si="26"/>
        <v>8.1743205248359896</v>
      </c>
      <c r="BF8" s="105">
        <f t="shared" si="27"/>
        <v>62.360655737704917</v>
      </c>
      <c r="BG8" s="105">
        <f t="shared" si="28"/>
        <v>0</v>
      </c>
      <c r="BH8" s="105">
        <f t="shared" si="29"/>
        <v>0</v>
      </c>
      <c r="BI8" s="105">
        <f t="shared" si="30"/>
        <v>2.7728860936408104</v>
      </c>
      <c r="BJ8" s="105">
        <f t="shared" si="31"/>
        <v>2.7003499562554683</v>
      </c>
      <c r="BK8" s="114"/>
      <c r="BL8" s="112">
        <v>7.3680000000000003</v>
      </c>
      <c r="BM8" s="121">
        <v>7.4790000000000001</v>
      </c>
      <c r="BN8" s="112">
        <v>7.6760000000000002</v>
      </c>
      <c r="BO8" s="112">
        <v>7.3789999999999996</v>
      </c>
      <c r="BP8" s="112">
        <v>7.24</v>
      </c>
      <c r="BQ8" s="112"/>
      <c r="BR8" s="112"/>
      <c r="BS8" s="112"/>
      <c r="BT8" s="112">
        <v>7.6989999999999998</v>
      </c>
      <c r="BU8" s="112">
        <v>5.8890000000000002</v>
      </c>
      <c r="BV8" s="112"/>
      <c r="BW8" s="112"/>
      <c r="BX8" s="112">
        <v>6.5069999999999997</v>
      </c>
      <c r="BY8" s="112">
        <v>6.3369999999999997</v>
      </c>
    </row>
    <row r="9" spans="1:77" s="102" customFormat="1" ht="18" x14ac:dyDescent="0.2">
      <c r="A9" s="111" t="s">
        <v>1</v>
      </c>
      <c r="B9" s="111" t="s">
        <v>2830</v>
      </c>
      <c r="C9" s="105">
        <v>6.8620018845018711</v>
      </c>
      <c r="D9" s="105">
        <v>20.059501307790971</v>
      </c>
      <c r="E9" s="105">
        <v>6.8961452093185338</v>
      </c>
      <c r="F9" s="105">
        <v>7.8412829007139653</v>
      </c>
      <c r="G9" s="105">
        <v>8.4020886411477953</v>
      </c>
      <c r="H9" s="105">
        <v>51.092202049548277</v>
      </c>
      <c r="I9" s="105">
        <v>24.821511399293755</v>
      </c>
      <c r="J9" s="105">
        <v>27.264179722909162</v>
      </c>
      <c r="K9" s="105">
        <v>18.798361664082368</v>
      </c>
      <c r="L9" s="105">
        <v>13.145216478618737</v>
      </c>
      <c r="M9" s="105">
        <v>18.879752931160841</v>
      </c>
      <c r="N9" s="105">
        <v>14.191216555663997</v>
      </c>
      <c r="O9" s="105">
        <v>9.1803377375357957</v>
      </c>
      <c r="P9" s="105">
        <v>19.537000053848185</v>
      </c>
      <c r="Q9" s="105">
        <v>38.611431509757679</v>
      </c>
      <c r="R9" s="110">
        <v>22.17</v>
      </c>
      <c r="S9" s="109"/>
      <c r="T9" s="109"/>
      <c r="U9" s="109"/>
      <c r="V9" s="109"/>
      <c r="W9" s="109"/>
      <c r="X9" s="109"/>
      <c r="Y9" s="109"/>
      <c r="Z9" s="109"/>
      <c r="AA9" s="109">
        <v>107</v>
      </c>
      <c r="AB9" s="109">
        <v>71.36</v>
      </c>
      <c r="AC9" s="109">
        <v>144.69999999999999</v>
      </c>
      <c r="AD9" s="109"/>
      <c r="AE9" s="109"/>
      <c r="AF9" s="109"/>
      <c r="AG9" s="108">
        <f t="shared" si="2"/>
        <v>3.2308356035389481</v>
      </c>
      <c r="AH9" s="107">
        <f t="shared" si="3"/>
        <v>0</v>
      </c>
      <c r="AI9" s="107">
        <f t="shared" si="4"/>
        <v>0</v>
      </c>
      <c r="AJ9" s="107">
        <f t="shared" si="5"/>
        <v>0</v>
      </c>
      <c r="AK9" s="107">
        <f t="shared" si="6"/>
        <v>0</v>
      </c>
      <c r="AL9" s="107">
        <f t="shared" si="7"/>
        <v>0</v>
      </c>
      <c r="AM9" s="107">
        <f t="shared" si="8"/>
        <v>0</v>
      </c>
      <c r="AN9" s="107">
        <f t="shared" si="9"/>
        <v>0</v>
      </c>
      <c r="AO9" s="107">
        <f t="shared" si="10"/>
        <v>0</v>
      </c>
      <c r="AP9" s="107">
        <f t="shared" si="11"/>
        <v>8.1398431265122273</v>
      </c>
      <c r="AQ9" s="107">
        <f t="shared" si="12"/>
        <v>3.77971047927333</v>
      </c>
      <c r="AR9" s="107">
        <f t="shared" si="13"/>
        <v>10.196447882563481</v>
      </c>
      <c r="AS9" s="107">
        <f t="shared" si="14"/>
        <v>0</v>
      </c>
      <c r="AT9" s="107">
        <f t="shared" si="15"/>
        <v>0</v>
      </c>
      <c r="AU9" s="107">
        <f t="shared" si="16"/>
        <v>0</v>
      </c>
      <c r="AV9" s="106">
        <f t="shared" si="17"/>
        <v>33.940600122473981</v>
      </c>
      <c r="AW9" s="105">
        <f t="shared" si="18"/>
        <v>0</v>
      </c>
      <c r="AX9" s="105">
        <f t="shared" si="19"/>
        <v>0</v>
      </c>
      <c r="AY9" s="105">
        <f t="shared" si="20"/>
        <v>0</v>
      </c>
      <c r="AZ9" s="105">
        <f t="shared" si="21"/>
        <v>0</v>
      </c>
      <c r="BA9" s="105">
        <f t="shared" si="22"/>
        <v>0</v>
      </c>
      <c r="BB9" s="105">
        <f t="shared" si="23"/>
        <v>0</v>
      </c>
      <c r="BC9" s="105">
        <f t="shared" si="24"/>
        <v>0</v>
      </c>
      <c r="BD9" s="105">
        <f t="shared" si="25"/>
        <v>0</v>
      </c>
      <c r="BE9" s="105">
        <f t="shared" si="26"/>
        <v>10.028116213683225</v>
      </c>
      <c r="BF9" s="105">
        <f t="shared" si="27"/>
        <v>58.491803278688522</v>
      </c>
      <c r="BG9" s="105">
        <f t="shared" si="28"/>
        <v>20.489946190880765</v>
      </c>
      <c r="BH9" s="105">
        <f t="shared" si="29"/>
        <v>0</v>
      </c>
      <c r="BI9" s="105">
        <f t="shared" si="30"/>
        <v>0</v>
      </c>
      <c r="BJ9" s="105">
        <f t="shared" si="31"/>
        <v>0</v>
      </c>
      <c r="BK9" s="104">
        <v>6.2990000000000004</v>
      </c>
      <c r="BL9" s="103"/>
      <c r="BM9" s="103"/>
      <c r="BN9" s="103"/>
      <c r="BO9" s="103"/>
      <c r="BP9" s="103"/>
      <c r="BQ9" s="103"/>
      <c r="BR9" s="103"/>
      <c r="BS9" s="103"/>
      <c r="BT9" s="103">
        <v>6.6230000000000002</v>
      </c>
      <c r="BU9" s="103">
        <v>6.78</v>
      </c>
      <c r="BV9" s="103">
        <v>6.17</v>
      </c>
      <c r="BW9" s="103"/>
      <c r="BX9" s="103"/>
      <c r="BY9" s="103"/>
    </row>
    <row r="10" spans="1:77" s="102" customFormat="1" ht="18" x14ac:dyDescent="0.2">
      <c r="A10" s="111" t="s">
        <v>32</v>
      </c>
      <c r="B10" s="111" t="s">
        <v>2829</v>
      </c>
      <c r="C10" s="118">
        <v>23.846090981968214</v>
      </c>
      <c r="D10" s="118">
        <v>2.328506773360437</v>
      </c>
      <c r="E10" s="118">
        <v>13.211167098392419</v>
      </c>
      <c r="F10" s="118">
        <v>6.8569592998989197</v>
      </c>
      <c r="G10" s="118">
        <v>26.077691224697801</v>
      </c>
      <c r="H10" s="118">
        <v>31.810824380711907</v>
      </c>
      <c r="I10" s="118">
        <v>17.936185957768714</v>
      </c>
      <c r="J10" s="118">
        <v>19.251897042116198</v>
      </c>
      <c r="K10" s="118">
        <v>14.571694968591867</v>
      </c>
      <c r="L10" s="118">
        <v>22.103258396521404</v>
      </c>
      <c r="M10" s="118">
        <v>9.0660826667518588</v>
      </c>
      <c r="N10" s="118">
        <v>8.6362368178716924</v>
      </c>
      <c r="O10" s="118">
        <v>31.144331337989815</v>
      </c>
      <c r="P10" s="118">
        <v>24.084987385634555</v>
      </c>
      <c r="Q10" s="118">
        <v>22.685158556483163</v>
      </c>
      <c r="R10" s="117">
        <v>51.87</v>
      </c>
      <c r="S10" s="115"/>
      <c r="T10" s="115"/>
      <c r="U10" s="115"/>
      <c r="V10" s="115"/>
      <c r="W10" s="115"/>
      <c r="X10" s="115"/>
      <c r="Y10" s="115"/>
      <c r="Z10" s="115"/>
      <c r="AA10" s="115">
        <v>689.4</v>
      </c>
      <c r="AB10" s="115"/>
      <c r="AC10" s="115"/>
      <c r="AD10" s="115"/>
      <c r="AE10" s="115"/>
      <c r="AF10" s="115"/>
      <c r="AG10" s="108">
        <f t="shared" si="2"/>
        <v>2.1751992827345465</v>
      </c>
      <c r="AH10" s="107">
        <f t="shared" si="3"/>
        <v>0</v>
      </c>
      <c r="AI10" s="107">
        <f t="shared" si="4"/>
        <v>0</v>
      </c>
      <c r="AJ10" s="107">
        <f t="shared" si="5"/>
        <v>0</v>
      </c>
      <c r="AK10" s="107">
        <f t="shared" si="6"/>
        <v>0</v>
      </c>
      <c r="AL10" s="107">
        <f t="shared" si="7"/>
        <v>0</v>
      </c>
      <c r="AM10" s="107">
        <f t="shared" si="8"/>
        <v>0</v>
      </c>
      <c r="AN10" s="107">
        <f t="shared" si="9"/>
        <v>0</v>
      </c>
      <c r="AO10" s="107">
        <f t="shared" si="10"/>
        <v>0</v>
      </c>
      <c r="AP10" s="107">
        <f t="shared" si="11"/>
        <v>31.189971525125785</v>
      </c>
      <c r="AQ10" s="107">
        <f t="shared" si="12"/>
        <v>0</v>
      </c>
      <c r="AR10" s="107">
        <f t="shared" si="13"/>
        <v>0</v>
      </c>
      <c r="AS10" s="107">
        <f t="shared" si="14"/>
        <v>0</v>
      </c>
      <c r="AT10" s="107">
        <f t="shared" si="15"/>
        <v>0</v>
      </c>
      <c r="AU10" s="107">
        <f t="shared" si="16"/>
        <v>0</v>
      </c>
      <c r="AV10" s="106">
        <f t="shared" si="17"/>
        <v>79.409063074096764</v>
      </c>
      <c r="AW10" s="105">
        <f t="shared" si="18"/>
        <v>0</v>
      </c>
      <c r="AX10" s="105">
        <f t="shared" si="19"/>
        <v>0</v>
      </c>
      <c r="AY10" s="105">
        <f t="shared" si="20"/>
        <v>0</v>
      </c>
      <c r="AZ10" s="105">
        <f t="shared" si="21"/>
        <v>0</v>
      </c>
      <c r="BA10" s="105">
        <f t="shared" si="22"/>
        <v>0</v>
      </c>
      <c r="BB10" s="105">
        <f t="shared" si="23"/>
        <v>0</v>
      </c>
      <c r="BC10" s="105">
        <f t="shared" si="24"/>
        <v>0</v>
      </c>
      <c r="BD10" s="105">
        <f t="shared" si="25"/>
        <v>0</v>
      </c>
      <c r="BE10" s="105">
        <f t="shared" si="26"/>
        <v>64.61105904404873</v>
      </c>
      <c r="BF10" s="105">
        <f t="shared" si="27"/>
        <v>0</v>
      </c>
      <c r="BG10" s="105">
        <f t="shared" si="28"/>
        <v>0</v>
      </c>
      <c r="BH10" s="105">
        <f t="shared" si="29"/>
        <v>0</v>
      </c>
      <c r="BI10" s="105">
        <f t="shared" si="30"/>
        <v>0</v>
      </c>
      <c r="BJ10" s="105">
        <f t="shared" si="31"/>
        <v>0</v>
      </c>
      <c r="BK10" s="114">
        <v>6.1239999999999997</v>
      </c>
      <c r="BL10" s="112"/>
      <c r="BM10" s="112"/>
      <c r="BN10" s="112"/>
      <c r="BO10" s="112"/>
      <c r="BP10" s="112"/>
      <c r="BQ10" s="112"/>
      <c r="BR10" s="112"/>
      <c r="BS10" s="112"/>
      <c r="BT10" s="112">
        <v>6.2030000000000003</v>
      </c>
      <c r="BU10" s="112"/>
      <c r="BV10" s="112"/>
      <c r="BW10" s="112"/>
      <c r="BX10" s="112"/>
      <c r="BY10" s="112"/>
    </row>
    <row r="11" spans="1:77" s="102" customFormat="1" ht="18" x14ac:dyDescent="0.2">
      <c r="A11" s="111" t="s">
        <v>33</v>
      </c>
      <c r="B11" s="111" t="s">
        <v>2828</v>
      </c>
      <c r="C11" s="105">
        <v>15.826662192947014</v>
      </c>
      <c r="D11" s="105">
        <v>16.176651059293203</v>
      </c>
      <c r="E11" s="105">
        <v>19.726814733883618</v>
      </c>
      <c r="F11" s="105">
        <v>8.4559362135450762</v>
      </c>
      <c r="G11" s="105">
        <v>8.4020886411477953</v>
      </c>
      <c r="H11" s="105">
        <v>15.957609220499446</v>
      </c>
      <c r="I11" s="105">
        <v>15.553758074871865</v>
      </c>
      <c r="J11" s="105">
        <v>13.333467522227712</v>
      </c>
      <c r="K11" s="105">
        <v>21.814684831429357</v>
      </c>
      <c r="L11" s="105">
        <v>13.593273305208411</v>
      </c>
      <c r="M11" s="105">
        <v>24.504534925633351</v>
      </c>
      <c r="N11" s="105">
        <v>17.830552331704464</v>
      </c>
      <c r="O11" s="105">
        <v>22.484628256025736</v>
      </c>
      <c r="P11" s="105">
        <v>11.753318040117419</v>
      </c>
      <c r="Q11" s="105">
        <v>25.397619150420557</v>
      </c>
      <c r="R11" s="110"/>
      <c r="S11" s="109">
        <v>450.4</v>
      </c>
      <c r="T11" s="109">
        <v>271.8</v>
      </c>
      <c r="U11" s="109">
        <v>18.61</v>
      </c>
      <c r="V11" s="109">
        <v>19.52</v>
      </c>
      <c r="W11" s="109"/>
      <c r="X11" s="109"/>
      <c r="Y11" s="109"/>
      <c r="Z11" s="109"/>
      <c r="AA11" s="109">
        <v>49.84</v>
      </c>
      <c r="AB11" s="109"/>
      <c r="AC11" s="109"/>
      <c r="AD11" s="109"/>
      <c r="AE11" s="109"/>
      <c r="AF11" s="109"/>
      <c r="AG11" s="108">
        <f t="shared" si="2"/>
        <v>0</v>
      </c>
      <c r="AH11" s="107">
        <f t="shared" si="3"/>
        <v>27.842598467947607</v>
      </c>
      <c r="AI11" s="107">
        <f t="shared" si="4"/>
        <v>13.778200062534411</v>
      </c>
      <c r="AJ11" s="107">
        <f t="shared" si="5"/>
        <v>2.2008207642566786</v>
      </c>
      <c r="AK11" s="107">
        <f t="shared" si="6"/>
        <v>2.3232318574222286</v>
      </c>
      <c r="AL11" s="107">
        <f t="shared" si="7"/>
        <v>0</v>
      </c>
      <c r="AM11" s="107">
        <f t="shared" si="8"/>
        <v>0</v>
      </c>
      <c r="AN11" s="107">
        <f t="shared" si="9"/>
        <v>0</v>
      </c>
      <c r="AO11" s="107">
        <f t="shared" si="10"/>
        <v>0</v>
      </c>
      <c r="AP11" s="107">
        <f t="shared" si="11"/>
        <v>3.6665193791772923</v>
      </c>
      <c r="AQ11" s="107">
        <f t="shared" si="12"/>
        <v>0</v>
      </c>
      <c r="AR11" s="107">
        <f t="shared" si="13"/>
        <v>0</v>
      </c>
      <c r="AS11" s="107">
        <f t="shared" si="14"/>
        <v>0</v>
      </c>
      <c r="AT11" s="107">
        <f t="shared" si="15"/>
        <v>0</v>
      </c>
      <c r="AU11" s="107">
        <f t="shared" si="16"/>
        <v>0</v>
      </c>
      <c r="AV11" s="106">
        <f t="shared" si="17"/>
        <v>0</v>
      </c>
      <c r="AW11" s="105">
        <f t="shared" si="18"/>
        <v>48.797399783315278</v>
      </c>
      <c r="AX11" s="105">
        <f t="shared" si="19"/>
        <v>39.70201577563541</v>
      </c>
      <c r="AY11" s="105">
        <f t="shared" si="20"/>
        <v>5.002688172043011</v>
      </c>
      <c r="AZ11" s="105">
        <f t="shared" si="21"/>
        <v>3.9482200647249193</v>
      </c>
      <c r="BA11" s="105">
        <f t="shared" si="22"/>
        <v>0</v>
      </c>
      <c r="BB11" s="105">
        <f t="shared" si="23"/>
        <v>0</v>
      </c>
      <c r="BC11" s="105">
        <f t="shared" si="24"/>
        <v>0</v>
      </c>
      <c r="BD11" s="105">
        <f t="shared" si="25"/>
        <v>0</v>
      </c>
      <c r="BE11" s="105">
        <f t="shared" si="26"/>
        <v>4.671040299906279</v>
      </c>
      <c r="BF11" s="105">
        <f t="shared" si="27"/>
        <v>0</v>
      </c>
      <c r="BG11" s="105">
        <f t="shared" si="28"/>
        <v>0</v>
      </c>
      <c r="BH11" s="105">
        <f t="shared" si="29"/>
        <v>0</v>
      </c>
      <c r="BI11" s="105">
        <f t="shared" si="30"/>
        <v>0</v>
      </c>
      <c r="BJ11" s="105">
        <f t="shared" si="31"/>
        <v>0</v>
      </c>
      <c r="BK11" s="104"/>
      <c r="BL11" s="103">
        <v>6.9509999999999996</v>
      </c>
      <c r="BM11" s="103">
        <v>7.0289999999999999</v>
      </c>
      <c r="BN11" s="103">
        <v>6.7279999999999998</v>
      </c>
      <c r="BO11" s="103">
        <v>7.4359999999999999</v>
      </c>
      <c r="BP11" s="103"/>
      <c r="BQ11" s="103"/>
      <c r="BR11" s="103"/>
      <c r="BS11" s="103"/>
      <c r="BT11" s="103">
        <v>8.3879999999999999</v>
      </c>
      <c r="BU11" s="103"/>
      <c r="BV11" s="103"/>
      <c r="BW11" s="103"/>
      <c r="BX11" s="103"/>
      <c r="BY11" s="103"/>
    </row>
    <row r="12" spans="1:77" s="102" customFormat="1" ht="18" x14ac:dyDescent="0.2">
      <c r="A12" s="111" t="s">
        <v>26</v>
      </c>
      <c r="B12" s="111" t="s">
        <v>2827</v>
      </c>
      <c r="C12" s="118">
        <v>6.7165547366629816</v>
      </c>
      <c r="D12" s="118">
        <v>23.939752660518156</v>
      </c>
      <c r="E12" s="118">
        <v>11.225933815573795</v>
      </c>
      <c r="F12" s="118">
        <v>22.316416974618608</v>
      </c>
      <c r="G12" s="118">
        <v>22.17445895804271</v>
      </c>
      <c r="H12" s="118">
        <v>14.225690187467862</v>
      </c>
      <c r="I12" s="118">
        <v>15.575205234154883</v>
      </c>
      <c r="J12" s="118">
        <v>9.5457190162445631</v>
      </c>
      <c r="K12" s="118">
        <v>6.1994609164420496</v>
      </c>
      <c r="L12" s="118">
        <v>12.330701850187289</v>
      </c>
      <c r="M12" s="118">
        <v>2.8282415229750639</v>
      </c>
      <c r="N12" s="118">
        <v>8.1478211323058289</v>
      </c>
      <c r="O12" s="118">
        <v>11.279803144653206</v>
      </c>
      <c r="P12" s="118">
        <v>3.8602426560169558</v>
      </c>
      <c r="Q12" s="118">
        <v>11.22690825018765</v>
      </c>
      <c r="R12" s="117">
        <v>34.28</v>
      </c>
      <c r="S12" s="115">
        <v>266.39999999999998</v>
      </c>
      <c r="T12" s="115">
        <v>161.5</v>
      </c>
      <c r="U12" s="115">
        <v>122.8</v>
      </c>
      <c r="V12" s="115">
        <v>218.5</v>
      </c>
      <c r="W12" s="115">
        <v>208</v>
      </c>
      <c r="X12" s="115">
        <v>542.29999999999995</v>
      </c>
      <c r="Y12" s="115">
        <v>609.6</v>
      </c>
      <c r="Z12" s="115">
        <v>763.6</v>
      </c>
      <c r="AA12" s="115">
        <v>891.1</v>
      </c>
      <c r="AB12" s="115"/>
      <c r="AC12" s="115"/>
      <c r="AD12" s="115"/>
      <c r="AE12" s="115">
        <v>103.3</v>
      </c>
      <c r="AF12" s="115">
        <v>204</v>
      </c>
      <c r="AG12" s="108">
        <f t="shared" si="2"/>
        <v>5.1038071368463971</v>
      </c>
      <c r="AH12" s="107">
        <f t="shared" si="3"/>
        <v>11.12793451869498</v>
      </c>
      <c r="AI12" s="107">
        <f t="shared" si="4"/>
        <v>14.386331030737972</v>
      </c>
      <c r="AJ12" s="107">
        <f t="shared" si="5"/>
        <v>5.5026754581465998</v>
      </c>
      <c r="AK12" s="107">
        <f t="shared" si="6"/>
        <v>9.8536789742394024</v>
      </c>
      <c r="AL12" s="107">
        <f t="shared" si="7"/>
        <v>14.621434690264648</v>
      </c>
      <c r="AM12" s="107">
        <f t="shared" si="8"/>
        <v>34.818160778439683</v>
      </c>
      <c r="AN12" s="107">
        <f t="shared" si="9"/>
        <v>63.861087777945755</v>
      </c>
      <c r="AO12" s="107">
        <f t="shared" si="10"/>
        <v>123.17199999999998</v>
      </c>
      <c r="AP12" s="107">
        <f t="shared" si="11"/>
        <v>72.266770442305784</v>
      </c>
      <c r="AQ12" s="107">
        <f t="shared" si="12"/>
        <v>0</v>
      </c>
      <c r="AR12" s="107">
        <f t="shared" si="13"/>
        <v>0</v>
      </c>
      <c r="AS12" s="107">
        <f t="shared" si="14"/>
        <v>0</v>
      </c>
      <c r="AT12" s="107">
        <f t="shared" si="15"/>
        <v>26.759975785197444</v>
      </c>
      <c r="AU12" s="107">
        <f t="shared" si="16"/>
        <v>18.170630368925504</v>
      </c>
      <c r="AV12" s="106">
        <f t="shared" si="17"/>
        <v>52.480097979179433</v>
      </c>
      <c r="AW12" s="105">
        <f t="shared" si="18"/>
        <v>28.862405200433365</v>
      </c>
      <c r="AX12" s="105">
        <f t="shared" si="19"/>
        <v>23.590417762196903</v>
      </c>
      <c r="AY12" s="105">
        <f t="shared" si="20"/>
        <v>33.01075268817204</v>
      </c>
      <c r="AZ12" s="105">
        <f t="shared" si="21"/>
        <v>44.194983818770226</v>
      </c>
      <c r="BA12" s="105">
        <f t="shared" si="22"/>
        <v>60.324825986078885</v>
      </c>
      <c r="BB12" s="105">
        <f t="shared" si="23"/>
        <v>72.412872212578435</v>
      </c>
      <c r="BC12" s="105">
        <f t="shared" si="24"/>
        <v>71.768307040263721</v>
      </c>
      <c r="BD12" s="105">
        <f t="shared" si="25"/>
        <v>82.631749810626559</v>
      </c>
      <c r="BE12" s="105">
        <f t="shared" si="26"/>
        <v>83.514526710403004</v>
      </c>
      <c r="BF12" s="105">
        <f t="shared" si="27"/>
        <v>0</v>
      </c>
      <c r="BG12" s="105">
        <f t="shared" si="28"/>
        <v>0</v>
      </c>
      <c r="BH12" s="105">
        <f t="shared" si="29"/>
        <v>0</v>
      </c>
      <c r="BI12" s="105">
        <f t="shared" si="30"/>
        <v>7.2187281621243882</v>
      </c>
      <c r="BJ12" s="105">
        <f t="shared" si="31"/>
        <v>8.9238845144356951</v>
      </c>
      <c r="BK12" s="114">
        <v>6.1109999999999998</v>
      </c>
      <c r="BL12" s="112">
        <v>5.4690000000000003</v>
      </c>
      <c r="BM12" s="112">
        <v>5.34</v>
      </c>
      <c r="BN12" s="112">
        <v>5.2709999999999999</v>
      </c>
      <c r="BO12" s="112">
        <v>5.3979999999999997</v>
      </c>
      <c r="BP12" s="112">
        <v>5.9139999999999997</v>
      </c>
      <c r="BQ12" s="112">
        <v>7.8220000000000001</v>
      </c>
      <c r="BR12" s="112">
        <v>8.0030000000000001</v>
      </c>
      <c r="BS12" s="112">
        <v>7.7709999999999999</v>
      </c>
      <c r="BT12" s="112">
        <v>7.7220000000000004</v>
      </c>
      <c r="BU12" s="112"/>
      <c r="BV12" s="112"/>
      <c r="BW12" s="112"/>
      <c r="BX12" s="112">
        <v>5.1669999999999998</v>
      </c>
      <c r="BY12" s="112">
        <v>5.1130000000000004</v>
      </c>
    </row>
    <row r="13" spans="1:77" s="102" customFormat="1" ht="18" x14ac:dyDescent="0.2">
      <c r="A13" s="111" t="s">
        <v>27</v>
      </c>
      <c r="B13" s="111" t="s">
        <v>2826</v>
      </c>
      <c r="C13" s="105">
        <v>7.7106114212276964</v>
      </c>
      <c r="D13" s="105">
        <v>6.4708386547466965</v>
      </c>
      <c r="E13" s="105">
        <v>6.0484320285927931</v>
      </c>
      <c r="F13" s="105">
        <v>8.6429457019180038</v>
      </c>
      <c r="G13" s="105">
        <v>5.2789548633021761</v>
      </c>
      <c r="H13" s="105">
        <v>12.340906755586955</v>
      </c>
      <c r="I13" s="105">
        <v>6.2282611999873927</v>
      </c>
      <c r="J13" s="105">
        <v>5.9777928197983208</v>
      </c>
      <c r="K13" s="105">
        <v>0.9899432213456586</v>
      </c>
      <c r="L13" s="105">
        <v>6.2440639255093462</v>
      </c>
      <c r="M13" s="105">
        <v>4.2230856928580565</v>
      </c>
      <c r="N13" s="105">
        <v>15.182255161864745</v>
      </c>
      <c r="O13" s="105">
        <v>9.4496451244609414</v>
      </c>
      <c r="P13" s="105">
        <v>7.1145557830228841</v>
      </c>
      <c r="Q13" s="105">
        <v>11.288350948703709</v>
      </c>
      <c r="R13" s="110">
        <v>22.33</v>
      </c>
      <c r="S13" s="109">
        <v>666.8</v>
      </c>
      <c r="T13" s="109">
        <v>390.4</v>
      </c>
      <c r="U13" s="109">
        <v>244</v>
      </c>
      <c r="V13" s="109">
        <v>335.3</v>
      </c>
      <c r="W13" s="109">
        <v>260.8</v>
      </c>
      <c r="X13" s="120"/>
      <c r="Y13" s="120"/>
      <c r="Z13" s="109">
        <v>120</v>
      </c>
      <c r="AA13" s="109">
        <v>957.3</v>
      </c>
      <c r="AB13" s="109"/>
      <c r="AC13" s="109"/>
      <c r="AD13" s="109">
        <v>1439</v>
      </c>
      <c r="AE13" s="109">
        <v>822</v>
      </c>
      <c r="AF13" s="109">
        <v>1165</v>
      </c>
      <c r="AG13" s="108">
        <f t="shared" si="2"/>
        <v>2.8960089907428612</v>
      </c>
      <c r="AH13" s="107">
        <f t="shared" si="3"/>
        <v>103.04692105263165</v>
      </c>
      <c r="AI13" s="107">
        <f t="shared" si="4"/>
        <v>64.545653841269839</v>
      </c>
      <c r="AJ13" s="107">
        <f t="shared" si="5"/>
        <v>28.231115688468645</v>
      </c>
      <c r="AK13" s="107">
        <f t="shared" si="6"/>
        <v>63.516360469552829</v>
      </c>
      <c r="AL13" s="107">
        <f t="shared" si="7"/>
        <v>21.132969008288718</v>
      </c>
      <c r="AM13" s="107">
        <f t="shared" si="8"/>
        <v>0</v>
      </c>
      <c r="AN13" s="107">
        <f t="shared" si="9"/>
        <v>0</v>
      </c>
      <c r="AO13" s="107">
        <f t="shared" si="10"/>
        <v>121.21907338976523</v>
      </c>
      <c r="AP13" s="107">
        <f t="shared" si="11"/>
        <v>153.313612964318</v>
      </c>
      <c r="AQ13" s="107">
        <f t="shared" si="12"/>
        <v>0</v>
      </c>
      <c r="AR13" s="107">
        <f t="shared" si="13"/>
        <v>0</v>
      </c>
      <c r="AS13" s="107">
        <f t="shared" si="14"/>
        <v>152.28085087291447</v>
      </c>
      <c r="AT13" s="107">
        <f t="shared" si="15"/>
        <v>115.53778269073359</v>
      </c>
      <c r="AU13" s="107">
        <f t="shared" si="16"/>
        <v>103.20373678086099</v>
      </c>
      <c r="AV13" s="106">
        <f t="shared" si="17"/>
        <v>34.185548071034908</v>
      </c>
      <c r="AW13" s="105">
        <f t="shared" si="18"/>
        <v>72.24268689057422</v>
      </c>
      <c r="AX13" s="105">
        <f t="shared" si="19"/>
        <v>57.026000584282791</v>
      </c>
      <c r="AY13" s="105">
        <f t="shared" si="20"/>
        <v>65.591397849462368</v>
      </c>
      <c r="AZ13" s="105">
        <f t="shared" si="21"/>
        <v>67.819579288025892</v>
      </c>
      <c r="BA13" s="105">
        <f t="shared" si="22"/>
        <v>75.638051044083525</v>
      </c>
      <c r="BB13" s="105">
        <f t="shared" si="23"/>
        <v>0</v>
      </c>
      <c r="BC13" s="105">
        <f t="shared" si="24"/>
        <v>0</v>
      </c>
      <c r="BD13" s="105">
        <f t="shared" si="25"/>
        <v>12.985607618223137</v>
      </c>
      <c r="BE13" s="105">
        <f t="shared" si="26"/>
        <v>89.718837863167764</v>
      </c>
      <c r="BF13" s="105">
        <f t="shared" si="27"/>
        <v>0</v>
      </c>
      <c r="BG13" s="105">
        <f t="shared" si="28"/>
        <v>0</v>
      </c>
      <c r="BH13" s="105">
        <f t="shared" si="29"/>
        <v>48.304800268546494</v>
      </c>
      <c r="BI13" s="105">
        <f t="shared" si="30"/>
        <v>57.442348008385743</v>
      </c>
      <c r="BJ13" s="105">
        <f t="shared" si="31"/>
        <v>50.962379702537184</v>
      </c>
      <c r="BK13" s="104">
        <v>6.0730000000000004</v>
      </c>
      <c r="BL13" s="103">
        <v>8.07</v>
      </c>
      <c r="BM13" s="103">
        <v>7.9450000000000003</v>
      </c>
      <c r="BN13" s="103">
        <v>8.6340000000000003</v>
      </c>
      <c r="BO13" s="103">
        <v>9.0549999999999997</v>
      </c>
      <c r="BP13" s="103">
        <v>8.5169999999999995</v>
      </c>
      <c r="BQ13" s="119"/>
      <c r="BR13" s="119"/>
      <c r="BS13" s="103">
        <v>5.4420000000000002</v>
      </c>
      <c r="BT13" s="103">
        <v>7.484</v>
      </c>
      <c r="BU13" s="103"/>
      <c r="BV13" s="103"/>
      <c r="BW13" s="103">
        <v>7.34</v>
      </c>
      <c r="BX13" s="103">
        <v>5.8380000000000001</v>
      </c>
      <c r="BY13" s="103">
        <v>7.6150000000000002</v>
      </c>
    </row>
    <row r="14" spans="1:77" s="102" customFormat="1" ht="18" x14ac:dyDescent="0.2">
      <c r="A14" s="111" t="s">
        <v>28</v>
      </c>
      <c r="B14" s="111" t="s">
        <v>2825</v>
      </c>
      <c r="C14" s="118">
        <v>19.695659026411022</v>
      </c>
      <c r="D14" s="118">
        <v>8.5807006782955497</v>
      </c>
      <c r="E14" s="118">
        <v>7.7895008147573188</v>
      </c>
      <c r="F14" s="118">
        <v>8.9642109905096437</v>
      </c>
      <c r="G14" s="118">
        <v>7.923367350083268</v>
      </c>
      <c r="H14" s="118">
        <v>6.6408931200672958</v>
      </c>
      <c r="I14" s="118">
        <v>11.893188148333994</v>
      </c>
      <c r="J14" s="118">
        <v>8.7721912732901686</v>
      </c>
      <c r="K14" s="118">
        <v>11.108602525695382</v>
      </c>
      <c r="L14" s="118">
        <v>16.947393953099727</v>
      </c>
      <c r="M14" s="118">
        <v>11.49113694550115</v>
      </c>
      <c r="N14" s="118">
        <v>2.7470645076289548</v>
      </c>
      <c r="O14" s="118">
        <v>9.7321937111285504</v>
      </c>
      <c r="P14" s="118">
        <v>8.4345413554699586</v>
      </c>
      <c r="Q14" s="118">
        <v>2.7535126525670659</v>
      </c>
      <c r="R14" s="117"/>
      <c r="S14" s="115">
        <v>335</v>
      </c>
      <c r="T14" s="115">
        <v>116.8</v>
      </c>
      <c r="U14" s="115">
        <v>110.8</v>
      </c>
      <c r="V14" s="115">
        <v>165.8</v>
      </c>
      <c r="W14" s="115">
        <v>118.7</v>
      </c>
      <c r="X14" s="115">
        <v>616.6</v>
      </c>
      <c r="Y14" s="115">
        <v>769.2</v>
      </c>
      <c r="Z14" s="115">
        <v>924.1</v>
      </c>
      <c r="AA14" s="115">
        <v>1067</v>
      </c>
      <c r="AB14" s="115"/>
      <c r="AC14" s="115"/>
      <c r="AD14" s="115">
        <v>35.89</v>
      </c>
      <c r="AE14" s="115">
        <v>64.209999999999994</v>
      </c>
      <c r="AF14" s="115">
        <v>217.2</v>
      </c>
      <c r="AG14" s="108">
        <f t="shared" si="2"/>
        <v>0</v>
      </c>
      <c r="AH14" s="107">
        <f t="shared" si="3"/>
        <v>39.04110078648538</v>
      </c>
      <c r="AI14" s="107">
        <f t="shared" si="4"/>
        <v>14.994542368969364</v>
      </c>
      <c r="AJ14" s="107">
        <f t="shared" si="5"/>
        <v>12.360262394236736</v>
      </c>
      <c r="AK14" s="107">
        <f t="shared" si="6"/>
        <v>20.925446552501139</v>
      </c>
      <c r="AL14" s="107">
        <f t="shared" si="7"/>
        <v>17.874101849541159</v>
      </c>
      <c r="AM14" s="107">
        <f t="shared" si="8"/>
        <v>51.84480328652446</v>
      </c>
      <c r="AN14" s="107">
        <f t="shared" si="9"/>
        <v>87.686186499613086</v>
      </c>
      <c r="AO14" s="107">
        <f t="shared" si="10"/>
        <v>83.187781528995956</v>
      </c>
      <c r="AP14" s="107">
        <f t="shared" si="11"/>
        <v>62.959532477549011</v>
      </c>
      <c r="AQ14" s="107">
        <f t="shared" si="12"/>
        <v>0</v>
      </c>
      <c r="AR14" s="107">
        <f t="shared" si="13"/>
        <v>0</v>
      </c>
      <c r="AS14" s="107">
        <f t="shared" si="14"/>
        <v>3.6877605466237866</v>
      </c>
      <c r="AT14" s="107">
        <f t="shared" si="15"/>
        <v>7.6127435143060387</v>
      </c>
      <c r="AU14" s="107">
        <f t="shared" si="16"/>
        <v>78.881061177440785</v>
      </c>
      <c r="AV14" s="106">
        <f t="shared" si="17"/>
        <v>0</v>
      </c>
      <c r="AW14" s="105">
        <f t="shared" si="18"/>
        <v>36.294691224268689</v>
      </c>
      <c r="AX14" s="105">
        <f t="shared" si="19"/>
        <v>17.061057551855097</v>
      </c>
      <c r="AY14" s="105">
        <f t="shared" si="20"/>
        <v>29.78494623655914</v>
      </c>
      <c r="AZ14" s="105">
        <f t="shared" si="21"/>
        <v>33.53559870550162</v>
      </c>
      <c r="BA14" s="105">
        <f t="shared" si="22"/>
        <v>34.425754060324827</v>
      </c>
      <c r="BB14" s="105">
        <f t="shared" si="23"/>
        <v>82.334089998664709</v>
      </c>
      <c r="BC14" s="105">
        <f t="shared" si="24"/>
        <v>90.558040970096542</v>
      </c>
      <c r="BD14" s="105">
        <f t="shared" si="25"/>
        <v>100</v>
      </c>
      <c r="BE14" s="105">
        <f t="shared" si="26"/>
        <v>100</v>
      </c>
      <c r="BF14" s="105">
        <f t="shared" si="27"/>
        <v>0</v>
      </c>
      <c r="BG14" s="105">
        <f t="shared" si="28"/>
        <v>0</v>
      </c>
      <c r="BH14" s="105">
        <f t="shared" si="29"/>
        <v>1.2047667002349782</v>
      </c>
      <c r="BI14" s="105">
        <f t="shared" si="30"/>
        <v>4.4870719776380144</v>
      </c>
      <c r="BJ14" s="105">
        <f t="shared" si="31"/>
        <v>9.501312335958005</v>
      </c>
      <c r="BK14" s="114"/>
      <c r="BL14" s="112">
        <v>5.8730000000000002</v>
      </c>
      <c r="BM14" s="112">
        <v>5.835</v>
      </c>
      <c r="BN14" s="112">
        <v>5.9569999999999999</v>
      </c>
      <c r="BO14" s="112">
        <v>5.9480000000000004</v>
      </c>
      <c r="BP14" s="112">
        <v>5.976</v>
      </c>
      <c r="BQ14" s="112">
        <v>7.327</v>
      </c>
      <c r="BR14" s="112">
        <v>7.5039999999999996</v>
      </c>
      <c r="BS14" s="112">
        <v>7.3659999999999997</v>
      </c>
      <c r="BT14" s="112">
        <v>7.56</v>
      </c>
      <c r="BU14" s="112"/>
      <c r="BV14" s="112"/>
      <c r="BW14" s="112">
        <v>6.3650000000000002</v>
      </c>
      <c r="BX14" s="112">
        <v>5.4329999999999998</v>
      </c>
      <c r="BY14" s="112">
        <v>5.8789999999999996</v>
      </c>
    </row>
    <row r="15" spans="1:77" s="102" customFormat="1" ht="18" x14ac:dyDescent="0.2">
      <c r="A15" s="111" t="s">
        <v>29</v>
      </c>
      <c r="B15" s="111" t="s">
        <v>2824</v>
      </c>
      <c r="C15" s="105">
        <v>17.264791757906341</v>
      </c>
      <c r="D15" s="105">
        <v>14.56499017726442</v>
      </c>
      <c r="E15" s="105">
        <v>8.8483520122864281</v>
      </c>
      <c r="F15" s="105">
        <v>20.135300244095891</v>
      </c>
      <c r="G15" s="105">
        <v>17.597669670707415</v>
      </c>
      <c r="H15" s="105">
        <v>17.030246986003249</v>
      </c>
      <c r="I15" s="105">
        <v>7.8726424500964267</v>
      </c>
      <c r="J15" s="105">
        <v>26.242508240880444</v>
      </c>
      <c r="K15" s="105">
        <v>8.3534807422827413</v>
      </c>
      <c r="L15" s="105">
        <v>10.570512585950416</v>
      </c>
      <c r="M15" s="105">
        <v>9.930764041321293</v>
      </c>
      <c r="N15" s="105">
        <v>10.971176643199291</v>
      </c>
      <c r="O15" s="105">
        <v>29.972768706032593</v>
      </c>
      <c r="P15" s="105">
        <v>8.4031973647457878</v>
      </c>
      <c r="Q15" s="105">
        <v>3.6730103636895404</v>
      </c>
      <c r="R15" s="110"/>
      <c r="S15" s="109">
        <v>698</v>
      </c>
      <c r="T15" s="109">
        <v>604.29999999999995</v>
      </c>
      <c r="U15" s="109">
        <v>276.60000000000002</v>
      </c>
      <c r="V15" s="109">
        <v>342.5</v>
      </c>
      <c r="W15" s="109">
        <v>153.19999999999999</v>
      </c>
      <c r="X15" s="109">
        <v>73.22</v>
      </c>
      <c r="Y15" s="120"/>
      <c r="Z15" s="109">
        <v>144.6</v>
      </c>
      <c r="AA15" s="109">
        <v>869.3</v>
      </c>
      <c r="AB15" s="109"/>
      <c r="AC15" s="109"/>
      <c r="AD15" s="109">
        <v>663.3</v>
      </c>
      <c r="AE15" s="109">
        <v>224.3</v>
      </c>
      <c r="AF15" s="109">
        <v>712</v>
      </c>
      <c r="AG15" s="108">
        <f t="shared" si="2"/>
        <v>0</v>
      </c>
      <c r="AH15" s="107">
        <f t="shared" si="3"/>
        <v>47.923135649590776</v>
      </c>
      <c r="AI15" s="107">
        <f t="shared" si="4"/>
        <v>68.29520335096251</v>
      </c>
      <c r="AJ15" s="107">
        <f t="shared" si="5"/>
        <v>13.737068563509759</v>
      </c>
      <c r="AK15" s="107">
        <f t="shared" si="6"/>
        <v>19.46280424675296</v>
      </c>
      <c r="AL15" s="107">
        <f t="shared" si="7"/>
        <v>8.9957591411276301</v>
      </c>
      <c r="AM15" s="107">
        <f t="shared" si="8"/>
        <v>9.3005621002263581</v>
      </c>
      <c r="AN15" s="107">
        <f t="shared" si="9"/>
        <v>0</v>
      </c>
      <c r="AO15" s="107">
        <f t="shared" si="10"/>
        <v>17.31014944082883</v>
      </c>
      <c r="AP15" s="107">
        <f t="shared" si="11"/>
        <v>82.238206797597741</v>
      </c>
      <c r="AQ15" s="107">
        <f t="shared" si="12"/>
        <v>0</v>
      </c>
      <c r="AR15" s="107">
        <f t="shared" si="13"/>
        <v>0</v>
      </c>
      <c r="AS15" s="107">
        <f t="shared" si="14"/>
        <v>22.130087697453796</v>
      </c>
      <c r="AT15" s="107">
        <f t="shared" si="15"/>
        <v>26.692220861194244</v>
      </c>
      <c r="AU15" s="107">
        <f t="shared" si="16"/>
        <v>193.84644460539874</v>
      </c>
      <c r="AV15" s="106">
        <f t="shared" si="17"/>
        <v>0</v>
      </c>
      <c r="AW15" s="105">
        <f t="shared" si="18"/>
        <v>75.622968580715053</v>
      </c>
      <c r="AX15" s="105">
        <f t="shared" si="19"/>
        <v>88.270522933099613</v>
      </c>
      <c r="AY15" s="105">
        <f t="shared" si="20"/>
        <v>74.354838709677423</v>
      </c>
      <c r="AZ15" s="105">
        <f t="shared" si="21"/>
        <v>69.275889967637539</v>
      </c>
      <c r="BA15" s="105">
        <f t="shared" si="22"/>
        <v>44.431554524361943</v>
      </c>
      <c r="BB15" s="105">
        <f t="shared" si="23"/>
        <v>9.7770062758712779</v>
      </c>
      <c r="BC15" s="105">
        <f t="shared" si="24"/>
        <v>0</v>
      </c>
      <c r="BD15" s="105">
        <f t="shared" si="25"/>
        <v>15.647657179958879</v>
      </c>
      <c r="BE15" s="105">
        <f t="shared" si="26"/>
        <v>81.471415182755393</v>
      </c>
      <c r="BF15" s="105">
        <f t="shared" si="27"/>
        <v>0</v>
      </c>
      <c r="BG15" s="105">
        <f t="shared" si="28"/>
        <v>0</v>
      </c>
      <c r="BH15" s="105">
        <f t="shared" si="29"/>
        <v>22.265861027190333</v>
      </c>
      <c r="BI15" s="105">
        <f t="shared" si="30"/>
        <v>15.6743535988819</v>
      </c>
      <c r="BJ15" s="105">
        <f t="shared" si="31"/>
        <v>31.146106736657917</v>
      </c>
      <c r="BK15" s="104"/>
      <c r="BL15" s="103">
        <v>8.2360000000000007</v>
      </c>
      <c r="BM15" s="103">
        <v>8.4030000000000005</v>
      </c>
      <c r="BN15" s="103">
        <v>8.5630000000000006</v>
      </c>
      <c r="BO15" s="103">
        <v>9.1709999999999994</v>
      </c>
      <c r="BP15" s="103">
        <v>8.6720000000000006</v>
      </c>
      <c r="BQ15" s="103">
        <v>5.7220000000000004</v>
      </c>
      <c r="BR15" s="119"/>
      <c r="BS15" s="103">
        <v>5.7329999999999997</v>
      </c>
      <c r="BT15" s="103">
        <v>6.9450000000000003</v>
      </c>
      <c r="BU15" s="103"/>
      <c r="BV15" s="103"/>
      <c r="BW15" s="103">
        <v>6.5430000000000001</v>
      </c>
      <c r="BX15" s="103">
        <v>6.0519999999999996</v>
      </c>
      <c r="BY15" s="103">
        <v>6.9960000000000004</v>
      </c>
    </row>
    <row r="16" spans="1:77" s="102" customFormat="1" ht="18" x14ac:dyDescent="0.2">
      <c r="A16" s="111" t="s">
        <v>34</v>
      </c>
      <c r="B16" s="111" t="s">
        <v>2823</v>
      </c>
      <c r="C16" s="118">
        <v>13.356204077439971</v>
      </c>
      <c r="D16" s="118">
        <v>26.030223264476934</v>
      </c>
      <c r="E16" s="118">
        <v>22.377924996977512</v>
      </c>
      <c r="F16" s="118">
        <v>20.763890013390974</v>
      </c>
      <c r="G16" s="118">
        <v>5.8149318661993608</v>
      </c>
      <c r="H16" s="118">
        <v>43.144067484934354</v>
      </c>
      <c r="I16" s="118">
        <v>24.579985006877074</v>
      </c>
      <c r="J16" s="118">
        <v>24.593236331029292</v>
      </c>
      <c r="K16" s="118">
        <v>27.979712244929122</v>
      </c>
      <c r="L16" s="118">
        <v>12.609480580342098</v>
      </c>
      <c r="M16" s="118">
        <v>23.131809843884533</v>
      </c>
      <c r="N16" s="118">
        <v>29.783521919596833</v>
      </c>
      <c r="O16" s="118">
        <v>47.249447489529921</v>
      </c>
      <c r="P16" s="118">
        <v>50.450375133671855</v>
      </c>
      <c r="Q16" s="118">
        <v>15.540808377726327</v>
      </c>
      <c r="R16" s="117">
        <v>37.200000000000003</v>
      </c>
      <c r="S16" s="116">
        <v>41.59</v>
      </c>
      <c r="T16" s="120"/>
      <c r="U16" s="116">
        <v>38.1</v>
      </c>
      <c r="V16" s="120"/>
      <c r="W16" s="120"/>
      <c r="X16" s="115">
        <v>692</v>
      </c>
      <c r="Y16" s="115">
        <v>746.9</v>
      </c>
      <c r="Z16" s="115">
        <v>827.5</v>
      </c>
      <c r="AA16" s="115">
        <v>1040</v>
      </c>
      <c r="AB16" s="115"/>
      <c r="AC16" s="115"/>
      <c r="AD16" s="115"/>
      <c r="AE16" s="115"/>
      <c r="AF16" s="116">
        <v>19</v>
      </c>
      <c r="AG16" s="108">
        <f t="shared" si="2"/>
        <v>2.7852224916834496</v>
      </c>
      <c r="AH16" s="107">
        <f t="shared" si="3"/>
        <v>1.5977580974788361</v>
      </c>
      <c r="AI16" s="107">
        <f t="shared" si="4"/>
        <v>0</v>
      </c>
      <c r="AJ16" s="107">
        <f t="shared" si="5"/>
        <v>1.8349162885869983</v>
      </c>
      <c r="AK16" s="107">
        <f t="shared" si="6"/>
        <v>0</v>
      </c>
      <c r="AL16" s="107">
        <f t="shared" si="7"/>
        <v>0</v>
      </c>
      <c r="AM16" s="107">
        <f t="shared" si="8"/>
        <v>28.152987066769562</v>
      </c>
      <c r="AN16" s="107">
        <f t="shared" si="9"/>
        <v>30.370138762812445</v>
      </c>
      <c r="AO16" s="107">
        <f t="shared" si="10"/>
        <v>29.575000370133228</v>
      </c>
      <c r="AP16" s="107">
        <f t="shared" si="11"/>
        <v>82.477624147447997</v>
      </c>
      <c r="AQ16" s="107">
        <f t="shared" si="12"/>
        <v>0</v>
      </c>
      <c r="AR16" s="107">
        <f t="shared" si="13"/>
        <v>0</v>
      </c>
      <c r="AS16" s="107">
        <f t="shared" si="14"/>
        <v>0</v>
      </c>
      <c r="AT16" s="107">
        <f t="shared" si="15"/>
        <v>0</v>
      </c>
      <c r="AU16" s="107">
        <f t="shared" si="16"/>
        <v>1.2225876246715401</v>
      </c>
      <c r="AV16" s="106">
        <f t="shared" si="17"/>
        <v>56.950398040416424</v>
      </c>
      <c r="AW16" s="105">
        <f t="shared" si="18"/>
        <v>4.5059588299024922</v>
      </c>
      <c r="AX16" s="105">
        <f t="shared" si="19"/>
        <v>0</v>
      </c>
      <c r="AY16" s="105">
        <f t="shared" si="20"/>
        <v>10.241935483870968</v>
      </c>
      <c r="AZ16" s="105">
        <f t="shared" si="21"/>
        <v>0</v>
      </c>
      <c r="BA16" s="105">
        <f t="shared" si="22"/>
        <v>0</v>
      </c>
      <c r="BB16" s="105">
        <f t="shared" si="23"/>
        <v>92.402189878488457</v>
      </c>
      <c r="BC16" s="105">
        <f t="shared" si="24"/>
        <v>87.932658347068525</v>
      </c>
      <c r="BD16" s="105">
        <f t="shared" si="25"/>
        <v>89.546585867330379</v>
      </c>
      <c r="BE16" s="105">
        <f t="shared" si="26"/>
        <v>97.469540768509844</v>
      </c>
      <c r="BF16" s="105">
        <f t="shared" si="27"/>
        <v>0</v>
      </c>
      <c r="BG16" s="105">
        <f t="shared" si="28"/>
        <v>0</v>
      </c>
      <c r="BH16" s="105">
        <f t="shared" si="29"/>
        <v>0</v>
      </c>
      <c r="BI16" s="105">
        <f t="shared" si="30"/>
        <v>0</v>
      </c>
      <c r="BJ16" s="105">
        <f t="shared" si="31"/>
        <v>0.8311461067366579</v>
      </c>
      <c r="BK16" s="114">
        <v>6.8220000000000001</v>
      </c>
      <c r="BL16" s="121">
        <v>7.2450000000000001</v>
      </c>
      <c r="BM16" s="127"/>
      <c r="BN16" s="121">
        <v>7.4359999999999999</v>
      </c>
      <c r="BO16" s="127"/>
      <c r="BP16" s="127"/>
      <c r="BQ16" s="112">
        <v>7.7409999999999997</v>
      </c>
      <c r="BR16" s="112">
        <v>7.6760000000000002</v>
      </c>
      <c r="BS16" s="112">
        <v>6.7130000000000001</v>
      </c>
      <c r="BT16" s="112">
        <v>7.782</v>
      </c>
      <c r="BU16" s="112"/>
      <c r="BV16" s="112"/>
      <c r="BW16" s="112"/>
      <c r="BX16" s="112"/>
      <c r="BY16" s="121">
        <v>7</v>
      </c>
    </row>
    <row r="17" spans="1:77" s="102" customFormat="1" ht="18" x14ac:dyDescent="0.2">
      <c r="A17" s="111" t="s">
        <v>37</v>
      </c>
      <c r="B17" s="111" t="s">
        <v>2822</v>
      </c>
      <c r="C17" s="105">
        <v>5.8215552042855823</v>
      </c>
      <c r="D17" s="105">
        <v>37.09926197814719</v>
      </c>
      <c r="E17" s="105">
        <v>59.735645811463293</v>
      </c>
      <c r="F17" s="105">
        <v>51.443379561763614</v>
      </c>
      <c r="G17" s="105">
        <v>50.365174969252223</v>
      </c>
      <c r="H17" s="105">
        <v>3.7113203789756444</v>
      </c>
      <c r="I17" s="105">
        <v>21.956161784808241</v>
      </c>
      <c r="J17" s="105">
        <v>6.351530352662567</v>
      </c>
      <c r="K17" s="105">
        <v>23.78425151256662</v>
      </c>
      <c r="L17" s="105">
        <v>20.014695361535605</v>
      </c>
      <c r="M17" s="105">
        <v>11.481139393915365</v>
      </c>
      <c r="N17" s="105">
        <v>2.9700791832819231</v>
      </c>
      <c r="O17" s="105">
        <v>29.800984516462577</v>
      </c>
      <c r="P17" s="105">
        <v>20.369690968933707</v>
      </c>
      <c r="Q17" s="105">
        <v>27.077819907907543</v>
      </c>
      <c r="R17" s="110">
        <v>18.02</v>
      </c>
      <c r="S17" s="109">
        <v>861.2</v>
      </c>
      <c r="T17" s="109">
        <v>486.1</v>
      </c>
      <c r="U17" s="109">
        <v>237.9</v>
      </c>
      <c r="V17" s="109">
        <v>388.5</v>
      </c>
      <c r="W17" s="109">
        <v>111.7</v>
      </c>
      <c r="X17" s="109">
        <v>56.39</v>
      </c>
      <c r="Y17" s="109">
        <v>29.2</v>
      </c>
      <c r="Z17" s="109">
        <v>65.56</v>
      </c>
      <c r="AA17" s="109">
        <v>870.3</v>
      </c>
      <c r="AB17" s="109">
        <v>67.7</v>
      </c>
      <c r="AC17" s="109">
        <v>452</v>
      </c>
      <c r="AD17" s="109">
        <v>659</v>
      </c>
      <c r="AE17" s="109">
        <v>365.6</v>
      </c>
      <c r="AF17" s="109">
        <v>666.3</v>
      </c>
      <c r="AG17" s="108">
        <f t="shared" si="2"/>
        <v>3.0953927889809307</v>
      </c>
      <c r="AH17" s="107">
        <f t="shared" si="3"/>
        <v>23.213399784267356</v>
      </c>
      <c r="AI17" s="107">
        <f t="shared" si="4"/>
        <v>8.1375197906827896</v>
      </c>
      <c r="AJ17" s="107">
        <f t="shared" si="5"/>
        <v>4.6245017731460285</v>
      </c>
      <c r="AK17" s="107">
        <f t="shared" si="6"/>
        <v>7.7136632650869972</v>
      </c>
      <c r="AL17" s="107">
        <f t="shared" si="7"/>
        <v>30.09710523315967</v>
      </c>
      <c r="AM17" s="107">
        <f t="shared" si="8"/>
        <v>2.5682995303403615</v>
      </c>
      <c r="AN17" s="107">
        <f t="shared" si="9"/>
        <v>4.5973172414675361</v>
      </c>
      <c r="AO17" s="107">
        <f t="shared" si="10"/>
        <v>2.7564457920973799</v>
      </c>
      <c r="AP17" s="107">
        <f t="shared" si="11"/>
        <v>43.483050042947404</v>
      </c>
      <c r="AQ17" s="107">
        <f t="shared" si="12"/>
        <v>5.8966273012832531</v>
      </c>
      <c r="AR17" s="107">
        <f t="shared" si="13"/>
        <v>152.18449479200154</v>
      </c>
      <c r="AS17" s="107">
        <f t="shared" si="14"/>
        <v>22.113363390258368</v>
      </c>
      <c r="AT17" s="107">
        <f t="shared" si="15"/>
        <v>17.948234980961917</v>
      </c>
      <c r="AU17" s="107">
        <f t="shared" si="16"/>
        <v>24.606855436150536</v>
      </c>
      <c r="AV17" s="106">
        <f t="shared" si="17"/>
        <v>27.587262706674835</v>
      </c>
      <c r="AW17" s="105">
        <f t="shared" si="18"/>
        <v>93.304442036836406</v>
      </c>
      <c r="AX17" s="105">
        <f t="shared" si="19"/>
        <v>71.004966403739402</v>
      </c>
      <c r="AY17" s="105">
        <f t="shared" si="20"/>
        <v>63.951612903225808</v>
      </c>
      <c r="AZ17" s="105">
        <f t="shared" si="21"/>
        <v>78.580097087378647</v>
      </c>
      <c r="BA17" s="105">
        <f t="shared" si="22"/>
        <v>32.395591647331784</v>
      </c>
      <c r="BB17" s="105">
        <f t="shared" si="23"/>
        <v>7.529710241687809</v>
      </c>
      <c r="BC17" s="105">
        <f t="shared" si="24"/>
        <v>3.4377207440546269</v>
      </c>
      <c r="BD17" s="105">
        <f t="shared" si="25"/>
        <v>7.0944702954225729</v>
      </c>
      <c r="BE17" s="105">
        <f t="shared" si="26"/>
        <v>81.565135895032796</v>
      </c>
      <c r="BF17" s="105">
        <f t="shared" si="27"/>
        <v>55.491803278688522</v>
      </c>
      <c r="BG17" s="105">
        <f t="shared" si="28"/>
        <v>64.00453129425091</v>
      </c>
      <c r="BH17" s="105">
        <f t="shared" si="29"/>
        <v>22.12151728768043</v>
      </c>
      <c r="BI17" s="105">
        <f t="shared" si="30"/>
        <v>25.548567435359889</v>
      </c>
      <c r="BJ17" s="105">
        <f t="shared" si="31"/>
        <v>29.146981627296586</v>
      </c>
      <c r="BK17" s="104">
        <v>5.8620000000000001</v>
      </c>
      <c r="BL17" s="103">
        <v>8.5169999999999995</v>
      </c>
      <c r="BM17" s="103">
        <v>8.5730000000000004</v>
      </c>
      <c r="BN17" s="103">
        <v>8.859</v>
      </c>
      <c r="BO17" s="103">
        <v>9.1460000000000008</v>
      </c>
      <c r="BP17" s="103">
        <v>10.029999999999999</v>
      </c>
      <c r="BQ17" s="103">
        <v>5.8460000000000001</v>
      </c>
      <c r="BR17" s="103">
        <v>5.9889999999999999</v>
      </c>
      <c r="BS17" s="103">
        <v>5.649</v>
      </c>
      <c r="BT17" s="103">
        <v>6.32</v>
      </c>
      <c r="BU17" s="103">
        <v>6.194</v>
      </c>
      <c r="BV17" s="103">
        <v>5.6550000000000002</v>
      </c>
      <c r="BW17" s="103">
        <v>6.226</v>
      </c>
      <c r="BX17" s="103">
        <v>6.008</v>
      </c>
      <c r="BY17" s="103">
        <v>6.3470000000000004</v>
      </c>
    </row>
    <row r="18" spans="1:77" s="102" customFormat="1" ht="18" x14ac:dyDescent="0.2">
      <c r="A18" s="111" t="s">
        <v>38</v>
      </c>
      <c r="B18" s="111" t="s">
        <v>2821</v>
      </c>
      <c r="C18" s="118">
        <v>14.996128647323188</v>
      </c>
      <c r="D18" s="118">
        <v>26.073457095334788</v>
      </c>
      <c r="E18" s="118">
        <v>4.0588257059475215</v>
      </c>
      <c r="F18" s="118">
        <v>69.442158401327021</v>
      </c>
      <c r="G18" s="118">
        <v>54.124123153321385</v>
      </c>
      <c r="H18" s="118">
        <v>43.637241210790819</v>
      </c>
      <c r="I18" s="118">
        <v>11.525209703045952</v>
      </c>
      <c r="J18" s="118">
        <v>16.945176226087131</v>
      </c>
      <c r="K18" s="118">
        <v>3.2654559488472441</v>
      </c>
      <c r="L18" s="118">
        <v>5.2628458043660196</v>
      </c>
      <c r="M18" s="118">
        <v>29.818111371445191</v>
      </c>
      <c r="N18" s="118">
        <v>30.086201407545204</v>
      </c>
      <c r="O18" s="118">
        <v>38.298844125026136</v>
      </c>
      <c r="P18" s="118">
        <v>21.979576310363878</v>
      </c>
      <c r="Q18" s="118">
        <v>11.069270491425817</v>
      </c>
      <c r="R18" s="117"/>
      <c r="S18" s="115">
        <v>620.79999999999995</v>
      </c>
      <c r="T18" s="115">
        <v>318.5</v>
      </c>
      <c r="U18" s="115">
        <v>192.2</v>
      </c>
      <c r="V18" s="115">
        <v>347</v>
      </c>
      <c r="W18" s="115">
        <v>159.4</v>
      </c>
      <c r="X18" s="115"/>
      <c r="Y18" s="115"/>
      <c r="Z18" s="115"/>
      <c r="AA18" s="115">
        <v>264</v>
      </c>
      <c r="AB18" s="115"/>
      <c r="AC18" s="115"/>
      <c r="AD18" s="115">
        <v>149.69999999999999</v>
      </c>
      <c r="AE18" s="115">
        <v>75.760000000000005</v>
      </c>
      <c r="AF18" s="115">
        <v>359.5</v>
      </c>
      <c r="AG18" s="108">
        <f t="shared" si="2"/>
        <v>0</v>
      </c>
      <c r="AH18" s="107">
        <f t="shared" si="3"/>
        <v>23.809654305913927</v>
      </c>
      <c r="AI18" s="107">
        <f t="shared" si="4"/>
        <v>78.470972412856312</v>
      </c>
      <c r="AJ18" s="107">
        <f t="shared" si="5"/>
        <v>2.7677711123150672</v>
      </c>
      <c r="AK18" s="107">
        <f t="shared" si="6"/>
        <v>6.4111893141811755</v>
      </c>
      <c r="AL18" s="107">
        <f t="shared" si="7"/>
        <v>3.6528432040424872</v>
      </c>
      <c r="AM18" s="107">
        <f t="shared" si="8"/>
        <v>0</v>
      </c>
      <c r="AN18" s="107">
        <f t="shared" si="9"/>
        <v>0</v>
      </c>
      <c r="AO18" s="107">
        <f t="shared" si="10"/>
        <v>0</v>
      </c>
      <c r="AP18" s="107">
        <f t="shared" si="11"/>
        <v>50.162974522450853</v>
      </c>
      <c r="AQ18" s="107">
        <f t="shared" si="12"/>
        <v>0</v>
      </c>
      <c r="AR18" s="107">
        <f t="shared" si="13"/>
        <v>0</v>
      </c>
      <c r="AS18" s="107">
        <f t="shared" si="14"/>
        <v>3.9087341516445266</v>
      </c>
      <c r="AT18" s="107">
        <f t="shared" si="15"/>
        <v>3.4468362324289852</v>
      </c>
      <c r="AU18" s="107">
        <f t="shared" si="16"/>
        <v>32.477298325889343</v>
      </c>
      <c r="AV18" s="106">
        <f t="shared" si="17"/>
        <v>0</v>
      </c>
      <c r="AW18" s="105">
        <f t="shared" si="18"/>
        <v>67.258938244853724</v>
      </c>
      <c r="AX18" s="105">
        <f t="shared" si="19"/>
        <v>46.52351738241309</v>
      </c>
      <c r="AY18" s="105">
        <f t="shared" si="20"/>
        <v>51.666666666666664</v>
      </c>
      <c r="AZ18" s="105">
        <f t="shared" si="21"/>
        <v>70.186084142394819</v>
      </c>
      <c r="BA18" s="105">
        <f t="shared" si="22"/>
        <v>46.229698375870065</v>
      </c>
      <c r="BB18" s="105">
        <f t="shared" si="23"/>
        <v>0</v>
      </c>
      <c r="BC18" s="105">
        <f t="shared" si="24"/>
        <v>0</v>
      </c>
      <c r="BD18" s="105">
        <f t="shared" si="25"/>
        <v>0</v>
      </c>
      <c r="BE18" s="105">
        <f t="shared" si="26"/>
        <v>24.742268041237114</v>
      </c>
      <c r="BF18" s="105">
        <f t="shared" si="27"/>
        <v>0</v>
      </c>
      <c r="BG18" s="105">
        <f t="shared" si="28"/>
        <v>0</v>
      </c>
      <c r="BH18" s="105">
        <f t="shared" si="29"/>
        <v>5.025176233635448</v>
      </c>
      <c r="BI18" s="105">
        <f t="shared" si="30"/>
        <v>5.2941998602375966</v>
      </c>
      <c r="BJ18" s="105">
        <f t="shared" si="31"/>
        <v>15.726159230096238</v>
      </c>
      <c r="BK18" s="114"/>
      <c r="BL18" s="112">
        <v>7.6710000000000003</v>
      </c>
      <c r="BM18" s="112">
        <v>7.609</v>
      </c>
      <c r="BN18" s="112">
        <v>8.2829999999999995</v>
      </c>
      <c r="BO18" s="112">
        <v>8.5670000000000002</v>
      </c>
      <c r="BP18" s="112">
        <v>8.9540000000000006</v>
      </c>
      <c r="BQ18" s="112"/>
      <c r="BR18" s="112"/>
      <c r="BS18" s="112"/>
      <c r="BT18" s="112">
        <v>6.5430000000000001</v>
      </c>
      <c r="BU18" s="112"/>
      <c r="BV18" s="112"/>
      <c r="BW18" s="112">
        <v>6.9409999999999998</v>
      </c>
      <c r="BX18" s="112">
        <v>6.6630000000000003</v>
      </c>
      <c r="BY18" s="112">
        <v>6.8239999999999998</v>
      </c>
    </row>
    <row r="19" spans="1:77" s="102" customFormat="1" ht="18" x14ac:dyDescent="0.2">
      <c r="A19" s="111" t="s">
        <v>39</v>
      </c>
      <c r="B19" s="111" t="s">
        <v>2820</v>
      </c>
      <c r="C19" s="105">
        <v>9.3096593360188447</v>
      </c>
      <c r="D19" s="105">
        <v>21.062408489213322</v>
      </c>
      <c r="E19" s="105">
        <v>14.714173101334438</v>
      </c>
      <c r="F19" s="105">
        <v>15.198403140563148</v>
      </c>
      <c r="G19" s="105">
        <v>8.2495430382952346</v>
      </c>
      <c r="H19" s="105">
        <v>16.555621847556353</v>
      </c>
      <c r="I19" s="105">
        <v>22.741676711120956</v>
      </c>
      <c r="J19" s="105">
        <v>20.858314250712112</v>
      </c>
      <c r="K19" s="105">
        <v>22.925613178514155</v>
      </c>
      <c r="L19" s="105">
        <v>19.144580066399385</v>
      </c>
      <c r="M19" s="105">
        <v>3.3815557046512859</v>
      </c>
      <c r="N19" s="105">
        <v>7.8417833294899397</v>
      </c>
      <c r="O19" s="105">
        <v>34.169972865493691</v>
      </c>
      <c r="P19" s="105">
        <v>22.490867715187584</v>
      </c>
      <c r="Q19" s="105">
        <v>26.179696688121332</v>
      </c>
      <c r="R19" s="110"/>
      <c r="S19" s="109">
        <v>758.3</v>
      </c>
      <c r="T19" s="109">
        <v>382.4</v>
      </c>
      <c r="U19" s="109">
        <v>278.60000000000002</v>
      </c>
      <c r="V19" s="109">
        <v>361.8</v>
      </c>
      <c r="W19" s="109">
        <v>136.80000000000001</v>
      </c>
      <c r="X19" s="109"/>
      <c r="Y19" s="109"/>
      <c r="Z19" s="109"/>
      <c r="AA19" s="109">
        <v>130.1</v>
      </c>
      <c r="AB19" s="109"/>
      <c r="AC19" s="109">
        <v>34.78</v>
      </c>
      <c r="AD19" s="109">
        <v>144.6</v>
      </c>
      <c r="AE19" s="109">
        <v>88.95</v>
      </c>
      <c r="AF19" s="109">
        <v>250.9</v>
      </c>
      <c r="AG19" s="108">
        <f t="shared" si="2"/>
        <v>0</v>
      </c>
      <c r="AH19" s="107">
        <f t="shared" si="3"/>
        <v>36.00253030836182</v>
      </c>
      <c r="AI19" s="107">
        <f t="shared" si="4"/>
        <v>25.988548412912163</v>
      </c>
      <c r="AJ19" s="107">
        <f t="shared" si="5"/>
        <v>18.330873146563807</v>
      </c>
      <c r="AK19" s="107">
        <f t="shared" si="6"/>
        <v>43.856974661564507</v>
      </c>
      <c r="AL19" s="107">
        <f t="shared" si="7"/>
        <v>8.2630541612782729</v>
      </c>
      <c r="AM19" s="107">
        <f t="shared" si="8"/>
        <v>0</v>
      </c>
      <c r="AN19" s="107">
        <f t="shared" si="9"/>
        <v>0</v>
      </c>
      <c r="AO19" s="107">
        <f t="shared" si="10"/>
        <v>0</v>
      </c>
      <c r="AP19" s="107">
        <f t="shared" si="11"/>
        <v>6.795657024012673</v>
      </c>
      <c r="AQ19" s="107">
        <f t="shared" si="12"/>
        <v>0</v>
      </c>
      <c r="AR19" s="107">
        <f t="shared" si="13"/>
        <v>4.435215631271749</v>
      </c>
      <c r="AS19" s="107">
        <f t="shared" si="14"/>
        <v>4.2317856256193664</v>
      </c>
      <c r="AT19" s="107">
        <f t="shared" si="15"/>
        <v>3.9549385611269257</v>
      </c>
      <c r="AU19" s="107">
        <f t="shared" si="16"/>
        <v>9.5837626764347625</v>
      </c>
      <c r="AV19" s="106">
        <f t="shared" si="17"/>
        <v>0</v>
      </c>
      <c r="AW19" s="105">
        <f t="shared" si="18"/>
        <v>82.156013001083423</v>
      </c>
      <c r="AX19" s="105">
        <f t="shared" si="19"/>
        <v>55.85743499853929</v>
      </c>
      <c r="AY19" s="105">
        <f t="shared" si="20"/>
        <v>74.892473118279582</v>
      </c>
      <c r="AZ19" s="105">
        <f t="shared" si="21"/>
        <v>73.179611650485441</v>
      </c>
      <c r="BA19" s="105">
        <f t="shared" si="22"/>
        <v>39.675174013921115</v>
      </c>
      <c r="BB19" s="105">
        <f t="shared" si="23"/>
        <v>0</v>
      </c>
      <c r="BC19" s="105">
        <f t="shared" si="24"/>
        <v>0</v>
      </c>
      <c r="BD19" s="105">
        <f t="shared" si="25"/>
        <v>0</v>
      </c>
      <c r="BE19" s="105">
        <f t="shared" si="26"/>
        <v>12.193064667291472</v>
      </c>
      <c r="BF19" s="105">
        <f t="shared" si="27"/>
        <v>0</v>
      </c>
      <c r="BG19" s="105">
        <f t="shared" si="28"/>
        <v>4.9249504389691303</v>
      </c>
      <c r="BH19" s="105">
        <f t="shared" si="29"/>
        <v>4.8539778449144011</v>
      </c>
      <c r="BI19" s="105">
        <f t="shared" si="30"/>
        <v>6.2159329140461219</v>
      </c>
      <c r="BJ19" s="105">
        <f t="shared" si="31"/>
        <v>10.975503062117236</v>
      </c>
      <c r="BK19" s="104"/>
      <c r="BL19" s="103">
        <v>8.5969999999999995</v>
      </c>
      <c r="BM19" s="103">
        <v>8.7629999999999999</v>
      </c>
      <c r="BN19" s="103">
        <v>9.3979999999999997</v>
      </c>
      <c r="BO19" s="103">
        <v>9.7579999999999991</v>
      </c>
      <c r="BP19" s="103">
        <v>10.33</v>
      </c>
      <c r="BQ19" s="103"/>
      <c r="BR19" s="103"/>
      <c r="BS19" s="103"/>
      <c r="BT19" s="103">
        <v>6.1580000000000004</v>
      </c>
      <c r="BU19" s="103"/>
      <c r="BV19" s="103">
        <v>6.5780000000000003</v>
      </c>
      <c r="BW19" s="103">
        <v>6.1109999999999998</v>
      </c>
      <c r="BX19" s="103">
        <v>5.9530000000000003</v>
      </c>
      <c r="BY19" s="103">
        <v>7.1269999999999998</v>
      </c>
    </row>
    <row r="20" spans="1:77" s="102" customFormat="1" ht="18" x14ac:dyDescent="0.2">
      <c r="A20" s="111" t="s">
        <v>40</v>
      </c>
      <c r="B20" s="111" t="s">
        <v>2819</v>
      </c>
      <c r="C20" s="118">
        <v>7.4064874707409167</v>
      </c>
      <c r="D20" s="118">
        <v>1.7942413263523236</v>
      </c>
      <c r="E20" s="118">
        <v>5.8526135621353923</v>
      </c>
      <c r="F20" s="118">
        <v>8.5528601512937374</v>
      </c>
      <c r="G20" s="118">
        <v>46.396663544135151</v>
      </c>
      <c r="H20" s="118">
        <v>34.326614698106972</v>
      </c>
      <c r="I20" s="118">
        <v>10.166216790923251</v>
      </c>
      <c r="J20" s="118">
        <v>18.523453134416872</v>
      </c>
      <c r="K20" s="118">
        <v>26.456288902959088</v>
      </c>
      <c r="L20" s="118">
        <v>12.062565073490568</v>
      </c>
      <c r="M20" s="118">
        <v>6.4247703054780727</v>
      </c>
      <c r="N20" s="118">
        <v>10.910464748000255</v>
      </c>
      <c r="O20" s="118">
        <v>5.7348232156498433</v>
      </c>
      <c r="P20" s="118">
        <v>16.948365001869153</v>
      </c>
      <c r="Q20" s="118">
        <v>37.501849769507686</v>
      </c>
      <c r="R20" s="117">
        <v>55.19</v>
      </c>
      <c r="S20" s="120"/>
      <c r="T20" s="120"/>
      <c r="U20" s="115">
        <v>56.27</v>
      </c>
      <c r="V20" s="115">
        <v>153.4</v>
      </c>
      <c r="W20" s="115">
        <v>148.4</v>
      </c>
      <c r="X20" s="115">
        <v>34.72</v>
      </c>
      <c r="Y20" s="115"/>
      <c r="Z20" s="115">
        <v>192.9</v>
      </c>
      <c r="AA20" s="115">
        <v>704.4</v>
      </c>
      <c r="AB20" s="115">
        <v>96.01</v>
      </c>
      <c r="AC20" s="115">
        <v>94.88</v>
      </c>
      <c r="AD20" s="115">
        <v>322.10000000000002</v>
      </c>
      <c r="AE20" s="115">
        <v>201.1</v>
      </c>
      <c r="AF20" s="115">
        <v>332.4</v>
      </c>
      <c r="AG20" s="108">
        <f t="shared" si="2"/>
        <v>7.4515754219562593</v>
      </c>
      <c r="AH20" s="107">
        <f t="shared" si="3"/>
        <v>0</v>
      </c>
      <c r="AI20" s="107">
        <f t="shared" si="4"/>
        <v>0</v>
      </c>
      <c r="AJ20" s="107">
        <f t="shared" si="5"/>
        <v>6.579085709882488</v>
      </c>
      <c r="AK20" s="107">
        <f t="shared" si="6"/>
        <v>3.3062722248136911</v>
      </c>
      <c r="AL20" s="107">
        <f t="shared" si="7"/>
        <v>4.3231760925199509</v>
      </c>
      <c r="AM20" s="107">
        <f t="shared" si="8"/>
        <v>3.4152330915271465</v>
      </c>
      <c r="AN20" s="107">
        <f t="shared" si="9"/>
        <v>0</v>
      </c>
      <c r="AO20" s="107">
        <f t="shared" si="10"/>
        <v>7.2912720566195697</v>
      </c>
      <c r="AP20" s="107">
        <f t="shared" si="11"/>
        <v>58.3955398962392</v>
      </c>
      <c r="AQ20" s="107">
        <f t="shared" si="12"/>
        <v>14.94372490143923</v>
      </c>
      <c r="AR20" s="107">
        <f t="shared" si="13"/>
        <v>8.69623817055</v>
      </c>
      <c r="AS20" s="107">
        <f t="shared" si="14"/>
        <v>56.165637176228309</v>
      </c>
      <c r="AT20" s="107">
        <f t="shared" si="15"/>
        <v>11.865451326887381</v>
      </c>
      <c r="AU20" s="107">
        <f t="shared" si="16"/>
        <v>8.8635627853821362</v>
      </c>
      <c r="AV20" s="106">
        <f t="shared" si="17"/>
        <v>84.491733006736084</v>
      </c>
      <c r="AW20" s="105">
        <f t="shared" si="18"/>
        <v>0</v>
      </c>
      <c r="AX20" s="105">
        <f t="shared" si="19"/>
        <v>0</v>
      </c>
      <c r="AY20" s="105">
        <f t="shared" si="20"/>
        <v>15.126344086021506</v>
      </c>
      <c r="AZ20" s="105">
        <f t="shared" si="21"/>
        <v>31.027508090614887</v>
      </c>
      <c r="BA20" s="105">
        <f t="shared" si="22"/>
        <v>43.039443155452432</v>
      </c>
      <c r="BB20" s="105">
        <f t="shared" si="23"/>
        <v>4.6361329950594206</v>
      </c>
      <c r="BC20" s="105">
        <f t="shared" si="24"/>
        <v>0</v>
      </c>
      <c r="BD20" s="105">
        <f t="shared" si="25"/>
        <v>20.874364246293691</v>
      </c>
      <c r="BE20" s="105">
        <f t="shared" si="26"/>
        <v>66.01686972820994</v>
      </c>
      <c r="BF20" s="105">
        <f t="shared" si="27"/>
        <v>78.696721311475414</v>
      </c>
      <c r="BG20" s="105">
        <f t="shared" si="28"/>
        <v>13.435287453979042</v>
      </c>
      <c r="BH20" s="105">
        <f t="shared" si="29"/>
        <v>10.812353138637128</v>
      </c>
      <c r="BI20" s="105">
        <f t="shared" si="30"/>
        <v>14.053109713487071</v>
      </c>
      <c r="BJ20" s="105">
        <f t="shared" si="31"/>
        <v>14.540682414698162</v>
      </c>
      <c r="BK20" s="114">
        <v>9.7029999999999994</v>
      </c>
      <c r="BL20" s="119"/>
      <c r="BM20" s="119"/>
      <c r="BN20" s="112">
        <v>6.5730000000000004</v>
      </c>
      <c r="BO20" s="112">
        <v>6.5620000000000003</v>
      </c>
      <c r="BP20" s="112">
        <v>6.915</v>
      </c>
      <c r="BQ20" s="112">
        <v>6.1029999999999998</v>
      </c>
      <c r="BR20" s="112"/>
      <c r="BS20" s="112">
        <v>6.0940000000000003</v>
      </c>
      <c r="BT20" s="112">
        <v>8.3800000000000008</v>
      </c>
      <c r="BU20" s="112">
        <v>6.3920000000000003</v>
      </c>
      <c r="BV20" s="112">
        <v>6.05</v>
      </c>
      <c r="BW20" s="112">
        <v>6.5529999999999999</v>
      </c>
      <c r="BX20" s="112">
        <v>6.6289999999999996</v>
      </c>
      <c r="BY20" s="112">
        <v>6.7770000000000001</v>
      </c>
    </row>
    <row r="21" spans="1:77" s="102" customFormat="1" ht="18" x14ac:dyDescent="0.2">
      <c r="A21" s="111" t="s">
        <v>41</v>
      </c>
      <c r="B21" s="111" t="s">
        <v>2818</v>
      </c>
      <c r="C21" s="105">
        <v>16.730871326130597</v>
      </c>
      <c r="D21" s="105">
        <v>26.573325562763387</v>
      </c>
      <c r="E21" s="105">
        <v>11.034069502226371</v>
      </c>
      <c r="F21" s="105">
        <v>21.250712514098694</v>
      </c>
      <c r="G21" s="105">
        <v>22.946563205889181</v>
      </c>
      <c r="H21" s="105">
        <v>24.275382483587844</v>
      </c>
      <c r="I21" s="105">
        <v>15.425518863155251</v>
      </c>
      <c r="J21" s="105">
        <v>27.788086435587214</v>
      </c>
      <c r="K21" s="105">
        <v>11.184139403621824</v>
      </c>
      <c r="L21" s="105">
        <v>13.751208052053345</v>
      </c>
      <c r="M21" s="105">
        <v>11.563217571281664</v>
      </c>
      <c r="N21" s="105">
        <v>8.3499314287152764</v>
      </c>
      <c r="O21" s="105">
        <v>16.409586255560047</v>
      </c>
      <c r="P21" s="105">
        <v>14.037809564866318</v>
      </c>
      <c r="Q21" s="105">
        <v>17.922740893649465</v>
      </c>
      <c r="R21" s="110">
        <v>54.4</v>
      </c>
      <c r="S21" s="109"/>
      <c r="T21" s="109"/>
      <c r="U21" s="126"/>
      <c r="V21" s="120"/>
      <c r="W21" s="120"/>
      <c r="X21" s="109"/>
      <c r="Y21" s="109"/>
      <c r="Z21" s="109"/>
      <c r="AA21" s="109">
        <v>767.2</v>
      </c>
      <c r="AB21" s="109"/>
      <c r="AC21" s="109"/>
      <c r="AD21" s="109">
        <v>400</v>
      </c>
      <c r="AE21" s="109">
        <v>376.3</v>
      </c>
      <c r="AF21" s="109">
        <v>839.5</v>
      </c>
      <c r="AG21" s="108">
        <f t="shared" si="2"/>
        <v>3.2514744115590104</v>
      </c>
      <c r="AH21" s="107">
        <f t="shared" si="3"/>
        <v>0</v>
      </c>
      <c r="AI21" s="107">
        <f t="shared" si="4"/>
        <v>0</v>
      </c>
      <c r="AJ21" s="107">
        <f t="shared" si="5"/>
        <v>0</v>
      </c>
      <c r="AK21" s="107">
        <f t="shared" si="6"/>
        <v>0</v>
      </c>
      <c r="AL21" s="107">
        <f t="shared" si="7"/>
        <v>0</v>
      </c>
      <c r="AM21" s="107">
        <f t="shared" si="8"/>
        <v>0</v>
      </c>
      <c r="AN21" s="107">
        <f t="shared" si="9"/>
        <v>0</v>
      </c>
      <c r="AO21" s="107">
        <f t="shared" si="10"/>
        <v>0</v>
      </c>
      <c r="AP21" s="107">
        <f t="shared" si="11"/>
        <v>55.791461891629289</v>
      </c>
      <c r="AQ21" s="107">
        <f t="shared" si="12"/>
        <v>0</v>
      </c>
      <c r="AR21" s="107">
        <f t="shared" si="13"/>
        <v>0</v>
      </c>
      <c r="AS21" s="107">
        <f t="shared" si="14"/>
        <v>24.375995455977346</v>
      </c>
      <c r="AT21" s="107">
        <f t="shared" si="15"/>
        <v>26.806176438081884</v>
      </c>
      <c r="AU21" s="107">
        <f t="shared" si="16"/>
        <v>46.839933968886349</v>
      </c>
      <c r="AV21" s="106">
        <f t="shared" si="17"/>
        <v>83.282302510716477</v>
      </c>
      <c r="AW21" s="105">
        <f t="shared" si="18"/>
        <v>0</v>
      </c>
      <c r="AX21" s="105">
        <f t="shared" si="19"/>
        <v>0</v>
      </c>
      <c r="AY21" s="105">
        <f t="shared" si="20"/>
        <v>0</v>
      </c>
      <c r="AZ21" s="105">
        <f t="shared" si="21"/>
        <v>0</v>
      </c>
      <c r="BA21" s="105">
        <f t="shared" si="22"/>
        <v>0</v>
      </c>
      <c r="BB21" s="105">
        <f t="shared" si="23"/>
        <v>0</v>
      </c>
      <c r="BC21" s="105">
        <f t="shared" si="24"/>
        <v>0</v>
      </c>
      <c r="BD21" s="105">
        <f t="shared" si="25"/>
        <v>0</v>
      </c>
      <c r="BE21" s="105">
        <f t="shared" si="26"/>
        <v>71.902530459231485</v>
      </c>
      <c r="BF21" s="105">
        <f t="shared" si="27"/>
        <v>0</v>
      </c>
      <c r="BG21" s="105">
        <f t="shared" si="28"/>
        <v>0</v>
      </c>
      <c r="BH21" s="105">
        <f t="shared" si="29"/>
        <v>13.427324605572339</v>
      </c>
      <c r="BI21" s="105">
        <f t="shared" si="30"/>
        <v>26.296296296296298</v>
      </c>
      <c r="BJ21" s="105">
        <f t="shared" si="31"/>
        <v>36.723534558180226</v>
      </c>
      <c r="BK21" s="104">
        <v>8.2750000000000004</v>
      </c>
      <c r="BL21" s="103"/>
      <c r="BM21" s="103"/>
      <c r="BN21" s="119"/>
      <c r="BO21" s="119"/>
      <c r="BP21" s="119"/>
      <c r="BQ21" s="103"/>
      <c r="BR21" s="103"/>
      <c r="BS21" s="103"/>
      <c r="BT21" s="103">
        <v>6.4509999999999996</v>
      </c>
      <c r="BU21" s="103"/>
      <c r="BV21" s="103"/>
      <c r="BW21" s="103">
        <v>4.42</v>
      </c>
      <c r="BX21" s="103">
        <v>4.8860000000000001</v>
      </c>
      <c r="BY21" s="103">
        <v>5.3079999999999998</v>
      </c>
    </row>
    <row r="22" spans="1:77" s="102" customFormat="1" ht="18" x14ac:dyDescent="0.2">
      <c r="A22" s="111" t="s">
        <v>43</v>
      </c>
      <c r="B22" s="111" t="s">
        <v>2817</v>
      </c>
      <c r="C22" s="118">
        <v>10.836233725759925</v>
      </c>
      <c r="D22" s="118">
        <v>17.556483289856153</v>
      </c>
      <c r="E22" s="118">
        <v>18.573687325294319</v>
      </c>
      <c r="F22" s="118">
        <v>21.814684831429357</v>
      </c>
      <c r="G22" s="118">
        <v>10.703663594973618</v>
      </c>
      <c r="H22" s="118">
        <v>7.9029341797801615</v>
      </c>
      <c r="I22" s="118">
        <v>10.285467318948603</v>
      </c>
      <c r="J22" s="118">
        <v>7.7593195238368784</v>
      </c>
      <c r="K22" s="118">
        <v>10.321765562534692</v>
      </c>
      <c r="L22" s="118">
        <v>17.429148727620472</v>
      </c>
      <c r="M22" s="118">
        <v>13.737452415709376</v>
      </c>
      <c r="N22" s="118">
        <v>11.696180839388978</v>
      </c>
      <c r="O22" s="118">
        <v>19.835095207494209</v>
      </c>
      <c r="P22" s="118">
        <v>11.34894906336211</v>
      </c>
      <c r="Q22" s="118">
        <v>10.469206812390471</v>
      </c>
      <c r="R22" s="117"/>
      <c r="S22" s="115">
        <v>36.590000000000003</v>
      </c>
      <c r="T22" s="115">
        <v>42.17</v>
      </c>
      <c r="U22" s="115">
        <v>45.02</v>
      </c>
      <c r="V22" s="115">
        <v>38.07</v>
      </c>
      <c r="W22" s="115">
        <v>29.6</v>
      </c>
      <c r="X22" s="115">
        <v>249.1</v>
      </c>
      <c r="Y22" s="115">
        <v>451.1</v>
      </c>
      <c r="Z22" s="115">
        <v>236.2</v>
      </c>
      <c r="AA22" s="115">
        <v>225.6</v>
      </c>
      <c r="AB22" s="115">
        <v>122</v>
      </c>
      <c r="AC22" s="115">
        <v>580</v>
      </c>
      <c r="AD22" s="115">
        <v>207.8</v>
      </c>
      <c r="AE22" s="115">
        <v>89.91</v>
      </c>
      <c r="AF22" s="115">
        <v>220.6</v>
      </c>
      <c r="AG22" s="108">
        <f t="shared" si="2"/>
        <v>0</v>
      </c>
      <c r="AH22" s="107">
        <f t="shared" si="3"/>
        <v>2.0841303691577631</v>
      </c>
      <c r="AI22" s="107">
        <f t="shared" si="4"/>
        <v>2.2704161678532926</v>
      </c>
      <c r="AJ22" s="107">
        <f t="shared" si="5"/>
        <v>2.0637474411336783</v>
      </c>
      <c r="AK22" s="107">
        <f t="shared" si="6"/>
        <v>3.5567261304697082</v>
      </c>
      <c r="AL22" s="107">
        <f t="shared" si="7"/>
        <v>3.7454443282258736</v>
      </c>
      <c r="AM22" s="107">
        <f t="shared" si="8"/>
        <v>24.218637060961797</v>
      </c>
      <c r="AN22" s="107">
        <f t="shared" si="9"/>
        <v>58.136541305485146</v>
      </c>
      <c r="AO22" s="107">
        <f t="shared" si="10"/>
        <v>22.883681921370524</v>
      </c>
      <c r="AP22" s="107">
        <f t="shared" si="11"/>
        <v>12.943833547216521</v>
      </c>
      <c r="AQ22" s="107">
        <f t="shared" si="12"/>
        <v>8.8808314895771847</v>
      </c>
      <c r="AR22" s="107">
        <f t="shared" si="13"/>
        <v>49.588836558233304</v>
      </c>
      <c r="AS22" s="107">
        <f t="shared" si="14"/>
        <v>10.476380265696321</v>
      </c>
      <c r="AT22" s="107">
        <f t="shared" si="15"/>
        <v>7.922319458658694</v>
      </c>
      <c r="AU22" s="107">
        <f t="shared" si="16"/>
        <v>21.071319341873771</v>
      </c>
      <c r="AV22" s="106">
        <f t="shared" si="17"/>
        <v>0</v>
      </c>
      <c r="AW22" s="105">
        <f t="shared" si="18"/>
        <v>3.9642470205850491</v>
      </c>
      <c r="AX22" s="105">
        <f t="shared" si="19"/>
        <v>6.1598013438504235</v>
      </c>
      <c r="AY22" s="105">
        <f t="shared" si="20"/>
        <v>12.102150537634408</v>
      </c>
      <c r="AZ22" s="105">
        <f t="shared" si="21"/>
        <v>7.700242718446602</v>
      </c>
      <c r="BA22" s="105">
        <f t="shared" si="22"/>
        <v>8.5846867749419946</v>
      </c>
      <c r="BB22" s="105">
        <f t="shared" si="23"/>
        <v>33.26211777273334</v>
      </c>
      <c r="BC22" s="105">
        <f t="shared" si="24"/>
        <v>53.108076289145281</v>
      </c>
      <c r="BD22" s="105">
        <f t="shared" si="25"/>
        <v>25.560004328535872</v>
      </c>
      <c r="BE22" s="105">
        <f t="shared" si="26"/>
        <v>21.143392689784442</v>
      </c>
      <c r="BF22" s="105">
        <f t="shared" si="27"/>
        <v>100</v>
      </c>
      <c r="BG22" s="105">
        <f t="shared" si="28"/>
        <v>82.129708297932595</v>
      </c>
      <c r="BH22" s="105">
        <f t="shared" si="29"/>
        <v>6.9754951325948307</v>
      </c>
      <c r="BI22" s="105">
        <f t="shared" si="30"/>
        <v>6.283018867924528</v>
      </c>
      <c r="BJ22" s="105">
        <f t="shared" si="31"/>
        <v>9.6500437445319331</v>
      </c>
      <c r="BK22" s="114"/>
      <c r="BL22" s="112">
        <v>8.2680000000000007</v>
      </c>
      <c r="BM22" s="112">
        <v>8.1639999999999997</v>
      </c>
      <c r="BN22" s="112">
        <v>8.4209999999999994</v>
      </c>
      <c r="BO22" s="112">
        <v>8.2690000000000001</v>
      </c>
      <c r="BP22" s="112">
        <v>7.86</v>
      </c>
      <c r="BQ22" s="112">
        <v>9.3510000000000009</v>
      </c>
      <c r="BR22" s="112">
        <v>9.3360000000000003</v>
      </c>
      <c r="BS22" s="112">
        <v>8.8480000000000008</v>
      </c>
      <c r="BT22" s="112">
        <v>8.9190000000000005</v>
      </c>
      <c r="BU22" s="112">
        <v>9.07</v>
      </c>
      <c r="BV22" s="112">
        <v>8.7289999999999992</v>
      </c>
      <c r="BW22" s="112">
        <v>8.64</v>
      </c>
      <c r="BX22" s="112">
        <v>8.7789999999999999</v>
      </c>
      <c r="BY22" s="112">
        <v>8.84</v>
      </c>
    </row>
    <row r="23" spans="1:77" s="102" customFormat="1" x14ac:dyDescent="0.2">
      <c r="A23" s="111" t="s">
        <v>45</v>
      </c>
      <c r="B23" s="111" t="s">
        <v>46</v>
      </c>
      <c r="C23" s="105">
        <v>9.5417335864574824</v>
      </c>
      <c r="D23" s="105">
        <v>16.231729414270724</v>
      </c>
      <c r="E23" s="105">
        <v>20.842076150110554</v>
      </c>
      <c r="F23" s="105">
        <v>16.5766986646669</v>
      </c>
      <c r="G23" s="105">
        <v>9.0797335541688717</v>
      </c>
      <c r="H23" s="105">
        <v>10.887014914812182</v>
      </c>
      <c r="I23" s="105">
        <v>11.899832735746607</v>
      </c>
      <c r="J23" s="105">
        <v>13.568433841645273</v>
      </c>
      <c r="K23" s="105">
        <v>12.637955706357184</v>
      </c>
      <c r="L23" s="105">
        <v>17.556483289856153</v>
      </c>
      <c r="M23" s="105">
        <v>3.3118818695404655</v>
      </c>
      <c r="N23" s="105">
        <v>3.870699746708758</v>
      </c>
      <c r="O23" s="105">
        <v>22.654754547666059</v>
      </c>
      <c r="P23" s="105">
        <v>15.939219294264889</v>
      </c>
      <c r="Q23" s="105">
        <v>25.979455267018771</v>
      </c>
      <c r="R23" s="110"/>
      <c r="S23" s="109">
        <v>538.6</v>
      </c>
      <c r="T23" s="109">
        <v>326.5</v>
      </c>
      <c r="U23" s="109">
        <v>158</v>
      </c>
      <c r="V23" s="109">
        <v>275.89999999999998</v>
      </c>
      <c r="W23" s="109">
        <v>127</v>
      </c>
      <c r="X23" s="109"/>
      <c r="Y23" s="109"/>
      <c r="Z23" s="109"/>
      <c r="AA23" s="109">
        <v>39.35</v>
      </c>
      <c r="AB23" s="109">
        <v>21.37</v>
      </c>
      <c r="AC23" s="109">
        <v>32.15</v>
      </c>
      <c r="AD23" s="109">
        <v>229.2</v>
      </c>
      <c r="AE23" s="109">
        <v>230.4</v>
      </c>
      <c r="AF23" s="109">
        <v>176.5</v>
      </c>
      <c r="AG23" s="108">
        <f t="shared" si="2"/>
        <v>0</v>
      </c>
      <c r="AH23" s="107">
        <f t="shared" si="3"/>
        <v>33.181923272234314</v>
      </c>
      <c r="AI23" s="107">
        <f t="shared" si="4"/>
        <v>15.665425922468291</v>
      </c>
      <c r="AJ23" s="107">
        <f t="shared" si="5"/>
        <v>9.5314515390676515</v>
      </c>
      <c r="AK23" s="107">
        <f t="shared" si="6"/>
        <v>30.386354219978532</v>
      </c>
      <c r="AL23" s="107">
        <f t="shared" si="7"/>
        <v>11.665272895622826</v>
      </c>
      <c r="AM23" s="107">
        <f t="shared" si="8"/>
        <v>0</v>
      </c>
      <c r="AN23" s="107">
        <f t="shared" si="9"/>
        <v>0</v>
      </c>
      <c r="AO23" s="107">
        <f t="shared" si="10"/>
        <v>0</v>
      </c>
      <c r="AP23" s="107">
        <f t="shared" si="11"/>
        <v>2.2413372513352821</v>
      </c>
      <c r="AQ23" s="107">
        <f t="shared" si="12"/>
        <v>6.4525248308343679</v>
      </c>
      <c r="AR23" s="107">
        <f t="shared" si="13"/>
        <v>8.3059917079171601</v>
      </c>
      <c r="AS23" s="107">
        <f t="shared" si="14"/>
        <v>10.117081582930355</v>
      </c>
      <c r="AT23" s="107">
        <f t="shared" si="15"/>
        <v>14.454911231624784</v>
      </c>
      <c r="AU23" s="107">
        <f t="shared" si="16"/>
        <v>6.7938299008166219</v>
      </c>
      <c r="AV23" s="106">
        <f t="shared" si="17"/>
        <v>0</v>
      </c>
      <c r="AW23" s="105">
        <f t="shared" si="18"/>
        <v>58.353196099674975</v>
      </c>
      <c r="AX23" s="105">
        <f t="shared" si="19"/>
        <v>47.692082968156583</v>
      </c>
      <c r="AY23" s="105">
        <f t="shared" si="20"/>
        <v>42.473118279569896</v>
      </c>
      <c r="AZ23" s="105">
        <f t="shared" si="21"/>
        <v>55.805016181229767</v>
      </c>
      <c r="BA23" s="105">
        <f t="shared" si="22"/>
        <v>36.832946635730856</v>
      </c>
      <c r="BB23" s="105">
        <f t="shared" si="23"/>
        <v>0</v>
      </c>
      <c r="BC23" s="105">
        <f t="shared" si="24"/>
        <v>0</v>
      </c>
      <c r="BD23" s="105">
        <f t="shared" si="25"/>
        <v>0</v>
      </c>
      <c r="BE23" s="105">
        <f t="shared" si="26"/>
        <v>3.6879100281162138</v>
      </c>
      <c r="BF23" s="105">
        <f t="shared" si="27"/>
        <v>17.516393442622952</v>
      </c>
      <c r="BG23" s="105">
        <f t="shared" si="28"/>
        <v>4.5525346927216086</v>
      </c>
      <c r="BH23" s="105">
        <f t="shared" si="29"/>
        <v>7.6938569989929508</v>
      </c>
      <c r="BI23" s="105">
        <f t="shared" si="30"/>
        <v>16.10062893081761</v>
      </c>
      <c r="BJ23" s="105">
        <f t="shared" si="31"/>
        <v>7.7209098862642174</v>
      </c>
      <c r="BK23" s="104"/>
      <c r="BL23" s="103">
        <v>9.5139999999999993</v>
      </c>
      <c r="BM23" s="103">
        <v>9.6129999999999995</v>
      </c>
      <c r="BN23" s="103">
        <v>9.4469999999999992</v>
      </c>
      <c r="BO23" s="103">
        <v>9.4380000000000006</v>
      </c>
      <c r="BP23" s="103">
        <v>8.7929999999999993</v>
      </c>
      <c r="BQ23" s="103"/>
      <c r="BR23" s="103"/>
      <c r="BS23" s="103"/>
      <c r="BT23" s="103">
        <v>7.2830000000000004</v>
      </c>
      <c r="BU23" s="103">
        <v>8.2349999999999994</v>
      </c>
      <c r="BV23" s="103">
        <v>7.25</v>
      </c>
      <c r="BW23" s="103">
        <v>8.8160000000000007</v>
      </c>
      <c r="BX23" s="103">
        <v>7.7889999999999997</v>
      </c>
      <c r="BY23" s="103">
        <v>8.9640000000000004</v>
      </c>
    </row>
    <row r="24" spans="1:77" s="102" customFormat="1" ht="18" x14ac:dyDescent="0.2">
      <c r="A24" s="111" t="s">
        <v>52</v>
      </c>
      <c r="B24" s="111" t="s">
        <v>2816</v>
      </c>
      <c r="C24" s="105">
        <v>14.016325388731248</v>
      </c>
      <c r="D24" s="105">
        <v>25.538983068460144</v>
      </c>
      <c r="E24" s="105">
        <v>27.631880951145632</v>
      </c>
      <c r="F24" s="105">
        <v>21.408492007324593</v>
      </c>
      <c r="G24" s="105">
        <v>36.527349728645568</v>
      </c>
      <c r="H24" s="105">
        <v>7.0325236030870482</v>
      </c>
      <c r="I24" s="105">
        <v>10.660518284143961</v>
      </c>
      <c r="J24" s="105">
        <v>8.4526880300069358</v>
      </c>
      <c r="K24" s="105">
        <v>5.396598040256058</v>
      </c>
      <c r="L24" s="105">
        <v>9.7299096198052073</v>
      </c>
      <c r="M24" s="105">
        <v>6.9937893269024514</v>
      </c>
      <c r="N24" s="105">
        <v>9.700506543199511</v>
      </c>
      <c r="O24" s="105">
        <v>58.158078130219515</v>
      </c>
      <c r="P24" s="105">
        <v>12.455443966658578</v>
      </c>
      <c r="Q24" s="105">
        <v>15.264434809101893</v>
      </c>
      <c r="R24" s="110"/>
      <c r="S24" s="109">
        <v>94.76</v>
      </c>
      <c r="T24" s="109">
        <v>65.7</v>
      </c>
      <c r="U24" s="109">
        <v>81.3</v>
      </c>
      <c r="V24" s="109">
        <v>161</v>
      </c>
      <c r="W24" s="109">
        <v>32.32</v>
      </c>
      <c r="X24" s="109">
        <v>171</v>
      </c>
      <c r="Y24" s="109">
        <v>201.4</v>
      </c>
      <c r="Z24" s="109">
        <v>161.80000000000001</v>
      </c>
      <c r="AA24" s="109">
        <v>78.92</v>
      </c>
      <c r="AB24" s="109"/>
      <c r="AC24" s="109"/>
      <c r="AD24" s="109"/>
      <c r="AE24" s="109"/>
      <c r="AF24" s="123"/>
      <c r="AG24" s="108">
        <f t="shared" si="2"/>
        <v>0</v>
      </c>
      <c r="AH24" s="107">
        <f t="shared" si="3"/>
        <v>3.7104061561881716</v>
      </c>
      <c r="AI24" s="107">
        <f t="shared" si="4"/>
        <v>2.3776882983883891</v>
      </c>
      <c r="AJ24" s="107">
        <f t="shared" si="5"/>
        <v>3.7975584628840009</v>
      </c>
      <c r="AK24" s="107">
        <f t="shared" si="6"/>
        <v>4.4076562136600943</v>
      </c>
      <c r="AL24" s="107">
        <f t="shared" si="7"/>
        <v>4.595789765399803</v>
      </c>
      <c r="AM24" s="107">
        <f t="shared" si="8"/>
        <v>16.040495916069926</v>
      </c>
      <c r="AN24" s="107">
        <f t="shared" si="9"/>
        <v>23.826740000936098</v>
      </c>
      <c r="AO24" s="107">
        <f t="shared" si="10"/>
        <v>29.981851305776132</v>
      </c>
      <c r="AP24" s="107">
        <f t="shared" si="11"/>
        <v>8.1110722590226878</v>
      </c>
      <c r="AQ24" s="107">
        <f t="shared" si="12"/>
        <v>0</v>
      </c>
      <c r="AR24" s="107">
        <f t="shared" si="13"/>
        <v>0</v>
      </c>
      <c r="AS24" s="107">
        <f t="shared" si="14"/>
        <v>0</v>
      </c>
      <c r="AT24" s="107">
        <f t="shared" si="15"/>
        <v>0</v>
      </c>
      <c r="AU24" s="107">
        <f t="shared" si="16"/>
        <v>0</v>
      </c>
      <c r="AV24" s="106">
        <f t="shared" si="17"/>
        <v>0</v>
      </c>
      <c r="AW24" s="105">
        <f t="shared" si="18"/>
        <v>10.266522210184181</v>
      </c>
      <c r="AX24" s="105">
        <f t="shared" si="19"/>
        <v>9.5968448729184921</v>
      </c>
      <c r="AY24" s="105">
        <f t="shared" si="20"/>
        <v>21.85483870967742</v>
      </c>
      <c r="AZ24" s="105">
        <f t="shared" si="21"/>
        <v>32.564724919093855</v>
      </c>
      <c r="BA24" s="105">
        <f t="shared" si="22"/>
        <v>9.3735498839907194</v>
      </c>
      <c r="BB24" s="105">
        <f t="shared" si="23"/>
        <v>22.833489117372146</v>
      </c>
      <c r="BC24" s="105">
        <f t="shared" si="24"/>
        <v>23.710854720979516</v>
      </c>
      <c r="BD24" s="105">
        <f t="shared" si="25"/>
        <v>17.508927605237531</v>
      </c>
      <c r="BE24" s="105">
        <f t="shared" si="26"/>
        <v>7.3964386129334585</v>
      </c>
      <c r="BF24" s="105">
        <f t="shared" si="27"/>
        <v>0</v>
      </c>
      <c r="BG24" s="105">
        <f t="shared" si="28"/>
        <v>0</v>
      </c>
      <c r="BH24" s="105">
        <f t="shared" si="29"/>
        <v>0</v>
      </c>
      <c r="BI24" s="105">
        <f t="shared" si="30"/>
        <v>0</v>
      </c>
      <c r="BJ24" s="105">
        <f t="shared" si="31"/>
        <v>0</v>
      </c>
      <c r="BK24" s="104"/>
      <c r="BL24" s="103">
        <v>6.6429999999999998</v>
      </c>
      <c r="BM24" s="103">
        <v>6.7530000000000001</v>
      </c>
      <c r="BN24" s="103">
        <v>6.7039999999999997</v>
      </c>
      <c r="BO24" s="103">
        <v>6.7750000000000004</v>
      </c>
      <c r="BP24" s="103">
        <v>6.9279999999999999</v>
      </c>
      <c r="BQ24" s="103">
        <v>6.9050000000000002</v>
      </c>
      <c r="BR24" s="103">
        <v>6.8049999999999997</v>
      </c>
      <c r="BS24" s="103">
        <v>6.883</v>
      </c>
      <c r="BT24" s="103">
        <v>7.5359999999999996</v>
      </c>
      <c r="BU24" s="103"/>
      <c r="BV24" s="103"/>
      <c r="BW24" s="103"/>
      <c r="BX24" s="103"/>
      <c r="BY24" s="122"/>
    </row>
    <row r="25" spans="1:77" s="102" customFormat="1" ht="18" x14ac:dyDescent="0.2">
      <c r="A25" s="111" t="s">
        <v>54</v>
      </c>
      <c r="B25" s="111" t="s">
        <v>2815</v>
      </c>
      <c r="C25" s="118">
        <v>19.117169221884605</v>
      </c>
      <c r="D25" s="118">
        <v>32.154339849868073</v>
      </c>
      <c r="E25" s="118">
        <v>28.669607657556401</v>
      </c>
      <c r="F25" s="118">
        <v>26.284110215730404</v>
      </c>
      <c r="G25" s="118">
        <v>26.746391890811974</v>
      </c>
      <c r="H25" s="118">
        <v>18.744433216357898</v>
      </c>
      <c r="I25" s="118">
        <v>4.4375050388241677</v>
      </c>
      <c r="J25" s="118">
        <v>21.933325979669966</v>
      </c>
      <c r="K25" s="118">
        <v>12.624712640686703</v>
      </c>
      <c r="L25" s="118">
        <v>12.184549510242119</v>
      </c>
      <c r="M25" s="118">
        <v>8.9232861271764961</v>
      </c>
      <c r="N25" s="118">
        <v>10.584936948020859</v>
      </c>
      <c r="O25" s="118">
        <v>23.230597422266939</v>
      </c>
      <c r="P25" s="118">
        <v>13.492496884831645</v>
      </c>
      <c r="Q25" s="118">
        <v>21.537564344397573</v>
      </c>
      <c r="R25" s="117"/>
      <c r="S25" s="115">
        <v>478</v>
      </c>
      <c r="T25" s="115">
        <v>257.2</v>
      </c>
      <c r="U25" s="115">
        <v>148.9</v>
      </c>
      <c r="V25" s="115">
        <v>360.3</v>
      </c>
      <c r="W25" s="115">
        <v>203.9</v>
      </c>
      <c r="X25" s="115">
        <v>576.1</v>
      </c>
      <c r="Y25" s="115">
        <v>801.5</v>
      </c>
      <c r="Z25" s="115">
        <v>871.2</v>
      </c>
      <c r="AA25" s="115">
        <v>1049</v>
      </c>
      <c r="AB25" s="115">
        <v>83.18</v>
      </c>
      <c r="AC25" s="115">
        <v>484</v>
      </c>
      <c r="AD25" s="115">
        <v>1737</v>
      </c>
      <c r="AE25" s="115">
        <v>888.7</v>
      </c>
      <c r="AF25" s="115">
        <v>1180</v>
      </c>
      <c r="AG25" s="108">
        <f t="shared" si="2"/>
        <v>0</v>
      </c>
      <c r="AH25" s="107">
        <f t="shared" si="3"/>
        <v>14.865800455920764</v>
      </c>
      <c r="AI25" s="107">
        <f t="shared" si="4"/>
        <v>8.9711726463829091</v>
      </c>
      <c r="AJ25" s="107">
        <f t="shared" si="5"/>
        <v>5.6650196174754646</v>
      </c>
      <c r="AK25" s="107">
        <f t="shared" si="6"/>
        <v>13.470975878573427</v>
      </c>
      <c r="AL25" s="107">
        <f t="shared" si="7"/>
        <v>10.877896261064885</v>
      </c>
      <c r="AM25" s="107">
        <f t="shared" si="8"/>
        <v>129.82520469490052</v>
      </c>
      <c r="AN25" s="107">
        <f t="shared" si="9"/>
        <v>36.542565443239731</v>
      </c>
      <c r="AO25" s="107">
        <f t="shared" si="10"/>
        <v>69.007511283251858</v>
      </c>
      <c r="AP25" s="107">
        <f t="shared" si="11"/>
        <v>86.092637164650938</v>
      </c>
      <c r="AQ25" s="107">
        <f t="shared" si="12"/>
        <v>9.3216780023078556</v>
      </c>
      <c r="AR25" s="107">
        <f t="shared" si="13"/>
        <v>45.725355037707324</v>
      </c>
      <c r="AS25" s="107">
        <f t="shared" si="14"/>
        <v>74.772076172912136</v>
      </c>
      <c r="AT25" s="107">
        <f t="shared" si="15"/>
        <v>65.866237182465653</v>
      </c>
      <c r="AU25" s="107">
        <f t="shared" si="16"/>
        <v>54.787996503743273</v>
      </c>
      <c r="AV25" s="106">
        <f t="shared" si="17"/>
        <v>0</v>
      </c>
      <c r="AW25" s="105">
        <f t="shared" si="18"/>
        <v>51.787648970747561</v>
      </c>
      <c r="AX25" s="105">
        <f t="shared" si="19"/>
        <v>37.569383581653518</v>
      </c>
      <c r="AY25" s="105">
        <f t="shared" si="20"/>
        <v>40.026881720430104</v>
      </c>
      <c r="AZ25" s="105">
        <f t="shared" si="21"/>
        <v>72.876213592233015</v>
      </c>
      <c r="BA25" s="105">
        <f t="shared" si="22"/>
        <v>59.135730858468676</v>
      </c>
      <c r="BB25" s="105">
        <f t="shared" si="23"/>
        <v>76.926158365602888</v>
      </c>
      <c r="BC25" s="105">
        <f t="shared" si="24"/>
        <v>94.360725217800805</v>
      </c>
      <c r="BD25" s="105">
        <f t="shared" si="25"/>
        <v>94.275511308299969</v>
      </c>
      <c r="BE25" s="105">
        <f t="shared" si="26"/>
        <v>98.313027179006554</v>
      </c>
      <c r="BF25" s="105">
        <f t="shared" si="27"/>
        <v>68.180327868852459</v>
      </c>
      <c r="BG25" s="105">
        <f t="shared" si="28"/>
        <v>68.535825545171335</v>
      </c>
      <c r="BH25" s="105">
        <f t="shared" si="29"/>
        <v>58.308157099697887</v>
      </c>
      <c r="BI25" s="105">
        <f t="shared" si="30"/>
        <v>62.103424178895878</v>
      </c>
      <c r="BJ25" s="105">
        <f t="shared" si="31"/>
        <v>51.618547681539809</v>
      </c>
      <c r="BK25" s="114"/>
      <c r="BL25" s="112">
        <v>8.1430000000000007</v>
      </c>
      <c r="BM25" s="112">
        <v>7.8710000000000004</v>
      </c>
      <c r="BN25" s="112">
        <v>7.8330000000000002</v>
      </c>
      <c r="BO25" s="112">
        <v>8.1359999999999992</v>
      </c>
      <c r="BP25" s="112">
        <v>8.6489999999999991</v>
      </c>
      <c r="BQ25" s="112">
        <v>9.7140000000000004</v>
      </c>
      <c r="BR25" s="112">
        <v>9.5419999999999998</v>
      </c>
      <c r="BS25" s="112">
        <v>9.5350000000000001</v>
      </c>
      <c r="BT25" s="112">
        <v>8.7539999999999996</v>
      </c>
      <c r="BU25" s="112">
        <v>10.16</v>
      </c>
      <c r="BV25" s="112">
        <v>9.1579999999999995</v>
      </c>
      <c r="BW25" s="112">
        <v>8.6219999999999999</v>
      </c>
      <c r="BX25" s="112">
        <v>8.5350000000000001</v>
      </c>
      <c r="BY25" s="112">
        <v>8.52</v>
      </c>
    </row>
    <row r="26" spans="1:77" s="102" customFormat="1" ht="18" x14ac:dyDescent="0.2">
      <c r="A26" s="111" t="s">
        <v>103</v>
      </c>
      <c r="B26" s="111" t="s">
        <v>2814</v>
      </c>
      <c r="C26" s="105">
        <v>17.313394107049046</v>
      </c>
      <c r="D26" s="105">
        <v>21.216173640516562</v>
      </c>
      <c r="E26" s="105">
        <v>16.809793407769011</v>
      </c>
      <c r="F26" s="105">
        <v>15.238532809383198</v>
      </c>
      <c r="G26" s="105">
        <v>18.243291075043636</v>
      </c>
      <c r="H26" s="105">
        <v>15.596135255993369</v>
      </c>
      <c r="I26" s="105">
        <v>8.4043285280118152</v>
      </c>
      <c r="J26" s="105">
        <v>18.406285127233456</v>
      </c>
      <c r="K26" s="105">
        <v>8.7586007112867748</v>
      </c>
      <c r="L26" s="105">
        <v>6.2404158700239281</v>
      </c>
      <c r="M26" s="105">
        <v>8.3063648262707552</v>
      </c>
      <c r="N26" s="105">
        <v>12.61687736286399</v>
      </c>
      <c r="O26" s="105">
        <v>24.850086977189907</v>
      </c>
      <c r="P26" s="105">
        <v>16.514067288939462</v>
      </c>
      <c r="Q26" s="105">
        <v>9.2008570598341723</v>
      </c>
      <c r="R26" s="110"/>
      <c r="S26" s="109">
        <v>750.7</v>
      </c>
      <c r="T26" s="109">
        <v>408.7</v>
      </c>
      <c r="U26" s="109">
        <v>200</v>
      </c>
      <c r="V26" s="109">
        <v>401.5</v>
      </c>
      <c r="W26" s="109">
        <v>197.6</v>
      </c>
      <c r="X26" s="109"/>
      <c r="Y26" s="109"/>
      <c r="Z26" s="109"/>
      <c r="AA26" s="109">
        <v>704.3</v>
      </c>
      <c r="AB26" s="109"/>
      <c r="AC26" s="109"/>
      <c r="AD26" s="109">
        <v>2979</v>
      </c>
      <c r="AE26" s="109">
        <v>1192</v>
      </c>
      <c r="AF26" s="109">
        <v>2286</v>
      </c>
      <c r="AG26" s="108">
        <f t="shared" si="2"/>
        <v>0</v>
      </c>
      <c r="AH26" s="107">
        <f t="shared" si="3"/>
        <v>35.383383107611216</v>
      </c>
      <c r="AI26" s="107">
        <f t="shared" si="4"/>
        <v>24.313207788211749</v>
      </c>
      <c r="AJ26" s="107">
        <f t="shared" si="5"/>
        <v>13.124623118365376</v>
      </c>
      <c r="AK26" s="107">
        <f t="shared" si="6"/>
        <v>22.008090445327703</v>
      </c>
      <c r="AL26" s="107">
        <f t="shared" si="7"/>
        <v>12.669805484282728</v>
      </c>
      <c r="AM26" s="107">
        <f t="shared" si="8"/>
        <v>0</v>
      </c>
      <c r="AN26" s="107">
        <f t="shared" si="9"/>
        <v>0</v>
      </c>
      <c r="AO26" s="107">
        <f t="shared" si="10"/>
        <v>0</v>
      </c>
      <c r="AP26" s="107">
        <f t="shared" si="11"/>
        <v>112.86106802322766</v>
      </c>
      <c r="AQ26" s="107">
        <f t="shared" si="12"/>
        <v>0</v>
      </c>
      <c r="AR26" s="107">
        <f t="shared" si="13"/>
        <v>0</v>
      </c>
      <c r="AS26" s="107">
        <f t="shared" si="14"/>
        <v>119.87885606736297</v>
      </c>
      <c r="AT26" s="107">
        <f t="shared" si="15"/>
        <v>72.180885492598151</v>
      </c>
      <c r="AU26" s="107">
        <f t="shared" si="16"/>
        <v>248.45511511959091</v>
      </c>
      <c r="AV26" s="106">
        <f t="shared" si="17"/>
        <v>0</v>
      </c>
      <c r="AW26" s="105">
        <f t="shared" si="18"/>
        <v>81.332611050920903</v>
      </c>
      <c r="AX26" s="105">
        <f t="shared" si="19"/>
        <v>59.699094361671044</v>
      </c>
      <c r="AY26" s="105">
        <f t="shared" si="20"/>
        <v>53.763440860215056</v>
      </c>
      <c r="AZ26" s="105">
        <f t="shared" si="21"/>
        <v>81.209546925566343</v>
      </c>
      <c r="BA26" s="105">
        <f t="shared" si="22"/>
        <v>57.308584686774942</v>
      </c>
      <c r="BB26" s="105">
        <f t="shared" si="23"/>
        <v>0</v>
      </c>
      <c r="BC26" s="105">
        <f t="shared" si="24"/>
        <v>0</v>
      </c>
      <c r="BD26" s="105">
        <f t="shared" si="25"/>
        <v>0</v>
      </c>
      <c r="BE26" s="105">
        <f t="shared" si="26"/>
        <v>66.007497656982196</v>
      </c>
      <c r="BF26" s="105">
        <f t="shared" si="27"/>
        <v>0</v>
      </c>
      <c r="BG26" s="105">
        <f t="shared" si="28"/>
        <v>0</v>
      </c>
      <c r="BH26" s="105">
        <f t="shared" si="29"/>
        <v>100</v>
      </c>
      <c r="BI26" s="105">
        <f t="shared" si="30"/>
        <v>83.298392732354998</v>
      </c>
      <c r="BJ26" s="105">
        <f t="shared" si="31"/>
        <v>100</v>
      </c>
      <c r="BK26" s="104"/>
      <c r="BL26" s="103">
        <v>9.1649999999999991</v>
      </c>
      <c r="BM26" s="103">
        <v>9.5210000000000008</v>
      </c>
      <c r="BN26" s="103">
        <v>9.1669999999999998</v>
      </c>
      <c r="BO26" s="103">
        <v>9.4390000000000001</v>
      </c>
      <c r="BP26" s="103">
        <v>8.8109999999999999</v>
      </c>
      <c r="BQ26" s="103"/>
      <c r="BR26" s="103"/>
      <c r="BS26" s="103"/>
      <c r="BT26" s="103">
        <v>9.4410000000000007</v>
      </c>
      <c r="BU26" s="103"/>
      <c r="BV26" s="103"/>
      <c r="BW26" s="103">
        <v>7.77</v>
      </c>
      <c r="BX26" s="103">
        <v>7.6890000000000001</v>
      </c>
      <c r="BY26" s="103">
        <v>7.6660000000000004</v>
      </c>
    </row>
    <row r="27" spans="1:77" s="102" customFormat="1" x14ac:dyDescent="0.2">
      <c r="A27" s="111" t="s">
        <v>55</v>
      </c>
      <c r="B27" s="111" t="s">
        <v>2813</v>
      </c>
      <c r="C27" s="105">
        <v>15.879964473553011</v>
      </c>
      <c r="D27" s="105">
        <v>0.92031251347490295</v>
      </c>
      <c r="E27" s="105">
        <v>2.2389414455267009</v>
      </c>
      <c r="F27" s="105">
        <v>5.842117805114011</v>
      </c>
      <c r="G27" s="105">
        <v>3.1462823121820205</v>
      </c>
      <c r="H27" s="105">
        <v>9.2112452709340982</v>
      </c>
      <c r="I27" s="105">
        <v>14.008654207536175</v>
      </c>
      <c r="J27" s="105">
        <v>13.138581903598965</v>
      </c>
      <c r="K27" s="105">
        <v>14.660352251339845</v>
      </c>
      <c r="L27" s="105">
        <v>11.518457635629384</v>
      </c>
      <c r="M27" s="105">
        <v>17.888363134593693</v>
      </c>
      <c r="N27" s="105">
        <v>7.9748673601368507</v>
      </c>
      <c r="O27" s="105">
        <v>3.2324881425670831</v>
      </c>
      <c r="P27" s="105">
        <v>10.431078757929205</v>
      </c>
      <c r="Q27" s="105">
        <v>10.488186706594721</v>
      </c>
      <c r="R27" s="110">
        <v>35.68</v>
      </c>
      <c r="S27" s="109">
        <v>417.6</v>
      </c>
      <c r="T27" s="109">
        <v>283.5</v>
      </c>
      <c r="U27" s="109">
        <v>249.8</v>
      </c>
      <c r="V27" s="109">
        <v>422.4</v>
      </c>
      <c r="W27" s="109">
        <v>120.6</v>
      </c>
      <c r="X27" s="109">
        <v>202</v>
      </c>
      <c r="Y27" s="109">
        <v>130.80000000000001</v>
      </c>
      <c r="Z27" s="109">
        <v>260.39999999999998</v>
      </c>
      <c r="AA27" s="109">
        <v>651.9</v>
      </c>
      <c r="AB27" s="109">
        <v>52.7</v>
      </c>
      <c r="AC27" s="109">
        <v>232.9</v>
      </c>
      <c r="AD27" s="109">
        <v>49.74</v>
      </c>
      <c r="AE27" s="109">
        <v>99.38</v>
      </c>
      <c r="AF27" s="109">
        <v>191.7</v>
      </c>
      <c r="AG27" s="108">
        <f t="shared" si="2"/>
        <v>2.2468564120167009</v>
      </c>
      <c r="AH27" s="107">
        <f t="shared" si="3"/>
        <v>453.75890676877992</v>
      </c>
      <c r="AI27" s="107">
        <f t="shared" si="4"/>
        <v>126.62233778664448</v>
      </c>
      <c r="AJ27" s="107">
        <f t="shared" si="5"/>
        <v>42.75846676377062</v>
      </c>
      <c r="AK27" s="107">
        <f t="shared" si="6"/>
        <v>134.2536867605678</v>
      </c>
      <c r="AL27" s="107">
        <f t="shared" si="7"/>
        <v>13.092692296507499</v>
      </c>
      <c r="AM27" s="107">
        <f t="shared" si="8"/>
        <v>14.419657806338808</v>
      </c>
      <c r="AN27" s="107">
        <f t="shared" si="9"/>
        <v>9.9554123085514146</v>
      </c>
      <c r="AO27" s="107">
        <f t="shared" si="10"/>
        <v>17.762192581436874</v>
      </c>
      <c r="AP27" s="107">
        <f t="shared" si="11"/>
        <v>56.596119083124044</v>
      </c>
      <c r="AQ27" s="107">
        <f t="shared" si="12"/>
        <v>2.9460493172841109</v>
      </c>
      <c r="AR27" s="107">
        <f t="shared" si="13"/>
        <v>29.204247479296431</v>
      </c>
      <c r="AS27" s="107">
        <f t="shared" si="14"/>
        <v>15.387527442095717</v>
      </c>
      <c r="AT27" s="107">
        <f t="shared" si="15"/>
        <v>9.5272984037682669</v>
      </c>
      <c r="AU27" s="107">
        <f t="shared" si="16"/>
        <v>18.277706658240895</v>
      </c>
      <c r="AV27" s="106">
        <f t="shared" si="17"/>
        <v>54.623392529087575</v>
      </c>
      <c r="AW27" s="105">
        <f t="shared" si="18"/>
        <v>45.243770314192851</v>
      </c>
      <c r="AX27" s="105">
        <f t="shared" si="19"/>
        <v>41.411042944785272</v>
      </c>
      <c r="AY27" s="105">
        <f t="shared" si="20"/>
        <v>67.150537634408607</v>
      </c>
      <c r="AZ27" s="105">
        <f t="shared" si="21"/>
        <v>85.4368932038835</v>
      </c>
      <c r="BA27" s="105">
        <f t="shared" si="22"/>
        <v>34.976798143851504</v>
      </c>
      <c r="BB27" s="105">
        <f t="shared" si="23"/>
        <v>26.97289357724663</v>
      </c>
      <c r="BC27" s="105">
        <f t="shared" si="24"/>
        <v>15.399105250765249</v>
      </c>
      <c r="BD27" s="105">
        <f t="shared" si="25"/>
        <v>28.1787685315442</v>
      </c>
      <c r="BE27" s="105">
        <f t="shared" si="26"/>
        <v>61.096532333645733</v>
      </c>
      <c r="BF27" s="105">
        <f t="shared" si="27"/>
        <v>43.196721311475407</v>
      </c>
      <c r="BG27" s="105">
        <f t="shared" si="28"/>
        <v>32.979325969980174</v>
      </c>
      <c r="BH27" s="105">
        <f t="shared" si="29"/>
        <v>1.6696878147029204</v>
      </c>
      <c r="BI27" s="105">
        <f t="shared" si="30"/>
        <v>6.9447938504542277</v>
      </c>
      <c r="BJ27" s="105">
        <f t="shared" si="31"/>
        <v>8.3858267716535426</v>
      </c>
      <c r="BK27" s="104">
        <v>11.98</v>
      </c>
      <c r="BL27" s="103">
        <v>8.3520000000000003</v>
      </c>
      <c r="BM27" s="103">
        <v>8.4939999999999998</v>
      </c>
      <c r="BN27" s="103">
        <v>8.5429999999999993</v>
      </c>
      <c r="BO27" s="103">
        <v>9.0570000000000004</v>
      </c>
      <c r="BP27" s="103">
        <v>8.26</v>
      </c>
      <c r="BQ27" s="103">
        <v>8.65</v>
      </c>
      <c r="BR27" s="103">
        <v>8.218</v>
      </c>
      <c r="BS27" s="103">
        <v>8.4280000000000008</v>
      </c>
      <c r="BT27" s="103">
        <v>10.6</v>
      </c>
      <c r="BU27" s="103">
        <v>9.6050000000000004</v>
      </c>
      <c r="BV27" s="103">
        <v>10.119999999999999</v>
      </c>
      <c r="BW27" s="103">
        <v>8.2769999999999992</v>
      </c>
      <c r="BX27" s="103">
        <v>8.1690000000000005</v>
      </c>
      <c r="BY27" s="103">
        <v>8.2089999999999996</v>
      </c>
    </row>
    <row r="28" spans="1:77" s="102" customFormat="1" ht="18" x14ac:dyDescent="0.2">
      <c r="A28" s="111" t="s">
        <v>252</v>
      </c>
      <c r="B28" s="111" t="s">
        <v>2812</v>
      </c>
      <c r="C28" s="118">
        <v>15.116167777823501</v>
      </c>
      <c r="D28" s="118">
        <v>4.3887175431651517</v>
      </c>
      <c r="E28" s="118">
        <v>14.962617992476366</v>
      </c>
      <c r="F28" s="118">
        <v>7.7074761267539476</v>
      </c>
      <c r="G28" s="118">
        <v>20.845627303471829</v>
      </c>
      <c r="H28" s="118">
        <v>17.042421933835755</v>
      </c>
      <c r="I28" s="118">
        <v>14.590137743729299</v>
      </c>
      <c r="J28" s="118">
        <v>16.53106851137629</v>
      </c>
      <c r="K28" s="118">
        <v>16.56689926074252</v>
      </c>
      <c r="L28" s="118">
        <v>15.539573080644564</v>
      </c>
      <c r="M28" s="118">
        <v>7.2747135492403032</v>
      </c>
      <c r="N28" s="118">
        <v>5.1692271464810711</v>
      </c>
      <c r="O28" s="118">
        <v>30.375319517076182</v>
      </c>
      <c r="P28" s="118">
        <v>13.464425647434007</v>
      </c>
      <c r="Q28" s="118">
        <v>14.877392865799187</v>
      </c>
      <c r="R28" s="117">
        <v>21.39</v>
      </c>
      <c r="S28" s="115"/>
      <c r="T28" s="115"/>
      <c r="U28" s="115"/>
      <c r="V28" s="115"/>
      <c r="W28" s="115"/>
      <c r="X28" s="115"/>
      <c r="Y28" s="115"/>
      <c r="Z28" s="115"/>
      <c r="AA28" s="115">
        <v>122.2</v>
      </c>
      <c r="AB28" s="115">
        <v>62.32</v>
      </c>
      <c r="AC28" s="115">
        <v>270.8</v>
      </c>
      <c r="AD28" s="115"/>
      <c r="AE28" s="115"/>
      <c r="AF28" s="115"/>
      <c r="AG28" s="108">
        <f t="shared" si="2"/>
        <v>1.4150411873160511</v>
      </c>
      <c r="AH28" s="107">
        <f t="shared" si="3"/>
        <v>0</v>
      </c>
      <c r="AI28" s="107">
        <f t="shared" si="4"/>
        <v>0</v>
      </c>
      <c r="AJ28" s="107">
        <f t="shared" si="5"/>
        <v>0</v>
      </c>
      <c r="AK28" s="107">
        <f t="shared" si="6"/>
        <v>0</v>
      </c>
      <c r="AL28" s="107">
        <f t="shared" si="7"/>
        <v>0</v>
      </c>
      <c r="AM28" s="107">
        <f t="shared" si="8"/>
        <v>0</v>
      </c>
      <c r="AN28" s="107">
        <f t="shared" si="9"/>
        <v>0</v>
      </c>
      <c r="AO28" s="107">
        <f t="shared" si="10"/>
        <v>0</v>
      </c>
      <c r="AP28" s="107">
        <f t="shared" si="11"/>
        <v>7.8637938999886146</v>
      </c>
      <c r="AQ28" s="107">
        <f t="shared" si="12"/>
        <v>8.5666603335203568</v>
      </c>
      <c r="AR28" s="107">
        <f t="shared" si="13"/>
        <v>52.386941476221629</v>
      </c>
      <c r="AS28" s="107">
        <f t="shared" si="14"/>
        <v>0</v>
      </c>
      <c r="AT28" s="107">
        <f t="shared" si="15"/>
        <v>0</v>
      </c>
      <c r="AU28" s="107">
        <f t="shared" si="16"/>
        <v>0</v>
      </c>
      <c r="AV28" s="106">
        <f t="shared" si="17"/>
        <v>32.74647887323944</v>
      </c>
      <c r="AW28" s="105">
        <f t="shared" si="18"/>
        <v>0</v>
      </c>
      <c r="AX28" s="105">
        <f t="shared" si="19"/>
        <v>0</v>
      </c>
      <c r="AY28" s="105">
        <f t="shared" si="20"/>
        <v>0</v>
      </c>
      <c r="AZ28" s="105">
        <f t="shared" si="21"/>
        <v>0</v>
      </c>
      <c r="BA28" s="105">
        <f t="shared" si="22"/>
        <v>0</v>
      </c>
      <c r="BB28" s="105">
        <f t="shared" si="23"/>
        <v>0</v>
      </c>
      <c r="BC28" s="105">
        <f t="shared" si="24"/>
        <v>0</v>
      </c>
      <c r="BD28" s="105">
        <f t="shared" si="25"/>
        <v>0</v>
      </c>
      <c r="BE28" s="105">
        <f t="shared" si="26"/>
        <v>11.452671040299906</v>
      </c>
      <c r="BF28" s="105">
        <f t="shared" si="27"/>
        <v>51.081967213114751</v>
      </c>
      <c r="BG28" s="105">
        <f t="shared" si="28"/>
        <v>38.346077598414041</v>
      </c>
      <c r="BH28" s="105">
        <f t="shared" si="29"/>
        <v>0</v>
      </c>
      <c r="BI28" s="105">
        <f t="shared" si="30"/>
        <v>0</v>
      </c>
      <c r="BJ28" s="105">
        <f t="shared" si="31"/>
        <v>0</v>
      </c>
      <c r="BK28" s="114">
        <v>7.7850000000000001</v>
      </c>
      <c r="BL28" s="112"/>
      <c r="BM28" s="112"/>
      <c r="BN28" s="112"/>
      <c r="BO28" s="112"/>
      <c r="BP28" s="112"/>
      <c r="BQ28" s="112"/>
      <c r="BR28" s="112"/>
      <c r="BS28" s="112"/>
      <c r="BT28" s="112">
        <v>7.2190000000000003</v>
      </c>
      <c r="BU28" s="112">
        <v>8.6010000000000009</v>
      </c>
      <c r="BV28" s="112">
        <v>8.4939999999999998</v>
      </c>
      <c r="BW28" s="112"/>
      <c r="BX28" s="112"/>
      <c r="BY28" s="112"/>
    </row>
    <row r="29" spans="1:77" s="102" customFormat="1" ht="18" x14ac:dyDescent="0.2">
      <c r="A29" s="111" t="s">
        <v>80</v>
      </c>
      <c r="B29" s="111" t="s">
        <v>2811</v>
      </c>
      <c r="C29" s="118">
        <v>6.1193555963332029</v>
      </c>
      <c r="D29" s="118">
        <v>10.562020983550074</v>
      </c>
      <c r="E29" s="118">
        <v>2.2564256184441609</v>
      </c>
      <c r="F29" s="118">
        <v>24.717210699488298</v>
      </c>
      <c r="G29" s="118">
        <v>17.499667380897804</v>
      </c>
      <c r="H29" s="118">
        <v>2.3220149113418698</v>
      </c>
      <c r="I29" s="118">
        <v>2.8129304078378552</v>
      </c>
      <c r="J29" s="118">
        <v>2.6731684440875036</v>
      </c>
      <c r="K29" s="118">
        <v>4.6772703478902411</v>
      </c>
      <c r="L29" s="118">
        <v>3.389912753965282</v>
      </c>
      <c r="M29" s="118">
        <v>13.779841877104488</v>
      </c>
      <c r="N29" s="118">
        <v>15.914174332733351</v>
      </c>
      <c r="O29" s="118">
        <v>19.05783449680002</v>
      </c>
      <c r="P29" s="118">
        <v>1.9496294547150848</v>
      </c>
      <c r="Q29" s="118">
        <v>10.099420940200659</v>
      </c>
      <c r="R29" s="117">
        <v>26.09</v>
      </c>
      <c r="S29" s="115">
        <v>502</v>
      </c>
      <c r="T29" s="115">
        <v>221.6</v>
      </c>
      <c r="U29" s="115">
        <v>235.4</v>
      </c>
      <c r="V29" s="115">
        <v>240.5</v>
      </c>
      <c r="W29" s="115">
        <v>168.4</v>
      </c>
      <c r="X29" s="115">
        <v>457.1</v>
      </c>
      <c r="Y29" s="115">
        <v>547.9</v>
      </c>
      <c r="Z29" s="115">
        <v>601.5</v>
      </c>
      <c r="AA29" s="115">
        <v>848.4</v>
      </c>
      <c r="AB29" s="115">
        <v>94.18</v>
      </c>
      <c r="AC29" s="115">
        <v>706.2</v>
      </c>
      <c r="AD29" s="115">
        <v>1374</v>
      </c>
      <c r="AE29" s="115">
        <v>822</v>
      </c>
      <c r="AF29" s="115">
        <v>1520</v>
      </c>
      <c r="AG29" s="108">
        <f t="shared" si="2"/>
        <v>4.2635208216423095</v>
      </c>
      <c r="AH29" s="107">
        <f t="shared" si="3"/>
        <v>47.52878268106501</v>
      </c>
      <c r="AI29" s="107">
        <f t="shared" si="4"/>
        <v>98.208422289052237</v>
      </c>
      <c r="AJ29" s="107">
        <f t="shared" si="5"/>
        <v>9.523728339010086</v>
      </c>
      <c r="AK29" s="107">
        <f t="shared" si="6"/>
        <v>13.743118355639361</v>
      </c>
      <c r="AL29" s="107">
        <f t="shared" si="7"/>
        <v>72.523220749983594</v>
      </c>
      <c r="AM29" s="107">
        <f t="shared" si="8"/>
        <v>162.49957650084477</v>
      </c>
      <c r="AN29" s="107">
        <f t="shared" si="9"/>
        <v>204.96276664190077</v>
      </c>
      <c r="AO29" s="107">
        <f t="shared" si="10"/>
        <v>128.6006485110095</v>
      </c>
      <c r="AP29" s="107">
        <f t="shared" si="11"/>
        <v>250.27192779743407</v>
      </c>
      <c r="AQ29" s="107">
        <f t="shared" si="12"/>
        <v>6.8346212416618624</v>
      </c>
      <c r="AR29" s="107">
        <f t="shared" si="13"/>
        <v>44.375534993822463</v>
      </c>
      <c r="AS29" s="107">
        <f t="shared" si="14"/>
        <v>72.096333937137871</v>
      </c>
      <c r="AT29" s="107">
        <f t="shared" si="15"/>
        <v>421.61857885970727</v>
      </c>
      <c r="AU29" s="107">
        <f t="shared" si="16"/>
        <v>150.50367828017278</v>
      </c>
      <c r="AV29" s="106">
        <f t="shared" si="17"/>
        <v>39.941824862216784</v>
      </c>
      <c r="AW29" s="105">
        <f t="shared" si="18"/>
        <v>54.387865655471288</v>
      </c>
      <c r="AX29" s="105">
        <f t="shared" si="19"/>
        <v>32.369266725094946</v>
      </c>
      <c r="AY29" s="105">
        <f t="shared" si="20"/>
        <v>63.27956989247312</v>
      </c>
      <c r="AZ29" s="105">
        <f t="shared" si="21"/>
        <v>48.644822006472495</v>
      </c>
      <c r="BA29" s="105">
        <f t="shared" si="22"/>
        <v>48.839907192575403</v>
      </c>
      <c r="BB29" s="105">
        <f t="shared" si="23"/>
        <v>61.036186406729875</v>
      </c>
      <c r="BC29" s="105">
        <f t="shared" si="24"/>
        <v>64.5043560160113</v>
      </c>
      <c r="BD29" s="105">
        <f t="shared" si="25"/>
        <v>65.090358186343465</v>
      </c>
      <c r="BE29" s="105">
        <f t="shared" si="26"/>
        <v>79.512652296157455</v>
      </c>
      <c r="BF29" s="105">
        <f t="shared" si="27"/>
        <v>77.196721311475414</v>
      </c>
      <c r="BG29" s="105">
        <f t="shared" si="28"/>
        <v>100</v>
      </c>
      <c r="BH29" s="105">
        <f t="shared" si="29"/>
        <v>46.12286002014099</v>
      </c>
      <c r="BI29" s="105">
        <f t="shared" si="30"/>
        <v>57.442348008385743</v>
      </c>
      <c r="BJ29" s="105">
        <f t="shared" si="31"/>
        <v>66.491688538932635</v>
      </c>
      <c r="BK29" s="114">
        <v>8.4770000000000003</v>
      </c>
      <c r="BL29" s="112">
        <v>8.6950000000000003</v>
      </c>
      <c r="BM29" s="112">
        <v>8.8520000000000003</v>
      </c>
      <c r="BN29" s="112">
        <v>9.1289999999999996</v>
      </c>
      <c r="BO29" s="112">
        <v>9.0380000000000003</v>
      </c>
      <c r="BP29" s="112">
        <v>8.5329999999999995</v>
      </c>
      <c r="BQ29" s="112">
        <v>9.7289999999999992</v>
      </c>
      <c r="BR29" s="112">
        <v>9.8859999999999992</v>
      </c>
      <c r="BS29" s="112">
        <v>9.9250000000000007</v>
      </c>
      <c r="BT29" s="112">
        <v>8.9109999999999996</v>
      </c>
      <c r="BU29" s="112">
        <v>10.62</v>
      </c>
      <c r="BV29" s="112">
        <v>9.1880000000000006</v>
      </c>
      <c r="BW29" s="112">
        <v>8.3290000000000006</v>
      </c>
      <c r="BX29" s="112">
        <v>7.9189999999999996</v>
      </c>
      <c r="BY29" s="112">
        <v>8.7210000000000001</v>
      </c>
    </row>
    <row r="30" spans="1:77" s="102" customFormat="1" x14ac:dyDescent="0.2">
      <c r="A30" s="111" t="s">
        <v>67</v>
      </c>
      <c r="B30" s="111" t="s">
        <v>67</v>
      </c>
      <c r="C30" s="105">
        <v>12.612578070757456</v>
      </c>
      <c r="D30" s="105">
        <v>25.872845134223322</v>
      </c>
      <c r="E30" s="105">
        <v>13.360582179083295</v>
      </c>
      <c r="F30" s="105">
        <v>20.158385317126392</v>
      </c>
      <c r="G30" s="105">
        <v>15.453799220499318</v>
      </c>
      <c r="H30" s="105">
        <v>13.527494133930752</v>
      </c>
      <c r="I30" s="105">
        <v>19.700552733718148</v>
      </c>
      <c r="J30" s="105">
        <v>16.435553549767949</v>
      </c>
      <c r="K30" s="105">
        <v>23.716119857014526</v>
      </c>
      <c r="L30" s="105">
        <v>13.282573168843621</v>
      </c>
      <c r="M30" s="105">
        <v>4.9321675501958824</v>
      </c>
      <c r="N30" s="105">
        <v>6.572371414638523</v>
      </c>
      <c r="O30" s="105">
        <v>40.105211426186173</v>
      </c>
      <c r="P30" s="105">
        <v>29.856902146821039</v>
      </c>
      <c r="Q30" s="105">
        <v>29.843861219695032</v>
      </c>
      <c r="R30" s="110"/>
      <c r="S30" s="109">
        <v>508</v>
      </c>
      <c r="T30" s="109">
        <v>327.10000000000002</v>
      </c>
      <c r="U30" s="109">
        <v>199.9</v>
      </c>
      <c r="V30" s="109">
        <v>308</v>
      </c>
      <c r="W30" s="109">
        <v>108.6</v>
      </c>
      <c r="X30" s="109"/>
      <c r="Y30" s="109"/>
      <c r="Z30" s="123"/>
      <c r="AA30" s="109">
        <v>65.209999999999994</v>
      </c>
      <c r="AB30" s="109"/>
      <c r="AC30" s="109"/>
      <c r="AD30" s="109">
        <v>998.7</v>
      </c>
      <c r="AE30" s="109">
        <v>301.89999999999998</v>
      </c>
      <c r="AF30" s="109">
        <v>1180</v>
      </c>
      <c r="AG30" s="108">
        <f t="shared" si="2"/>
        <v>0</v>
      </c>
      <c r="AH30" s="107">
        <f t="shared" si="3"/>
        <v>19.634485398285118</v>
      </c>
      <c r="AI30" s="107">
        <f t="shared" si="4"/>
        <v>24.482466079366851</v>
      </c>
      <c r="AJ30" s="107">
        <f t="shared" si="5"/>
        <v>9.9164688468459161</v>
      </c>
      <c r="AK30" s="107">
        <f t="shared" si="6"/>
        <v>19.930374117417088</v>
      </c>
      <c r="AL30" s="107">
        <f t="shared" si="7"/>
        <v>8.0280944071970222</v>
      </c>
      <c r="AM30" s="107">
        <f t="shared" si="8"/>
        <v>0</v>
      </c>
      <c r="AN30" s="107">
        <f t="shared" si="9"/>
        <v>0</v>
      </c>
      <c r="AO30" s="107">
        <f t="shared" si="10"/>
        <v>0</v>
      </c>
      <c r="AP30" s="107">
        <f t="shared" si="11"/>
        <v>4.9094402997877227</v>
      </c>
      <c r="AQ30" s="107">
        <f t="shared" si="12"/>
        <v>0</v>
      </c>
      <c r="AR30" s="107">
        <f t="shared" si="13"/>
        <v>0</v>
      </c>
      <c r="AS30" s="107">
        <f t="shared" si="14"/>
        <v>24.902000624983913</v>
      </c>
      <c r="AT30" s="107">
        <f t="shared" si="15"/>
        <v>10.111564773713278</v>
      </c>
      <c r="AU30" s="107">
        <f t="shared" si="16"/>
        <v>39.539119663955404</v>
      </c>
      <c r="AV30" s="106">
        <f t="shared" si="17"/>
        <v>0</v>
      </c>
      <c r="AW30" s="105">
        <f t="shared" si="18"/>
        <v>55.037919826652221</v>
      </c>
      <c r="AX30" s="105">
        <f t="shared" si="19"/>
        <v>47.779725387087353</v>
      </c>
      <c r="AY30" s="105">
        <f t="shared" si="20"/>
        <v>53.736559139784944</v>
      </c>
      <c r="AZ30" s="105">
        <f t="shared" si="21"/>
        <v>62.297734627831716</v>
      </c>
      <c r="BA30" s="105">
        <f t="shared" si="22"/>
        <v>31.496519721577727</v>
      </c>
      <c r="BB30" s="105">
        <f t="shared" si="23"/>
        <v>0</v>
      </c>
      <c r="BC30" s="105">
        <f t="shared" si="24"/>
        <v>0</v>
      </c>
      <c r="BD30" s="105">
        <f t="shared" si="25"/>
        <v>0</v>
      </c>
      <c r="BE30" s="105">
        <f t="shared" si="26"/>
        <v>6.1115276476101208</v>
      </c>
      <c r="BF30" s="105">
        <f t="shared" si="27"/>
        <v>0</v>
      </c>
      <c r="BG30" s="105">
        <f t="shared" si="28"/>
        <v>0</v>
      </c>
      <c r="BH30" s="105">
        <f t="shared" si="29"/>
        <v>33.52467270896274</v>
      </c>
      <c r="BI30" s="105">
        <f t="shared" si="30"/>
        <v>21.097134870719774</v>
      </c>
      <c r="BJ30" s="105">
        <f t="shared" si="31"/>
        <v>51.618547681539809</v>
      </c>
      <c r="BK30" s="104"/>
      <c r="BL30" s="103">
        <v>9.1509999999999998</v>
      </c>
      <c r="BM30" s="103">
        <v>9.19</v>
      </c>
      <c r="BN30" s="103">
        <v>9.2040000000000006</v>
      </c>
      <c r="BO30" s="103">
        <v>9.3140000000000001</v>
      </c>
      <c r="BP30" s="103">
        <v>10.029999999999999</v>
      </c>
      <c r="BQ30" s="103"/>
      <c r="BR30" s="103"/>
      <c r="BS30" s="122"/>
      <c r="BT30" s="103">
        <v>7.5949999999999998</v>
      </c>
      <c r="BU30" s="103"/>
      <c r="BV30" s="103"/>
      <c r="BW30" s="103">
        <v>8.1809999999999992</v>
      </c>
      <c r="BX30" s="103">
        <v>7.58</v>
      </c>
      <c r="BY30" s="103">
        <v>8.2569999999999997</v>
      </c>
    </row>
    <row r="31" spans="1:77" s="102" customFormat="1" x14ac:dyDescent="0.2">
      <c r="A31" s="111" t="s">
        <v>68</v>
      </c>
      <c r="B31" s="111" t="s">
        <v>68</v>
      </c>
      <c r="C31" s="118">
        <v>10.070443674026267</v>
      </c>
      <c r="D31" s="118">
        <v>32.558087101997629</v>
      </c>
      <c r="E31" s="118">
        <v>12.925208455168956</v>
      </c>
      <c r="F31" s="118">
        <v>23.081150748950307</v>
      </c>
      <c r="G31" s="118">
        <v>3.847057017852876</v>
      </c>
      <c r="H31" s="118">
        <v>13.776939093882136</v>
      </c>
      <c r="I31" s="118">
        <v>5.964120387469741</v>
      </c>
      <c r="J31" s="118">
        <v>11.558785960070015</v>
      </c>
      <c r="K31" s="118">
        <v>12.079901529999312</v>
      </c>
      <c r="L31" s="118">
        <v>11.51364099616602</v>
      </c>
      <c r="M31" s="118">
        <v>3.9936235755561507</v>
      </c>
      <c r="N31" s="118">
        <v>0.60011221877725207</v>
      </c>
      <c r="O31" s="118">
        <v>24.911165544014946</v>
      </c>
      <c r="P31" s="118">
        <v>4.8633452226364531</v>
      </c>
      <c r="Q31" s="118">
        <v>17.635088533848275</v>
      </c>
      <c r="R31" s="117"/>
      <c r="S31" s="115">
        <v>428.6</v>
      </c>
      <c r="T31" s="115">
        <v>222.5</v>
      </c>
      <c r="U31" s="115">
        <v>59.08</v>
      </c>
      <c r="V31" s="115">
        <v>137.9</v>
      </c>
      <c r="W31" s="115">
        <v>126.9</v>
      </c>
      <c r="X31" s="115"/>
      <c r="Y31" s="115"/>
      <c r="Z31" s="115"/>
      <c r="AA31" s="115">
        <v>146</v>
      </c>
      <c r="AB31" s="115">
        <v>33.57</v>
      </c>
      <c r="AC31" s="115"/>
      <c r="AD31" s="115">
        <v>151.80000000000001</v>
      </c>
      <c r="AE31" s="115">
        <v>53.12</v>
      </c>
      <c r="AF31" s="115">
        <v>200.6</v>
      </c>
      <c r="AG31" s="108">
        <f t="shared" si="2"/>
        <v>0</v>
      </c>
      <c r="AH31" s="107">
        <f t="shared" si="3"/>
        <v>13.164164057221376</v>
      </c>
      <c r="AI31" s="107">
        <f t="shared" si="4"/>
        <v>17.214422558192428</v>
      </c>
      <c r="AJ31" s="107">
        <f t="shared" si="5"/>
        <v>2.5596644050638098</v>
      </c>
      <c r="AK31" s="107">
        <f t="shared" si="6"/>
        <v>35.845582573913845</v>
      </c>
      <c r="AL31" s="107">
        <f t="shared" si="7"/>
        <v>9.2110445676828121</v>
      </c>
      <c r="AM31" s="107">
        <f t="shared" si="8"/>
        <v>0</v>
      </c>
      <c r="AN31" s="107">
        <f t="shared" si="9"/>
        <v>0</v>
      </c>
      <c r="AO31" s="107">
        <f t="shared" si="10"/>
        <v>0</v>
      </c>
      <c r="AP31" s="107">
        <f t="shared" si="11"/>
        <v>12.680610768445639</v>
      </c>
      <c r="AQ31" s="107">
        <f t="shared" si="12"/>
        <v>8.4058998963929774</v>
      </c>
      <c r="AR31" s="107">
        <f t="shared" si="13"/>
        <v>0</v>
      </c>
      <c r="AS31" s="107">
        <f t="shared" si="14"/>
        <v>6.0936530541611234</v>
      </c>
      <c r="AT31" s="107">
        <f t="shared" si="15"/>
        <v>10.922522989474984</v>
      </c>
      <c r="AU31" s="107">
        <f t="shared" si="16"/>
        <v>11.375049215940946</v>
      </c>
      <c r="AV31" s="106">
        <f t="shared" si="17"/>
        <v>0</v>
      </c>
      <c r="AW31" s="105">
        <f t="shared" si="18"/>
        <v>46.435536294691225</v>
      </c>
      <c r="AX31" s="105">
        <f t="shared" si="19"/>
        <v>32.500730353491086</v>
      </c>
      <c r="AY31" s="105">
        <f t="shared" si="20"/>
        <v>15.881720430107526</v>
      </c>
      <c r="AZ31" s="105">
        <f t="shared" si="21"/>
        <v>27.892394822006473</v>
      </c>
      <c r="BA31" s="105">
        <f t="shared" si="22"/>
        <v>36.803944315545245</v>
      </c>
      <c r="BB31" s="105">
        <f t="shared" si="23"/>
        <v>0</v>
      </c>
      <c r="BC31" s="105">
        <f t="shared" si="24"/>
        <v>0</v>
      </c>
      <c r="BD31" s="105">
        <f t="shared" si="25"/>
        <v>0</v>
      </c>
      <c r="BE31" s="105">
        <f t="shared" si="26"/>
        <v>13.683223992502343</v>
      </c>
      <c r="BF31" s="105">
        <f t="shared" si="27"/>
        <v>27.516393442622952</v>
      </c>
      <c r="BG31" s="105">
        <f t="shared" si="28"/>
        <v>0</v>
      </c>
      <c r="BH31" s="105">
        <f t="shared" si="29"/>
        <v>5.0956696878147039</v>
      </c>
      <c r="BI31" s="105">
        <f t="shared" si="30"/>
        <v>3.7120894479385047</v>
      </c>
      <c r="BJ31" s="105">
        <f t="shared" si="31"/>
        <v>8.7751531058617669</v>
      </c>
      <c r="BK31" s="114"/>
      <c r="BL31" s="112">
        <v>7.6760000000000002</v>
      </c>
      <c r="BM31" s="112">
        <v>8.6809999999999992</v>
      </c>
      <c r="BN31" s="112">
        <v>8.33</v>
      </c>
      <c r="BO31" s="112">
        <v>8.6649999999999991</v>
      </c>
      <c r="BP31" s="112">
        <v>9.0459999999999994</v>
      </c>
      <c r="BQ31" s="112"/>
      <c r="BR31" s="112"/>
      <c r="BS31" s="112"/>
      <c r="BT31" s="112">
        <v>9.0150000000000006</v>
      </c>
      <c r="BU31" s="112">
        <v>9.9019999999999992</v>
      </c>
      <c r="BV31" s="112"/>
      <c r="BW31" s="112">
        <v>7.5720000000000001</v>
      </c>
      <c r="BX31" s="112">
        <v>7.8040000000000003</v>
      </c>
      <c r="BY31" s="112">
        <v>7.5149999999999997</v>
      </c>
    </row>
    <row r="32" spans="1:77" s="102" customFormat="1" ht="18" x14ac:dyDescent="0.2">
      <c r="A32" s="111" t="s">
        <v>144</v>
      </c>
      <c r="B32" s="111" t="s">
        <v>2810</v>
      </c>
      <c r="C32" s="105">
        <v>14.470053834363924</v>
      </c>
      <c r="D32" s="105">
        <v>20.517057467619843</v>
      </c>
      <c r="E32" s="105">
        <v>11.598418650762051</v>
      </c>
      <c r="F32" s="105">
        <v>7.7505097238499046</v>
      </c>
      <c r="G32" s="105">
        <v>11.02794930330567</v>
      </c>
      <c r="H32" s="105">
        <v>12.147550886042538</v>
      </c>
      <c r="I32" s="105">
        <v>7.5088374784224543</v>
      </c>
      <c r="J32" s="105">
        <v>12.670739203066482</v>
      </c>
      <c r="K32" s="105">
        <v>16.045595488456581</v>
      </c>
      <c r="L32" s="105">
        <v>8.0742232171409967</v>
      </c>
      <c r="M32" s="105">
        <v>22.916028436590754</v>
      </c>
      <c r="N32" s="105">
        <v>14.456617905007171</v>
      </c>
      <c r="O32" s="105">
        <v>15.84745517794587</v>
      </c>
      <c r="P32" s="105">
        <v>12.572113262159784</v>
      </c>
      <c r="Q32" s="105">
        <v>18.030632832188193</v>
      </c>
      <c r="R32" s="110"/>
      <c r="S32" s="109">
        <v>917</v>
      </c>
      <c r="T32" s="109">
        <v>323.7</v>
      </c>
      <c r="U32" s="109">
        <v>315.3</v>
      </c>
      <c r="V32" s="109">
        <v>437</v>
      </c>
      <c r="W32" s="109">
        <v>195.1</v>
      </c>
      <c r="X32" s="109">
        <v>656.1</v>
      </c>
      <c r="Y32" s="109">
        <v>784.6</v>
      </c>
      <c r="Z32" s="109">
        <v>462.6</v>
      </c>
      <c r="AA32" s="109">
        <v>770.7</v>
      </c>
      <c r="AB32" s="109"/>
      <c r="AC32" s="109"/>
      <c r="AD32" s="109">
        <v>407.3</v>
      </c>
      <c r="AE32" s="109">
        <v>252.1</v>
      </c>
      <c r="AF32" s="109">
        <v>448.4</v>
      </c>
      <c r="AG32" s="108">
        <f t="shared" si="2"/>
        <v>0</v>
      </c>
      <c r="AH32" s="107">
        <f t="shared" si="3"/>
        <v>44.694518278131042</v>
      </c>
      <c r="AI32" s="107">
        <f t="shared" si="4"/>
        <v>27.908977055137765</v>
      </c>
      <c r="AJ32" s="107">
        <f t="shared" si="5"/>
        <v>40.681195332193106</v>
      </c>
      <c r="AK32" s="107">
        <f t="shared" si="6"/>
        <v>39.626587680177998</v>
      </c>
      <c r="AL32" s="107">
        <f t="shared" si="7"/>
        <v>16.060850605216949</v>
      </c>
      <c r="AM32" s="107">
        <f t="shared" si="8"/>
        <v>87.377040971439598</v>
      </c>
      <c r="AN32" s="107">
        <f t="shared" si="9"/>
        <v>61.922196284342803</v>
      </c>
      <c r="AO32" s="107">
        <f t="shared" si="10"/>
        <v>28.830341655615133</v>
      </c>
      <c r="AP32" s="107">
        <f t="shared" si="11"/>
        <v>95.451906551686506</v>
      </c>
      <c r="AQ32" s="107">
        <f t="shared" si="12"/>
        <v>0</v>
      </c>
      <c r="AR32" s="107">
        <f t="shared" si="13"/>
        <v>0</v>
      </c>
      <c r="AS32" s="107">
        <f t="shared" si="14"/>
        <v>25.701287394509848</v>
      </c>
      <c r="AT32" s="107">
        <f t="shared" si="15"/>
        <v>20.052316960807538</v>
      </c>
      <c r="AU32" s="107">
        <f t="shared" si="16"/>
        <v>24.868788809204666</v>
      </c>
      <c r="AV32" s="106">
        <f t="shared" si="17"/>
        <v>0</v>
      </c>
      <c r="AW32" s="105">
        <f t="shared" si="18"/>
        <v>99.349945828819074</v>
      </c>
      <c r="AX32" s="105">
        <f t="shared" si="19"/>
        <v>47.283085013146362</v>
      </c>
      <c r="AY32" s="105">
        <f t="shared" si="20"/>
        <v>84.758064516129039</v>
      </c>
      <c r="AZ32" s="105">
        <f t="shared" si="21"/>
        <v>88.389967637540451</v>
      </c>
      <c r="BA32" s="105">
        <f t="shared" si="22"/>
        <v>56.583526682134568</v>
      </c>
      <c r="BB32" s="105">
        <f t="shared" si="23"/>
        <v>87.608492455601549</v>
      </c>
      <c r="BC32" s="105">
        <f t="shared" si="24"/>
        <v>92.37108547209796</v>
      </c>
      <c r="BD32" s="105">
        <f t="shared" si="25"/>
        <v>50.059517368250191</v>
      </c>
      <c r="BE32" s="105">
        <f t="shared" si="26"/>
        <v>72.23055295220243</v>
      </c>
      <c r="BF32" s="105">
        <f t="shared" si="27"/>
        <v>0</v>
      </c>
      <c r="BG32" s="105">
        <f t="shared" si="28"/>
        <v>0</v>
      </c>
      <c r="BH32" s="105">
        <f t="shared" si="29"/>
        <v>13.672373279624034</v>
      </c>
      <c r="BI32" s="105">
        <f t="shared" si="30"/>
        <v>17.617051013277429</v>
      </c>
      <c r="BJ32" s="105">
        <f t="shared" si="31"/>
        <v>19.615048118985126</v>
      </c>
      <c r="BK32" s="104"/>
      <c r="BL32" s="103">
        <v>8.1620000000000008</v>
      </c>
      <c r="BM32" s="103">
        <v>8.5760000000000005</v>
      </c>
      <c r="BN32" s="103">
        <v>8.1010000000000009</v>
      </c>
      <c r="BO32" s="103">
        <v>8.4510000000000005</v>
      </c>
      <c r="BP32" s="103">
        <v>8.9629999999999992</v>
      </c>
      <c r="BQ32" s="103">
        <v>7.2469999999999999</v>
      </c>
      <c r="BR32" s="103">
        <v>7.0549999999999997</v>
      </c>
      <c r="BS32" s="103">
        <v>7.01</v>
      </c>
      <c r="BT32" s="103">
        <v>7.4829999999999997</v>
      </c>
      <c r="BU32" s="103"/>
      <c r="BV32" s="103"/>
      <c r="BW32" s="103">
        <v>6.4349999999999996</v>
      </c>
      <c r="BX32" s="103">
        <v>6.7160000000000002</v>
      </c>
      <c r="BY32" s="103">
        <v>6.5890000000000004</v>
      </c>
    </row>
    <row r="33" spans="1:77" s="102" customFormat="1" ht="18" x14ac:dyDescent="0.2">
      <c r="A33" s="111" t="s">
        <v>145</v>
      </c>
      <c r="B33" s="111" t="s">
        <v>2809</v>
      </c>
      <c r="C33" s="118">
        <v>8.6849370877512655</v>
      </c>
      <c r="D33" s="118">
        <v>9.583631130546582</v>
      </c>
      <c r="E33" s="118">
        <v>5.8476286743165211</v>
      </c>
      <c r="F33" s="118">
        <v>7.2618563981996944</v>
      </c>
      <c r="G33" s="118">
        <v>12.155403366444968</v>
      </c>
      <c r="H33" s="118">
        <v>23.322137638850386</v>
      </c>
      <c r="I33" s="118">
        <v>11.984896367132009</v>
      </c>
      <c r="J33" s="118">
        <v>7.4716235042146666</v>
      </c>
      <c r="K33" s="118">
        <v>12.636939915613722</v>
      </c>
      <c r="L33" s="118">
        <v>12.485201706652848</v>
      </c>
      <c r="M33" s="118">
        <v>8.4863278555353006</v>
      </c>
      <c r="N33" s="118">
        <v>11.824465586946967</v>
      </c>
      <c r="O33" s="118">
        <v>15.337768237216103</v>
      </c>
      <c r="P33" s="118">
        <v>6.8200848904551661</v>
      </c>
      <c r="Q33" s="118">
        <v>5.2233957710521102</v>
      </c>
      <c r="R33" s="117"/>
      <c r="S33" s="115">
        <v>474.1</v>
      </c>
      <c r="T33" s="115">
        <v>196.9</v>
      </c>
      <c r="U33" s="115">
        <v>232.5</v>
      </c>
      <c r="V33" s="115">
        <v>416.7</v>
      </c>
      <c r="W33" s="115">
        <v>177.5</v>
      </c>
      <c r="X33" s="115">
        <v>371.5</v>
      </c>
      <c r="Y33" s="115">
        <v>783.6</v>
      </c>
      <c r="Z33" s="115">
        <v>619.6</v>
      </c>
      <c r="AA33" s="115">
        <v>497.1</v>
      </c>
      <c r="AB33" s="115">
        <v>97.24</v>
      </c>
      <c r="AC33" s="115">
        <v>609.70000000000005</v>
      </c>
      <c r="AD33" s="115">
        <v>124.8</v>
      </c>
      <c r="AE33" s="123">
        <v>1337</v>
      </c>
      <c r="AF33" s="115">
        <v>95.52</v>
      </c>
      <c r="AG33" s="108">
        <f t="shared" si="2"/>
        <v>0</v>
      </c>
      <c r="AH33" s="107">
        <f t="shared" si="3"/>
        <v>49.469767099953138</v>
      </c>
      <c r="AI33" s="107">
        <f t="shared" si="4"/>
        <v>33.671768671770863</v>
      </c>
      <c r="AJ33" s="107">
        <f t="shared" si="5"/>
        <v>32.016606670663393</v>
      </c>
      <c r="AK33" s="107">
        <f t="shared" si="6"/>
        <v>34.281050775353265</v>
      </c>
      <c r="AL33" s="107">
        <f t="shared" si="7"/>
        <v>7.6107946342070161</v>
      </c>
      <c r="AM33" s="107">
        <f t="shared" si="8"/>
        <v>30.997347713311942</v>
      </c>
      <c r="AN33" s="107">
        <f t="shared" si="9"/>
        <v>104.87680482802422</v>
      </c>
      <c r="AO33" s="107">
        <f t="shared" si="10"/>
        <v>49.030857481125302</v>
      </c>
      <c r="AP33" s="107">
        <f t="shared" si="11"/>
        <v>39.815135684601394</v>
      </c>
      <c r="AQ33" s="107">
        <f t="shared" si="12"/>
        <v>11.45843074358412</v>
      </c>
      <c r="AR33" s="107">
        <f t="shared" si="13"/>
        <v>51.56258399305996</v>
      </c>
      <c r="AS33" s="107">
        <f t="shared" si="14"/>
        <v>8.136777011480774</v>
      </c>
      <c r="AT33" s="107">
        <f t="shared" si="15"/>
        <v>196.03861557077624</v>
      </c>
      <c r="AU33" s="107">
        <f t="shared" si="16"/>
        <v>18.286954346704636</v>
      </c>
      <c r="AV33" s="106">
        <f t="shared" si="17"/>
        <v>0</v>
      </c>
      <c r="AW33" s="105">
        <f t="shared" si="18"/>
        <v>51.365113759479954</v>
      </c>
      <c r="AX33" s="105">
        <f t="shared" si="19"/>
        <v>28.761320479111887</v>
      </c>
      <c r="AY33" s="105">
        <f t="shared" si="20"/>
        <v>62.5</v>
      </c>
      <c r="AZ33" s="105">
        <f t="shared" si="21"/>
        <v>84.283980582524279</v>
      </c>
      <c r="BA33" s="105">
        <f t="shared" si="22"/>
        <v>51.479118329466353</v>
      </c>
      <c r="BB33" s="105">
        <f t="shared" si="23"/>
        <v>49.606088930431298</v>
      </c>
      <c r="BC33" s="105">
        <f t="shared" si="24"/>
        <v>92.253355309630336</v>
      </c>
      <c r="BD33" s="105">
        <f t="shared" si="25"/>
        <v>67.049020668758786</v>
      </c>
      <c r="BE33" s="105">
        <f t="shared" si="26"/>
        <v>46.588566073102157</v>
      </c>
      <c r="BF33" s="105">
        <f t="shared" si="27"/>
        <v>79.704918032786878</v>
      </c>
      <c r="BG33" s="105">
        <f t="shared" si="28"/>
        <v>86.335315774568116</v>
      </c>
      <c r="BH33" s="105">
        <f t="shared" si="29"/>
        <v>4.18932527693857</v>
      </c>
      <c r="BI33" s="105">
        <f t="shared" si="30"/>
        <v>93.431167016072678</v>
      </c>
      <c r="BJ33" s="105">
        <f t="shared" si="31"/>
        <v>4.1784776902887142</v>
      </c>
      <c r="BK33" s="114"/>
      <c r="BL33" s="112">
        <v>7.18</v>
      </c>
      <c r="BM33" s="112">
        <v>7.2880000000000003</v>
      </c>
      <c r="BN33" s="112">
        <v>7.4029999999999996</v>
      </c>
      <c r="BO33" s="112">
        <v>7.7969999999999997</v>
      </c>
      <c r="BP33" s="112">
        <v>9.0869999999999997</v>
      </c>
      <c r="BQ33" s="112">
        <v>8.9339999999999993</v>
      </c>
      <c r="BR33" s="112">
        <v>8.4969999999999999</v>
      </c>
      <c r="BS33" s="112">
        <v>8.9719999999999995</v>
      </c>
      <c r="BT33" s="112">
        <v>9.6180000000000003</v>
      </c>
      <c r="BU33" s="112">
        <v>9.6319999999999997</v>
      </c>
      <c r="BV33" s="112">
        <v>8.1630000000000003</v>
      </c>
      <c r="BW33" s="112">
        <v>6.8949999999999996</v>
      </c>
      <c r="BX33" s="122">
        <v>2.875</v>
      </c>
      <c r="BY33" s="112">
        <v>7.6269999999999998</v>
      </c>
    </row>
    <row r="34" spans="1:77" s="102" customFormat="1" ht="18" x14ac:dyDescent="0.2">
      <c r="A34" s="111" t="s">
        <v>58</v>
      </c>
      <c r="B34" s="111" t="s">
        <v>2808</v>
      </c>
      <c r="C34" s="118">
        <v>17.646062658046599</v>
      </c>
      <c r="D34" s="118">
        <v>16.788050591396214</v>
      </c>
      <c r="E34" s="118">
        <v>5.6180917008959534</v>
      </c>
      <c r="F34" s="118">
        <v>16.349151409591176</v>
      </c>
      <c r="G34" s="118">
        <v>14.260369500480481</v>
      </c>
      <c r="H34" s="118">
        <v>8.8226707368834205</v>
      </c>
      <c r="I34" s="118">
        <v>12.262987127035389</v>
      </c>
      <c r="J34" s="118">
        <v>11.353750228861363</v>
      </c>
      <c r="K34" s="118">
        <v>14.590137743729299</v>
      </c>
      <c r="L34" s="118">
        <v>12.900168742818897</v>
      </c>
      <c r="M34" s="118">
        <v>8.0556112506060913</v>
      </c>
      <c r="N34" s="118">
        <v>10.625493577649943</v>
      </c>
      <c r="O34" s="118">
        <v>9.5727162120476343</v>
      </c>
      <c r="P34" s="118">
        <v>14.640723636620416</v>
      </c>
      <c r="Q34" s="118">
        <v>25.815430401345328</v>
      </c>
      <c r="R34" s="117"/>
      <c r="S34" s="115">
        <v>560</v>
      </c>
      <c r="T34" s="115">
        <v>313.60000000000002</v>
      </c>
      <c r="U34" s="115">
        <v>214.7</v>
      </c>
      <c r="V34" s="115">
        <v>303</v>
      </c>
      <c r="W34" s="115">
        <v>67.44</v>
      </c>
      <c r="X34" s="115"/>
      <c r="Y34" s="115"/>
      <c r="Z34" s="116">
        <v>26.03</v>
      </c>
      <c r="AA34" s="115">
        <v>424</v>
      </c>
      <c r="AB34" s="115">
        <v>51.84</v>
      </c>
      <c r="AC34" s="115">
        <v>226.7</v>
      </c>
      <c r="AD34" s="115"/>
      <c r="AE34" s="115">
        <v>248.7</v>
      </c>
      <c r="AF34" s="115">
        <v>243.1</v>
      </c>
      <c r="AG34" s="108">
        <f t="shared" si="2"/>
        <v>0</v>
      </c>
      <c r="AH34" s="107">
        <f t="shared" si="3"/>
        <v>33.357059353097078</v>
      </c>
      <c r="AI34" s="107">
        <f t="shared" si="4"/>
        <v>55.819665590361971</v>
      </c>
      <c r="AJ34" s="107">
        <f t="shared" si="5"/>
        <v>13.132180051500834</v>
      </c>
      <c r="AK34" s="107">
        <f t="shared" si="6"/>
        <v>21.247696280926725</v>
      </c>
      <c r="AL34" s="107">
        <f t="shared" si="7"/>
        <v>7.643943881761925</v>
      </c>
      <c r="AM34" s="107">
        <f t="shared" si="8"/>
        <v>0</v>
      </c>
      <c r="AN34" s="107">
        <f t="shared" si="9"/>
        <v>0</v>
      </c>
      <c r="AO34" s="107">
        <f t="shared" si="10"/>
        <v>1.7840818542777257</v>
      </c>
      <c r="AP34" s="107">
        <f t="shared" si="11"/>
        <v>32.86778711604272</v>
      </c>
      <c r="AQ34" s="107">
        <f t="shared" si="12"/>
        <v>6.4352658522467356</v>
      </c>
      <c r="AR34" s="107">
        <f t="shared" si="13"/>
        <v>21.335479462041103</v>
      </c>
      <c r="AS34" s="107">
        <f t="shared" si="14"/>
        <v>0</v>
      </c>
      <c r="AT34" s="107">
        <f t="shared" si="15"/>
        <v>16.986865278840035</v>
      </c>
      <c r="AU34" s="107">
        <f t="shared" si="16"/>
        <v>9.4168486142044436</v>
      </c>
      <c r="AV34" s="106">
        <f t="shared" si="17"/>
        <v>0</v>
      </c>
      <c r="AW34" s="105">
        <f t="shared" si="18"/>
        <v>60.671722643553629</v>
      </c>
      <c r="AX34" s="105">
        <f t="shared" si="19"/>
        <v>45.807770961145195</v>
      </c>
      <c r="AY34" s="105">
        <f t="shared" si="20"/>
        <v>57.715053763440864</v>
      </c>
      <c r="AZ34" s="105">
        <f t="shared" si="21"/>
        <v>61.286407766990294</v>
      </c>
      <c r="BA34" s="105">
        <f t="shared" si="22"/>
        <v>19.559164733178655</v>
      </c>
      <c r="BB34" s="105">
        <f t="shared" si="23"/>
        <v>0</v>
      </c>
      <c r="BC34" s="105">
        <f t="shared" si="24"/>
        <v>0</v>
      </c>
      <c r="BD34" s="105">
        <f t="shared" si="25"/>
        <v>2.8167947191862353</v>
      </c>
      <c r="BE34" s="105">
        <f t="shared" si="26"/>
        <v>39.737582005623246</v>
      </c>
      <c r="BF34" s="105">
        <f t="shared" si="27"/>
        <v>42.491803278688522</v>
      </c>
      <c r="BG34" s="105">
        <f t="shared" si="28"/>
        <v>32.101387708864344</v>
      </c>
      <c r="BH34" s="105">
        <f t="shared" si="29"/>
        <v>0</v>
      </c>
      <c r="BI34" s="105">
        <f t="shared" si="30"/>
        <v>17.379454926624739</v>
      </c>
      <c r="BJ34" s="105">
        <f t="shared" si="31"/>
        <v>10.63429571303587</v>
      </c>
      <c r="BK34" s="114"/>
      <c r="BL34" s="112">
        <v>7.7859999999999996</v>
      </c>
      <c r="BM34" s="112">
        <v>7.5270000000000001</v>
      </c>
      <c r="BN34" s="112">
        <v>8</v>
      </c>
      <c r="BO34" s="112">
        <v>8.0180000000000007</v>
      </c>
      <c r="BP34" s="112">
        <v>8.1280000000000001</v>
      </c>
      <c r="BQ34" s="112"/>
      <c r="BR34" s="112"/>
      <c r="BS34" s="121">
        <v>5.234</v>
      </c>
      <c r="BT34" s="112">
        <v>7.9749999999999996</v>
      </c>
      <c r="BU34" s="112">
        <v>8.0389999999999997</v>
      </c>
      <c r="BV34" s="112">
        <v>7.1660000000000004</v>
      </c>
      <c r="BW34" s="112"/>
      <c r="BX34" s="112">
        <v>5.3010000000000002</v>
      </c>
      <c r="BY34" s="112">
        <v>6.1559999999999997</v>
      </c>
    </row>
    <row r="35" spans="1:77" s="102" customFormat="1" ht="18" x14ac:dyDescent="0.2">
      <c r="A35" s="111" t="s">
        <v>59</v>
      </c>
      <c r="B35" s="111" t="s">
        <v>2807</v>
      </c>
      <c r="C35" s="105">
        <v>8.9393945130453432</v>
      </c>
      <c r="D35" s="105">
        <v>12.792023364091074</v>
      </c>
      <c r="E35" s="105">
        <v>16.463334098720306</v>
      </c>
      <c r="F35" s="105">
        <v>4.257475964263838</v>
      </c>
      <c r="G35" s="105">
        <v>7.5113107978577807</v>
      </c>
      <c r="H35" s="105">
        <v>13.716249405915718</v>
      </c>
      <c r="I35" s="105">
        <v>11.417360158347284</v>
      </c>
      <c r="J35" s="105">
        <v>11.680099793357737</v>
      </c>
      <c r="K35" s="105">
        <v>11.702352802413703</v>
      </c>
      <c r="L35" s="105">
        <v>11.66541414907238</v>
      </c>
      <c r="M35" s="105">
        <v>17.564904878367706</v>
      </c>
      <c r="N35" s="105">
        <v>11.11933668539165</v>
      </c>
      <c r="O35" s="105">
        <v>11.937517217405933</v>
      </c>
      <c r="P35" s="105">
        <v>9.0618058722463068</v>
      </c>
      <c r="Q35" s="105">
        <v>15.798485051865308</v>
      </c>
      <c r="R35" s="110"/>
      <c r="S35" s="109">
        <v>266.7</v>
      </c>
      <c r="T35" s="109">
        <v>147.19999999999999</v>
      </c>
      <c r="U35" s="109">
        <v>152.9</v>
      </c>
      <c r="V35" s="109">
        <v>218.1</v>
      </c>
      <c r="W35" s="109">
        <v>60.27</v>
      </c>
      <c r="X35" s="109"/>
      <c r="Y35" s="109"/>
      <c r="Z35" s="109"/>
      <c r="AA35" s="116">
        <v>16</v>
      </c>
      <c r="AB35" s="109"/>
      <c r="AC35" s="109"/>
      <c r="AD35" s="109">
        <v>124.7</v>
      </c>
      <c r="AE35" s="109">
        <v>46.95</v>
      </c>
      <c r="AF35" s="109">
        <v>103.2</v>
      </c>
      <c r="AG35" s="108">
        <f t="shared" si="2"/>
        <v>0</v>
      </c>
      <c r="AH35" s="107">
        <f t="shared" si="3"/>
        <v>20.848930025304885</v>
      </c>
      <c r="AI35" s="107">
        <f t="shared" si="4"/>
        <v>8.9410807748499632</v>
      </c>
      <c r="AJ35" s="107">
        <f t="shared" si="5"/>
        <v>35.91329728773654</v>
      </c>
      <c r="AK35" s="107">
        <f t="shared" si="6"/>
        <v>29.036210305956441</v>
      </c>
      <c r="AL35" s="107">
        <f t="shared" si="7"/>
        <v>4.3940583330313308</v>
      </c>
      <c r="AM35" s="107">
        <f t="shared" si="8"/>
        <v>0</v>
      </c>
      <c r="AN35" s="107">
        <f t="shared" si="9"/>
        <v>0</v>
      </c>
      <c r="AO35" s="107">
        <f t="shared" si="10"/>
        <v>0</v>
      </c>
      <c r="AP35" s="107">
        <f t="shared" si="11"/>
        <v>1.3715758219584773</v>
      </c>
      <c r="AQ35" s="107">
        <f t="shared" si="12"/>
        <v>0</v>
      </c>
      <c r="AR35" s="107">
        <f t="shared" si="13"/>
        <v>0</v>
      </c>
      <c r="AS35" s="107">
        <f t="shared" si="14"/>
        <v>10.446058232123562</v>
      </c>
      <c r="AT35" s="107">
        <f t="shared" si="15"/>
        <v>5.1810864922403921</v>
      </c>
      <c r="AU35" s="107">
        <f t="shared" si="16"/>
        <v>6.5322719020970501</v>
      </c>
      <c r="AV35" s="106">
        <f t="shared" si="17"/>
        <v>0</v>
      </c>
      <c r="AW35" s="105">
        <f t="shared" si="18"/>
        <v>28.894907908992415</v>
      </c>
      <c r="AX35" s="105">
        <f t="shared" si="19"/>
        <v>21.501606777680394</v>
      </c>
      <c r="AY35" s="105">
        <f t="shared" si="20"/>
        <v>41.102150537634408</v>
      </c>
      <c r="AZ35" s="105">
        <f t="shared" si="21"/>
        <v>44.114077669902912</v>
      </c>
      <c r="BA35" s="105">
        <f t="shared" si="22"/>
        <v>17.479698375870068</v>
      </c>
      <c r="BB35" s="105">
        <f t="shared" si="23"/>
        <v>0</v>
      </c>
      <c r="BC35" s="105">
        <f t="shared" si="24"/>
        <v>0</v>
      </c>
      <c r="BD35" s="105">
        <f t="shared" si="25"/>
        <v>0</v>
      </c>
      <c r="BE35" s="105">
        <f t="shared" si="26"/>
        <v>1.499531396438613</v>
      </c>
      <c r="BF35" s="105">
        <f t="shared" si="27"/>
        <v>0</v>
      </c>
      <c r="BG35" s="105">
        <f t="shared" si="28"/>
        <v>0</v>
      </c>
      <c r="BH35" s="105">
        <f t="shared" si="29"/>
        <v>4.1859684457871769</v>
      </c>
      <c r="BI35" s="105">
        <f t="shared" si="30"/>
        <v>3.2809224318658279</v>
      </c>
      <c r="BJ35" s="105">
        <f t="shared" si="31"/>
        <v>4.514435695538058</v>
      </c>
      <c r="BK35" s="104"/>
      <c r="BL35" s="103">
        <v>9.43</v>
      </c>
      <c r="BM35" s="103">
        <v>9.5120000000000005</v>
      </c>
      <c r="BN35" s="103">
        <v>8.8729999999999993</v>
      </c>
      <c r="BO35" s="103">
        <v>9.2769999999999992</v>
      </c>
      <c r="BP35" s="103">
        <v>9.4489999999999998</v>
      </c>
      <c r="BQ35" s="103"/>
      <c r="BR35" s="103"/>
      <c r="BS35" s="103"/>
      <c r="BT35" s="121">
        <v>7.2</v>
      </c>
      <c r="BU35" s="103"/>
      <c r="BV35" s="103"/>
      <c r="BW35" s="103">
        <v>8.61</v>
      </c>
      <c r="BX35" s="103">
        <v>8.5549999999999997</v>
      </c>
      <c r="BY35" s="103">
        <v>8.6460000000000008</v>
      </c>
    </row>
    <row r="36" spans="1:77" s="102" customFormat="1" ht="18" x14ac:dyDescent="0.2">
      <c r="A36" s="111" t="s">
        <v>105</v>
      </c>
      <c r="B36" s="111" t="s">
        <v>2806</v>
      </c>
      <c r="C36" s="118">
        <v>11.340793825790836</v>
      </c>
      <c r="D36" s="118">
        <v>3.4940506204559476</v>
      </c>
      <c r="E36" s="118">
        <v>12.847723294023019</v>
      </c>
      <c r="F36" s="118">
        <v>14.477746328113014</v>
      </c>
      <c r="G36" s="118">
        <v>8.9008475797642443</v>
      </c>
      <c r="H36" s="118">
        <v>4.1228211961074157</v>
      </c>
      <c r="I36" s="118">
        <v>8.5483003056519227</v>
      </c>
      <c r="J36" s="118">
        <v>11.100247616841566</v>
      </c>
      <c r="K36" s="118">
        <v>8.7834103591318939</v>
      </c>
      <c r="L36" s="118">
        <v>8.6627983061573879</v>
      </c>
      <c r="M36" s="118">
        <v>4.6388900568599007</v>
      </c>
      <c r="N36" s="118">
        <v>8.1442373572366549</v>
      </c>
      <c r="O36" s="118">
        <v>19.664780728704667</v>
      </c>
      <c r="P36" s="118">
        <v>8.5606147843407641</v>
      </c>
      <c r="Q36" s="118">
        <v>6.5446502886481355</v>
      </c>
      <c r="R36" s="117">
        <v>57.32</v>
      </c>
      <c r="S36" s="115">
        <v>442.2</v>
      </c>
      <c r="T36" s="115">
        <v>206.1</v>
      </c>
      <c r="U36" s="115">
        <v>158.9</v>
      </c>
      <c r="V36" s="115">
        <v>262.60000000000002</v>
      </c>
      <c r="W36" s="115">
        <v>72.849999999999994</v>
      </c>
      <c r="X36" s="115"/>
      <c r="Y36" s="115"/>
      <c r="Z36" s="116">
        <v>13.48</v>
      </c>
      <c r="AA36" s="115">
        <v>725.2</v>
      </c>
      <c r="AB36" s="115"/>
      <c r="AC36" s="115"/>
      <c r="AD36" s="115">
        <v>1418</v>
      </c>
      <c r="AE36" s="115">
        <v>1093</v>
      </c>
      <c r="AF36" s="115">
        <v>1444</v>
      </c>
      <c r="AG36" s="108">
        <f t="shared" si="2"/>
        <v>5.0543199074517045</v>
      </c>
      <c r="AH36" s="107">
        <f t="shared" si="3"/>
        <v>126.55798327910206</v>
      </c>
      <c r="AI36" s="107">
        <f t="shared" si="4"/>
        <v>16.04175271239545</v>
      </c>
      <c r="AJ36" s="107">
        <f t="shared" si="5"/>
        <v>10.975465131022956</v>
      </c>
      <c r="AK36" s="107">
        <f t="shared" si="6"/>
        <v>29.50280831648119</v>
      </c>
      <c r="AL36" s="107">
        <f t="shared" si="7"/>
        <v>17.669939232092268</v>
      </c>
      <c r="AM36" s="107">
        <f t="shared" si="8"/>
        <v>0</v>
      </c>
      <c r="AN36" s="107">
        <f t="shared" si="9"/>
        <v>0</v>
      </c>
      <c r="AO36" s="107">
        <f t="shared" si="10"/>
        <v>1.5347113989710361</v>
      </c>
      <c r="AP36" s="107">
        <f t="shared" si="11"/>
        <v>83.714288890292949</v>
      </c>
      <c r="AQ36" s="107">
        <f t="shared" si="12"/>
        <v>0</v>
      </c>
      <c r="AR36" s="107">
        <f t="shared" si="13"/>
        <v>0</v>
      </c>
      <c r="AS36" s="107">
        <f t="shared" si="14"/>
        <v>72.108609781249498</v>
      </c>
      <c r="AT36" s="107">
        <f t="shared" si="15"/>
        <v>127.67774599545537</v>
      </c>
      <c r="AU36" s="107">
        <f t="shared" si="16"/>
        <v>220.63822149590715</v>
      </c>
      <c r="AV36" s="106">
        <f t="shared" si="17"/>
        <v>87.752602571953474</v>
      </c>
      <c r="AW36" s="105">
        <f t="shared" si="18"/>
        <v>47.908992416034671</v>
      </c>
      <c r="AX36" s="105">
        <f t="shared" si="19"/>
        <v>30.105170902716914</v>
      </c>
      <c r="AY36" s="105">
        <f t="shared" si="20"/>
        <v>42.715053763440864</v>
      </c>
      <c r="AZ36" s="105">
        <f t="shared" si="21"/>
        <v>53.114886731391593</v>
      </c>
      <c r="BA36" s="105">
        <f t="shared" si="22"/>
        <v>21.128190255220414</v>
      </c>
      <c r="BB36" s="105">
        <f t="shared" si="23"/>
        <v>0</v>
      </c>
      <c r="BC36" s="105">
        <f t="shared" si="24"/>
        <v>0</v>
      </c>
      <c r="BD36" s="105">
        <f t="shared" si="25"/>
        <v>1.4587165891137321</v>
      </c>
      <c r="BE36" s="105">
        <f t="shared" si="26"/>
        <v>67.966260543580134</v>
      </c>
      <c r="BF36" s="105">
        <f t="shared" si="27"/>
        <v>0</v>
      </c>
      <c r="BG36" s="105">
        <f t="shared" si="28"/>
        <v>0</v>
      </c>
      <c r="BH36" s="105">
        <f t="shared" si="29"/>
        <v>47.599865726753947</v>
      </c>
      <c r="BI36" s="105">
        <f t="shared" si="30"/>
        <v>76.38015373864431</v>
      </c>
      <c r="BJ36" s="105">
        <f t="shared" si="31"/>
        <v>63.167104111985999</v>
      </c>
      <c r="BK36" s="114">
        <v>10.35</v>
      </c>
      <c r="BL36" s="112">
        <v>8.1959999999999997</v>
      </c>
      <c r="BM36" s="112">
        <v>8.2799999999999994</v>
      </c>
      <c r="BN36" s="112">
        <v>8.327</v>
      </c>
      <c r="BO36" s="112">
        <v>8.3670000000000009</v>
      </c>
      <c r="BP36" s="112">
        <v>8.1989999999999998</v>
      </c>
      <c r="BQ36" s="112"/>
      <c r="BR36" s="112"/>
      <c r="BS36" s="121">
        <v>7.7270000000000003</v>
      </c>
      <c r="BT36" s="112">
        <v>8.77</v>
      </c>
      <c r="BU36" s="112"/>
      <c r="BV36" s="112"/>
      <c r="BW36" s="112">
        <v>8.077</v>
      </c>
      <c r="BX36" s="112">
        <v>7.9809999999999999</v>
      </c>
      <c r="BY36" s="112">
        <v>8.1630000000000003</v>
      </c>
    </row>
    <row r="37" spans="1:77" s="102" customFormat="1" ht="18" x14ac:dyDescent="0.2">
      <c r="A37" s="111" t="s">
        <v>104</v>
      </c>
      <c r="B37" s="111" t="s">
        <v>2805</v>
      </c>
      <c r="C37" s="105">
        <v>10.125937058488562</v>
      </c>
      <c r="D37" s="105">
        <v>9.5155900948537759</v>
      </c>
      <c r="E37" s="105">
        <v>22.182567778567634</v>
      </c>
      <c r="F37" s="105">
        <v>10.602523824019753</v>
      </c>
      <c r="G37" s="105">
        <v>3.6745055917755334</v>
      </c>
      <c r="H37" s="105">
        <v>7.8745701936990367</v>
      </c>
      <c r="I37" s="105">
        <v>5.3487653644973303</v>
      </c>
      <c r="J37" s="105">
        <v>6.1021068836392356</v>
      </c>
      <c r="K37" s="105">
        <v>11.463664793019358</v>
      </c>
      <c r="L37" s="105">
        <v>7.6841644222111762</v>
      </c>
      <c r="M37" s="105">
        <v>6.5082852616786351</v>
      </c>
      <c r="N37" s="105">
        <v>18.556477497456189</v>
      </c>
      <c r="O37" s="105">
        <v>7.6496222247696668</v>
      </c>
      <c r="P37" s="105">
        <v>8.7834103591318939</v>
      </c>
      <c r="Q37" s="105">
        <v>2.1738973884989736</v>
      </c>
      <c r="R37" s="110">
        <v>25.53</v>
      </c>
      <c r="S37" s="109">
        <v>28.95</v>
      </c>
      <c r="T37" s="109">
        <v>42.7</v>
      </c>
      <c r="U37" s="109"/>
      <c r="V37" s="109">
        <v>31.23</v>
      </c>
      <c r="W37" s="109">
        <v>64.05</v>
      </c>
      <c r="X37" s="109"/>
      <c r="Y37" s="109"/>
      <c r="Z37" s="109"/>
      <c r="AA37" s="109">
        <v>171</v>
      </c>
      <c r="AB37" s="109">
        <v>105.2</v>
      </c>
      <c r="AC37" s="109">
        <v>363.9</v>
      </c>
      <c r="AD37" s="109">
        <v>293</v>
      </c>
      <c r="AE37" s="109">
        <v>256.2</v>
      </c>
      <c r="AF37" s="109">
        <v>482.3</v>
      </c>
      <c r="AG37" s="108">
        <f t="shared" si="2"/>
        <v>2.521248142521114</v>
      </c>
      <c r="AH37" s="107">
        <f t="shared" si="3"/>
        <v>3.0423756920400287</v>
      </c>
      <c r="AI37" s="107">
        <f t="shared" si="4"/>
        <v>1.9249349501032929</v>
      </c>
      <c r="AJ37" s="107">
        <f t="shared" si="5"/>
        <v>0</v>
      </c>
      <c r="AK37" s="107">
        <f t="shared" si="6"/>
        <v>8.4991025921692938</v>
      </c>
      <c r="AL37" s="107">
        <f t="shared" si="7"/>
        <v>8.1337772633293213</v>
      </c>
      <c r="AM37" s="107">
        <f t="shared" si="8"/>
        <v>0</v>
      </c>
      <c r="AN37" s="107">
        <f t="shared" si="9"/>
        <v>0</v>
      </c>
      <c r="AO37" s="107">
        <f t="shared" si="10"/>
        <v>0</v>
      </c>
      <c r="AP37" s="107">
        <f t="shared" si="11"/>
        <v>22.253558175528141</v>
      </c>
      <c r="AQ37" s="107">
        <f t="shared" si="12"/>
        <v>16.16401183571762</v>
      </c>
      <c r="AR37" s="107">
        <f t="shared" si="13"/>
        <v>19.610402892999769</v>
      </c>
      <c r="AS37" s="107">
        <f t="shared" si="14"/>
        <v>38.302545065723471</v>
      </c>
      <c r="AT37" s="107">
        <f t="shared" si="15"/>
        <v>29.168624659968803</v>
      </c>
      <c r="AU37" s="107">
        <f t="shared" si="16"/>
        <v>221.85959767540689</v>
      </c>
      <c r="AV37" s="106">
        <f t="shared" si="17"/>
        <v>39.084507042253527</v>
      </c>
      <c r="AW37" s="105">
        <f t="shared" si="18"/>
        <v>3.1365113759479955</v>
      </c>
      <c r="AX37" s="105">
        <f t="shared" si="19"/>
        <v>6.2372188139059306</v>
      </c>
      <c r="AY37" s="105">
        <f t="shared" si="20"/>
        <v>0</v>
      </c>
      <c r="AZ37" s="105">
        <f t="shared" si="21"/>
        <v>6.316747572815534</v>
      </c>
      <c r="BA37" s="105">
        <f t="shared" si="22"/>
        <v>18.575986078886309</v>
      </c>
      <c r="BB37" s="105">
        <f t="shared" si="23"/>
        <v>0</v>
      </c>
      <c r="BC37" s="105">
        <f t="shared" si="24"/>
        <v>0</v>
      </c>
      <c r="BD37" s="105">
        <f t="shared" si="25"/>
        <v>0</v>
      </c>
      <c r="BE37" s="105">
        <f t="shared" si="26"/>
        <v>16.026241799437674</v>
      </c>
      <c r="BF37" s="105">
        <f t="shared" si="27"/>
        <v>86.229508196721312</v>
      </c>
      <c r="BG37" s="105">
        <f t="shared" si="28"/>
        <v>51.529311809685638</v>
      </c>
      <c r="BH37" s="105">
        <f t="shared" si="29"/>
        <v>9.8355152735817395</v>
      </c>
      <c r="BI37" s="105">
        <f t="shared" si="30"/>
        <v>17.90356394129979</v>
      </c>
      <c r="BJ37" s="105">
        <f t="shared" si="31"/>
        <v>21.097987751531058</v>
      </c>
      <c r="BK37" s="104">
        <v>7.8140000000000001</v>
      </c>
      <c r="BL37" s="103">
        <v>7.742</v>
      </c>
      <c r="BM37" s="103">
        <v>7.4950000000000001</v>
      </c>
      <c r="BN37" s="103"/>
      <c r="BO37" s="103">
        <v>7.8979999999999997</v>
      </c>
      <c r="BP37" s="103">
        <v>7.0819999999999999</v>
      </c>
      <c r="BQ37" s="103"/>
      <c r="BR37" s="103"/>
      <c r="BS37" s="103"/>
      <c r="BT37" s="103">
        <v>6.9939999999999998</v>
      </c>
      <c r="BU37" s="103">
        <v>8.6219999999999999</v>
      </c>
      <c r="BV37" s="103">
        <v>8.8070000000000004</v>
      </c>
      <c r="BW37" s="103">
        <v>7.3879999999999999</v>
      </c>
      <c r="BX37" s="103">
        <v>6.8810000000000002</v>
      </c>
      <c r="BY37" s="103">
        <v>6.77</v>
      </c>
    </row>
    <row r="38" spans="1:77" s="102" customFormat="1" x14ac:dyDescent="0.2">
      <c r="A38" s="111" t="s">
        <v>74</v>
      </c>
      <c r="B38" s="111" t="s">
        <v>74</v>
      </c>
      <c r="C38" s="118">
        <v>18.898138789684765</v>
      </c>
      <c r="D38" s="118">
        <v>16.855614146704735</v>
      </c>
      <c r="E38" s="118">
        <v>28.608621148320552</v>
      </c>
      <c r="F38" s="118">
        <v>24.433670465117057</v>
      </c>
      <c r="G38" s="118">
        <v>26.782256062122265</v>
      </c>
      <c r="H38" s="118">
        <v>20.302819043592542</v>
      </c>
      <c r="I38" s="118">
        <v>16.339331450949107</v>
      </c>
      <c r="J38" s="118">
        <v>20.906531175178227</v>
      </c>
      <c r="K38" s="118">
        <v>10.581319203173418</v>
      </c>
      <c r="L38" s="118">
        <v>9.0253015436778412</v>
      </c>
      <c r="M38" s="118">
        <v>12.154539927289354</v>
      </c>
      <c r="N38" s="118">
        <v>8.7890934121488495</v>
      </c>
      <c r="O38" s="118">
        <v>22.84336285683391</v>
      </c>
      <c r="P38" s="118">
        <v>11.209531143965082</v>
      </c>
      <c r="Q38" s="118">
        <v>22.021116138763229</v>
      </c>
      <c r="R38" s="117"/>
      <c r="S38" s="115">
        <v>456.2</v>
      </c>
      <c r="T38" s="115">
        <v>242.8</v>
      </c>
      <c r="U38" s="115">
        <v>183.3</v>
      </c>
      <c r="V38" s="115">
        <v>268</v>
      </c>
      <c r="W38" s="115">
        <v>171</v>
      </c>
      <c r="X38" s="115"/>
      <c r="Y38" s="115"/>
      <c r="Z38" s="115"/>
      <c r="AA38" s="115">
        <v>511.8</v>
      </c>
      <c r="AB38" s="115"/>
      <c r="AC38" s="115"/>
      <c r="AD38" s="115">
        <v>1311</v>
      </c>
      <c r="AE38" s="115">
        <v>614.5</v>
      </c>
      <c r="AF38" s="115">
        <v>594.5</v>
      </c>
      <c r="AG38" s="108">
        <f t="shared" si="2"/>
        <v>0</v>
      </c>
      <c r="AH38" s="107">
        <f t="shared" si="3"/>
        <v>27.065166301827507</v>
      </c>
      <c r="AI38" s="107">
        <f t="shared" si="4"/>
        <v>8.4869521932291168</v>
      </c>
      <c r="AJ38" s="107">
        <f t="shared" si="5"/>
        <v>7.5019428727128759</v>
      </c>
      <c r="AK38" s="107">
        <f t="shared" si="6"/>
        <v>10.006625258841741</v>
      </c>
      <c r="AL38" s="107">
        <f t="shared" si="7"/>
        <v>8.4224756982191913</v>
      </c>
      <c r="AM38" s="107">
        <f t="shared" si="8"/>
        <v>0</v>
      </c>
      <c r="AN38" s="107">
        <f t="shared" si="9"/>
        <v>0</v>
      </c>
      <c r="AO38" s="107">
        <f t="shared" si="10"/>
        <v>0</v>
      </c>
      <c r="AP38" s="107">
        <f t="shared" si="11"/>
        <v>56.707246569341741</v>
      </c>
      <c r="AQ38" s="107">
        <f t="shared" si="12"/>
        <v>0</v>
      </c>
      <c r="AR38" s="107">
        <f t="shared" si="13"/>
        <v>0</v>
      </c>
      <c r="AS38" s="107">
        <f t="shared" si="14"/>
        <v>57.390849509173563</v>
      </c>
      <c r="AT38" s="107">
        <f t="shared" si="15"/>
        <v>54.81942037609938</v>
      </c>
      <c r="AU38" s="107">
        <f t="shared" si="16"/>
        <v>26.996815068493113</v>
      </c>
      <c r="AV38" s="106">
        <f t="shared" si="17"/>
        <v>0</v>
      </c>
      <c r="AW38" s="105">
        <f t="shared" si="18"/>
        <v>49.425785482123509</v>
      </c>
      <c r="AX38" s="105">
        <f t="shared" si="19"/>
        <v>35.46596552731522</v>
      </c>
      <c r="AY38" s="105">
        <f t="shared" si="20"/>
        <v>49.274193548387096</v>
      </c>
      <c r="AZ38" s="105">
        <f t="shared" si="21"/>
        <v>54.207119741100328</v>
      </c>
      <c r="BA38" s="105">
        <f t="shared" si="22"/>
        <v>49.593967517401389</v>
      </c>
      <c r="BB38" s="105">
        <f t="shared" si="23"/>
        <v>0</v>
      </c>
      <c r="BC38" s="105">
        <f t="shared" si="24"/>
        <v>0</v>
      </c>
      <c r="BD38" s="105">
        <f t="shared" si="25"/>
        <v>0</v>
      </c>
      <c r="BE38" s="105">
        <f t="shared" si="26"/>
        <v>47.966260543580134</v>
      </c>
      <c r="BF38" s="105">
        <f t="shared" si="27"/>
        <v>0</v>
      </c>
      <c r="BG38" s="105">
        <f t="shared" si="28"/>
        <v>0</v>
      </c>
      <c r="BH38" s="105">
        <f t="shared" si="29"/>
        <v>44.008056394763344</v>
      </c>
      <c r="BI38" s="105">
        <f t="shared" si="30"/>
        <v>42.941998602375961</v>
      </c>
      <c r="BJ38" s="105">
        <f t="shared" si="31"/>
        <v>26.00612423447069</v>
      </c>
      <c r="BK38" s="114"/>
      <c r="BL38" s="112">
        <v>9.6950000000000003</v>
      </c>
      <c r="BM38" s="112">
        <v>9.9290000000000003</v>
      </c>
      <c r="BN38" s="112">
        <v>9.8249999999999993</v>
      </c>
      <c r="BO38" s="112">
        <v>9.9849999999999994</v>
      </c>
      <c r="BP38" s="112">
        <v>9.3659999999999997</v>
      </c>
      <c r="BQ38" s="112"/>
      <c r="BR38" s="112"/>
      <c r="BS38" s="112"/>
      <c r="BT38" s="112">
        <v>8.5</v>
      </c>
      <c r="BU38" s="112"/>
      <c r="BV38" s="112"/>
      <c r="BW38" s="112">
        <v>8.6440000000000001</v>
      </c>
      <c r="BX38" s="112">
        <v>7.9770000000000003</v>
      </c>
      <c r="BY38" s="112">
        <v>8.1790000000000003</v>
      </c>
    </row>
    <row r="39" spans="1:77" s="102" customFormat="1" x14ac:dyDescent="0.2">
      <c r="A39" s="111" t="s">
        <v>76</v>
      </c>
      <c r="B39" s="111" t="s">
        <v>76</v>
      </c>
      <c r="C39" s="105">
        <v>14.237232109459157</v>
      </c>
      <c r="D39" s="105">
        <v>11.793970954053261</v>
      </c>
      <c r="E39" s="105">
        <v>14.004069700785481</v>
      </c>
      <c r="F39" s="105">
        <v>33.174223954866285</v>
      </c>
      <c r="G39" s="105">
        <v>33.355034612498301</v>
      </c>
      <c r="H39" s="105">
        <v>26.701420197437752</v>
      </c>
      <c r="I39" s="105">
        <v>4.5475412537220841</v>
      </c>
      <c r="J39" s="105">
        <v>4.3538062727199227</v>
      </c>
      <c r="K39" s="105">
        <v>12.665953352356414</v>
      </c>
      <c r="L39" s="105">
        <v>8.5567299087345035</v>
      </c>
      <c r="M39" s="105">
        <v>4.9340855309524398</v>
      </c>
      <c r="N39" s="105">
        <v>1.7247644284744599</v>
      </c>
      <c r="O39" s="105">
        <v>3.0688579124838231</v>
      </c>
      <c r="P39" s="105">
        <v>5.3021675603785123</v>
      </c>
      <c r="Q39" s="105">
        <v>17.792877332614037</v>
      </c>
      <c r="R39" s="110"/>
      <c r="S39" s="109">
        <v>351.9</v>
      </c>
      <c r="T39" s="109">
        <v>202.4</v>
      </c>
      <c r="U39" s="109">
        <v>139.5</v>
      </c>
      <c r="V39" s="109">
        <v>192</v>
      </c>
      <c r="W39" s="109">
        <v>116.7</v>
      </c>
      <c r="X39" s="109"/>
      <c r="Y39" s="109"/>
      <c r="Z39" s="109"/>
      <c r="AA39" s="109"/>
      <c r="AB39" s="109"/>
      <c r="AC39" s="109"/>
      <c r="AD39" s="109">
        <v>29.6</v>
      </c>
      <c r="AE39" s="123">
        <v>67.73</v>
      </c>
      <c r="AF39" s="123">
        <v>92.98</v>
      </c>
      <c r="AG39" s="108">
        <f t="shared" si="2"/>
        <v>0</v>
      </c>
      <c r="AH39" s="107">
        <f t="shared" si="3"/>
        <v>29.837278841106667</v>
      </c>
      <c r="AI39" s="107">
        <f t="shared" si="4"/>
        <v>14.45294148947627</v>
      </c>
      <c r="AJ39" s="107">
        <f t="shared" si="5"/>
        <v>4.2050719917304029</v>
      </c>
      <c r="AK39" s="107">
        <f t="shared" si="6"/>
        <v>5.7562524587534565</v>
      </c>
      <c r="AL39" s="107">
        <f t="shared" si="7"/>
        <v>4.3705540430841374</v>
      </c>
      <c r="AM39" s="107">
        <f t="shared" si="8"/>
        <v>0</v>
      </c>
      <c r="AN39" s="107">
        <f t="shared" si="9"/>
        <v>0</v>
      </c>
      <c r="AO39" s="107">
        <f t="shared" si="10"/>
        <v>0</v>
      </c>
      <c r="AP39" s="107">
        <f t="shared" si="11"/>
        <v>0</v>
      </c>
      <c r="AQ39" s="107">
        <f t="shared" si="12"/>
        <v>0</v>
      </c>
      <c r="AR39" s="107">
        <f t="shared" si="13"/>
        <v>0</v>
      </c>
      <c r="AS39" s="107">
        <f t="shared" si="14"/>
        <v>9.6452820052665214</v>
      </c>
      <c r="AT39" s="107">
        <f t="shared" si="15"/>
        <v>12.774021044926178</v>
      </c>
      <c r="AU39" s="107">
        <f t="shared" si="16"/>
        <v>5.2256865633288703</v>
      </c>
      <c r="AV39" s="106">
        <f t="shared" si="17"/>
        <v>0</v>
      </c>
      <c r="AW39" s="105">
        <f t="shared" si="18"/>
        <v>38.125677139761649</v>
      </c>
      <c r="AX39" s="105">
        <f t="shared" si="19"/>
        <v>29.564709319310545</v>
      </c>
      <c r="AY39" s="105">
        <f t="shared" si="20"/>
        <v>37.5</v>
      </c>
      <c r="AZ39" s="105">
        <f t="shared" si="21"/>
        <v>38.834951456310684</v>
      </c>
      <c r="BA39" s="105">
        <f t="shared" si="22"/>
        <v>33.845707656612525</v>
      </c>
      <c r="BB39" s="105">
        <f t="shared" si="23"/>
        <v>0</v>
      </c>
      <c r="BC39" s="105">
        <f t="shared" si="24"/>
        <v>0</v>
      </c>
      <c r="BD39" s="105">
        <f t="shared" si="25"/>
        <v>0</v>
      </c>
      <c r="BE39" s="105">
        <f t="shared" si="26"/>
        <v>0</v>
      </c>
      <c r="BF39" s="105">
        <f t="shared" si="27"/>
        <v>0</v>
      </c>
      <c r="BG39" s="105">
        <f t="shared" si="28"/>
        <v>0</v>
      </c>
      <c r="BH39" s="105">
        <f t="shared" si="29"/>
        <v>0.99362202081235318</v>
      </c>
      <c r="BI39" s="105">
        <f t="shared" si="30"/>
        <v>4.7330538085255069</v>
      </c>
      <c r="BJ39" s="105">
        <f t="shared" si="31"/>
        <v>4.0673665791776026</v>
      </c>
      <c r="BK39" s="104"/>
      <c r="BL39" s="103">
        <v>8.7029999999999994</v>
      </c>
      <c r="BM39" s="103">
        <v>9.1560000000000006</v>
      </c>
      <c r="BN39" s="103">
        <v>8.6630000000000003</v>
      </c>
      <c r="BO39" s="103">
        <v>8.7349999999999994</v>
      </c>
      <c r="BP39" s="103">
        <v>8.3829999999999991</v>
      </c>
      <c r="BQ39" s="103"/>
      <c r="BR39" s="103"/>
      <c r="BS39" s="103"/>
      <c r="BT39" s="103"/>
      <c r="BU39" s="103"/>
      <c r="BV39" s="103"/>
      <c r="BW39" s="103">
        <v>8.4420000000000002</v>
      </c>
      <c r="BX39" s="122">
        <v>6.44</v>
      </c>
      <c r="BY39" s="122">
        <v>7.27</v>
      </c>
    </row>
    <row r="40" spans="1:77" s="102" customFormat="1" x14ac:dyDescent="0.2">
      <c r="A40" s="111" t="s">
        <v>77</v>
      </c>
      <c r="B40" s="111" t="s">
        <v>77</v>
      </c>
      <c r="C40" s="118">
        <v>4.9568252497034919</v>
      </c>
      <c r="D40" s="118">
        <v>19.598984877141476</v>
      </c>
      <c r="E40" s="118">
        <v>3.8663903868818932</v>
      </c>
      <c r="F40" s="118">
        <v>8.1336253225109587</v>
      </c>
      <c r="G40" s="118">
        <v>9.2317428876891352</v>
      </c>
      <c r="H40" s="118">
        <v>3.4685029963674197</v>
      </c>
      <c r="I40" s="118">
        <v>24.70967423736764</v>
      </c>
      <c r="J40" s="118">
        <v>4.912050996876915</v>
      </c>
      <c r="K40" s="118">
        <v>14.786855335861238</v>
      </c>
      <c r="L40" s="118">
        <v>15.010209441195322</v>
      </c>
      <c r="M40" s="118">
        <v>19.920801728406172</v>
      </c>
      <c r="N40" s="118">
        <v>17.165666411072326</v>
      </c>
      <c r="O40" s="118">
        <v>35.259734577907395</v>
      </c>
      <c r="P40" s="118">
        <v>15.938380210014742</v>
      </c>
      <c r="Q40" s="118">
        <v>15.694642972777107</v>
      </c>
      <c r="R40" s="117"/>
      <c r="S40" s="115">
        <v>814.3</v>
      </c>
      <c r="T40" s="115">
        <v>684.6</v>
      </c>
      <c r="U40" s="115">
        <v>246.8</v>
      </c>
      <c r="V40" s="115">
        <v>494.4</v>
      </c>
      <c r="W40" s="115">
        <v>208</v>
      </c>
      <c r="X40" s="123"/>
      <c r="Y40" s="123"/>
      <c r="Z40" s="123"/>
      <c r="AA40" s="115"/>
      <c r="AB40" s="115"/>
      <c r="AC40" s="115"/>
      <c r="AD40" s="115">
        <v>1328</v>
      </c>
      <c r="AE40" s="115">
        <v>659.9</v>
      </c>
      <c r="AF40" s="115">
        <v>1297</v>
      </c>
      <c r="AG40" s="108">
        <f t="shared" si="2"/>
        <v>0</v>
      </c>
      <c r="AH40" s="107">
        <f t="shared" si="3"/>
        <v>41.548070224276131</v>
      </c>
      <c r="AI40" s="107">
        <f t="shared" si="4"/>
        <v>177.06437568300123</v>
      </c>
      <c r="AJ40" s="107">
        <f t="shared" si="5"/>
        <v>30.343172965804818</v>
      </c>
      <c r="AK40" s="107">
        <f t="shared" si="6"/>
        <v>53.554351113840092</v>
      </c>
      <c r="AL40" s="107">
        <f t="shared" si="7"/>
        <v>59.96823419724285</v>
      </c>
      <c r="AM40" s="107">
        <f t="shared" si="8"/>
        <v>0</v>
      </c>
      <c r="AN40" s="107">
        <f t="shared" si="9"/>
        <v>0</v>
      </c>
      <c r="AO40" s="107">
        <f t="shared" si="10"/>
        <v>0</v>
      </c>
      <c r="AP40" s="107">
        <f t="shared" si="11"/>
        <v>0</v>
      </c>
      <c r="AQ40" s="107">
        <f t="shared" si="12"/>
        <v>0</v>
      </c>
      <c r="AR40" s="107">
        <f t="shared" si="13"/>
        <v>0</v>
      </c>
      <c r="AS40" s="107">
        <f t="shared" si="14"/>
        <v>37.663357818696731</v>
      </c>
      <c r="AT40" s="107">
        <f t="shared" si="15"/>
        <v>41.403203544194383</v>
      </c>
      <c r="AU40" s="107">
        <f t="shared" si="16"/>
        <v>82.63966260651425</v>
      </c>
      <c r="AV40" s="106">
        <f t="shared" si="17"/>
        <v>0</v>
      </c>
      <c r="AW40" s="105">
        <f t="shared" si="18"/>
        <v>88.223185265438786</v>
      </c>
      <c r="AX40" s="105">
        <f t="shared" si="19"/>
        <v>100</v>
      </c>
      <c r="AY40" s="105">
        <f t="shared" si="20"/>
        <v>66.344086021505376</v>
      </c>
      <c r="AZ40" s="105">
        <f t="shared" si="21"/>
        <v>100</v>
      </c>
      <c r="BA40" s="105">
        <f t="shared" si="22"/>
        <v>60.324825986078885</v>
      </c>
      <c r="BB40" s="105">
        <f t="shared" si="23"/>
        <v>0</v>
      </c>
      <c r="BC40" s="105">
        <f t="shared" si="24"/>
        <v>0</v>
      </c>
      <c r="BD40" s="105">
        <f t="shared" si="25"/>
        <v>0</v>
      </c>
      <c r="BE40" s="105">
        <f t="shared" si="26"/>
        <v>0</v>
      </c>
      <c r="BF40" s="105">
        <f t="shared" si="27"/>
        <v>0</v>
      </c>
      <c r="BG40" s="105">
        <f t="shared" si="28"/>
        <v>0</v>
      </c>
      <c r="BH40" s="105">
        <f t="shared" si="29"/>
        <v>44.57871769050017</v>
      </c>
      <c r="BI40" s="105">
        <f t="shared" si="30"/>
        <v>46.114605171208943</v>
      </c>
      <c r="BJ40" s="105">
        <f t="shared" si="31"/>
        <v>56.736657917760283</v>
      </c>
      <c r="BK40" s="114"/>
      <c r="BL40" s="112">
        <v>7.7859999999999996</v>
      </c>
      <c r="BM40" s="112">
        <v>7.7750000000000004</v>
      </c>
      <c r="BN40" s="112">
        <v>8.3659999999999997</v>
      </c>
      <c r="BO40" s="112">
        <v>8.4309999999999992</v>
      </c>
      <c r="BP40" s="112">
        <v>8.7170000000000005</v>
      </c>
      <c r="BQ40" s="122"/>
      <c r="BR40" s="122"/>
      <c r="BS40" s="122"/>
      <c r="BT40" s="112"/>
      <c r="BU40" s="112"/>
      <c r="BV40" s="112"/>
      <c r="BW40" s="112">
        <v>6.8559999999999999</v>
      </c>
      <c r="BX40" s="112">
        <v>6.81</v>
      </c>
      <c r="BY40" s="112">
        <v>7.0039999999999996</v>
      </c>
    </row>
    <row r="41" spans="1:77" s="102" customFormat="1" ht="18" x14ac:dyDescent="0.2">
      <c r="A41" s="111" t="s">
        <v>106</v>
      </c>
      <c r="B41" s="111" t="s">
        <v>2804</v>
      </c>
      <c r="C41" s="105">
        <v>13.398107160517627</v>
      </c>
      <c r="D41" s="105">
        <v>15.466994710631823</v>
      </c>
      <c r="E41" s="105">
        <v>18.171585315585912</v>
      </c>
      <c r="F41" s="105">
        <v>21.509927706680266</v>
      </c>
      <c r="G41" s="105">
        <v>20.428785041730354</v>
      </c>
      <c r="H41" s="105">
        <v>20.227435985662321</v>
      </c>
      <c r="I41" s="105">
        <v>13.338555126327515</v>
      </c>
      <c r="J41" s="105">
        <v>10.375950566344457</v>
      </c>
      <c r="K41" s="105">
        <v>12.710086567783575</v>
      </c>
      <c r="L41" s="105">
        <v>12.157987633724375</v>
      </c>
      <c r="M41" s="105">
        <v>14.386813668877153</v>
      </c>
      <c r="N41" s="105">
        <v>21.134470768668098</v>
      </c>
      <c r="O41" s="105">
        <v>11.855900402690898</v>
      </c>
      <c r="P41" s="105">
        <v>19.71889400363704</v>
      </c>
      <c r="Q41" s="105">
        <v>8.1767932647064612</v>
      </c>
      <c r="R41" s="110">
        <v>42.52</v>
      </c>
      <c r="S41" s="109"/>
      <c r="T41" s="109"/>
      <c r="U41" s="120"/>
      <c r="V41" s="109">
        <v>156.5</v>
      </c>
      <c r="W41" s="109">
        <v>175.4</v>
      </c>
      <c r="X41" s="109"/>
      <c r="Y41" s="109"/>
      <c r="Z41" s="109"/>
      <c r="AA41" s="109">
        <v>643.29999999999995</v>
      </c>
      <c r="AB41" s="109"/>
      <c r="AC41" s="109"/>
      <c r="AD41" s="109">
        <v>437.3</v>
      </c>
      <c r="AE41" s="109">
        <v>567.5</v>
      </c>
      <c r="AF41" s="109">
        <v>687.7</v>
      </c>
      <c r="AG41" s="108">
        <f t="shared" si="2"/>
        <v>3.1735826180955304</v>
      </c>
      <c r="AH41" s="107">
        <f t="shared" si="3"/>
        <v>0</v>
      </c>
      <c r="AI41" s="107">
        <f t="shared" si="4"/>
        <v>0</v>
      </c>
      <c r="AJ41" s="107">
        <f t="shared" si="5"/>
        <v>0</v>
      </c>
      <c r="AK41" s="107">
        <f t="shared" si="6"/>
        <v>7.6607590554364258</v>
      </c>
      <c r="AL41" s="107">
        <f t="shared" si="7"/>
        <v>8.6713906856176735</v>
      </c>
      <c r="AM41" s="107">
        <f t="shared" si="8"/>
        <v>0</v>
      </c>
      <c r="AN41" s="107">
        <f t="shared" si="9"/>
        <v>0</v>
      </c>
      <c r="AO41" s="107">
        <f t="shared" si="10"/>
        <v>0</v>
      </c>
      <c r="AP41" s="107">
        <f t="shared" si="11"/>
        <v>52.911716920618126</v>
      </c>
      <c r="AQ41" s="107">
        <f t="shared" si="12"/>
        <v>0</v>
      </c>
      <c r="AR41" s="107">
        <f t="shared" si="13"/>
        <v>0</v>
      </c>
      <c r="AS41" s="107">
        <f t="shared" si="14"/>
        <v>36.884587854731585</v>
      </c>
      <c r="AT41" s="107">
        <f t="shared" si="15"/>
        <v>28.77950456528281</v>
      </c>
      <c r="AU41" s="107">
        <f t="shared" si="16"/>
        <v>84.103875166848525</v>
      </c>
      <c r="AV41" s="106">
        <f t="shared" si="17"/>
        <v>65.094917330067361</v>
      </c>
      <c r="AW41" s="105">
        <f t="shared" si="18"/>
        <v>0</v>
      </c>
      <c r="AX41" s="105">
        <f t="shared" si="19"/>
        <v>0</v>
      </c>
      <c r="AY41" s="105">
        <f t="shared" si="20"/>
        <v>0</v>
      </c>
      <c r="AZ41" s="105">
        <f t="shared" si="21"/>
        <v>31.654530744336572</v>
      </c>
      <c r="BA41" s="105">
        <f t="shared" si="22"/>
        <v>50.870069605568446</v>
      </c>
      <c r="BB41" s="105">
        <f t="shared" si="23"/>
        <v>0</v>
      </c>
      <c r="BC41" s="105">
        <f t="shared" si="24"/>
        <v>0</v>
      </c>
      <c r="BD41" s="105">
        <f t="shared" si="25"/>
        <v>0</v>
      </c>
      <c r="BE41" s="105">
        <f t="shared" si="26"/>
        <v>60.290534208059974</v>
      </c>
      <c r="BF41" s="105">
        <f t="shared" si="27"/>
        <v>0</v>
      </c>
      <c r="BG41" s="105">
        <f t="shared" si="28"/>
        <v>0</v>
      </c>
      <c r="BH41" s="105">
        <f t="shared" si="29"/>
        <v>14.67942262504196</v>
      </c>
      <c r="BI41" s="105">
        <f t="shared" si="30"/>
        <v>39.657582110412299</v>
      </c>
      <c r="BJ41" s="105">
        <f t="shared" si="31"/>
        <v>30.083114610673665</v>
      </c>
      <c r="BK41" s="104">
        <v>8.81</v>
      </c>
      <c r="BL41" s="103"/>
      <c r="BM41" s="103"/>
      <c r="BN41" s="119"/>
      <c r="BO41" s="103">
        <v>5.6040000000000001</v>
      </c>
      <c r="BP41" s="103">
        <v>5.9859999999999998</v>
      </c>
      <c r="BQ41" s="103"/>
      <c r="BR41" s="103"/>
      <c r="BS41" s="103"/>
      <c r="BT41" s="103">
        <v>7.657</v>
      </c>
      <c r="BU41" s="103"/>
      <c r="BV41" s="103"/>
      <c r="BW41" s="103">
        <v>5.5629999999999997</v>
      </c>
      <c r="BX41" s="103">
        <v>5.2930000000000001</v>
      </c>
      <c r="BY41" s="103">
        <v>5.6360000000000001</v>
      </c>
    </row>
    <row r="42" spans="1:77" s="102" customFormat="1" ht="18" x14ac:dyDescent="0.2">
      <c r="A42" s="111" t="s">
        <v>108</v>
      </c>
      <c r="B42" s="111" t="s">
        <v>2803</v>
      </c>
      <c r="C42" s="118">
        <v>8.272238308922649</v>
      </c>
      <c r="D42" s="118">
        <v>4.3932905296583815</v>
      </c>
      <c r="E42" s="118">
        <v>7.0391227401198204</v>
      </c>
      <c r="F42" s="118">
        <v>7.2086635472279337</v>
      </c>
      <c r="G42" s="118">
        <v>9.2439055798193674</v>
      </c>
      <c r="H42" s="118">
        <v>14.0775141764172</v>
      </c>
      <c r="I42" s="118">
        <v>20.810461195417069</v>
      </c>
      <c r="J42" s="118">
        <v>23.835032852444858</v>
      </c>
      <c r="K42" s="118">
        <v>28.359697828741051</v>
      </c>
      <c r="L42" s="118">
        <v>17.445117248037231</v>
      </c>
      <c r="M42" s="118">
        <v>18.939523531852771</v>
      </c>
      <c r="N42" s="118">
        <v>19.252051975070763</v>
      </c>
      <c r="O42" s="118">
        <v>29.183969726488751</v>
      </c>
      <c r="P42" s="118">
        <v>12.457059302845954</v>
      </c>
      <c r="Q42" s="118">
        <v>15.696185825863614</v>
      </c>
      <c r="R42" s="117"/>
      <c r="S42" s="115">
        <v>699.7</v>
      </c>
      <c r="T42" s="115">
        <v>382.9</v>
      </c>
      <c r="U42" s="115">
        <v>241.9</v>
      </c>
      <c r="V42" s="115">
        <v>333.4</v>
      </c>
      <c r="W42" s="115">
        <v>141.6</v>
      </c>
      <c r="X42" s="115"/>
      <c r="Y42" s="115"/>
      <c r="Z42" s="115"/>
      <c r="AA42" s="116">
        <v>20</v>
      </c>
      <c r="AB42" s="115"/>
      <c r="AC42" s="115"/>
      <c r="AD42" s="115">
        <v>112.2</v>
      </c>
      <c r="AE42" s="115">
        <v>68.98</v>
      </c>
      <c r="AF42" s="115">
        <v>213.4</v>
      </c>
      <c r="AG42" s="108">
        <f t="shared" si="2"/>
        <v>0</v>
      </c>
      <c r="AH42" s="107">
        <f t="shared" si="3"/>
        <v>159.26558812271588</v>
      </c>
      <c r="AI42" s="107">
        <f t="shared" si="4"/>
        <v>54.395982871223843</v>
      </c>
      <c r="AJ42" s="107">
        <f t="shared" si="5"/>
        <v>33.556844263181326</v>
      </c>
      <c r="AK42" s="107">
        <f t="shared" si="6"/>
        <v>36.067006215192741</v>
      </c>
      <c r="AL42" s="107">
        <f t="shared" si="7"/>
        <v>10.058594026295481</v>
      </c>
      <c r="AM42" s="107">
        <f t="shared" si="8"/>
        <v>0</v>
      </c>
      <c r="AN42" s="107">
        <f t="shared" si="9"/>
        <v>0</v>
      </c>
      <c r="AO42" s="107">
        <f t="shared" si="10"/>
        <v>0</v>
      </c>
      <c r="AP42" s="107">
        <f t="shared" si="11"/>
        <v>1.1464525984914329</v>
      </c>
      <c r="AQ42" s="107">
        <f t="shared" si="12"/>
        <v>0</v>
      </c>
      <c r="AR42" s="107">
        <f t="shared" si="13"/>
        <v>0</v>
      </c>
      <c r="AS42" s="107">
        <f t="shared" si="14"/>
        <v>3.8445763565249993</v>
      </c>
      <c r="AT42" s="107">
        <f t="shared" si="15"/>
        <v>5.5374224624780233</v>
      </c>
      <c r="AU42" s="107">
        <f t="shared" si="16"/>
        <v>13.595659631422503</v>
      </c>
      <c r="AV42" s="106">
        <f t="shared" si="17"/>
        <v>0</v>
      </c>
      <c r="AW42" s="105">
        <f t="shared" si="18"/>
        <v>75.807150595882987</v>
      </c>
      <c r="AX42" s="105">
        <f t="shared" si="19"/>
        <v>55.93047034764826</v>
      </c>
      <c r="AY42" s="105">
        <f t="shared" si="20"/>
        <v>65.026881720430111</v>
      </c>
      <c r="AZ42" s="105">
        <f t="shared" si="21"/>
        <v>67.435275080906152</v>
      </c>
      <c r="BA42" s="105">
        <f t="shared" si="22"/>
        <v>41.067285382830626</v>
      </c>
      <c r="BB42" s="105">
        <f t="shared" si="23"/>
        <v>0</v>
      </c>
      <c r="BC42" s="105">
        <f t="shared" si="24"/>
        <v>0</v>
      </c>
      <c r="BD42" s="105">
        <f t="shared" si="25"/>
        <v>0</v>
      </c>
      <c r="BE42" s="105">
        <f t="shared" si="26"/>
        <v>1.8744142455482662</v>
      </c>
      <c r="BF42" s="105">
        <f t="shared" si="27"/>
        <v>0</v>
      </c>
      <c r="BG42" s="105">
        <f t="shared" si="28"/>
        <v>0</v>
      </c>
      <c r="BH42" s="105">
        <f t="shared" si="29"/>
        <v>3.7663645518630413</v>
      </c>
      <c r="BI42" s="105">
        <f t="shared" si="30"/>
        <v>4.8204053109713483</v>
      </c>
      <c r="BJ42" s="105">
        <f t="shared" si="31"/>
        <v>9.3350831146106739</v>
      </c>
      <c r="BK42" s="114"/>
      <c r="BL42" s="112">
        <v>8.1440000000000001</v>
      </c>
      <c r="BM42" s="112">
        <v>7.9160000000000004</v>
      </c>
      <c r="BN42" s="112">
        <v>8.6170000000000009</v>
      </c>
      <c r="BO42" s="112">
        <v>9.0739999999999998</v>
      </c>
      <c r="BP42" s="112">
        <v>8.2390000000000008</v>
      </c>
      <c r="BQ42" s="112"/>
      <c r="BR42" s="112"/>
      <c r="BS42" s="112"/>
      <c r="BT42" s="121">
        <v>7</v>
      </c>
      <c r="BU42" s="112"/>
      <c r="BV42" s="112"/>
      <c r="BW42" s="112">
        <v>7.1310000000000002</v>
      </c>
      <c r="BX42" s="112">
        <v>6.8410000000000002</v>
      </c>
      <c r="BY42" s="112">
        <v>7.17</v>
      </c>
    </row>
    <row r="43" spans="1:77" s="102" customFormat="1" ht="18" x14ac:dyDescent="0.2">
      <c r="A43" s="111" t="s">
        <v>111</v>
      </c>
      <c r="B43" s="111" t="s">
        <v>2802</v>
      </c>
      <c r="C43" s="105">
        <v>6.4006712742104419</v>
      </c>
      <c r="D43" s="105">
        <v>9.6036035831237871</v>
      </c>
      <c r="E43" s="105">
        <v>11.445380411570266</v>
      </c>
      <c r="F43" s="105">
        <v>0.86675891719617204</v>
      </c>
      <c r="G43" s="105">
        <v>6.6066699265058491</v>
      </c>
      <c r="H43" s="105">
        <v>8.980151235329668</v>
      </c>
      <c r="I43" s="105">
        <v>6.5463228824030146</v>
      </c>
      <c r="J43" s="105">
        <v>20.832347739045606</v>
      </c>
      <c r="K43" s="105">
        <v>9.9786358415619762</v>
      </c>
      <c r="L43" s="105">
        <v>20.964960352218611</v>
      </c>
      <c r="M43" s="105">
        <v>32.528925003631379</v>
      </c>
      <c r="N43" s="105">
        <v>18.52904363493472</v>
      </c>
      <c r="O43" s="105">
        <v>16.969527867122778</v>
      </c>
      <c r="P43" s="105">
        <v>22.567237697443016</v>
      </c>
      <c r="Q43" s="105">
        <v>10.575857944703147</v>
      </c>
      <c r="R43" s="110">
        <v>49.8</v>
      </c>
      <c r="S43" s="116">
        <v>20.55</v>
      </c>
      <c r="T43" s="116">
        <v>19.37</v>
      </c>
      <c r="U43" s="120"/>
      <c r="V43" s="109">
        <v>97.48</v>
      </c>
      <c r="W43" s="120"/>
      <c r="X43" s="109"/>
      <c r="Y43" s="109"/>
      <c r="Z43" s="109"/>
      <c r="AA43" s="109">
        <v>773.3</v>
      </c>
      <c r="AB43" s="109"/>
      <c r="AC43" s="109"/>
      <c r="AD43" s="109">
        <v>119.6</v>
      </c>
      <c r="AE43" s="109">
        <v>265.60000000000002</v>
      </c>
      <c r="AF43" s="109">
        <v>283.2</v>
      </c>
      <c r="AG43" s="108">
        <f t="shared" si="2"/>
        <v>7.7804339367737807</v>
      </c>
      <c r="AH43" s="107">
        <f t="shared" si="3"/>
        <v>2.1398217681654508</v>
      </c>
      <c r="AI43" s="107">
        <f t="shared" si="4"/>
        <v>1.6923858625457873</v>
      </c>
      <c r="AJ43" s="107">
        <f t="shared" si="5"/>
        <v>0</v>
      </c>
      <c r="AK43" s="107">
        <f t="shared" si="6"/>
        <v>14.754785857987528</v>
      </c>
      <c r="AL43" s="107">
        <f t="shared" si="7"/>
        <v>0</v>
      </c>
      <c r="AM43" s="107">
        <f t="shared" si="8"/>
        <v>0</v>
      </c>
      <c r="AN43" s="107">
        <f t="shared" si="9"/>
        <v>0</v>
      </c>
      <c r="AO43" s="107">
        <f t="shared" si="10"/>
        <v>0</v>
      </c>
      <c r="AP43" s="107">
        <f t="shared" si="11"/>
        <v>36.885354754232374</v>
      </c>
      <c r="AQ43" s="107">
        <f t="shared" si="12"/>
        <v>0</v>
      </c>
      <c r="AR43" s="107">
        <f t="shared" si="13"/>
        <v>0</v>
      </c>
      <c r="AS43" s="107">
        <f t="shared" si="14"/>
        <v>7.0479273752640026</v>
      </c>
      <c r="AT43" s="107">
        <f t="shared" si="15"/>
        <v>11.769273827877209</v>
      </c>
      <c r="AU43" s="107">
        <f t="shared" si="16"/>
        <v>26.777969360097064</v>
      </c>
      <c r="AV43" s="106">
        <f t="shared" si="17"/>
        <v>76.240048989589724</v>
      </c>
      <c r="AW43" s="105">
        <f t="shared" si="18"/>
        <v>2.2264355362946913</v>
      </c>
      <c r="AX43" s="105">
        <f t="shared" si="19"/>
        <v>2.829389424481449</v>
      </c>
      <c r="AY43" s="105">
        <f t="shared" si="20"/>
        <v>0</v>
      </c>
      <c r="AZ43" s="105">
        <f t="shared" si="21"/>
        <v>19.716828478964402</v>
      </c>
      <c r="BA43" s="105">
        <f t="shared" si="22"/>
        <v>0</v>
      </c>
      <c r="BB43" s="105">
        <f t="shared" si="23"/>
        <v>0</v>
      </c>
      <c r="BC43" s="105">
        <f t="shared" si="24"/>
        <v>0</v>
      </c>
      <c r="BD43" s="105">
        <f t="shared" si="25"/>
        <v>0</v>
      </c>
      <c r="BE43" s="105">
        <f t="shared" si="26"/>
        <v>72.474226804123717</v>
      </c>
      <c r="BF43" s="105">
        <f t="shared" si="27"/>
        <v>0</v>
      </c>
      <c r="BG43" s="105">
        <f t="shared" si="28"/>
        <v>0</v>
      </c>
      <c r="BH43" s="105">
        <f t="shared" si="29"/>
        <v>4.01477005706613</v>
      </c>
      <c r="BI43" s="105">
        <f t="shared" si="30"/>
        <v>18.560447239692525</v>
      </c>
      <c r="BJ43" s="105">
        <f t="shared" si="31"/>
        <v>12.388451443569554</v>
      </c>
      <c r="BK43" s="104">
        <v>8.56</v>
      </c>
      <c r="BL43" s="121">
        <v>6.7510000000000003</v>
      </c>
      <c r="BM43" s="121">
        <v>6.2930000000000001</v>
      </c>
      <c r="BN43" s="119"/>
      <c r="BO43" s="103">
        <v>6.8470000000000004</v>
      </c>
      <c r="BP43" s="119"/>
      <c r="BQ43" s="103"/>
      <c r="BR43" s="103"/>
      <c r="BS43" s="103"/>
      <c r="BT43" s="103">
        <v>7.8540000000000001</v>
      </c>
      <c r="BU43" s="103"/>
      <c r="BV43" s="103"/>
      <c r="BW43" s="103">
        <v>6.7530000000000001</v>
      </c>
      <c r="BX43" s="103">
        <v>6.6909999999999998</v>
      </c>
      <c r="BY43" s="103">
        <v>6.9420000000000002</v>
      </c>
    </row>
    <row r="44" spans="1:77" s="102" customFormat="1" ht="18" x14ac:dyDescent="0.2">
      <c r="A44" s="111" t="s">
        <v>112</v>
      </c>
      <c r="B44" s="111" t="s">
        <v>2801</v>
      </c>
      <c r="C44" s="105">
        <v>9.4812740092414298</v>
      </c>
      <c r="D44" s="105">
        <v>28.987366975177466</v>
      </c>
      <c r="E44" s="105">
        <v>8.3532505995441539</v>
      </c>
      <c r="F44" s="105">
        <v>9.5279642549712733</v>
      </c>
      <c r="G44" s="105">
        <v>22.876809863059837</v>
      </c>
      <c r="H44" s="105">
        <v>33.859330436205568</v>
      </c>
      <c r="I44" s="105">
        <v>4.1448230013721199</v>
      </c>
      <c r="J44" s="105">
        <v>6.0113550490603807</v>
      </c>
      <c r="K44" s="105">
        <v>5.2929998687947597</v>
      </c>
      <c r="L44" s="105">
        <v>21.631969868849566</v>
      </c>
      <c r="M44" s="105">
        <v>9.0599052063932568</v>
      </c>
      <c r="N44" s="105">
        <v>10.748892162515578</v>
      </c>
      <c r="O44" s="105">
        <v>22.213476561541874</v>
      </c>
      <c r="P44" s="105">
        <v>14.307065524451044</v>
      </c>
      <c r="Q44" s="105">
        <v>18.991108835162741</v>
      </c>
      <c r="R44" s="110">
        <v>23.07</v>
      </c>
      <c r="S44" s="109">
        <v>836.4</v>
      </c>
      <c r="T44" s="109">
        <v>387.1</v>
      </c>
      <c r="U44" s="109">
        <v>372</v>
      </c>
      <c r="V44" s="109">
        <v>463.6</v>
      </c>
      <c r="W44" s="109">
        <v>279</v>
      </c>
      <c r="X44" s="109">
        <v>494.5</v>
      </c>
      <c r="Y44" s="109">
        <v>635.6</v>
      </c>
      <c r="Z44" s="109">
        <v>774.4</v>
      </c>
      <c r="AA44" s="109">
        <v>388.6</v>
      </c>
      <c r="AB44" s="109">
        <v>73.510000000000005</v>
      </c>
      <c r="AC44" s="109">
        <v>393.4</v>
      </c>
      <c r="AD44" s="109">
        <v>588.1</v>
      </c>
      <c r="AE44" s="109">
        <v>424.3</v>
      </c>
      <c r="AF44" s="109">
        <v>1581</v>
      </c>
      <c r="AG44" s="108">
        <f t="shared" si="2"/>
        <v>2.4332173057664606</v>
      </c>
      <c r="AH44" s="107">
        <f t="shared" si="3"/>
        <v>28.853948712079578</v>
      </c>
      <c r="AI44" s="107">
        <f t="shared" si="4"/>
        <v>46.341241099737211</v>
      </c>
      <c r="AJ44" s="107">
        <f t="shared" si="5"/>
        <v>39.042967631402135</v>
      </c>
      <c r="AK44" s="107">
        <f t="shared" si="6"/>
        <v>20.265063301006613</v>
      </c>
      <c r="AL44" s="107">
        <f t="shared" si="7"/>
        <v>8.2399739275903414</v>
      </c>
      <c r="AM44" s="107">
        <f t="shared" si="8"/>
        <v>119.30545642993648</v>
      </c>
      <c r="AN44" s="107">
        <f t="shared" si="9"/>
        <v>105.73323232660313</v>
      </c>
      <c r="AO44" s="107">
        <f t="shared" si="10"/>
        <v>146.30644609789766</v>
      </c>
      <c r="AP44" s="107">
        <f t="shared" si="11"/>
        <v>17.964152241150778</v>
      </c>
      <c r="AQ44" s="107">
        <f t="shared" si="12"/>
        <v>8.1137714275560615</v>
      </c>
      <c r="AR44" s="107">
        <f t="shared" si="13"/>
        <v>36.599120546757078</v>
      </c>
      <c r="AS44" s="107">
        <f t="shared" si="14"/>
        <v>26.474919329744889</v>
      </c>
      <c r="AT44" s="107">
        <f t="shared" si="15"/>
        <v>29.65667552684814</v>
      </c>
      <c r="AU44" s="107">
        <f t="shared" si="16"/>
        <v>83.249483414718782</v>
      </c>
      <c r="AV44" s="106">
        <f t="shared" si="17"/>
        <v>35.318432333129216</v>
      </c>
      <c r="AW44" s="105">
        <f t="shared" si="18"/>
        <v>90.61755146262189</v>
      </c>
      <c r="AX44" s="105">
        <f t="shared" si="19"/>
        <v>56.543967280163599</v>
      </c>
      <c r="AY44" s="105">
        <f t="shared" si="20"/>
        <v>100</v>
      </c>
      <c r="AZ44" s="105">
        <f t="shared" si="21"/>
        <v>93.770226537216828</v>
      </c>
      <c r="BA44" s="105">
        <f t="shared" si="22"/>
        <v>80.916473317865425</v>
      </c>
      <c r="BB44" s="105">
        <f t="shared" si="23"/>
        <v>66.030177593804254</v>
      </c>
      <c r="BC44" s="105">
        <f t="shared" si="24"/>
        <v>74.82929126442194</v>
      </c>
      <c r="BD44" s="105">
        <f t="shared" si="25"/>
        <v>83.800454496266639</v>
      </c>
      <c r="BE44" s="105">
        <f t="shared" si="26"/>
        <v>36.419868791002813</v>
      </c>
      <c r="BF44" s="105">
        <f t="shared" si="27"/>
        <v>60.254098360655746</v>
      </c>
      <c r="BG44" s="105">
        <f t="shared" si="28"/>
        <v>55.7065986972529</v>
      </c>
      <c r="BH44" s="105">
        <f t="shared" si="29"/>
        <v>19.741524001342732</v>
      </c>
      <c r="BI44" s="105">
        <f t="shared" si="30"/>
        <v>29.650593990216631</v>
      </c>
      <c r="BJ44" s="105">
        <f t="shared" si="31"/>
        <v>69.160104986876647</v>
      </c>
      <c r="BK44" s="104">
        <v>8.5730000000000004</v>
      </c>
      <c r="BL44" s="103">
        <v>9.3729999999999993</v>
      </c>
      <c r="BM44" s="103">
        <v>9.65</v>
      </c>
      <c r="BN44" s="103">
        <v>9.76</v>
      </c>
      <c r="BO44" s="103">
        <v>9.9440000000000008</v>
      </c>
      <c r="BP44" s="103">
        <v>10.46</v>
      </c>
      <c r="BQ44" s="103">
        <v>9.8149999999999995</v>
      </c>
      <c r="BR44" s="103">
        <v>9.6769999999999996</v>
      </c>
      <c r="BS44" s="103">
        <v>9.7520000000000007</v>
      </c>
      <c r="BT44" s="103">
        <v>8.6419999999999995</v>
      </c>
      <c r="BU44" s="103">
        <v>11.33</v>
      </c>
      <c r="BV44" s="103">
        <v>9.8079999999999998</v>
      </c>
      <c r="BW44" s="103">
        <v>8.2319999999999993</v>
      </c>
      <c r="BX44" s="103">
        <v>8.5459999999999994</v>
      </c>
      <c r="BY44" s="103">
        <v>8.3810000000000002</v>
      </c>
    </row>
    <row r="45" spans="1:77" s="102" customFormat="1" x14ac:dyDescent="0.2">
      <c r="A45" s="111" t="s">
        <v>118</v>
      </c>
      <c r="B45" s="111" t="s">
        <v>2617</v>
      </c>
      <c r="C45" s="118">
        <v>19.278922210226966</v>
      </c>
      <c r="D45" s="118">
        <v>15.226961776610421</v>
      </c>
      <c r="E45" s="118">
        <v>6.3255327249149635</v>
      </c>
      <c r="F45" s="118">
        <v>14.414694542654638</v>
      </c>
      <c r="G45" s="118">
        <v>4.0566067026402584</v>
      </c>
      <c r="H45" s="118">
        <v>5.7421278112727077</v>
      </c>
      <c r="I45" s="118">
        <v>10.527036903988996</v>
      </c>
      <c r="J45" s="118">
        <v>7.7321266585544981</v>
      </c>
      <c r="K45" s="118">
        <v>17.537478334730825</v>
      </c>
      <c r="L45" s="118">
        <v>9.9584200942959722</v>
      </c>
      <c r="M45" s="118">
        <v>15.046049833353615</v>
      </c>
      <c r="N45" s="118">
        <v>15.556964303968613</v>
      </c>
      <c r="O45" s="118">
        <v>11.677234736798562</v>
      </c>
      <c r="P45" s="118">
        <v>13.781601253641833</v>
      </c>
      <c r="Q45" s="118">
        <v>14.250193669755227</v>
      </c>
      <c r="R45" s="117"/>
      <c r="S45" s="115">
        <v>457.7</v>
      </c>
      <c r="T45" s="115">
        <v>250.8</v>
      </c>
      <c r="U45" s="115"/>
      <c r="V45" s="115"/>
      <c r="W45" s="115"/>
      <c r="X45" s="115">
        <v>451.9</v>
      </c>
      <c r="Y45" s="115">
        <v>256.3</v>
      </c>
      <c r="Z45" s="115">
        <v>77.989999999999995</v>
      </c>
      <c r="AA45" s="115"/>
      <c r="AB45" s="115"/>
      <c r="AC45" s="115"/>
      <c r="AD45" s="115"/>
      <c r="AE45" s="115"/>
      <c r="AF45" s="115"/>
      <c r="AG45" s="108">
        <f t="shared" si="2"/>
        <v>0</v>
      </c>
      <c r="AH45" s="107">
        <f t="shared" si="3"/>
        <v>30.058524262079398</v>
      </c>
      <c r="AI45" s="107">
        <f t="shared" si="4"/>
        <v>39.648834478738962</v>
      </c>
      <c r="AJ45" s="107">
        <f t="shared" si="5"/>
        <v>0</v>
      </c>
      <c r="AK45" s="107">
        <f t="shared" si="6"/>
        <v>0</v>
      </c>
      <c r="AL45" s="107">
        <f t="shared" si="7"/>
        <v>0</v>
      </c>
      <c r="AM45" s="107">
        <f t="shared" si="8"/>
        <v>42.927559209824949</v>
      </c>
      <c r="AN45" s="107">
        <f t="shared" si="9"/>
        <v>33.147413553610185</v>
      </c>
      <c r="AO45" s="107">
        <f t="shared" si="10"/>
        <v>4.4470475464850816</v>
      </c>
      <c r="AP45" s="107">
        <f t="shared" si="11"/>
        <v>0</v>
      </c>
      <c r="AQ45" s="107">
        <f t="shared" si="12"/>
        <v>0</v>
      </c>
      <c r="AR45" s="107">
        <f t="shared" si="13"/>
        <v>0</v>
      </c>
      <c r="AS45" s="107">
        <f t="shared" si="14"/>
        <v>0</v>
      </c>
      <c r="AT45" s="107">
        <f t="shared" si="15"/>
        <v>0</v>
      </c>
      <c r="AU45" s="107">
        <f t="shared" si="16"/>
        <v>0</v>
      </c>
      <c r="AV45" s="106">
        <f t="shared" si="17"/>
        <v>0</v>
      </c>
      <c r="AW45" s="105">
        <f t="shared" si="18"/>
        <v>49.58829902491874</v>
      </c>
      <c r="AX45" s="105">
        <f t="shared" si="19"/>
        <v>36.634531113058721</v>
      </c>
      <c r="AY45" s="105">
        <f t="shared" si="20"/>
        <v>0</v>
      </c>
      <c r="AZ45" s="105">
        <f t="shared" si="21"/>
        <v>0</v>
      </c>
      <c r="BA45" s="105">
        <f t="shared" si="22"/>
        <v>0</v>
      </c>
      <c r="BB45" s="105">
        <f t="shared" si="23"/>
        <v>60.341834690879956</v>
      </c>
      <c r="BC45" s="105">
        <f t="shared" si="24"/>
        <v>30.174240640452084</v>
      </c>
      <c r="BD45" s="105">
        <f t="shared" si="25"/>
        <v>8.4395628178768511</v>
      </c>
      <c r="BE45" s="105">
        <f t="shared" si="26"/>
        <v>0</v>
      </c>
      <c r="BF45" s="105">
        <f t="shared" si="27"/>
        <v>0</v>
      </c>
      <c r="BG45" s="105">
        <f t="shared" si="28"/>
        <v>0</v>
      </c>
      <c r="BH45" s="105">
        <f t="shared" si="29"/>
        <v>0</v>
      </c>
      <c r="BI45" s="105">
        <f t="shared" si="30"/>
        <v>0</v>
      </c>
      <c r="BJ45" s="105">
        <f t="shared" si="31"/>
        <v>0</v>
      </c>
      <c r="BK45" s="114"/>
      <c r="BL45" s="112">
        <v>4.5830000000000002</v>
      </c>
      <c r="BM45" s="112">
        <v>4.6500000000000004</v>
      </c>
      <c r="BN45" s="112"/>
      <c r="BO45" s="112"/>
      <c r="BP45" s="112"/>
      <c r="BQ45" s="112">
        <v>4.0949999999999998</v>
      </c>
      <c r="BR45" s="112">
        <v>4.4729999999999999</v>
      </c>
      <c r="BS45" s="112">
        <v>5.2009999999999996</v>
      </c>
      <c r="BT45" s="112"/>
      <c r="BU45" s="112"/>
      <c r="BV45" s="112"/>
      <c r="BW45" s="112"/>
      <c r="BX45" s="112"/>
      <c r="BY45" s="112"/>
    </row>
    <row r="46" spans="1:77" s="102" customFormat="1" x14ac:dyDescent="0.2">
      <c r="A46" s="111" t="s">
        <v>119</v>
      </c>
      <c r="B46" s="111" t="s">
        <v>2616</v>
      </c>
      <c r="C46" s="105">
        <v>4.8182140558377782</v>
      </c>
      <c r="D46" s="105">
        <v>17.198879754829413</v>
      </c>
      <c r="E46" s="105">
        <v>1.6704321561739173</v>
      </c>
      <c r="F46" s="105">
        <v>18.421876285704197</v>
      </c>
      <c r="G46" s="105">
        <v>6.8621533649761934</v>
      </c>
      <c r="H46" s="105">
        <v>13.690891493139128</v>
      </c>
      <c r="I46" s="105">
        <v>11.329295852378333</v>
      </c>
      <c r="J46" s="105">
        <v>5.4050934678139093</v>
      </c>
      <c r="K46" s="105">
        <v>16.266604651455687</v>
      </c>
      <c r="L46" s="105">
        <v>7.0424200345466454</v>
      </c>
      <c r="M46" s="105">
        <v>9.6517831976544564</v>
      </c>
      <c r="N46" s="105">
        <v>5.9785743222450742</v>
      </c>
      <c r="O46" s="105">
        <v>3.6735282343520006</v>
      </c>
      <c r="P46" s="105">
        <v>12.045605367524443</v>
      </c>
      <c r="Q46" s="105">
        <v>3.4228100388247591</v>
      </c>
      <c r="R46" s="110"/>
      <c r="S46" s="109">
        <v>366.4</v>
      </c>
      <c r="T46" s="109">
        <v>240.2</v>
      </c>
      <c r="U46" s="109">
        <v>143.1</v>
      </c>
      <c r="V46" s="109">
        <v>203.1</v>
      </c>
      <c r="W46" s="109">
        <v>156.69999999999999</v>
      </c>
      <c r="X46" s="109"/>
      <c r="Y46" s="109"/>
      <c r="Z46" s="109"/>
      <c r="AA46" s="109"/>
      <c r="AB46" s="109">
        <v>67.430000000000007</v>
      </c>
      <c r="AC46" s="123">
        <v>471.2</v>
      </c>
      <c r="AD46" s="109"/>
      <c r="AE46" s="109"/>
      <c r="AF46" s="109"/>
      <c r="AG46" s="108">
        <f t="shared" si="2"/>
        <v>0</v>
      </c>
      <c r="AH46" s="107">
        <f t="shared" si="3"/>
        <v>21.303713103588365</v>
      </c>
      <c r="AI46" s="107">
        <f t="shared" si="4"/>
        <v>143.7951245803194</v>
      </c>
      <c r="AJ46" s="107">
        <f t="shared" si="5"/>
        <v>7.7679383891557725</v>
      </c>
      <c r="AK46" s="107">
        <f t="shared" si="6"/>
        <v>29.597123409774536</v>
      </c>
      <c r="AL46" s="107">
        <f t="shared" si="7"/>
        <v>11.445565840509841</v>
      </c>
      <c r="AM46" s="107">
        <f t="shared" si="8"/>
        <v>0</v>
      </c>
      <c r="AN46" s="107">
        <f t="shared" si="9"/>
        <v>0</v>
      </c>
      <c r="AO46" s="107">
        <f t="shared" si="10"/>
        <v>0</v>
      </c>
      <c r="AP46" s="107">
        <f t="shared" si="11"/>
        <v>0</v>
      </c>
      <c r="AQ46" s="107">
        <f t="shared" si="12"/>
        <v>6.986273792016652</v>
      </c>
      <c r="AR46" s="107">
        <f t="shared" si="13"/>
        <v>78.814776667868699</v>
      </c>
      <c r="AS46" s="107">
        <f t="shared" si="14"/>
        <v>0</v>
      </c>
      <c r="AT46" s="107">
        <f t="shared" si="15"/>
        <v>0</v>
      </c>
      <c r="AU46" s="107">
        <f t="shared" si="16"/>
        <v>0</v>
      </c>
      <c r="AV46" s="106">
        <f t="shared" si="17"/>
        <v>0</v>
      </c>
      <c r="AW46" s="105">
        <f t="shared" si="18"/>
        <v>39.696641386782233</v>
      </c>
      <c r="AX46" s="105">
        <f t="shared" si="19"/>
        <v>35.086181711948583</v>
      </c>
      <c r="AY46" s="105">
        <f t="shared" si="20"/>
        <v>38.467741935483872</v>
      </c>
      <c r="AZ46" s="105">
        <f t="shared" si="21"/>
        <v>41.08009708737864</v>
      </c>
      <c r="BA46" s="105">
        <f t="shared" si="22"/>
        <v>45.446635730858461</v>
      </c>
      <c r="BB46" s="105">
        <f t="shared" si="23"/>
        <v>0</v>
      </c>
      <c r="BC46" s="105">
        <f t="shared" si="24"/>
        <v>0</v>
      </c>
      <c r="BD46" s="105">
        <f t="shared" si="25"/>
        <v>0</v>
      </c>
      <c r="BE46" s="105">
        <f t="shared" si="26"/>
        <v>0</v>
      </c>
      <c r="BF46" s="105">
        <f t="shared" si="27"/>
        <v>55.270491803278695</v>
      </c>
      <c r="BG46" s="105">
        <f t="shared" si="28"/>
        <v>66.723307844803173</v>
      </c>
      <c r="BH46" s="105">
        <f t="shared" si="29"/>
        <v>0</v>
      </c>
      <c r="BI46" s="105">
        <f t="shared" si="30"/>
        <v>0</v>
      </c>
      <c r="BJ46" s="105">
        <f t="shared" si="31"/>
        <v>0</v>
      </c>
      <c r="BK46" s="104"/>
      <c r="BL46" s="103">
        <v>5.25</v>
      </c>
      <c r="BM46" s="103">
        <v>5.5229999999999997</v>
      </c>
      <c r="BN46" s="103">
        <v>5.6550000000000002</v>
      </c>
      <c r="BO46" s="103">
        <v>5.6289999999999996</v>
      </c>
      <c r="BP46" s="103">
        <v>5.173</v>
      </c>
      <c r="BQ46" s="103"/>
      <c r="BR46" s="103"/>
      <c r="BS46" s="103"/>
      <c r="BT46" s="103"/>
      <c r="BU46" s="103">
        <v>5.3029999999999999</v>
      </c>
      <c r="BV46" s="122">
        <v>4.0339999999999998</v>
      </c>
      <c r="BW46" s="103"/>
      <c r="BX46" s="103"/>
      <c r="BY46" s="103"/>
    </row>
    <row r="47" spans="1:77" s="102" customFormat="1" x14ac:dyDescent="0.2">
      <c r="A47" s="111" t="s">
        <v>120</v>
      </c>
      <c r="B47" s="111" t="s">
        <v>2615</v>
      </c>
      <c r="C47" s="118">
        <v>7.1325576273436182</v>
      </c>
      <c r="D47" s="118">
        <v>6.7137628918890666</v>
      </c>
      <c r="E47" s="118">
        <v>4.3721227849822242</v>
      </c>
      <c r="F47" s="118">
        <v>6.0633155255683722</v>
      </c>
      <c r="G47" s="118">
        <v>6.0952932343491941</v>
      </c>
      <c r="H47" s="118">
        <v>5.8112452678465969</v>
      </c>
      <c r="I47" s="118">
        <v>23.352241437779149</v>
      </c>
      <c r="J47" s="118">
        <v>23.926779958030238</v>
      </c>
      <c r="K47" s="118">
        <v>16.258166311120121</v>
      </c>
      <c r="L47" s="118">
        <v>14.446376292460553</v>
      </c>
      <c r="M47" s="118">
        <v>12.003454137811735</v>
      </c>
      <c r="N47" s="118">
        <v>11.081135154676231</v>
      </c>
      <c r="O47" s="118">
        <v>25.556013102899769</v>
      </c>
      <c r="P47" s="118">
        <v>12.370705649835529</v>
      </c>
      <c r="Q47" s="118">
        <v>11.320263157511256</v>
      </c>
      <c r="R47" s="117"/>
      <c r="S47" s="115">
        <v>34.97</v>
      </c>
      <c r="T47" s="115">
        <v>23.31</v>
      </c>
      <c r="U47" s="115">
        <v>64.02</v>
      </c>
      <c r="V47" s="115">
        <v>30.25</v>
      </c>
      <c r="W47" s="115"/>
      <c r="X47" s="115">
        <v>197.9</v>
      </c>
      <c r="Y47" s="115">
        <v>287.8</v>
      </c>
      <c r="Z47" s="115">
        <v>297.2</v>
      </c>
      <c r="AA47" s="115">
        <v>475.5</v>
      </c>
      <c r="AB47" s="115"/>
      <c r="AC47" s="115">
        <v>119.9</v>
      </c>
      <c r="AD47" s="115">
        <v>1088</v>
      </c>
      <c r="AE47" s="115">
        <v>993.2</v>
      </c>
      <c r="AF47" s="115">
        <v>999.1</v>
      </c>
      <c r="AG47" s="108">
        <f t="shared" si="2"/>
        <v>0</v>
      </c>
      <c r="AH47" s="107">
        <f t="shared" si="3"/>
        <v>5.2087034593145143</v>
      </c>
      <c r="AI47" s="107">
        <f t="shared" si="4"/>
        <v>5.331506260544046</v>
      </c>
      <c r="AJ47" s="107">
        <f t="shared" si="5"/>
        <v>10.558579663227865</v>
      </c>
      <c r="AK47" s="107">
        <f t="shared" si="6"/>
        <v>4.9628457298051307</v>
      </c>
      <c r="AL47" s="107">
        <f t="shared" si="7"/>
        <v>0</v>
      </c>
      <c r="AM47" s="107">
        <f t="shared" si="8"/>
        <v>8.4745612333314728</v>
      </c>
      <c r="AN47" s="107">
        <f t="shared" si="9"/>
        <v>12.028363219155588</v>
      </c>
      <c r="AO47" s="107">
        <f t="shared" si="10"/>
        <v>18.280044275148281</v>
      </c>
      <c r="AP47" s="107">
        <f t="shared" si="11"/>
        <v>32.914828630634496</v>
      </c>
      <c r="AQ47" s="107">
        <f t="shared" si="12"/>
        <v>0</v>
      </c>
      <c r="AR47" s="107">
        <f t="shared" si="13"/>
        <v>10.82019110193799</v>
      </c>
      <c r="AS47" s="107">
        <f t="shared" si="14"/>
        <v>42.573150812657381</v>
      </c>
      <c r="AT47" s="107">
        <f t="shared" si="15"/>
        <v>80.286446716417089</v>
      </c>
      <c r="AU47" s="107">
        <f t="shared" si="16"/>
        <v>88.257665577065154</v>
      </c>
      <c r="AV47" s="106">
        <f t="shared" si="17"/>
        <v>0</v>
      </c>
      <c r="AW47" s="105">
        <f t="shared" si="18"/>
        <v>3.788732394366197</v>
      </c>
      <c r="AX47" s="105">
        <f t="shared" si="19"/>
        <v>3.4049079754601226</v>
      </c>
      <c r="AY47" s="105">
        <f t="shared" si="20"/>
        <v>17.20967741935484</v>
      </c>
      <c r="AZ47" s="105">
        <f t="shared" si="21"/>
        <v>6.1185275080906152</v>
      </c>
      <c r="BA47" s="105">
        <f t="shared" si="22"/>
        <v>0</v>
      </c>
      <c r="BB47" s="105">
        <f t="shared" si="23"/>
        <v>26.425423955134196</v>
      </c>
      <c r="BC47" s="105">
        <f t="shared" si="24"/>
        <v>33.882740758182244</v>
      </c>
      <c r="BD47" s="105">
        <f t="shared" si="25"/>
        <v>32.161021534465966</v>
      </c>
      <c r="BE47" s="105">
        <f t="shared" si="26"/>
        <v>44.564198687910029</v>
      </c>
      <c r="BF47" s="105">
        <f t="shared" si="27"/>
        <v>0</v>
      </c>
      <c r="BG47" s="105">
        <f t="shared" si="28"/>
        <v>16.978193146417443</v>
      </c>
      <c r="BH47" s="105">
        <f t="shared" si="29"/>
        <v>36.522322927156765</v>
      </c>
      <c r="BI47" s="105">
        <f t="shared" si="30"/>
        <v>69.406009783368276</v>
      </c>
      <c r="BJ47" s="105">
        <f t="shared" si="31"/>
        <v>43.705161854768157</v>
      </c>
      <c r="BK47" s="114"/>
      <c r="BL47" s="112">
        <v>6.1219999999999999</v>
      </c>
      <c r="BM47" s="112">
        <v>6.3109999999999999</v>
      </c>
      <c r="BN47" s="112">
        <v>5.5979999999999999</v>
      </c>
      <c r="BO47" s="112">
        <v>6.266</v>
      </c>
      <c r="BP47" s="112"/>
      <c r="BQ47" s="112">
        <v>5.0970000000000004</v>
      </c>
      <c r="BR47" s="112">
        <v>5.0750000000000002</v>
      </c>
      <c r="BS47" s="112">
        <v>5.5049999999999999</v>
      </c>
      <c r="BT47" s="112">
        <v>5.5330000000000004</v>
      </c>
      <c r="BU47" s="112"/>
      <c r="BV47" s="112">
        <v>4.8010000000000002</v>
      </c>
      <c r="BW47" s="112">
        <v>4.6970000000000001</v>
      </c>
      <c r="BX47" s="112">
        <v>4.9429999999999996</v>
      </c>
      <c r="BY47" s="112">
        <v>4.8680000000000003</v>
      </c>
    </row>
    <row r="48" spans="1:77" s="102" customFormat="1" x14ac:dyDescent="0.2">
      <c r="A48" s="111" t="s">
        <v>125</v>
      </c>
      <c r="B48" s="111" t="s">
        <v>126</v>
      </c>
      <c r="C48" s="105">
        <v>25.918353089885652</v>
      </c>
      <c r="D48" s="105">
        <v>28.759536269228633</v>
      </c>
      <c r="E48" s="105">
        <v>26.006198602080577</v>
      </c>
      <c r="F48" s="105">
        <v>32.443943370541888</v>
      </c>
      <c r="G48" s="105">
        <v>21.332400414031408</v>
      </c>
      <c r="H48" s="105">
        <v>10.514565136542423</v>
      </c>
      <c r="I48" s="105">
        <v>19.648213270279133</v>
      </c>
      <c r="J48" s="105">
        <v>13.675868039057383</v>
      </c>
      <c r="K48" s="105">
        <v>15.302897771024996</v>
      </c>
      <c r="L48" s="105">
        <v>11.957502893854492</v>
      </c>
      <c r="M48" s="105">
        <v>13.363184974360173</v>
      </c>
      <c r="N48" s="105">
        <v>24.732611432975567</v>
      </c>
      <c r="O48" s="105">
        <v>12.95122114627533</v>
      </c>
      <c r="P48" s="105">
        <v>13.724824039497038</v>
      </c>
      <c r="Q48" s="105">
        <v>14.336538347450229</v>
      </c>
      <c r="R48" s="110"/>
      <c r="S48" s="109">
        <v>200.2</v>
      </c>
      <c r="T48" s="109">
        <v>103.5</v>
      </c>
      <c r="U48" s="109">
        <v>118.1</v>
      </c>
      <c r="V48" s="109">
        <v>196</v>
      </c>
      <c r="W48" s="109">
        <v>133.19999999999999</v>
      </c>
      <c r="X48" s="109">
        <v>124</v>
      </c>
      <c r="Y48" s="109">
        <v>47</v>
      </c>
      <c r="Z48" s="109">
        <v>272.10000000000002</v>
      </c>
      <c r="AA48" s="109">
        <v>123</v>
      </c>
      <c r="AB48" s="109">
        <v>61.9</v>
      </c>
      <c r="AC48" s="109">
        <v>159.69999999999999</v>
      </c>
      <c r="AD48" s="109">
        <v>68.41</v>
      </c>
      <c r="AE48" s="109">
        <v>177.3</v>
      </c>
      <c r="AF48" s="109">
        <v>169.6</v>
      </c>
      <c r="AG48" s="108">
        <f t="shared" si="2"/>
        <v>0</v>
      </c>
      <c r="AH48" s="107">
        <f t="shared" si="3"/>
        <v>6.9611692666339922</v>
      </c>
      <c r="AI48" s="107">
        <f t="shared" si="4"/>
        <v>3.9798204106508543</v>
      </c>
      <c r="AJ48" s="107">
        <f t="shared" si="5"/>
        <v>3.6401247114501869</v>
      </c>
      <c r="AK48" s="107">
        <f t="shared" si="6"/>
        <v>9.1879017923871711</v>
      </c>
      <c r="AL48" s="107">
        <f t="shared" si="7"/>
        <v>12.668141598845148</v>
      </c>
      <c r="AM48" s="107">
        <f t="shared" si="8"/>
        <v>6.3110064154061574</v>
      </c>
      <c r="AN48" s="107">
        <f t="shared" si="9"/>
        <v>3.4367105521763652</v>
      </c>
      <c r="AO48" s="107">
        <f t="shared" si="10"/>
        <v>17.780946071220772</v>
      </c>
      <c r="AP48" s="107">
        <f t="shared" si="11"/>
        <v>10.28642862074617</v>
      </c>
      <c r="AQ48" s="107">
        <f t="shared" si="12"/>
        <v>4.6321292505317402</v>
      </c>
      <c r="AR48" s="107">
        <f t="shared" si="13"/>
        <v>6.4570617798602017</v>
      </c>
      <c r="AS48" s="107">
        <f t="shared" si="14"/>
        <v>5.2821273938075084</v>
      </c>
      <c r="AT48" s="107">
        <f t="shared" si="15"/>
        <v>12.918198403838872</v>
      </c>
      <c r="AU48" s="107">
        <f t="shared" si="16"/>
        <v>11.829912904335345</v>
      </c>
      <c r="AV48" s="106">
        <f t="shared" si="17"/>
        <v>0</v>
      </c>
      <c r="AW48" s="105">
        <f t="shared" si="18"/>
        <v>21.690140845070424</v>
      </c>
      <c r="AX48" s="105">
        <f t="shared" si="19"/>
        <v>15.118317265556529</v>
      </c>
      <c r="AY48" s="105">
        <f t="shared" si="20"/>
        <v>31.747311827956988</v>
      </c>
      <c r="AZ48" s="105">
        <f t="shared" si="21"/>
        <v>39.644012944983821</v>
      </c>
      <c r="BA48" s="105">
        <f t="shared" si="22"/>
        <v>38.631090487238971</v>
      </c>
      <c r="BB48" s="105">
        <f t="shared" si="23"/>
        <v>16.557617839497929</v>
      </c>
      <c r="BC48" s="105">
        <f t="shared" si="24"/>
        <v>5.5333176359783378</v>
      </c>
      <c r="BD48" s="105">
        <f t="shared" si="25"/>
        <v>29.444865274320964</v>
      </c>
      <c r="BE48" s="105">
        <f t="shared" si="26"/>
        <v>11.527647610121837</v>
      </c>
      <c r="BF48" s="105">
        <f t="shared" si="27"/>
        <v>50.73770491803279</v>
      </c>
      <c r="BG48" s="105">
        <f t="shared" si="28"/>
        <v>22.613990370999712</v>
      </c>
      <c r="BH48" s="105">
        <f t="shared" si="29"/>
        <v>2.2964081906680094</v>
      </c>
      <c r="BI48" s="105">
        <f t="shared" si="30"/>
        <v>12.389937106918239</v>
      </c>
      <c r="BJ48" s="105">
        <f t="shared" si="31"/>
        <v>7.4190726159230094</v>
      </c>
      <c r="BK48" s="104"/>
      <c r="BL48" s="103">
        <v>8.5820000000000007</v>
      </c>
      <c r="BM48" s="103">
        <v>8.6140000000000008</v>
      </c>
      <c r="BN48" s="103">
        <v>8.7949999999999999</v>
      </c>
      <c r="BO48" s="103">
        <v>8.8339999999999996</v>
      </c>
      <c r="BP48" s="103">
        <v>9.0869999999999997</v>
      </c>
      <c r="BQ48" s="103">
        <v>9.282</v>
      </c>
      <c r="BR48" s="103">
        <v>9.6</v>
      </c>
      <c r="BS48" s="103">
        <v>8.8970000000000002</v>
      </c>
      <c r="BT48" s="103">
        <v>9.2170000000000005</v>
      </c>
      <c r="BU48" s="103">
        <v>10.38</v>
      </c>
      <c r="BV48" s="103">
        <v>9.0289999999999999</v>
      </c>
      <c r="BW48" s="103">
        <v>8.2490000000000006</v>
      </c>
      <c r="BX48" s="103">
        <v>8.7799999999999994</v>
      </c>
      <c r="BY48" s="103">
        <v>8.5150000000000006</v>
      </c>
    </row>
    <row r="49" spans="1:77" s="102" customFormat="1" x14ac:dyDescent="0.2">
      <c r="A49" s="111" t="s">
        <v>127</v>
      </c>
      <c r="B49" s="111" t="s">
        <v>2614</v>
      </c>
      <c r="C49" s="118">
        <v>3.9851542931523944</v>
      </c>
      <c r="D49" s="118">
        <v>1.6693920635095478</v>
      </c>
      <c r="E49" s="118">
        <v>12.354383638408343</v>
      </c>
      <c r="F49" s="118">
        <v>3.0683134489357062</v>
      </c>
      <c r="G49" s="118">
        <v>14.598079983938822</v>
      </c>
      <c r="H49" s="118">
        <v>20.671394161493698</v>
      </c>
      <c r="I49" s="118">
        <v>14.504754485877887</v>
      </c>
      <c r="J49" s="118">
        <v>4.8482626484609304</v>
      </c>
      <c r="K49" s="118">
        <v>16.757765723417826</v>
      </c>
      <c r="L49" s="118">
        <v>4.9968104504554613</v>
      </c>
      <c r="M49" s="118">
        <v>23.519906777571222</v>
      </c>
      <c r="N49" s="118">
        <v>23.223645609277714</v>
      </c>
      <c r="O49" s="118">
        <v>7</v>
      </c>
      <c r="P49" s="118">
        <v>12.898879208336455</v>
      </c>
      <c r="Q49" s="118">
        <v>7</v>
      </c>
      <c r="R49" s="117">
        <v>54.47</v>
      </c>
      <c r="S49" s="115">
        <v>181.5</v>
      </c>
      <c r="T49" s="115">
        <v>200.9</v>
      </c>
      <c r="U49" s="115">
        <v>122.1</v>
      </c>
      <c r="V49" s="115">
        <v>266.7</v>
      </c>
      <c r="W49" s="115">
        <v>133.19999999999999</v>
      </c>
      <c r="X49" s="115"/>
      <c r="Y49" s="115"/>
      <c r="Z49" s="116">
        <v>17</v>
      </c>
      <c r="AA49" s="115">
        <v>587.79999999999995</v>
      </c>
      <c r="AB49" s="115"/>
      <c r="AC49" s="115"/>
      <c r="AD49" s="115">
        <v>68.23</v>
      </c>
      <c r="AE49" s="115">
        <v>27.79</v>
      </c>
      <c r="AF49" s="115">
        <v>132.69999999999999</v>
      </c>
      <c r="AG49" s="108">
        <f t="shared" si="2"/>
        <v>13.668228628837442</v>
      </c>
      <c r="AH49" s="107">
        <f t="shared" si="3"/>
        <v>108.72221329388267</v>
      </c>
      <c r="AI49" s="107">
        <f t="shared" si="4"/>
        <v>16.261434473786718</v>
      </c>
      <c r="AJ49" s="107">
        <f t="shared" si="5"/>
        <v>39.793848324835373</v>
      </c>
      <c r="AK49" s="107">
        <f t="shared" si="6"/>
        <v>18.269525875555559</v>
      </c>
      <c r="AL49" s="107">
        <f t="shared" si="7"/>
        <v>6.4436872984659432</v>
      </c>
      <c r="AM49" s="107">
        <f t="shared" si="8"/>
        <v>0</v>
      </c>
      <c r="AN49" s="107">
        <f t="shared" si="9"/>
        <v>0</v>
      </c>
      <c r="AO49" s="107">
        <f t="shared" si="10"/>
        <v>1.0144550461308615</v>
      </c>
      <c r="AP49" s="107">
        <f t="shared" si="11"/>
        <v>117.63504055800671</v>
      </c>
      <c r="AQ49" s="107">
        <f t="shared" si="12"/>
        <v>0</v>
      </c>
      <c r="AR49" s="107">
        <f t="shared" si="13"/>
        <v>0</v>
      </c>
      <c r="AS49" s="107">
        <f t="shared" si="14"/>
        <v>9.7471428571428582</v>
      </c>
      <c r="AT49" s="107">
        <f t="shared" si="15"/>
        <v>2.1544507511970123</v>
      </c>
      <c r="AU49" s="107">
        <f t="shared" si="16"/>
        <v>18.957142857142856</v>
      </c>
      <c r="AV49" s="106">
        <f t="shared" si="17"/>
        <v>83.389467238211893</v>
      </c>
      <c r="AW49" s="105">
        <f t="shared" si="18"/>
        <v>19.664138678223186</v>
      </c>
      <c r="AX49" s="105">
        <f t="shared" si="19"/>
        <v>29.345603271983638</v>
      </c>
      <c r="AY49" s="105">
        <f t="shared" si="20"/>
        <v>32.822580645161288</v>
      </c>
      <c r="AZ49" s="105">
        <f t="shared" si="21"/>
        <v>53.944174757281559</v>
      </c>
      <c r="BA49" s="105">
        <f t="shared" si="22"/>
        <v>38.631090487238971</v>
      </c>
      <c r="BB49" s="105">
        <f t="shared" si="23"/>
        <v>0</v>
      </c>
      <c r="BC49" s="105">
        <f t="shared" si="24"/>
        <v>0</v>
      </c>
      <c r="BD49" s="105">
        <f t="shared" si="25"/>
        <v>1.8396277459149442</v>
      </c>
      <c r="BE49" s="105">
        <f t="shared" si="26"/>
        <v>55.089034676663537</v>
      </c>
      <c r="BF49" s="105">
        <f t="shared" si="27"/>
        <v>0</v>
      </c>
      <c r="BG49" s="105">
        <f t="shared" si="28"/>
        <v>0</v>
      </c>
      <c r="BH49" s="105">
        <f t="shared" si="29"/>
        <v>2.2903658945955017</v>
      </c>
      <c r="BI49" s="105">
        <f t="shared" si="30"/>
        <v>1.9419986023759608</v>
      </c>
      <c r="BJ49" s="105">
        <f t="shared" si="31"/>
        <v>5.804899387576552</v>
      </c>
      <c r="BK49" s="114">
        <v>10.47</v>
      </c>
      <c r="BL49" s="112">
        <v>8.8680000000000003</v>
      </c>
      <c r="BM49" s="112">
        <v>9.0519999999999996</v>
      </c>
      <c r="BN49" s="112">
        <v>9.0820000000000007</v>
      </c>
      <c r="BO49" s="112">
        <v>9.2170000000000005</v>
      </c>
      <c r="BP49" s="112">
        <v>9.2899999999999991</v>
      </c>
      <c r="BQ49" s="112"/>
      <c r="BR49" s="112"/>
      <c r="BS49" s="121">
        <v>8.1999999999999993</v>
      </c>
      <c r="BT49" s="112">
        <v>9.0860000000000003</v>
      </c>
      <c r="BU49" s="112"/>
      <c r="BV49" s="112"/>
      <c r="BW49" s="112">
        <v>7.3849999999999998</v>
      </c>
      <c r="BX49" s="112">
        <v>8.4369999999999994</v>
      </c>
      <c r="BY49" s="112">
        <v>8.3989999999999991</v>
      </c>
    </row>
    <row r="50" spans="1:77" s="102" customFormat="1" x14ac:dyDescent="0.2">
      <c r="A50" s="111" t="s">
        <v>128</v>
      </c>
      <c r="B50" s="111" t="s">
        <v>2800</v>
      </c>
      <c r="C50" s="105">
        <v>4.1063860736863944</v>
      </c>
      <c r="D50" s="105">
        <v>8.593836712914193</v>
      </c>
      <c r="E50" s="105">
        <v>1.6723885438262829</v>
      </c>
      <c r="F50" s="105">
        <v>4.4068977864317507</v>
      </c>
      <c r="G50" s="105">
        <v>1.3990571103443705</v>
      </c>
      <c r="H50" s="105">
        <v>15.354546573988749</v>
      </c>
      <c r="I50" s="105">
        <v>11.559654715748092</v>
      </c>
      <c r="J50" s="105">
        <v>10</v>
      </c>
      <c r="K50" s="105">
        <v>12.797793634812862</v>
      </c>
      <c r="L50" s="105">
        <v>8.2487356764389972</v>
      </c>
      <c r="M50" s="105">
        <v>7.0710753957218282</v>
      </c>
      <c r="N50" s="105">
        <v>11.39799949635591</v>
      </c>
      <c r="O50" s="105">
        <v>5.8258738589839512</v>
      </c>
      <c r="P50" s="105">
        <v>14.325518683932946</v>
      </c>
      <c r="Q50" s="105">
        <v>9.5166170863917205</v>
      </c>
      <c r="R50" s="110">
        <v>60.28</v>
      </c>
      <c r="S50" s="109">
        <v>45.84</v>
      </c>
      <c r="T50" s="109">
        <v>18.7</v>
      </c>
      <c r="U50" s="109">
        <v>90.96</v>
      </c>
      <c r="V50" s="109">
        <v>173.1</v>
      </c>
      <c r="W50" s="116">
        <v>25.07</v>
      </c>
      <c r="X50" s="109"/>
      <c r="Y50" s="109"/>
      <c r="Z50" s="109"/>
      <c r="AA50" s="109">
        <v>459.6</v>
      </c>
      <c r="AB50" s="109"/>
      <c r="AC50" s="109">
        <v>88.68</v>
      </c>
      <c r="AD50" s="109">
        <v>557.29999999999995</v>
      </c>
      <c r="AE50" s="109">
        <v>659.4</v>
      </c>
      <c r="AF50" s="109">
        <v>928.1</v>
      </c>
      <c r="AG50" s="108">
        <f t="shared" si="2"/>
        <v>14.679574428296583</v>
      </c>
      <c r="AH50" s="107">
        <f t="shared" si="3"/>
        <v>5.3340552690645131</v>
      </c>
      <c r="AI50" s="107">
        <f t="shared" si="4"/>
        <v>11.181612113424306</v>
      </c>
      <c r="AJ50" s="107">
        <f t="shared" si="5"/>
        <v>20.640369803913693</v>
      </c>
      <c r="AK50" s="107">
        <f t="shared" si="6"/>
        <v>123.7261858148109</v>
      </c>
      <c r="AL50" s="107">
        <f t="shared" si="7"/>
        <v>1.6327411479847695</v>
      </c>
      <c r="AM50" s="107">
        <f t="shared" si="8"/>
        <v>0</v>
      </c>
      <c r="AN50" s="107">
        <f t="shared" si="9"/>
        <v>0</v>
      </c>
      <c r="AO50" s="107">
        <f t="shared" si="10"/>
        <v>0</v>
      </c>
      <c r="AP50" s="107">
        <f t="shared" si="11"/>
        <v>55.71762971054622</v>
      </c>
      <c r="AQ50" s="107">
        <f t="shared" si="12"/>
        <v>0</v>
      </c>
      <c r="AR50" s="107">
        <f t="shared" si="13"/>
        <v>7.7803126792865864</v>
      </c>
      <c r="AS50" s="107">
        <f t="shared" si="14"/>
        <v>95.659469032375284</v>
      </c>
      <c r="AT50" s="107">
        <f t="shared" si="15"/>
        <v>46.029746953564924</v>
      </c>
      <c r="AU50" s="107">
        <f t="shared" si="16"/>
        <v>97.524150816904879</v>
      </c>
      <c r="AV50" s="106">
        <f t="shared" si="17"/>
        <v>92.284139620330691</v>
      </c>
      <c r="AW50" s="105">
        <f t="shared" si="18"/>
        <v>4.9664138678223182</v>
      </c>
      <c r="AX50" s="105">
        <f t="shared" si="19"/>
        <v>2.731522056675431</v>
      </c>
      <c r="AY50" s="105">
        <f t="shared" si="20"/>
        <v>24.451612903225808</v>
      </c>
      <c r="AZ50" s="105">
        <f t="shared" si="21"/>
        <v>35.012135922330096</v>
      </c>
      <c r="BA50" s="105">
        <f t="shared" si="22"/>
        <v>7.2708816705336421</v>
      </c>
      <c r="BB50" s="105">
        <f t="shared" si="23"/>
        <v>0</v>
      </c>
      <c r="BC50" s="105">
        <f t="shared" si="24"/>
        <v>0</v>
      </c>
      <c r="BD50" s="105">
        <f t="shared" si="25"/>
        <v>0</v>
      </c>
      <c r="BE50" s="105">
        <f t="shared" si="26"/>
        <v>43.074039362699153</v>
      </c>
      <c r="BF50" s="105">
        <f t="shared" si="27"/>
        <v>0</v>
      </c>
      <c r="BG50" s="105">
        <f t="shared" si="28"/>
        <v>12.55734919286321</v>
      </c>
      <c r="BH50" s="105">
        <f t="shared" si="29"/>
        <v>18.707620006713661</v>
      </c>
      <c r="BI50" s="105">
        <f t="shared" si="30"/>
        <v>46.079664570230605</v>
      </c>
      <c r="BJ50" s="105">
        <f t="shared" si="31"/>
        <v>40.599300087489063</v>
      </c>
      <c r="BK50" s="104">
        <v>10.62</v>
      </c>
      <c r="BL50" s="103">
        <v>8.3450000000000006</v>
      </c>
      <c r="BM50" s="103">
        <v>8.4260000000000002</v>
      </c>
      <c r="BN50" s="103">
        <v>8.516</v>
      </c>
      <c r="BO50" s="103">
        <v>8.843</v>
      </c>
      <c r="BP50" s="121">
        <v>10.220000000000001</v>
      </c>
      <c r="BQ50" s="103"/>
      <c r="BR50" s="103"/>
      <c r="BS50" s="103"/>
      <c r="BT50" s="103">
        <v>8.577</v>
      </c>
      <c r="BU50" s="103"/>
      <c r="BV50" s="103">
        <v>8.4619999999999997</v>
      </c>
      <c r="BW50" s="103">
        <v>8.3290000000000006</v>
      </c>
      <c r="BX50" s="103">
        <v>8.1229999999999993</v>
      </c>
      <c r="BY50" s="103">
        <v>8.4559999999999995</v>
      </c>
    </row>
    <row r="51" spans="1:77" s="102" customFormat="1" x14ac:dyDescent="0.2">
      <c r="A51" s="111" t="s">
        <v>129</v>
      </c>
      <c r="B51" s="111" t="s">
        <v>2799</v>
      </c>
      <c r="C51" s="118">
        <v>13.865304774337574</v>
      </c>
      <c r="D51" s="118">
        <v>0.94596224907899518</v>
      </c>
      <c r="E51" s="118">
        <v>19.52420476906611</v>
      </c>
      <c r="F51" s="118">
        <v>1.2539824690993027</v>
      </c>
      <c r="G51" s="118">
        <v>6.8290668975353315</v>
      </c>
      <c r="H51" s="118">
        <v>14.269926005873092</v>
      </c>
      <c r="I51" s="118">
        <v>4</v>
      </c>
      <c r="J51" s="118">
        <v>6.6197230579166213</v>
      </c>
      <c r="K51" s="118">
        <v>12.781095274706482</v>
      </c>
      <c r="L51" s="118">
        <v>6.2264550742163189</v>
      </c>
      <c r="M51" s="118">
        <v>4.3676723672654783</v>
      </c>
      <c r="N51" s="118">
        <v>6.9501425669212731</v>
      </c>
      <c r="O51" s="118">
        <v>33.375131536577229</v>
      </c>
      <c r="P51" s="118">
        <v>16.741812132474628</v>
      </c>
      <c r="Q51" s="118">
        <v>9.0521549141490691</v>
      </c>
      <c r="R51" s="117">
        <v>63.31</v>
      </c>
      <c r="S51" s="115">
        <v>108.4</v>
      </c>
      <c r="T51" s="115">
        <v>46.94</v>
      </c>
      <c r="U51" s="115">
        <v>144.6</v>
      </c>
      <c r="V51" s="115">
        <v>195.7</v>
      </c>
      <c r="W51" s="115">
        <v>47.17</v>
      </c>
      <c r="X51" s="115"/>
      <c r="Y51" s="115"/>
      <c r="Z51" s="115"/>
      <c r="AA51" s="115">
        <v>246.8</v>
      </c>
      <c r="AB51" s="115"/>
      <c r="AC51" s="115"/>
      <c r="AD51" s="115">
        <v>605.9</v>
      </c>
      <c r="AE51" s="115">
        <v>229.6</v>
      </c>
      <c r="AF51" s="115">
        <v>695.5</v>
      </c>
      <c r="AG51" s="108">
        <f t="shared" si="2"/>
        <v>4.5660734495484387</v>
      </c>
      <c r="AH51" s="107">
        <f t="shared" si="3"/>
        <v>114.5923107455293</v>
      </c>
      <c r="AI51" s="107">
        <f t="shared" si="4"/>
        <v>2.4041952312634578</v>
      </c>
      <c r="AJ51" s="107">
        <f t="shared" si="5"/>
        <v>115.31261685329761</v>
      </c>
      <c r="AK51" s="107">
        <f t="shared" si="6"/>
        <v>28.656916521147242</v>
      </c>
      <c r="AL51" s="107">
        <f t="shared" si="7"/>
        <v>3.3055532299597199</v>
      </c>
      <c r="AM51" s="107">
        <f t="shared" si="8"/>
        <v>0</v>
      </c>
      <c r="AN51" s="107">
        <f t="shared" si="9"/>
        <v>0</v>
      </c>
      <c r="AO51" s="107">
        <f t="shared" si="10"/>
        <v>0</v>
      </c>
      <c r="AP51" s="107">
        <f t="shared" si="11"/>
        <v>39.637321245919857</v>
      </c>
      <c r="AQ51" s="107">
        <f t="shared" si="12"/>
        <v>0</v>
      </c>
      <c r="AR51" s="107">
        <f t="shared" si="13"/>
        <v>0</v>
      </c>
      <c r="AS51" s="107">
        <f t="shared" si="14"/>
        <v>18.154235567160786</v>
      </c>
      <c r="AT51" s="107">
        <f t="shared" si="15"/>
        <v>13.714166553968045</v>
      </c>
      <c r="AU51" s="107">
        <f t="shared" si="16"/>
        <v>76.832533976290122</v>
      </c>
      <c r="AV51" s="106">
        <f t="shared" si="17"/>
        <v>96.92284139620331</v>
      </c>
      <c r="AW51" s="105">
        <f t="shared" si="18"/>
        <v>11.744312026002167</v>
      </c>
      <c r="AX51" s="105">
        <f t="shared" si="19"/>
        <v>6.8565585743499851</v>
      </c>
      <c r="AY51" s="105">
        <f t="shared" si="20"/>
        <v>38.87096774193548</v>
      </c>
      <c r="AZ51" s="105">
        <f t="shared" si="21"/>
        <v>39.583333333333336</v>
      </c>
      <c r="BA51" s="105">
        <f t="shared" si="22"/>
        <v>13.680394431554523</v>
      </c>
      <c r="BB51" s="105">
        <f t="shared" si="23"/>
        <v>0</v>
      </c>
      <c r="BC51" s="105">
        <f t="shared" si="24"/>
        <v>0</v>
      </c>
      <c r="BD51" s="105">
        <f t="shared" si="25"/>
        <v>0</v>
      </c>
      <c r="BE51" s="105">
        <f t="shared" si="26"/>
        <v>23.130271790065603</v>
      </c>
      <c r="BF51" s="105">
        <f t="shared" si="27"/>
        <v>0</v>
      </c>
      <c r="BG51" s="105">
        <f t="shared" si="28"/>
        <v>0</v>
      </c>
      <c r="BH51" s="105">
        <f t="shared" si="29"/>
        <v>20.339039946290701</v>
      </c>
      <c r="BI51" s="105">
        <f t="shared" si="30"/>
        <v>16.044723969252271</v>
      </c>
      <c r="BJ51" s="105">
        <f t="shared" si="31"/>
        <v>30.42432195975503</v>
      </c>
      <c r="BK51" s="114">
        <v>10.1</v>
      </c>
      <c r="BL51" s="112">
        <v>8.6859999999999999</v>
      </c>
      <c r="BM51" s="112">
        <v>8.6219999999999999</v>
      </c>
      <c r="BN51" s="112">
        <v>9.2349999999999994</v>
      </c>
      <c r="BO51" s="112">
        <v>9.1980000000000004</v>
      </c>
      <c r="BP51" s="112">
        <v>9.0329999999999995</v>
      </c>
      <c r="BQ51" s="112"/>
      <c r="BR51" s="112"/>
      <c r="BS51" s="112"/>
      <c r="BT51" s="112">
        <v>8.24</v>
      </c>
      <c r="BU51" s="112"/>
      <c r="BV51" s="112"/>
      <c r="BW51" s="112">
        <v>8.7720000000000002</v>
      </c>
      <c r="BX51" s="112">
        <v>8.2439999999999998</v>
      </c>
      <c r="BY51" s="112">
        <v>8.6029999999999998</v>
      </c>
    </row>
    <row r="52" spans="1:77" s="102" customFormat="1" x14ac:dyDescent="0.2">
      <c r="A52" s="111" t="s">
        <v>130</v>
      </c>
      <c r="B52" s="111" t="s">
        <v>2798</v>
      </c>
      <c r="C52" s="118">
        <v>9.4645562163274271</v>
      </c>
      <c r="D52" s="118">
        <v>19.746719146071989</v>
      </c>
      <c r="E52" s="118">
        <v>8.6027827978185236</v>
      </c>
      <c r="F52" s="118">
        <v>5.3499720221662841</v>
      </c>
      <c r="G52" s="118">
        <v>13.110372574934338</v>
      </c>
      <c r="H52" s="118">
        <v>13.734826962096365</v>
      </c>
      <c r="I52" s="118">
        <v>4.9439490095908747</v>
      </c>
      <c r="J52" s="118">
        <v>9</v>
      </c>
      <c r="K52" s="118">
        <v>7.7549098634616307</v>
      </c>
      <c r="L52" s="118">
        <v>12</v>
      </c>
      <c r="M52" s="118">
        <v>11.358667598837901</v>
      </c>
      <c r="N52" s="118">
        <v>13.076950231851797</v>
      </c>
      <c r="O52" s="118">
        <v>15.582983519430508</v>
      </c>
      <c r="P52" s="118">
        <v>3.4430808101058239</v>
      </c>
      <c r="Q52" s="118">
        <v>20.934307532398961</v>
      </c>
      <c r="R52" s="117">
        <v>46.39</v>
      </c>
      <c r="S52" s="115">
        <v>564.79999999999995</v>
      </c>
      <c r="T52" s="115">
        <v>324.2</v>
      </c>
      <c r="U52" s="115">
        <v>210.4</v>
      </c>
      <c r="V52" s="115">
        <v>381.8</v>
      </c>
      <c r="W52" s="115">
        <v>195.6</v>
      </c>
      <c r="X52" s="115">
        <v>89.88</v>
      </c>
      <c r="Y52" s="115">
        <v>53.62</v>
      </c>
      <c r="Z52" s="115">
        <v>58.27</v>
      </c>
      <c r="AA52" s="115">
        <v>606.1</v>
      </c>
      <c r="AB52" s="115"/>
      <c r="AC52" s="115">
        <v>175.4</v>
      </c>
      <c r="AD52" s="115">
        <v>976.3</v>
      </c>
      <c r="AE52" s="115">
        <v>645.1</v>
      </c>
      <c r="AF52" s="115">
        <v>900.4</v>
      </c>
      <c r="AG52" s="108">
        <f t="shared" si="2"/>
        <v>4.9014448157613577</v>
      </c>
      <c r="AH52" s="107">
        <f t="shared" si="3"/>
        <v>28.602219731896568</v>
      </c>
      <c r="AI52" s="107">
        <f t="shared" si="4"/>
        <v>37.685480107926239</v>
      </c>
      <c r="AJ52" s="107">
        <f t="shared" si="5"/>
        <v>39.327308465962012</v>
      </c>
      <c r="AK52" s="107">
        <f t="shared" si="6"/>
        <v>29.121979395914476</v>
      </c>
      <c r="AL52" s="107">
        <f t="shared" si="7"/>
        <v>14.241169585884998</v>
      </c>
      <c r="AM52" s="107">
        <f t="shared" si="8"/>
        <v>18.179799149554299</v>
      </c>
      <c r="AN52" s="107">
        <f t="shared" si="9"/>
        <v>5.9577777777777774</v>
      </c>
      <c r="AO52" s="107">
        <f t="shared" si="10"/>
        <v>7.5139493593017059</v>
      </c>
      <c r="AP52" s="107">
        <f t="shared" si="11"/>
        <v>50.508333333333333</v>
      </c>
      <c r="AQ52" s="107">
        <f t="shared" si="12"/>
        <v>0</v>
      </c>
      <c r="AR52" s="107">
        <f t="shared" si="13"/>
        <v>13.412913323840188</v>
      </c>
      <c r="AS52" s="107">
        <f t="shared" si="14"/>
        <v>62.65167378138122</v>
      </c>
      <c r="AT52" s="107">
        <f t="shared" si="15"/>
        <v>187.36127194765805</v>
      </c>
      <c r="AU52" s="107">
        <f t="shared" si="16"/>
        <v>43.010737212420175</v>
      </c>
      <c r="AV52" s="106">
        <f t="shared" si="17"/>
        <v>71.019595835884886</v>
      </c>
      <c r="AW52" s="105">
        <f t="shared" si="18"/>
        <v>61.191765980498367</v>
      </c>
      <c r="AX52" s="105">
        <f t="shared" si="19"/>
        <v>47.356120362255332</v>
      </c>
      <c r="AY52" s="105">
        <f t="shared" si="20"/>
        <v>56.55913978494624</v>
      </c>
      <c r="AZ52" s="105">
        <f t="shared" si="21"/>
        <v>77.224919093851142</v>
      </c>
      <c r="BA52" s="105">
        <f t="shared" si="22"/>
        <v>56.72853828306264</v>
      </c>
      <c r="BB52" s="105">
        <f t="shared" si="23"/>
        <v>12.001602350113501</v>
      </c>
      <c r="BC52" s="105">
        <f t="shared" si="24"/>
        <v>6.3126913115140102</v>
      </c>
      <c r="BD52" s="105">
        <f t="shared" si="25"/>
        <v>6.3055946326155174</v>
      </c>
      <c r="BE52" s="105">
        <f t="shared" si="26"/>
        <v>56.804123711340203</v>
      </c>
      <c r="BF52" s="105">
        <f t="shared" si="27"/>
        <v>0</v>
      </c>
      <c r="BG52" s="105">
        <f t="shared" si="28"/>
        <v>24.837156612857545</v>
      </c>
      <c r="BH52" s="105">
        <f t="shared" si="29"/>
        <v>32.772742531050689</v>
      </c>
      <c r="BI52" s="105">
        <f t="shared" si="30"/>
        <v>45.080363382250177</v>
      </c>
      <c r="BJ52" s="105">
        <f t="shared" si="31"/>
        <v>39.387576552930881</v>
      </c>
      <c r="BK52" s="114">
        <v>11.1</v>
      </c>
      <c r="BL52" s="112">
        <v>8.1539999999999999</v>
      </c>
      <c r="BM52" s="112">
        <v>8.0739999999999998</v>
      </c>
      <c r="BN52" s="112">
        <v>8.8450000000000006</v>
      </c>
      <c r="BO52" s="112">
        <v>9.0220000000000002</v>
      </c>
      <c r="BP52" s="112">
        <v>8.6120000000000001</v>
      </c>
      <c r="BQ52" s="112">
        <v>7.3239999999999998</v>
      </c>
      <c r="BR52" s="112">
        <v>7.4690000000000003</v>
      </c>
      <c r="BS52" s="112">
        <v>7.4240000000000004</v>
      </c>
      <c r="BT52" s="112">
        <v>9.1219999999999999</v>
      </c>
      <c r="BU52" s="112"/>
      <c r="BV52" s="112">
        <v>7.8470000000000004</v>
      </c>
      <c r="BW52" s="112">
        <v>7.5060000000000002</v>
      </c>
      <c r="BX52" s="112">
        <v>7.6520000000000001</v>
      </c>
      <c r="BY52" s="112">
        <v>8.2170000000000005</v>
      </c>
    </row>
    <row r="53" spans="1:77" s="102" customFormat="1" ht="18" x14ac:dyDescent="0.2">
      <c r="A53" s="111" t="s">
        <v>131</v>
      </c>
      <c r="B53" s="111" t="s">
        <v>2797</v>
      </c>
      <c r="C53" s="105">
        <v>17.185388822543747</v>
      </c>
      <c r="D53" s="105">
        <v>18.395515929492046</v>
      </c>
      <c r="E53" s="105">
        <v>33.10328500242845</v>
      </c>
      <c r="F53" s="105">
        <v>16.171091455276457</v>
      </c>
      <c r="G53" s="105">
        <v>13.147157142965137</v>
      </c>
      <c r="H53" s="105">
        <v>18.771573742325764</v>
      </c>
      <c r="I53" s="105">
        <v>15.687665874930602</v>
      </c>
      <c r="J53" s="105">
        <v>14.520680132952146</v>
      </c>
      <c r="K53" s="105">
        <v>16.302480432803808</v>
      </c>
      <c r="L53" s="105">
        <v>9.7456536107090042</v>
      </c>
      <c r="M53" s="105">
        <v>14.91221134034925</v>
      </c>
      <c r="N53" s="105">
        <v>17.037176797387236</v>
      </c>
      <c r="O53" s="105">
        <v>10.022528918758518</v>
      </c>
      <c r="P53" s="105">
        <v>13.336476489854331</v>
      </c>
      <c r="Q53" s="105">
        <v>16.453555937168552</v>
      </c>
      <c r="R53" s="110"/>
      <c r="S53" s="109"/>
      <c r="T53" s="109"/>
      <c r="U53" s="109"/>
      <c r="V53" s="109"/>
      <c r="W53" s="109"/>
      <c r="X53" s="109">
        <v>282.5</v>
      </c>
      <c r="Y53" s="109">
        <v>390.8</v>
      </c>
      <c r="Z53" s="109">
        <v>189.2</v>
      </c>
      <c r="AA53" s="109">
        <v>264.7</v>
      </c>
      <c r="AB53" s="109"/>
      <c r="AC53" s="109"/>
      <c r="AD53" s="109"/>
      <c r="AE53" s="109"/>
      <c r="AF53" s="109"/>
      <c r="AG53" s="108">
        <f t="shared" si="2"/>
        <v>0</v>
      </c>
      <c r="AH53" s="107">
        <f t="shared" si="3"/>
        <v>0</v>
      </c>
      <c r="AI53" s="107">
        <f t="shared" si="4"/>
        <v>0</v>
      </c>
      <c r="AJ53" s="107">
        <f t="shared" si="5"/>
        <v>0</v>
      </c>
      <c r="AK53" s="107">
        <f t="shared" si="6"/>
        <v>0</v>
      </c>
      <c r="AL53" s="107">
        <f t="shared" si="7"/>
        <v>0</v>
      </c>
      <c r="AM53" s="107">
        <f t="shared" si="8"/>
        <v>18.007777718637172</v>
      </c>
      <c r="AN53" s="107">
        <f t="shared" si="9"/>
        <v>26.913339900184685</v>
      </c>
      <c r="AO53" s="107">
        <f t="shared" si="10"/>
        <v>11.605595895658444</v>
      </c>
      <c r="AP53" s="107">
        <f t="shared" si="11"/>
        <v>27.160825797167117</v>
      </c>
      <c r="AQ53" s="107">
        <f t="shared" si="12"/>
        <v>0</v>
      </c>
      <c r="AR53" s="107">
        <f t="shared" si="13"/>
        <v>0</v>
      </c>
      <c r="AS53" s="107">
        <f t="shared" si="14"/>
        <v>0</v>
      </c>
      <c r="AT53" s="107">
        <f t="shared" si="15"/>
        <v>0</v>
      </c>
      <c r="AU53" s="107">
        <f t="shared" si="16"/>
        <v>0</v>
      </c>
      <c r="AV53" s="106">
        <f t="shared" si="17"/>
        <v>0</v>
      </c>
      <c r="AW53" s="105">
        <f t="shared" si="18"/>
        <v>0</v>
      </c>
      <c r="AX53" s="105">
        <f t="shared" si="19"/>
        <v>0</v>
      </c>
      <c r="AY53" s="105">
        <f t="shared" si="20"/>
        <v>0</v>
      </c>
      <c r="AZ53" s="105">
        <f t="shared" si="21"/>
        <v>0</v>
      </c>
      <c r="BA53" s="105">
        <f t="shared" si="22"/>
        <v>0</v>
      </c>
      <c r="BB53" s="105">
        <f t="shared" si="23"/>
        <v>37.721992255307789</v>
      </c>
      <c r="BC53" s="105">
        <f t="shared" si="24"/>
        <v>46.008947492347538</v>
      </c>
      <c r="BD53" s="105">
        <f t="shared" si="25"/>
        <v>20.473974678065144</v>
      </c>
      <c r="BE53" s="105">
        <f t="shared" si="26"/>
        <v>24.807872539831301</v>
      </c>
      <c r="BF53" s="105">
        <f t="shared" si="27"/>
        <v>0</v>
      </c>
      <c r="BG53" s="105">
        <f t="shared" si="28"/>
        <v>0</v>
      </c>
      <c r="BH53" s="105">
        <f t="shared" si="29"/>
        <v>0</v>
      </c>
      <c r="BI53" s="105">
        <f t="shared" si="30"/>
        <v>0</v>
      </c>
      <c r="BJ53" s="105">
        <f t="shared" si="31"/>
        <v>0</v>
      </c>
      <c r="BK53" s="104"/>
      <c r="BL53" s="103"/>
      <c r="BM53" s="103"/>
      <c r="BN53" s="103"/>
      <c r="BO53" s="103"/>
      <c r="BP53" s="103"/>
      <c r="BQ53" s="103">
        <v>9.4740000000000002</v>
      </c>
      <c r="BR53" s="103">
        <v>9.2959999999999994</v>
      </c>
      <c r="BS53" s="103">
        <v>8.9600000000000009</v>
      </c>
      <c r="BT53" s="103">
        <v>8.9390000000000001</v>
      </c>
      <c r="BU53" s="103"/>
      <c r="BV53" s="103"/>
      <c r="BW53" s="103"/>
      <c r="BX53" s="103"/>
      <c r="BY53" s="103"/>
    </row>
    <row r="54" spans="1:77" s="102" customFormat="1" x14ac:dyDescent="0.2">
      <c r="A54" s="111" t="s">
        <v>86</v>
      </c>
      <c r="B54" s="111" t="s">
        <v>87</v>
      </c>
      <c r="C54" s="118">
        <v>13.980470771621819</v>
      </c>
      <c r="D54" s="118">
        <v>3.3586349302381548</v>
      </c>
      <c r="E54" s="118">
        <v>13.825663596867562</v>
      </c>
      <c r="F54" s="118">
        <v>0.85380621219012842</v>
      </c>
      <c r="G54" s="118">
        <v>21.671110226050871</v>
      </c>
      <c r="H54" s="118">
        <v>22.184132390561992</v>
      </c>
      <c r="I54" s="118">
        <v>12.156322740644775</v>
      </c>
      <c r="J54" s="118">
        <v>17.691974475400364</v>
      </c>
      <c r="K54" s="118">
        <v>9.8806168451505467</v>
      </c>
      <c r="L54" s="118">
        <v>9.6764197753666057</v>
      </c>
      <c r="M54" s="118">
        <v>3.8907229168133126</v>
      </c>
      <c r="N54" s="118">
        <v>7.5402757386543469</v>
      </c>
      <c r="O54" s="118">
        <v>19.265042374826649</v>
      </c>
      <c r="P54" s="118">
        <v>4.8673667240504868</v>
      </c>
      <c r="Q54" s="118">
        <v>23.129992917820335</v>
      </c>
      <c r="R54" s="117"/>
      <c r="S54" s="115">
        <v>133.69999999999999</v>
      </c>
      <c r="T54" s="115">
        <v>143.80000000000001</v>
      </c>
      <c r="U54" s="115">
        <v>165.8</v>
      </c>
      <c r="V54" s="115">
        <v>190.3</v>
      </c>
      <c r="W54" s="115">
        <v>122.6</v>
      </c>
      <c r="X54" s="115"/>
      <c r="Y54" s="115"/>
      <c r="Z54" s="115"/>
      <c r="AA54" s="115">
        <v>38.08</v>
      </c>
      <c r="AB54" s="115">
        <v>53.43</v>
      </c>
      <c r="AC54" s="123"/>
      <c r="AD54" s="115">
        <v>1115</v>
      </c>
      <c r="AE54" s="115">
        <v>502.3</v>
      </c>
      <c r="AF54" s="115">
        <v>572.79999999999995</v>
      </c>
      <c r="AG54" s="108">
        <f t="shared" si="2"/>
        <v>0</v>
      </c>
      <c r="AH54" s="107">
        <f t="shared" si="3"/>
        <v>39.807839427942696</v>
      </c>
      <c r="AI54" s="107">
        <f t="shared" si="4"/>
        <v>10.400947411492085</v>
      </c>
      <c r="AJ54" s="107">
        <f t="shared" si="5"/>
        <v>194.1892640657891</v>
      </c>
      <c r="AK54" s="107">
        <f t="shared" si="6"/>
        <v>8.7812759943992216</v>
      </c>
      <c r="AL54" s="107">
        <f t="shared" si="7"/>
        <v>5.5264726085099856</v>
      </c>
      <c r="AM54" s="107">
        <f t="shared" si="8"/>
        <v>0</v>
      </c>
      <c r="AN54" s="107">
        <f t="shared" si="9"/>
        <v>0</v>
      </c>
      <c r="AO54" s="107">
        <f t="shared" si="10"/>
        <v>0</v>
      </c>
      <c r="AP54" s="107">
        <f t="shared" si="11"/>
        <v>3.9353398141057063</v>
      </c>
      <c r="AQ54" s="107">
        <f t="shared" si="12"/>
        <v>13.732666433044715</v>
      </c>
      <c r="AR54" s="107">
        <f t="shared" si="13"/>
        <v>0</v>
      </c>
      <c r="AS54" s="107">
        <f t="shared" si="14"/>
        <v>57.876851672901289</v>
      </c>
      <c r="AT54" s="107">
        <f t="shared" si="15"/>
        <v>103.19748407656449</v>
      </c>
      <c r="AU54" s="107">
        <f t="shared" si="16"/>
        <v>24.764382852823545</v>
      </c>
      <c r="AV54" s="106">
        <f t="shared" si="17"/>
        <v>0</v>
      </c>
      <c r="AW54" s="105">
        <f t="shared" si="18"/>
        <v>14.485373781148427</v>
      </c>
      <c r="AX54" s="105">
        <f t="shared" si="19"/>
        <v>21.004966403739413</v>
      </c>
      <c r="AY54" s="105">
        <f t="shared" si="20"/>
        <v>44.56989247311828</v>
      </c>
      <c r="AZ54" s="105">
        <f t="shared" si="21"/>
        <v>38.4911003236246</v>
      </c>
      <c r="BA54" s="105">
        <f t="shared" si="22"/>
        <v>35.556844547563806</v>
      </c>
      <c r="BB54" s="105">
        <f t="shared" si="23"/>
        <v>0</v>
      </c>
      <c r="BC54" s="105">
        <f t="shared" si="24"/>
        <v>0</v>
      </c>
      <c r="BD54" s="105">
        <f t="shared" si="25"/>
        <v>0</v>
      </c>
      <c r="BE54" s="105">
        <f t="shared" si="26"/>
        <v>3.5688847235238987</v>
      </c>
      <c r="BF54" s="105">
        <f t="shared" si="27"/>
        <v>43.795081967213115</v>
      </c>
      <c r="BG54" s="105">
        <f t="shared" si="28"/>
        <v>0</v>
      </c>
      <c r="BH54" s="105">
        <f t="shared" si="29"/>
        <v>37.428667338032895</v>
      </c>
      <c r="BI54" s="105">
        <f t="shared" si="30"/>
        <v>35.101327742837178</v>
      </c>
      <c r="BJ54" s="105">
        <f t="shared" si="31"/>
        <v>25.056867891513559</v>
      </c>
      <c r="BK54" s="114"/>
      <c r="BL54" s="112">
        <v>9.7449999999999992</v>
      </c>
      <c r="BM54" s="112">
        <v>9.7539999999999996</v>
      </c>
      <c r="BN54" s="112">
        <v>9.1590000000000007</v>
      </c>
      <c r="BO54" s="112">
        <v>9.7469999999999999</v>
      </c>
      <c r="BP54" s="112">
        <v>9.157</v>
      </c>
      <c r="BQ54" s="112"/>
      <c r="BR54" s="112"/>
      <c r="BS54" s="112"/>
      <c r="BT54" s="112">
        <v>8.5079999999999991</v>
      </c>
      <c r="BU54" s="112">
        <v>8.9809999999999999</v>
      </c>
      <c r="BV54" s="122"/>
      <c r="BW54" s="112">
        <v>8.9450000000000003</v>
      </c>
      <c r="BX54" s="112">
        <v>8.2309999999999999</v>
      </c>
      <c r="BY54" s="112">
        <v>8.7970000000000006</v>
      </c>
    </row>
    <row r="55" spans="1:77" s="102" customFormat="1" x14ac:dyDescent="0.2">
      <c r="A55" s="111" t="s">
        <v>48</v>
      </c>
      <c r="B55" s="111" t="s">
        <v>2796</v>
      </c>
      <c r="C55" s="118">
        <v>2.7794049864884118</v>
      </c>
      <c r="D55" s="118">
        <v>13.215061424817764</v>
      </c>
      <c r="E55" s="118">
        <v>4.9566511180934194</v>
      </c>
      <c r="F55" s="118">
        <v>15.671218614643861</v>
      </c>
      <c r="G55" s="118">
        <v>14.468840812143821</v>
      </c>
      <c r="H55" s="118">
        <v>1.9950172254486049</v>
      </c>
      <c r="I55" s="118">
        <v>3.8786338702779481</v>
      </c>
      <c r="J55" s="118">
        <v>6.2517586202249076</v>
      </c>
      <c r="K55" s="118">
        <v>4.6764759600432653</v>
      </c>
      <c r="L55" s="118">
        <v>8.3032015155785626</v>
      </c>
      <c r="M55" s="118">
        <v>4.3638726065264004</v>
      </c>
      <c r="N55" s="118">
        <v>3.4156325111031984</v>
      </c>
      <c r="O55" s="118">
        <v>18.551002685550301</v>
      </c>
      <c r="P55" s="118">
        <v>3.6166535357088354</v>
      </c>
      <c r="Q55" s="118">
        <v>12.412896466169558</v>
      </c>
      <c r="R55" s="117">
        <v>65.319999999999993</v>
      </c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08">
        <f t="shared" si="2"/>
        <v>23.50143297487832</v>
      </c>
      <c r="AH55" s="107">
        <f t="shared" si="3"/>
        <v>0</v>
      </c>
      <c r="AI55" s="107">
        <f t="shared" si="4"/>
        <v>0</v>
      </c>
      <c r="AJ55" s="107">
        <f t="shared" si="5"/>
        <v>0</v>
      </c>
      <c r="AK55" s="107">
        <f t="shared" si="6"/>
        <v>0</v>
      </c>
      <c r="AL55" s="107">
        <f t="shared" si="7"/>
        <v>0</v>
      </c>
      <c r="AM55" s="107">
        <f t="shared" si="8"/>
        <v>0</v>
      </c>
      <c r="AN55" s="107">
        <f t="shared" si="9"/>
        <v>0</v>
      </c>
      <c r="AO55" s="107">
        <f t="shared" si="10"/>
        <v>0</v>
      </c>
      <c r="AP55" s="107">
        <f t="shared" si="11"/>
        <v>0</v>
      </c>
      <c r="AQ55" s="107">
        <f t="shared" si="12"/>
        <v>0</v>
      </c>
      <c r="AR55" s="107">
        <f t="shared" si="13"/>
        <v>0</v>
      </c>
      <c r="AS55" s="107">
        <f t="shared" si="14"/>
        <v>0</v>
      </c>
      <c r="AT55" s="107">
        <f t="shared" si="15"/>
        <v>0</v>
      </c>
      <c r="AU55" s="107">
        <f t="shared" si="16"/>
        <v>0</v>
      </c>
      <c r="AV55" s="106">
        <f t="shared" si="17"/>
        <v>100</v>
      </c>
      <c r="AW55" s="105">
        <f t="shared" si="18"/>
        <v>0</v>
      </c>
      <c r="AX55" s="105">
        <f t="shared" si="19"/>
        <v>0</v>
      </c>
      <c r="AY55" s="105">
        <f t="shared" si="20"/>
        <v>0</v>
      </c>
      <c r="AZ55" s="105">
        <f t="shared" si="21"/>
        <v>0</v>
      </c>
      <c r="BA55" s="105">
        <f t="shared" si="22"/>
        <v>0</v>
      </c>
      <c r="BB55" s="105">
        <f t="shared" si="23"/>
        <v>0</v>
      </c>
      <c r="BC55" s="105">
        <f t="shared" si="24"/>
        <v>0</v>
      </c>
      <c r="BD55" s="105">
        <f t="shared" si="25"/>
        <v>0</v>
      </c>
      <c r="BE55" s="105">
        <f t="shared" si="26"/>
        <v>0</v>
      </c>
      <c r="BF55" s="105">
        <f t="shared" si="27"/>
        <v>0</v>
      </c>
      <c r="BG55" s="105">
        <f t="shared" si="28"/>
        <v>0</v>
      </c>
      <c r="BH55" s="105">
        <f t="shared" si="29"/>
        <v>0</v>
      </c>
      <c r="BI55" s="105">
        <f t="shared" si="30"/>
        <v>0</v>
      </c>
      <c r="BJ55" s="105">
        <f t="shared" si="31"/>
        <v>0</v>
      </c>
      <c r="BK55" s="114">
        <v>5.9139999999999997</v>
      </c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</row>
    <row r="56" spans="1:77" s="102" customFormat="1" x14ac:dyDescent="0.2">
      <c r="A56" s="111" t="s">
        <v>91</v>
      </c>
      <c r="B56" s="111" t="s">
        <v>91</v>
      </c>
      <c r="C56" s="105">
        <v>10.602299435717155</v>
      </c>
      <c r="D56" s="105">
        <v>19.879661019650143</v>
      </c>
      <c r="E56" s="105">
        <v>6.043308673767454</v>
      </c>
      <c r="F56" s="105">
        <v>10.577691409932678</v>
      </c>
      <c r="G56" s="105">
        <v>8.112063821469901</v>
      </c>
      <c r="H56" s="105">
        <v>9.3768288161723348</v>
      </c>
      <c r="I56" s="105">
        <v>6.5743469849487939</v>
      </c>
      <c r="J56" s="105">
        <v>10.971199375654578</v>
      </c>
      <c r="K56" s="105">
        <v>13.056130813761252</v>
      </c>
      <c r="L56" s="105">
        <v>7.2891371639206568</v>
      </c>
      <c r="M56" s="105">
        <v>7.7697647635963607</v>
      </c>
      <c r="N56" s="105">
        <v>8.6358959934536905</v>
      </c>
      <c r="O56" s="105">
        <v>15.745916432444357</v>
      </c>
      <c r="P56" s="105">
        <v>3.2816336520059406</v>
      </c>
      <c r="Q56" s="105">
        <v>5.9794977145646051</v>
      </c>
      <c r="R56" s="110"/>
      <c r="S56" s="109">
        <v>253.9</v>
      </c>
      <c r="T56" s="109">
        <v>80.87</v>
      </c>
      <c r="U56" s="109">
        <v>136.69999999999999</v>
      </c>
      <c r="V56" s="109">
        <v>196.8</v>
      </c>
      <c r="W56" s="120"/>
      <c r="X56" s="109">
        <v>113.1</v>
      </c>
      <c r="Y56" s="109">
        <v>135.6</v>
      </c>
      <c r="Z56" s="109">
        <v>210</v>
      </c>
      <c r="AA56" s="109">
        <v>37.65</v>
      </c>
      <c r="AB56" s="109"/>
      <c r="AC56" s="109">
        <v>119.8</v>
      </c>
      <c r="AD56" s="109"/>
      <c r="AE56" s="109">
        <v>61.67</v>
      </c>
      <c r="AF56" s="109">
        <v>41.44</v>
      </c>
      <c r="AG56" s="108">
        <f t="shared" si="2"/>
        <v>0</v>
      </c>
      <c r="AH56" s="107">
        <f t="shared" si="3"/>
        <v>12.771847555601244</v>
      </c>
      <c r="AI56" s="107">
        <f t="shared" si="4"/>
        <v>13.38174241389277</v>
      </c>
      <c r="AJ56" s="107">
        <f t="shared" si="5"/>
        <v>12.923424847848725</v>
      </c>
      <c r="AK56" s="107">
        <f t="shared" si="6"/>
        <v>24.26016416181745</v>
      </c>
      <c r="AL56" s="107">
        <f t="shared" si="7"/>
        <v>0</v>
      </c>
      <c r="AM56" s="107">
        <f t="shared" si="8"/>
        <v>17.203229500805076</v>
      </c>
      <c r="AN56" s="107">
        <f t="shared" si="9"/>
        <v>12.359633195701509</v>
      </c>
      <c r="AO56" s="107">
        <f t="shared" si="10"/>
        <v>16.084397666930432</v>
      </c>
      <c r="AP56" s="107">
        <f t="shared" si="11"/>
        <v>5.1652204030893749</v>
      </c>
      <c r="AQ56" s="107">
        <f t="shared" si="12"/>
        <v>0</v>
      </c>
      <c r="AR56" s="107">
        <f t="shared" si="13"/>
        <v>13.872330108052779</v>
      </c>
      <c r="AS56" s="107">
        <f t="shared" si="14"/>
        <v>0</v>
      </c>
      <c r="AT56" s="107">
        <f t="shared" si="15"/>
        <v>18.792469403860306</v>
      </c>
      <c r="AU56" s="107">
        <f t="shared" si="16"/>
        <v>6.9303479954615943</v>
      </c>
      <c r="AV56" s="106">
        <f t="shared" si="17"/>
        <v>0</v>
      </c>
      <c r="AW56" s="105">
        <f t="shared" si="18"/>
        <v>27.508125677139763</v>
      </c>
      <c r="AX56" s="105">
        <f t="shared" si="19"/>
        <v>11.812737364884605</v>
      </c>
      <c r="AY56" s="105">
        <f t="shared" si="20"/>
        <v>36.747311827956985</v>
      </c>
      <c r="AZ56" s="105">
        <f t="shared" si="21"/>
        <v>39.805825242718448</v>
      </c>
      <c r="BA56" s="105">
        <f t="shared" si="22"/>
        <v>0</v>
      </c>
      <c r="BB56" s="105">
        <f t="shared" si="23"/>
        <v>15.102149819735613</v>
      </c>
      <c r="BC56" s="105">
        <f t="shared" si="24"/>
        <v>15.964210030609843</v>
      </c>
      <c r="BD56" s="105">
        <f t="shared" si="25"/>
        <v>22.724813331890488</v>
      </c>
      <c r="BE56" s="105">
        <f t="shared" si="26"/>
        <v>3.528584817244611</v>
      </c>
      <c r="BF56" s="105">
        <f t="shared" si="27"/>
        <v>0</v>
      </c>
      <c r="BG56" s="105">
        <f t="shared" si="28"/>
        <v>16.964032851883317</v>
      </c>
      <c r="BH56" s="105">
        <f t="shared" si="29"/>
        <v>0</v>
      </c>
      <c r="BI56" s="105">
        <f t="shared" si="30"/>
        <v>4.3095737246680645</v>
      </c>
      <c r="BJ56" s="105">
        <f t="shared" si="31"/>
        <v>1.8127734033245844</v>
      </c>
      <c r="BK56" s="104"/>
      <c r="BL56" s="103">
        <v>4.0970000000000004</v>
      </c>
      <c r="BM56" s="103">
        <v>4.194</v>
      </c>
      <c r="BN56" s="103">
        <v>4.1580000000000004</v>
      </c>
      <c r="BO56" s="103">
        <v>4.2469999999999999</v>
      </c>
      <c r="BP56" s="119"/>
      <c r="BQ56" s="103">
        <v>4.476</v>
      </c>
      <c r="BR56" s="103">
        <v>4.2149999999999999</v>
      </c>
      <c r="BS56" s="103">
        <v>4.2549999999999999</v>
      </c>
      <c r="BT56" s="103">
        <v>4.38</v>
      </c>
      <c r="BU56" s="103"/>
      <c r="BV56" s="103">
        <v>5.391</v>
      </c>
      <c r="BW56" s="103"/>
      <c r="BX56" s="103">
        <v>4.0270000000000001</v>
      </c>
      <c r="BY56" s="103">
        <v>4.0220000000000002</v>
      </c>
    </row>
    <row r="57" spans="1:77" s="102" customFormat="1" x14ac:dyDescent="0.2">
      <c r="A57" s="111" t="s">
        <v>92</v>
      </c>
      <c r="B57" s="111" t="s">
        <v>92</v>
      </c>
      <c r="C57" s="118">
        <v>12.592696863505433</v>
      </c>
      <c r="D57" s="118">
        <v>6.6038794577390751</v>
      </c>
      <c r="E57" s="118">
        <v>1.5295155000707261</v>
      </c>
      <c r="F57" s="118">
        <v>8.7735322544101351</v>
      </c>
      <c r="G57" s="118">
        <v>13.340899863647945</v>
      </c>
      <c r="H57" s="118">
        <v>7.0349936014007257</v>
      </c>
      <c r="I57" s="118">
        <v>5.3251833051694355</v>
      </c>
      <c r="J57" s="118">
        <v>13.555079588092042</v>
      </c>
      <c r="K57" s="118">
        <v>11.479779016344905</v>
      </c>
      <c r="L57" s="118">
        <v>19.212980674155631</v>
      </c>
      <c r="M57" s="118">
        <v>4.5366568943246213</v>
      </c>
      <c r="N57" s="118">
        <v>4.6114905107631889</v>
      </c>
      <c r="O57" s="118">
        <v>7.0101103307287103</v>
      </c>
      <c r="P57" s="118">
        <v>5.594183321919207</v>
      </c>
      <c r="Q57" s="118">
        <v>4.9956163089608348</v>
      </c>
      <c r="R57" s="117">
        <v>44.24</v>
      </c>
      <c r="S57" s="123">
        <v>117.1</v>
      </c>
      <c r="T57" s="123">
        <v>82.51</v>
      </c>
      <c r="U57" s="115"/>
      <c r="V57" s="120"/>
      <c r="W57" s="120"/>
      <c r="X57" s="115">
        <v>152.1</v>
      </c>
      <c r="Y57" s="115">
        <v>164.5</v>
      </c>
      <c r="Z57" s="115">
        <v>61.28</v>
      </c>
      <c r="AA57" s="115">
        <v>110.7</v>
      </c>
      <c r="AB57" s="115"/>
      <c r="AC57" s="115"/>
      <c r="AD57" s="115">
        <v>41.38</v>
      </c>
      <c r="AE57" s="115">
        <v>173.3</v>
      </c>
      <c r="AF57" s="120"/>
      <c r="AG57" s="108">
        <f t="shared" si="2"/>
        <v>3.5131473805433049</v>
      </c>
      <c r="AH57" s="107">
        <f t="shared" si="3"/>
        <v>17.732001431790327</v>
      </c>
      <c r="AI57" s="107">
        <f t="shared" si="4"/>
        <v>53.945187215287895</v>
      </c>
      <c r="AJ57" s="107">
        <f t="shared" si="5"/>
        <v>0</v>
      </c>
      <c r="AK57" s="107">
        <f t="shared" si="6"/>
        <v>0</v>
      </c>
      <c r="AL57" s="107">
        <f t="shared" si="7"/>
        <v>0</v>
      </c>
      <c r="AM57" s="107">
        <f t="shared" si="8"/>
        <v>28.562397063843516</v>
      </c>
      <c r="AN57" s="107">
        <f t="shared" si="9"/>
        <v>12.135672013649486</v>
      </c>
      <c r="AO57" s="107">
        <f t="shared" si="10"/>
        <v>5.3380818492019371</v>
      </c>
      <c r="AP57" s="107">
        <f t="shared" si="11"/>
        <v>5.761729628391719</v>
      </c>
      <c r="AQ57" s="107">
        <f t="shared" si="12"/>
        <v>0</v>
      </c>
      <c r="AR57" s="107">
        <f t="shared" si="13"/>
        <v>0</v>
      </c>
      <c r="AS57" s="107">
        <f t="shared" si="14"/>
        <v>5.9029028143268176</v>
      </c>
      <c r="AT57" s="107">
        <f t="shared" si="15"/>
        <v>30.978605817398499</v>
      </c>
      <c r="AU57" s="107">
        <f t="shared" si="16"/>
        <v>0</v>
      </c>
      <c r="AV57" s="106">
        <f t="shared" si="17"/>
        <v>67.728107777097378</v>
      </c>
      <c r="AW57" s="105">
        <f t="shared" si="18"/>
        <v>12.686890574214518</v>
      </c>
      <c r="AX57" s="105">
        <f t="shared" si="19"/>
        <v>12.052293309962021</v>
      </c>
      <c r="AY57" s="105">
        <f t="shared" si="20"/>
        <v>0</v>
      </c>
      <c r="AZ57" s="105">
        <f t="shared" si="21"/>
        <v>0</v>
      </c>
      <c r="BA57" s="105">
        <f t="shared" si="22"/>
        <v>0</v>
      </c>
      <c r="BB57" s="105">
        <f t="shared" si="23"/>
        <v>20.309787688609962</v>
      </c>
      <c r="BC57" s="105">
        <f t="shared" si="24"/>
        <v>19.366611725924184</v>
      </c>
      <c r="BD57" s="105">
        <f t="shared" si="25"/>
        <v>6.6313169570392816</v>
      </c>
      <c r="BE57" s="105">
        <f t="shared" si="26"/>
        <v>10.374882849109653</v>
      </c>
      <c r="BF57" s="105">
        <f t="shared" si="27"/>
        <v>0</v>
      </c>
      <c r="BG57" s="105">
        <f t="shared" si="28"/>
        <v>0</v>
      </c>
      <c r="BH57" s="105">
        <f t="shared" si="29"/>
        <v>1.3890567304464585</v>
      </c>
      <c r="BI57" s="105">
        <f t="shared" si="30"/>
        <v>12.110412299091545</v>
      </c>
      <c r="BJ57" s="105">
        <f t="shared" si="31"/>
        <v>0</v>
      </c>
      <c r="BK57" s="114">
        <v>7.9130000000000003</v>
      </c>
      <c r="BL57" s="122">
        <v>5.1520000000000001</v>
      </c>
      <c r="BM57" s="122">
        <v>5.23</v>
      </c>
      <c r="BN57" s="112"/>
      <c r="BO57" s="119"/>
      <c r="BP57" s="119"/>
      <c r="BQ57" s="112">
        <v>6.7279999999999998</v>
      </c>
      <c r="BR57" s="112">
        <v>6.6420000000000003</v>
      </c>
      <c r="BS57" s="112">
        <v>6.2590000000000003</v>
      </c>
      <c r="BT57" s="112">
        <v>6.5910000000000002</v>
      </c>
      <c r="BU57" s="112"/>
      <c r="BV57" s="112"/>
      <c r="BW57" s="112">
        <v>7.657</v>
      </c>
      <c r="BX57" s="112">
        <v>6.9859999999999998</v>
      </c>
      <c r="BY57" s="119"/>
    </row>
    <row r="58" spans="1:77" s="102" customFormat="1" x14ac:dyDescent="0.2">
      <c r="A58" s="111" t="s">
        <v>93</v>
      </c>
      <c r="B58" s="111" t="s">
        <v>93</v>
      </c>
      <c r="C58" s="105">
        <v>10.413715139087291</v>
      </c>
      <c r="D58" s="105">
        <v>8.0166175774056327</v>
      </c>
      <c r="E58" s="105">
        <v>15.85407835712998</v>
      </c>
      <c r="F58" s="105">
        <v>32.441870139071014</v>
      </c>
      <c r="G58" s="105">
        <v>33.857526665680972</v>
      </c>
      <c r="H58" s="105">
        <v>6.6895390553450405</v>
      </c>
      <c r="I58" s="105">
        <v>9.2415306743587955</v>
      </c>
      <c r="J58" s="105">
        <v>8.5313615263313061</v>
      </c>
      <c r="K58" s="105">
        <v>14.889118836453068</v>
      </c>
      <c r="L58" s="105">
        <v>14.103521396886361</v>
      </c>
      <c r="M58" s="105">
        <v>4.6289462865151565</v>
      </c>
      <c r="N58" s="105">
        <v>8.5301539036151972</v>
      </c>
      <c r="O58" s="105">
        <v>25.578451576553704</v>
      </c>
      <c r="P58" s="105">
        <v>28.68929661138738</v>
      </c>
      <c r="Q58" s="105">
        <v>7.7037656538958306</v>
      </c>
      <c r="R58" s="110"/>
      <c r="S58" s="109">
        <v>148.69999999999999</v>
      </c>
      <c r="T58" s="109">
        <v>105.9</v>
      </c>
      <c r="U58" s="123">
        <v>86.85</v>
      </c>
      <c r="V58" s="109"/>
      <c r="W58" s="109">
        <v>38.99</v>
      </c>
      <c r="X58" s="109"/>
      <c r="Y58" s="109"/>
      <c r="Z58" s="109"/>
      <c r="AA58" s="109"/>
      <c r="AB58" s="109"/>
      <c r="AC58" s="109"/>
      <c r="AD58" s="109"/>
      <c r="AE58" s="109"/>
      <c r="AF58" s="123">
        <v>118.8</v>
      </c>
      <c r="AG58" s="108">
        <f t="shared" si="2"/>
        <v>0</v>
      </c>
      <c r="AH58" s="107">
        <f t="shared" si="3"/>
        <v>18.548970131630355</v>
      </c>
      <c r="AI58" s="107">
        <f t="shared" si="4"/>
        <v>6.6796692696030542</v>
      </c>
      <c r="AJ58" s="107">
        <f t="shared" si="5"/>
        <v>2.6770959759006967</v>
      </c>
      <c r="AK58" s="107">
        <f t="shared" si="6"/>
        <v>0</v>
      </c>
      <c r="AL58" s="107">
        <f t="shared" si="7"/>
        <v>5.8285032313020757</v>
      </c>
      <c r="AM58" s="107">
        <f t="shared" si="8"/>
        <v>0</v>
      </c>
      <c r="AN58" s="107">
        <f t="shared" si="9"/>
        <v>0</v>
      </c>
      <c r="AO58" s="107">
        <f t="shared" si="10"/>
        <v>0</v>
      </c>
      <c r="AP58" s="107">
        <f t="shared" si="11"/>
        <v>0</v>
      </c>
      <c r="AQ58" s="107">
        <f t="shared" si="12"/>
        <v>0</v>
      </c>
      <c r="AR58" s="107">
        <f t="shared" si="13"/>
        <v>0</v>
      </c>
      <c r="AS58" s="107">
        <f t="shared" si="14"/>
        <v>0</v>
      </c>
      <c r="AT58" s="107">
        <f t="shared" si="15"/>
        <v>0</v>
      </c>
      <c r="AU58" s="107">
        <f t="shared" si="16"/>
        <v>15.421029836223312</v>
      </c>
      <c r="AV58" s="106">
        <f t="shared" si="17"/>
        <v>0</v>
      </c>
      <c r="AW58" s="105">
        <f t="shared" si="18"/>
        <v>16.110509209100755</v>
      </c>
      <c r="AX58" s="105">
        <f t="shared" si="19"/>
        <v>15.468886941279578</v>
      </c>
      <c r="AY58" s="105">
        <f t="shared" si="20"/>
        <v>23.346774193548388</v>
      </c>
      <c r="AZ58" s="105">
        <f t="shared" si="21"/>
        <v>0</v>
      </c>
      <c r="BA58" s="105">
        <f t="shared" si="22"/>
        <v>11.30800464037123</v>
      </c>
      <c r="BB58" s="105">
        <f t="shared" si="23"/>
        <v>0</v>
      </c>
      <c r="BC58" s="105">
        <f t="shared" si="24"/>
        <v>0</v>
      </c>
      <c r="BD58" s="105">
        <f t="shared" si="25"/>
        <v>0</v>
      </c>
      <c r="BE58" s="105">
        <f t="shared" si="26"/>
        <v>0</v>
      </c>
      <c r="BF58" s="105">
        <f t="shared" si="27"/>
        <v>0</v>
      </c>
      <c r="BG58" s="105">
        <f t="shared" si="28"/>
        <v>0</v>
      </c>
      <c r="BH58" s="105">
        <f t="shared" si="29"/>
        <v>0</v>
      </c>
      <c r="BI58" s="105">
        <f t="shared" si="30"/>
        <v>0</v>
      </c>
      <c r="BJ58" s="105">
        <f t="shared" si="31"/>
        <v>5.1968503937007871</v>
      </c>
      <c r="BK58" s="104"/>
      <c r="BL58" s="103">
        <v>4.1260000000000003</v>
      </c>
      <c r="BM58" s="103">
        <v>4.0190000000000001</v>
      </c>
      <c r="BN58" s="122">
        <v>2.6619999999999999</v>
      </c>
      <c r="BO58" s="103"/>
      <c r="BP58" s="103">
        <v>5.1749999999999998</v>
      </c>
      <c r="BQ58" s="103"/>
      <c r="BR58" s="103"/>
      <c r="BS58" s="103"/>
      <c r="BT58" s="103"/>
      <c r="BU58" s="103"/>
      <c r="BV58" s="103"/>
      <c r="BW58" s="103"/>
      <c r="BX58" s="103"/>
      <c r="BY58" s="122">
        <v>2.4169999999999998</v>
      </c>
    </row>
    <row r="59" spans="1:77" s="102" customFormat="1" ht="18" x14ac:dyDescent="0.2">
      <c r="A59" s="111" t="s">
        <v>167</v>
      </c>
      <c r="B59" s="111" t="s">
        <v>2795</v>
      </c>
      <c r="C59" s="118">
        <v>24.155537715122279</v>
      </c>
      <c r="D59" s="118">
        <v>6.2754378298286282</v>
      </c>
      <c r="E59" s="118">
        <v>17.598159771659148</v>
      </c>
      <c r="F59" s="118">
        <v>19.44651131175738</v>
      </c>
      <c r="G59" s="118">
        <v>11.838328187979014</v>
      </c>
      <c r="H59" s="118">
        <v>7.1409261629355463</v>
      </c>
      <c r="I59" s="118">
        <v>12.736700505749237</v>
      </c>
      <c r="J59" s="118">
        <v>7.4806704454418362</v>
      </c>
      <c r="K59" s="118">
        <v>19.694014214606707</v>
      </c>
      <c r="L59" s="118">
        <v>5.7856142779239965</v>
      </c>
      <c r="M59" s="118">
        <v>27.211989660519979</v>
      </c>
      <c r="N59" s="118">
        <v>7.389323783921534</v>
      </c>
      <c r="O59" s="118">
        <v>24.029031880220987</v>
      </c>
      <c r="P59" s="118">
        <v>18.99603836325204</v>
      </c>
      <c r="Q59" s="118">
        <v>5.1582148116782083</v>
      </c>
      <c r="R59" s="117"/>
      <c r="S59" s="115">
        <v>418.9</v>
      </c>
      <c r="T59" s="115">
        <v>158.5</v>
      </c>
      <c r="U59" s="115">
        <v>92.82</v>
      </c>
      <c r="V59" s="115">
        <v>83.71</v>
      </c>
      <c r="W59" s="115">
        <v>53.4</v>
      </c>
      <c r="X59" s="115"/>
      <c r="Y59" s="115"/>
      <c r="Z59" s="115"/>
      <c r="AA59" s="115">
        <v>659.2</v>
      </c>
      <c r="AB59" s="115"/>
      <c r="AC59" s="115"/>
      <c r="AD59" s="115"/>
      <c r="AE59" s="115"/>
      <c r="AF59" s="115"/>
      <c r="AG59" s="108">
        <f t="shared" si="2"/>
        <v>0</v>
      </c>
      <c r="AH59" s="107">
        <f t="shared" si="3"/>
        <v>66.75231455706087</v>
      </c>
      <c r="AI59" s="107">
        <f t="shared" si="4"/>
        <v>9.0066235365845113</v>
      </c>
      <c r="AJ59" s="107">
        <f t="shared" si="5"/>
        <v>4.7730926391861832</v>
      </c>
      <c r="AK59" s="107">
        <f t="shared" si="6"/>
        <v>7.0710997930435466</v>
      </c>
      <c r="AL59" s="107">
        <f t="shared" si="7"/>
        <v>7.4780215873353777</v>
      </c>
      <c r="AM59" s="107">
        <f t="shared" si="8"/>
        <v>0</v>
      </c>
      <c r="AN59" s="107">
        <f t="shared" si="9"/>
        <v>0</v>
      </c>
      <c r="AO59" s="107">
        <f t="shared" si="10"/>
        <v>0</v>
      </c>
      <c r="AP59" s="107">
        <f t="shared" si="11"/>
        <v>113.93777191737284</v>
      </c>
      <c r="AQ59" s="107">
        <f t="shared" si="12"/>
        <v>0</v>
      </c>
      <c r="AR59" s="107">
        <f t="shared" si="13"/>
        <v>0</v>
      </c>
      <c r="AS59" s="107">
        <f t="shared" si="14"/>
        <v>0</v>
      </c>
      <c r="AT59" s="107">
        <f t="shared" si="15"/>
        <v>0</v>
      </c>
      <c r="AU59" s="107">
        <f t="shared" si="16"/>
        <v>0</v>
      </c>
      <c r="AV59" s="106">
        <f t="shared" si="17"/>
        <v>0</v>
      </c>
      <c r="AW59" s="105">
        <f t="shared" si="18"/>
        <v>45.384615384615387</v>
      </c>
      <c r="AX59" s="105">
        <f t="shared" si="19"/>
        <v>23.15220566754309</v>
      </c>
      <c r="AY59" s="105">
        <f t="shared" si="20"/>
        <v>24.951612903225808</v>
      </c>
      <c r="AZ59" s="105">
        <f t="shared" si="21"/>
        <v>16.931634304207119</v>
      </c>
      <c r="BA59" s="105">
        <f t="shared" si="22"/>
        <v>15.487238979118329</v>
      </c>
      <c r="BB59" s="105">
        <f t="shared" si="23"/>
        <v>0</v>
      </c>
      <c r="BC59" s="105">
        <f t="shared" si="24"/>
        <v>0</v>
      </c>
      <c r="BD59" s="105">
        <f t="shared" si="25"/>
        <v>0</v>
      </c>
      <c r="BE59" s="105">
        <f t="shared" si="26"/>
        <v>61.780693533270856</v>
      </c>
      <c r="BF59" s="105">
        <f t="shared" si="27"/>
        <v>0</v>
      </c>
      <c r="BG59" s="105">
        <f t="shared" si="28"/>
        <v>0</v>
      </c>
      <c r="BH59" s="105">
        <f t="shared" si="29"/>
        <v>0</v>
      </c>
      <c r="BI59" s="105">
        <f t="shared" si="30"/>
        <v>0</v>
      </c>
      <c r="BJ59" s="105">
        <f t="shared" si="31"/>
        <v>0</v>
      </c>
      <c r="BK59" s="114"/>
      <c r="BL59" s="112">
        <v>5.4119999999999999</v>
      </c>
      <c r="BM59" s="112">
        <v>5.3570000000000002</v>
      </c>
      <c r="BN59" s="112">
        <v>5.9649999999999999</v>
      </c>
      <c r="BO59" s="112">
        <v>6.085</v>
      </c>
      <c r="BP59" s="112">
        <v>5.5</v>
      </c>
      <c r="BQ59" s="112"/>
      <c r="BR59" s="112"/>
      <c r="BS59" s="112"/>
      <c r="BT59" s="112">
        <v>4.9850000000000003</v>
      </c>
      <c r="BU59" s="112"/>
      <c r="BV59" s="112"/>
      <c r="BW59" s="112"/>
      <c r="BX59" s="112"/>
      <c r="BY59" s="112"/>
    </row>
    <row r="60" spans="1:77" s="102" customFormat="1" ht="18" x14ac:dyDescent="0.2">
      <c r="A60" s="111" t="s">
        <v>168</v>
      </c>
      <c r="B60" s="111" t="s">
        <v>2794</v>
      </c>
      <c r="C60" s="105">
        <v>12.809733185944987</v>
      </c>
      <c r="D60" s="105">
        <v>11.241917687672283</v>
      </c>
      <c r="E60" s="105">
        <v>13.818863473910431</v>
      </c>
      <c r="F60" s="105">
        <v>10.158791585607874</v>
      </c>
      <c r="G60" s="105">
        <v>7.6607850516820646</v>
      </c>
      <c r="H60" s="105">
        <v>8.4729655455664936</v>
      </c>
      <c r="I60" s="105">
        <v>8.9890628274777828</v>
      </c>
      <c r="J60" s="105">
        <v>8.6814953217081499</v>
      </c>
      <c r="K60" s="105">
        <v>10.299356801312886</v>
      </c>
      <c r="L60" s="105">
        <v>7.2409991428541192</v>
      </c>
      <c r="M60" s="105">
        <v>11.185521796808853</v>
      </c>
      <c r="N60" s="105">
        <v>28.171145092606377</v>
      </c>
      <c r="O60" s="105">
        <v>22.824688812876804</v>
      </c>
      <c r="P60" s="105">
        <v>7.310991515942713</v>
      </c>
      <c r="Q60" s="105">
        <v>23.888908166530367</v>
      </c>
      <c r="R60" s="110"/>
      <c r="S60" s="109">
        <v>93.19</v>
      </c>
      <c r="T60" s="109"/>
      <c r="U60" s="109">
        <v>67.569999999999993</v>
      </c>
      <c r="V60" s="109">
        <v>140.1</v>
      </c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8">
        <f t="shared" si="2"/>
        <v>0</v>
      </c>
      <c r="AH60" s="107">
        <f t="shared" si="3"/>
        <v>8.2895109703739198</v>
      </c>
      <c r="AI60" s="107">
        <f t="shared" si="4"/>
        <v>0</v>
      </c>
      <c r="AJ60" s="107">
        <f t="shared" si="5"/>
        <v>6.6513816560354986</v>
      </c>
      <c r="AK60" s="107">
        <f t="shared" si="6"/>
        <v>18.287942952953429</v>
      </c>
      <c r="AL60" s="107">
        <f t="shared" si="7"/>
        <v>0</v>
      </c>
      <c r="AM60" s="107">
        <f t="shared" si="8"/>
        <v>0</v>
      </c>
      <c r="AN60" s="107">
        <f t="shared" si="9"/>
        <v>0</v>
      </c>
      <c r="AO60" s="107">
        <f t="shared" si="10"/>
        <v>0</v>
      </c>
      <c r="AP60" s="107">
        <f t="shared" si="11"/>
        <v>0</v>
      </c>
      <c r="AQ60" s="107">
        <f t="shared" si="12"/>
        <v>0</v>
      </c>
      <c r="AR60" s="107">
        <f t="shared" si="13"/>
        <v>0</v>
      </c>
      <c r="AS60" s="107">
        <f t="shared" si="14"/>
        <v>0</v>
      </c>
      <c r="AT60" s="107">
        <f t="shared" si="15"/>
        <v>0</v>
      </c>
      <c r="AU60" s="107">
        <f t="shared" si="16"/>
        <v>0</v>
      </c>
      <c r="AV60" s="106">
        <f t="shared" si="17"/>
        <v>0</v>
      </c>
      <c r="AW60" s="105">
        <f t="shared" si="18"/>
        <v>10.096424702058505</v>
      </c>
      <c r="AX60" s="105">
        <f t="shared" si="19"/>
        <v>0</v>
      </c>
      <c r="AY60" s="105">
        <f t="shared" si="20"/>
        <v>18.163978494623652</v>
      </c>
      <c r="AZ60" s="105">
        <f t="shared" si="21"/>
        <v>28.337378640776702</v>
      </c>
      <c r="BA60" s="105">
        <f t="shared" si="22"/>
        <v>0</v>
      </c>
      <c r="BB60" s="105">
        <f t="shared" si="23"/>
        <v>0</v>
      </c>
      <c r="BC60" s="105">
        <f t="shared" si="24"/>
        <v>0</v>
      </c>
      <c r="BD60" s="105">
        <f t="shared" si="25"/>
        <v>0</v>
      </c>
      <c r="BE60" s="105">
        <f t="shared" si="26"/>
        <v>0</v>
      </c>
      <c r="BF60" s="105">
        <f t="shared" si="27"/>
        <v>0</v>
      </c>
      <c r="BG60" s="105">
        <f t="shared" si="28"/>
        <v>0</v>
      </c>
      <c r="BH60" s="105">
        <f t="shared" si="29"/>
        <v>0</v>
      </c>
      <c r="BI60" s="105">
        <f t="shared" si="30"/>
        <v>0</v>
      </c>
      <c r="BJ60" s="105">
        <f t="shared" si="31"/>
        <v>0</v>
      </c>
      <c r="BK60" s="104"/>
      <c r="BL60" s="103">
        <v>4.58</v>
      </c>
      <c r="BM60" s="103"/>
      <c r="BN60" s="103">
        <v>5.2519999999999998</v>
      </c>
      <c r="BO60" s="103">
        <v>4.843</v>
      </c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</row>
    <row r="61" spans="1:77" s="102" customFormat="1" ht="18" x14ac:dyDescent="0.2">
      <c r="A61" s="111" t="s">
        <v>0</v>
      </c>
      <c r="B61" s="111" t="s">
        <v>2793</v>
      </c>
      <c r="C61" s="118">
        <v>2.3679504924232444</v>
      </c>
      <c r="D61" s="118">
        <v>13.562016112078293</v>
      </c>
      <c r="E61" s="118">
        <v>6.2072196146498504</v>
      </c>
      <c r="F61" s="118">
        <v>7.214955341353658</v>
      </c>
      <c r="G61" s="118">
        <v>3.8745538063352112</v>
      </c>
      <c r="H61" s="118">
        <v>11.419746980396212</v>
      </c>
      <c r="I61" s="118">
        <v>5.6337123249351482</v>
      </c>
      <c r="J61" s="118">
        <v>9.3073535940760905</v>
      </c>
      <c r="K61" s="118">
        <v>5.4217115064126036</v>
      </c>
      <c r="L61" s="118">
        <v>20.358589247477024</v>
      </c>
      <c r="M61" s="118">
        <v>21.572799456155273</v>
      </c>
      <c r="N61" s="118">
        <v>24.26599635818884</v>
      </c>
      <c r="O61" s="118">
        <v>14.906704742864283</v>
      </c>
      <c r="P61" s="118">
        <v>6.1948274866960142</v>
      </c>
      <c r="Q61" s="118">
        <v>20.368934674124986</v>
      </c>
      <c r="R61" s="117"/>
      <c r="S61" s="115">
        <v>492.1</v>
      </c>
      <c r="T61" s="115">
        <v>241.7</v>
      </c>
      <c r="U61" s="115">
        <v>159</v>
      </c>
      <c r="V61" s="115">
        <v>230.1</v>
      </c>
      <c r="W61" s="115">
        <v>115.5</v>
      </c>
      <c r="X61" s="115">
        <v>164</v>
      </c>
      <c r="Y61" s="115">
        <v>261</v>
      </c>
      <c r="Z61" s="115">
        <v>249</v>
      </c>
      <c r="AA61" s="115">
        <v>493.3</v>
      </c>
      <c r="AB61" s="115"/>
      <c r="AC61" s="115"/>
      <c r="AD61" s="115"/>
      <c r="AE61" s="116">
        <v>10</v>
      </c>
      <c r="AF61" s="115"/>
      <c r="AG61" s="108">
        <f t="shared" si="2"/>
        <v>0</v>
      </c>
      <c r="AH61" s="107">
        <f t="shared" si="3"/>
        <v>36.285165563380886</v>
      </c>
      <c r="AI61" s="107">
        <f t="shared" si="4"/>
        <v>38.938528843019562</v>
      </c>
      <c r="AJ61" s="107">
        <f t="shared" si="5"/>
        <v>22.037558443177929</v>
      </c>
      <c r="AK61" s="107">
        <f t="shared" si="6"/>
        <v>59.387483437129653</v>
      </c>
      <c r="AL61" s="107">
        <f t="shared" si="7"/>
        <v>10.114059461936755</v>
      </c>
      <c r="AM61" s="107">
        <f t="shared" si="8"/>
        <v>29.110467581762414</v>
      </c>
      <c r="AN61" s="107">
        <f t="shared" si="9"/>
        <v>28.042342795069082</v>
      </c>
      <c r="AO61" s="107">
        <f t="shared" si="10"/>
        <v>45.926456932555674</v>
      </c>
      <c r="AP61" s="107">
        <f t="shared" si="11"/>
        <v>24.230559102278324</v>
      </c>
      <c r="AQ61" s="107">
        <f t="shared" si="12"/>
        <v>0</v>
      </c>
      <c r="AR61" s="107">
        <f t="shared" si="13"/>
        <v>0</v>
      </c>
      <c r="AS61" s="107">
        <f t="shared" si="14"/>
        <v>0</v>
      </c>
      <c r="AT61" s="107">
        <f t="shared" si="15"/>
        <v>1.6142499563508359</v>
      </c>
      <c r="AU61" s="107">
        <f t="shared" si="16"/>
        <v>0</v>
      </c>
      <c r="AV61" s="106">
        <f t="shared" si="17"/>
        <v>0</v>
      </c>
      <c r="AW61" s="105">
        <f t="shared" si="18"/>
        <v>53.315276273022754</v>
      </c>
      <c r="AX61" s="105">
        <f t="shared" si="19"/>
        <v>35.305287759275487</v>
      </c>
      <c r="AY61" s="105">
        <f t="shared" si="20"/>
        <v>42.741935483870968</v>
      </c>
      <c r="AZ61" s="105">
        <f t="shared" si="21"/>
        <v>46.541262135922331</v>
      </c>
      <c r="BA61" s="105">
        <f t="shared" si="22"/>
        <v>33.497679814385151</v>
      </c>
      <c r="BB61" s="105">
        <f t="shared" si="23"/>
        <v>21.898784884497264</v>
      </c>
      <c r="BC61" s="105">
        <f t="shared" si="24"/>
        <v>30.727572404049919</v>
      </c>
      <c r="BD61" s="105">
        <f t="shared" si="25"/>
        <v>26.945135807813006</v>
      </c>
      <c r="BE61" s="105">
        <f t="shared" si="26"/>
        <v>46.232427366447986</v>
      </c>
      <c r="BF61" s="105">
        <f t="shared" si="27"/>
        <v>0</v>
      </c>
      <c r="BG61" s="105">
        <f t="shared" si="28"/>
        <v>0</v>
      </c>
      <c r="BH61" s="105">
        <f t="shared" si="29"/>
        <v>0</v>
      </c>
      <c r="BI61" s="105">
        <f t="shared" si="30"/>
        <v>0.69881201956673655</v>
      </c>
      <c r="BJ61" s="105">
        <f t="shared" si="31"/>
        <v>0</v>
      </c>
      <c r="BK61" s="114"/>
      <c r="BL61" s="112">
        <v>5.5609999999999999</v>
      </c>
      <c r="BM61" s="112">
        <v>5.585</v>
      </c>
      <c r="BN61" s="112">
        <v>5.7560000000000002</v>
      </c>
      <c r="BO61" s="112">
        <v>5.5069999999999997</v>
      </c>
      <c r="BP61" s="112">
        <v>5.5990000000000002</v>
      </c>
      <c r="BQ61" s="112">
        <v>6.343</v>
      </c>
      <c r="BR61" s="112">
        <v>6.1989999999999998</v>
      </c>
      <c r="BS61" s="112">
        <v>5.5060000000000002</v>
      </c>
      <c r="BT61" s="112">
        <v>6.1660000000000004</v>
      </c>
      <c r="BU61" s="112"/>
      <c r="BV61" s="112"/>
      <c r="BW61" s="112"/>
      <c r="BX61" s="121">
        <v>5.6</v>
      </c>
      <c r="BY61" s="112"/>
    </row>
    <row r="62" spans="1:77" s="102" customFormat="1" ht="18" x14ac:dyDescent="0.2">
      <c r="A62" s="111" t="s">
        <v>169</v>
      </c>
      <c r="B62" s="111" t="s">
        <v>2792</v>
      </c>
      <c r="C62" s="105">
        <v>22.213589510782903</v>
      </c>
      <c r="D62" s="105">
        <v>5.4551573424012227</v>
      </c>
      <c r="E62" s="105">
        <v>6.0957945534630831</v>
      </c>
      <c r="F62" s="105">
        <v>8.1478812235217859</v>
      </c>
      <c r="G62" s="105">
        <v>4.0280495231756959</v>
      </c>
      <c r="H62" s="105">
        <v>13.548504129981779</v>
      </c>
      <c r="I62" s="105">
        <v>13.527990831890497</v>
      </c>
      <c r="J62" s="105">
        <v>7.6625129834086865</v>
      </c>
      <c r="K62" s="105">
        <v>7.4678454306837274</v>
      </c>
      <c r="L62" s="105">
        <v>18.177286324796412</v>
      </c>
      <c r="M62" s="105">
        <v>19.137457311468179</v>
      </c>
      <c r="N62" s="105">
        <v>22.50544008196179</v>
      </c>
      <c r="O62" s="105">
        <v>10.565963397040363</v>
      </c>
      <c r="P62" s="105">
        <v>0.85022859461307332</v>
      </c>
      <c r="Q62" s="105">
        <v>7.4387890226161595</v>
      </c>
      <c r="R62" s="110"/>
      <c r="S62" s="109">
        <v>342.9</v>
      </c>
      <c r="T62" s="109">
        <v>222.3</v>
      </c>
      <c r="U62" s="109">
        <v>103</v>
      </c>
      <c r="V62" s="109">
        <v>154.5</v>
      </c>
      <c r="W62" s="109">
        <v>105.3</v>
      </c>
      <c r="X62" s="109"/>
      <c r="Y62" s="109"/>
      <c r="Z62" s="109"/>
      <c r="AA62" s="109"/>
      <c r="AB62" s="109"/>
      <c r="AC62" s="109"/>
      <c r="AD62" s="109"/>
      <c r="AE62" s="109"/>
      <c r="AF62" s="109"/>
      <c r="AG62" s="108">
        <f t="shared" si="2"/>
        <v>0</v>
      </c>
      <c r="AH62" s="107">
        <f t="shared" si="3"/>
        <v>62.857948630508986</v>
      </c>
      <c r="AI62" s="107">
        <f t="shared" si="4"/>
        <v>36.467764464553539</v>
      </c>
      <c r="AJ62" s="107">
        <f t="shared" si="5"/>
        <v>12.641323207149057</v>
      </c>
      <c r="AK62" s="107">
        <f t="shared" si="6"/>
        <v>38.356032891619691</v>
      </c>
      <c r="AL62" s="107">
        <f t="shared" si="7"/>
        <v>7.7720757206678881</v>
      </c>
      <c r="AM62" s="107">
        <f t="shared" si="8"/>
        <v>0</v>
      </c>
      <c r="AN62" s="107">
        <f t="shared" si="9"/>
        <v>0</v>
      </c>
      <c r="AO62" s="107">
        <f t="shared" si="10"/>
        <v>0</v>
      </c>
      <c r="AP62" s="107">
        <f t="shared" si="11"/>
        <v>0</v>
      </c>
      <c r="AQ62" s="107">
        <f t="shared" si="12"/>
        <v>0</v>
      </c>
      <c r="AR62" s="107">
        <f t="shared" si="13"/>
        <v>0</v>
      </c>
      <c r="AS62" s="107">
        <f t="shared" si="14"/>
        <v>0</v>
      </c>
      <c r="AT62" s="107">
        <f t="shared" si="15"/>
        <v>0</v>
      </c>
      <c r="AU62" s="107">
        <f t="shared" si="16"/>
        <v>0</v>
      </c>
      <c r="AV62" s="106">
        <f t="shared" si="17"/>
        <v>0</v>
      </c>
      <c r="AW62" s="105">
        <f t="shared" si="18"/>
        <v>37.150595882990253</v>
      </c>
      <c r="AX62" s="105">
        <f t="shared" si="19"/>
        <v>32.471516213847501</v>
      </c>
      <c r="AY62" s="105">
        <f t="shared" si="20"/>
        <v>27.688172043010752</v>
      </c>
      <c r="AZ62" s="105">
        <f t="shared" si="21"/>
        <v>31.25</v>
      </c>
      <c r="BA62" s="105">
        <f t="shared" si="22"/>
        <v>30.539443155452435</v>
      </c>
      <c r="BB62" s="105">
        <f t="shared" si="23"/>
        <v>0</v>
      </c>
      <c r="BC62" s="105">
        <f t="shared" si="24"/>
        <v>0</v>
      </c>
      <c r="BD62" s="105">
        <f t="shared" si="25"/>
        <v>0</v>
      </c>
      <c r="BE62" s="105">
        <f t="shared" si="26"/>
        <v>0</v>
      </c>
      <c r="BF62" s="105">
        <f t="shared" si="27"/>
        <v>0</v>
      </c>
      <c r="BG62" s="105">
        <f t="shared" si="28"/>
        <v>0</v>
      </c>
      <c r="BH62" s="105">
        <f t="shared" si="29"/>
        <v>0</v>
      </c>
      <c r="BI62" s="105">
        <f t="shared" si="30"/>
        <v>0</v>
      </c>
      <c r="BJ62" s="105">
        <f t="shared" si="31"/>
        <v>0</v>
      </c>
      <c r="BK62" s="104"/>
      <c r="BL62" s="103">
        <v>4.6589999999999998</v>
      </c>
      <c r="BM62" s="103">
        <v>4.4630000000000001</v>
      </c>
      <c r="BN62" s="103">
        <v>5.2850000000000001</v>
      </c>
      <c r="BO62" s="103">
        <v>5.2720000000000002</v>
      </c>
      <c r="BP62" s="103">
        <v>4.5720000000000001</v>
      </c>
      <c r="BQ62" s="103"/>
      <c r="BR62" s="103"/>
      <c r="BS62" s="103"/>
      <c r="BT62" s="103"/>
      <c r="BU62" s="103"/>
      <c r="BV62" s="103"/>
      <c r="BW62" s="103"/>
      <c r="BX62" s="103"/>
      <c r="BY62" s="103"/>
    </row>
    <row r="63" spans="1:77" s="102" customFormat="1" ht="18" x14ac:dyDescent="0.2">
      <c r="A63" s="111" t="s">
        <v>170</v>
      </c>
      <c r="B63" s="111" t="s">
        <v>2791</v>
      </c>
      <c r="C63" s="118">
        <v>12.927487310989076</v>
      </c>
      <c r="D63" s="118">
        <v>14.94849108512958</v>
      </c>
      <c r="E63" s="118">
        <v>15.604580419655843</v>
      </c>
      <c r="F63" s="118">
        <v>8.1347239263325228</v>
      </c>
      <c r="G63" s="118">
        <v>12.59677996452837</v>
      </c>
      <c r="H63" s="118">
        <v>11.485782151756018</v>
      </c>
      <c r="I63" s="118">
        <v>6.6222279195410225</v>
      </c>
      <c r="J63" s="118">
        <v>8.5667355814060411</v>
      </c>
      <c r="K63" s="118">
        <v>2.873120104143994</v>
      </c>
      <c r="L63" s="118">
        <v>5.1866023069917864</v>
      </c>
      <c r="M63" s="118">
        <v>21.45436443486237</v>
      </c>
      <c r="N63" s="118">
        <v>16.376023809253983</v>
      </c>
      <c r="O63" s="118">
        <v>8.9025144595098151</v>
      </c>
      <c r="P63" s="118">
        <v>7.1191703139870182</v>
      </c>
      <c r="Q63" s="118">
        <v>10.25191807519718</v>
      </c>
      <c r="R63" s="117"/>
      <c r="S63" s="115">
        <v>426.5</v>
      </c>
      <c r="T63" s="115">
        <v>195.7</v>
      </c>
      <c r="U63" s="115">
        <v>70.87</v>
      </c>
      <c r="V63" s="115">
        <v>84.72</v>
      </c>
      <c r="W63" s="115">
        <v>128.4</v>
      </c>
      <c r="X63" s="115"/>
      <c r="Y63" s="115"/>
      <c r="Z63" s="115"/>
      <c r="AA63" s="115"/>
      <c r="AB63" s="115"/>
      <c r="AC63" s="115"/>
      <c r="AD63" s="115"/>
      <c r="AE63" s="115"/>
      <c r="AF63" s="115"/>
      <c r="AG63" s="108">
        <f t="shared" si="2"/>
        <v>0</v>
      </c>
      <c r="AH63" s="107">
        <f t="shared" si="3"/>
        <v>28.531307780239608</v>
      </c>
      <c r="AI63" s="107">
        <f t="shared" si="4"/>
        <v>12.541189492893531</v>
      </c>
      <c r="AJ63" s="107">
        <f t="shared" si="5"/>
        <v>8.7120350538990188</v>
      </c>
      <c r="AK63" s="107">
        <f t="shared" si="6"/>
        <v>6.7255282888615548</v>
      </c>
      <c r="AL63" s="107">
        <f t="shared" si="7"/>
        <v>11.179038423636602</v>
      </c>
      <c r="AM63" s="107">
        <f t="shared" si="8"/>
        <v>0</v>
      </c>
      <c r="AN63" s="107">
        <f t="shared" si="9"/>
        <v>0</v>
      </c>
      <c r="AO63" s="107">
        <f t="shared" si="10"/>
        <v>0</v>
      </c>
      <c r="AP63" s="107">
        <f t="shared" si="11"/>
        <v>0</v>
      </c>
      <c r="AQ63" s="107">
        <f t="shared" si="12"/>
        <v>0</v>
      </c>
      <c r="AR63" s="107">
        <f t="shared" si="13"/>
        <v>0</v>
      </c>
      <c r="AS63" s="107">
        <f t="shared" si="14"/>
        <v>0</v>
      </c>
      <c r="AT63" s="107">
        <f t="shared" si="15"/>
        <v>0</v>
      </c>
      <c r="AU63" s="107">
        <f t="shared" si="16"/>
        <v>0</v>
      </c>
      <c r="AV63" s="106">
        <f t="shared" si="17"/>
        <v>0</v>
      </c>
      <c r="AW63" s="105">
        <f t="shared" si="18"/>
        <v>46.2080173347779</v>
      </c>
      <c r="AX63" s="105">
        <f t="shared" si="19"/>
        <v>28.586035641250366</v>
      </c>
      <c r="AY63" s="105">
        <f t="shared" si="20"/>
        <v>19.051075268817204</v>
      </c>
      <c r="AZ63" s="105">
        <f t="shared" si="21"/>
        <v>17.135922330097088</v>
      </c>
      <c r="BA63" s="105">
        <f t="shared" si="22"/>
        <v>37.238979118329468</v>
      </c>
      <c r="BB63" s="105">
        <f t="shared" si="23"/>
        <v>0</v>
      </c>
      <c r="BC63" s="105">
        <f t="shared" si="24"/>
        <v>0</v>
      </c>
      <c r="BD63" s="105">
        <f t="shared" si="25"/>
        <v>0</v>
      </c>
      <c r="BE63" s="105">
        <f t="shared" si="26"/>
        <v>0</v>
      </c>
      <c r="BF63" s="105">
        <f t="shared" si="27"/>
        <v>0</v>
      </c>
      <c r="BG63" s="105">
        <f t="shared" si="28"/>
        <v>0</v>
      </c>
      <c r="BH63" s="105">
        <f t="shared" si="29"/>
        <v>0</v>
      </c>
      <c r="BI63" s="105">
        <f t="shared" si="30"/>
        <v>0</v>
      </c>
      <c r="BJ63" s="105">
        <f t="shared" si="31"/>
        <v>0</v>
      </c>
      <c r="BK63" s="114"/>
      <c r="BL63" s="112">
        <v>5.5960000000000001</v>
      </c>
      <c r="BM63" s="112">
        <v>5.5190000000000001</v>
      </c>
      <c r="BN63" s="112">
        <v>6.0670000000000002</v>
      </c>
      <c r="BO63" s="112">
        <v>5.9930000000000003</v>
      </c>
      <c r="BP63" s="112">
        <v>5.4930000000000003</v>
      </c>
      <c r="BQ63" s="112"/>
      <c r="BR63" s="112"/>
      <c r="BS63" s="112"/>
      <c r="BT63" s="112"/>
      <c r="BU63" s="112"/>
      <c r="BV63" s="112"/>
      <c r="BW63" s="112"/>
      <c r="BX63" s="112"/>
      <c r="BY63" s="112"/>
    </row>
    <row r="64" spans="1:77" s="102" customFormat="1" ht="18" x14ac:dyDescent="0.2">
      <c r="A64" s="111" t="s">
        <v>140</v>
      </c>
      <c r="B64" s="111" t="s">
        <v>2790</v>
      </c>
      <c r="C64" s="105">
        <v>3.1363945908898074</v>
      </c>
      <c r="D64" s="105">
        <v>7.694540307201768</v>
      </c>
      <c r="E64" s="105">
        <v>9.6037378712913615</v>
      </c>
      <c r="F64" s="105">
        <v>15.320646925708543</v>
      </c>
      <c r="G64" s="105">
        <v>4.3973627083385969</v>
      </c>
      <c r="H64" s="105">
        <v>3.405525662727265</v>
      </c>
      <c r="I64" s="105">
        <v>11.586802104198048</v>
      </c>
      <c r="J64" s="105">
        <v>5.5903814619538936</v>
      </c>
      <c r="K64" s="105">
        <v>7.2907758283300304</v>
      </c>
      <c r="L64" s="105">
        <v>6.2165364212924796</v>
      </c>
      <c r="M64" s="105">
        <v>16.613100955142205</v>
      </c>
      <c r="N64" s="105">
        <v>15.233126991235549</v>
      </c>
      <c r="O64" s="105">
        <v>13.755096444136377</v>
      </c>
      <c r="P64" s="105">
        <v>8.5672711694341181</v>
      </c>
      <c r="Q64" s="105">
        <v>18.979565172369497</v>
      </c>
      <c r="R64" s="110"/>
      <c r="S64" s="109">
        <v>147.80000000000001</v>
      </c>
      <c r="T64" s="109">
        <v>125.3</v>
      </c>
      <c r="U64" s="109">
        <v>139.6</v>
      </c>
      <c r="V64" s="109">
        <v>173.1</v>
      </c>
      <c r="W64" s="109">
        <v>142.4</v>
      </c>
      <c r="X64" s="109"/>
      <c r="Y64" s="109"/>
      <c r="Z64" s="109"/>
      <c r="AA64" s="109"/>
      <c r="AB64" s="109"/>
      <c r="AC64" s="109">
        <v>123</v>
      </c>
      <c r="AD64" s="109">
        <v>99.57</v>
      </c>
      <c r="AE64" s="109">
        <v>167.6</v>
      </c>
      <c r="AF64" s="109">
        <v>322</v>
      </c>
      <c r="AG64" s="108">
        <f t="shared" si="2"/>
        <v>0</v>
      </c>
      <c r="AH64" s="107">
        <f t="shared" si="3"/>
        <v>19.208424947968027</v>
      </c>
      <c r="AI64" s="107">
        <f t="shared" si="4"/>
        <v>13.047003331334324</v>
      </c>
      <c r="AJ64" s="107">
        <f t="shared" si="5"/>
        <v>9.1118867680284872</v>
      </c>
      <c r="AK64" s="107">
        <f t="shared" si="6"/>
        <v>39.364503562954965</v>
      </c>
      <c r="AL64" s="107">
        <f t="shared" si="7"/>
        <v>41.814396396578928</v>
      </c>
      <c r="AM64" s="107">
        <f t="shared" si="8"/>
        <v>0</v>
      </c>
      <c r="AN64" s="107">
        <f t="shared" si="9"/>
        <v>0</v>
      </c>
      <c r="AO64" s="107">
        <f t="shared" si="10"/>
        <v>0</v>
      </c>
      <c r="AP64" s="107">
        <f t="shared" si="11"/>
        <v>0</v>
      </c>
      <c r="AQ64" s="107">
        <f t="shared" si="12"/>
        <v>0</v>
      </c>
      <c r="AR64" s="107">
        <f t="shared" si="13"/>
        <v>8.0745076221558865</v>
      </c>
      <c r="AS64" s="107">
        <f t="shared" si="14"/>
        <v>7.2387714913075305</v>
      </c>
      <c r="AT64" s="107">
        <f t="shared" si="15"/>
        <v>19.562821893388282</v>
      </c>
      <c r="AU64" s="107">
        <f t="shared" si="16"/>
        <v>16.965615232785652</v>
      </c>
      <c r="AV64" s="106">
        <f t="shared" si="17"/>
        <v>0</v>
      </c>
      <c r="AW64" s="105">
        <f t="shared" si="18"/>
        <v>16.013001083423621</v>
      </c>
      <c r="AX64" s="105">
        <f t="shared" si="19"/>
        <v>18.302658486707564</v>
      </c>
      <c r="AY64" s="105">
        <f t="shared" si="20"/>
        <v>37.526881720430104</v>
      </c>
      <c r="AZ64" s="105">
        <f t="shared" si="21"/>
        <v>35.012135922330096</v>
      </c>
      <c r="BA64" s="105">
        <f t="shared" si="22"/>
        <v>41.299303944315547</v>
      </c>
      <c r="BB64" s="105">
        <f t="shared" si="23"/>
        <v>0</v>
      </c>
      <c r="BC64" s="105">
        <f t="shared" si="24"/>
        <v>0</v>
      </c>
      <c r="BD64" s="105">
        <f t="shared" si="25"/>
        <v>0</v>
      </c>
      <c r="BE64" s="105">
        <f t="shared" si="26"/>
        <v>0</v>
      </c>
      <c r="BF64" s="105">
        <f t="shared" si="27"/>
        <v>0</v>
      </c>
      <c r="BG64" s="105">
        <f t="shared" si="28"/>
        <v>17.417162276975361</v>
      </c>
      <c r="BH64" s="105">
        <f t="shared" si="29"/>
        <v>3.3423967774420946</v>
      </c>
      <c r="BI64" s="105">
        <f t="shared" si="30"/>
        <v>11.712089447938505</v>
      </c>
      <c r="BJ64" s="105">
        <f t="shared" si="31"/>
        <v>14.085739282589676</v>
      </c>
      <c r="BK64" s="104"/>
      <c r="BL64" s="103">
        <v>7.7380000000000004</v>
      </c>
      <c r="BM64" s="103">
        <v>7.556</v>
      </c>
      <c r="BN64" s="103">
        <v>7.3479999999999999</v>
      </c>
      <c r="BO64" s="103">
        <v>7.3639999999999999</v>
      </c>
      <c r="BP64" s="103">
        <v>7.2329999999999997</v>
      </c>
      <c r="BQ64" s="103"/>
      <c r="BR64" s="103"/>
      <c r="BS64" s="103"/>
      <c r="BT64" s="103"/>
      <c r="BU64" s="103"/>
      <c r="BV64" s="103">
        <v>6.4530000000000003</v>
      </c>
      <c r="BW64" s="103">
        <v>6.0519999999999996</v>
      </c>
      <c r="BX64" s="103">
        <v>5.851</v>
      </c>
      <c r="BY64" s="103">
        <v>6.3090000000000002</v>
      </c>
    </row>
    <row r="65" spans="1:77" s="102" customFormat="1" ht="18" x14ac:dyDescent="0.2">
      <c r="A65" s="111" t="s">
        <v>141</v>
      </c>
      <c r="B65" s="111" t="s">
        <v>2789</v>
      </c>
      <c r="C65" s="118">
        <v>10.304741371562358</v>
      </c>
      <c r="D65" s="118">
        <v>18.28404458619146</v>
      </c>
      <c r="E65" s="118">
        <v>20.417330638400969</v>
      </c>
      <c r="F65" s="118">
        <v>17.020222884012625</v>
      </c>
      <c r="G65" s="118">
        <v>10.36047721496133</v>
      </c>
      <c r="H65" s="118">
        <v>18.35279359589018</v>
      </c>
      <c r="I65" s="118">
        <v>13.618317121978679</v>
      </c>
      <c r="J65" s="118">
        <v>12.065247362634862</v>
      </c>
      <c r="K65" s="118">
        <v>15.258173483840453</v>
      </c>
      <c r="L65" s="118">
        <v>13.656254930217825</v>
      </c>
      <c r="M65" s="118">
        <v>4.0596004664415259</v>
      </c>
      <c r="N65" s="118">
        <v>1.5257019231683526</v>
      </c>
      <c r="O65" s="118">
        <v>21.521017062370923</v>
      </c>
      <c r="P65" s="118">
        <v>20.754105683252458</v>
      </c>
      <c r="Q65" s="118">
        <v>11.74080655064339</v>
      </c>
      <c r="R65" s="117"/>
      <c r="S65" s="115">
        <v>415.3</v>
      </c>
      <c r="T65" s="115">
        <v>190.3</v>
      </c>
      <c r="U65" s="115">
        <v>187.4</v>
      </c>
      <c r="V65" s="115">
        <v>317.10000000000002</v>
      </c>
      <c r="W65" s="115">
        <v>177.7</v>
      </c>
      <c r="X65" s="115"/>
      <c r="Y65" s="115"/>
      <c r="Z65" s="115"/>
      <c r="AA65" s="115"/>
      <c r="AB65" s="115"/>
      <c r="AC65" s="115">
        <v>97.92</v>
      </c>
      <c r="AD65" s="115">
        <v>605.4</v>
      </c>
      <c r="AE65" s="115">
        <v>115.2</v>
      </c>
      <c r="AF65" s="115">
        <v>487.1</v>
      </c>
      <c r="AG65" s="108">
        <f t="shared" si="2"/>
        <v>0</v>
      </c>
      <c r="AH65" s="107">
        <f t="shared" si="3"/>
        <v>22.713792784865792</v>
      </c>
      <c r="AI65" s="107">
        <f t="shared" si="4"/>
        <v>9.3205132135188755</v>
      </c>
      <c r="AJ65" s="107">
        <f t="shared" si="5"/>
        <v>11.010431606981358</v>
      </c>
      <c r="AK65" s="107">
        <f t="shared" si="6"/>
        <v>30.606698265026161</v>
      </c>
      <c r="AL65" s="107">
        <f t="shared" si="7"/>
        <v>9.6824496538659446</v>
      </c>
      <c r="AM65" s="107">
        <f t="shared" si="8"/>
        <v>0</v>
      </c>
      <c r="AN65" s="107">
        <f t="shared" si="9"/>
        <v>0</v>
      </c>
      <c r="AO65" s="107">
        <f t="shared" si="10"/>
        <v>0</v>
      </c>
      <c r="AP65" s="107">
        <f t="shared" si="11"/>
        <v>0</v>
      </c>
      <c r="AQ65" s="107">
        <f t="shared" si="12"/>
        <v>0</v>
      </c>
      <c r="AR65" s="107">
        <f t="shared" si="13"/>
        <v>64.180295320500221</v>
      </c>
      <c r="AS65" s="107">
        <f t="shared" si="14"/>
        <v>28.130640770622779</v>
      </c>
      <c r="AT65" s="107">
        <f t="shared" si="15"/>
        <v>5.5507089420365014</v>
      </c>
      <c r="AU65" s="107">
        <f t="shared" si="16"/>
        <v>41.487780068508769</v>
      </c>
      <c r="AV65" s="106">
        <f t="shared" si="17"/>
        <v>0</v>
      </c>
      <c r="AW65" s="105">
        <f t="shared" si="18"/>
        <v>44.994582881906823</v>
      </c>
      <c r="AX65" s="105">
        <f t="shared" si="19"/>
        <v>27.797253870873501</v>
      </c>
      <c r="AY65" s="105">
        <f t="shared" si="20"/>
        <v>50.376344086021504</v>
      </c>
      <c r="AZ65" s="105">
        <f t="shared" si="21"/>
        <v>64.138349514563117</v>
      </c>
      <c r="BA65" s="105">
        <f t="shared" si="22"/>
        <v>51.537122969837583</v>
      </c>
      <c r="BB65" s="105">
        <f t="shared" si="23"/>
        <v>0</v>
      </c>
      <c r="BC65" s="105">
        <f t="shared" si="24"/>
        <v>0</v>
      </c>
      <c r="BD65" s="105">
        <f t="shared" si="25"/>
        <v>0</v>
      </c>
      <c r="BE65" s="105">
        <f t="shared" si="26"/>
        <v>0</v>
      </c>
      <c r="BF65" s="105">
        <f t="shared" si="27"/>
        <v>0</v>
      </c>
      <c r="BG65" s="105">
        <f t="shared" si="28"/>
        <v>13.865760407816481</v>
      </c>
      <c r="BH65" s="105">
        <f t="shared" si="29"/>
        <v>20.322255790533735</v>
      </c>
      <c r="BI65" s="105">
        <f t="shared" si="30"/>
        <v>8.050314465408805</v>
      </c>
      <c r="BJ65" s="105">
        <f t="shared" si="31"/>
        <v>21.3079615048119</v>
      </c>
      <c r="BK65" s="114"/>
      <c r="BL65" s="112">
        <v>5.6340000000000003</v>
      </c>
      <c r="BM65" s="112">
        <v>5.7140000000000004</v>
      </c>
      <c r="BN65" s="112">
        <v>5.5030000000000001</v>
      </c>
      <c r="BO65" s="112">
        <v>5.4480000000000004</v>
      </c>
      <c r="BP65" s="112">
        <v>5.2469999999999999</v>
      </c>
      <c r="BQ65" s="112"/>
      <c r="BR65" s="112"/>
      <c r="BS65" s="112"/>
      <c r="BT65" s="112"/>
      <c r="BU65" s="112"/>
      <c r="BV65" s="112">
        <v>4.077</v>
      </c>
      <c r="BW65" s="112">
        <v>3.492</v>
      </c>
      <c r="BX65" s="112">
        <v>3.524</v>
      </c>
      <c r="BY65" s="112">
        <v>3.4740000000000002</v>
      </c>
    </row>
    <row r="66" spans="1:77" s="102" customFormat="1" ht="18" x14ac:dyDescent="0.2">
      <c r="A66" s="111" t="s">
        <v>135</v>
      </c>
      <c r="B66" s="111" t="s">
        <v>2788</v>
      </c>
      <c r="C66" s="105">
        <v>11.051974073212369</v>
      </c>
      <c r="D66" s="105">
        <v>23.750346726362508</v>
      </c>
      <c r="E66" s="105">
        <v>9.4249631281497717</v>
      </c>
      <c r="F66" s="105">
        <v>7.4133243848498598</v>
      </c>
      <c r="G66" s="105">
        <v>11.667531426933509</v>
      </c>
      <c r="H66" s="105">
        <v>20.818407004959873</v>
      </c>
      <c r="I66" s="105">
        <v>13.822749008947863</v>
      </c>
      <c r="J66" s="105">
        <v>13.594343183408499</v>
      </c>
      <c r="K66" s="105">
        <v>15.414685413534386</v>
      </c>
      <c r="L66" s="105">
        <v>8.8729738593480505</v>
      </c>
      <c r="M66" s="105">
        <v>23.553307520993854</v>
      </c>
      <c r="N66" s="105">
        <v>19.953313730658657</v>
      </c>
      <c r="O66" s="105">
        <v>15.805882602514084</v>
      </c>
      <c r="P66" s="105">
        <v>12.953273532400988</v>
      </c>
      <c r="Q66" s="105">
        <v>7.9450200133319848</v>
      </c>
      <c r="R66" s="110">
        <v>32.28</v>
      </c>
      <c r="S66" s="109">
        <v>923</v>
      </c>
      <c r="T66" s="109">
        <v>457.9</v>
      </c>
      <c r="U66" s="109">
        <v>323.3</v>
      </c>
      <c r="V66" s="109">
        <v>487.3</v>
      </c>
      <c r="W66" s="109">
        <v>344.8</v>
      </c>
      <c r="X66" s="109">
        <v>472.4</v>
      </c>
      <c r="Y66" s="109">
        <v>533.4</v>
      </c>
      <c r="Z66" s="109">
        <v>426.2</v>
      </c>
      <c r="AA66" s="109">
        <v>369.2</v>
      </c>
      <c r="AB66" s="109">
        <v>72.42</v>
      </c>
      <c r="AC66" s="109">
        <v>382.2</v>
      </c>
      <c r="AD66" s="109">
        <v>386.7</v>
      </c>
      <c r="AE66" s="109">
        <v>969.6</v>
      </c>
      <c r="AF66" s="109">
        <v>1017</v>
      </c>
      <c r="AG66" s="108">
        <f t="shared" si="2"/>
        <v>2.9207451796543609</v>
      </c>
      <c r="AH66" s="107">
        <f t="shared" si="3"/>
        <v>38.862590539593455</v>
      </c>
      <c r="AI66" s="107">
        <f t="shared" si="4"/>
        <v>48.583744442710724</v>
      </c>
      <c r="AJ66" s="107">
        <f t="shared" si="5"/>
        <v>43.610664152334635</v>
      </c>
      <c r="AK66" s="107">
        <f t="shared" si="6"/>
        <v>41.765475675095175</v>
      </c>
      <c r="AL66" s="107">
        <f t="shared" si="7"/>
        <v>16.562266263593237</v>
      </c>
      <c r="AM66" s="107">
        <f t="shared" si="8"/>
        <v>34.175546390533597</v>
      </c>
      <c r="AN66" s="107">
        <f t="shared" si="9"/>
        <v>39.23690852905635</v>
      </c>
      <c r="AO66" s="107">
        <f t="shared" si="10"/>
        <v>27.648958675847403</v>
      </c>
      <c r="AP66" s="107">
        <f t="shared" si="11"/>
        <v>41.609499346268478</v>
      </c>
      <c r="AQ66" s="107">
        <f t="shared" si="12"/>
        <v>3.0747274001942029</v>
      </c>
      <c r="AR66" s="107">
        <f t="shared" si="13"/>
        <v>19.154713104758244</v>
      </c>
      <c r="AS66" s="107">
        <f t="shared" si="14"/>
        <v>24.465574604387577</v>
      </c>
      <c r="AT66" s="107">
        <f t="shared" si="15"/>
        <v>74.853665181598089</v>
      </c>
      <c r="AU66" s="107">
        <f t="shared" si="16"/>
        <v>128.00471217107611</v>
      </c>
      <c r="AV66" s="106">
        <f t="shared" si="17"/>
        <v>49.418248622167795</v>
      </c>
      <c r="AW66" s="105">
        <f t="shared" si="18"/>
        <v>100</v>
      </c>
      <c r="AX66" s="105">
        <f t="shared" si="19"/>
        <v>66.885772713993575</v>
      </c>
      <c r="AY66" s="105">
        <f t="shared" si="20"/>
        <v>86.908602150537632</v>
      </c>
      <c r="AZ66" s="105">
        <f t="shared" si="21"/>
        <v>98.563915857605181</v>
      </c>
      <c r="BA66" s="105">
        <f t="shared" si="22"/>
        <v>100</v>
      </c>
      <c r="BB66" s="105">
        <f t="shared" si="23"/>
        <v>63.079182801442116</v>
      </c>
      <c r="BC66" s="105">
        <f t="shared" si="24"/>
        <v>62.797268660230756</v>
      </c>
      <c r="BD66" s="105">
        <f t="shared" si="25"/>
        <v>46.120549724055834</v>
      </c>
      <c r="BE66" s="105">
        <f t="shared" si="26"/>
        <v>34.601686972820993</v>
      </c>
      <c r="BF66" s="105">
        <f t="shared" si="27"/>
        <v>59.360655737704917</v>
      </c>
      <c r="BG66" s="105">
        <f t="shared" si="28"/>
        <v>54.120645709430754</v>
      </c>
      <c r="BH66" s="105">
        <f t="shared" si="29"/>
        <v>12.980866062437059</v>
      </c>
      <c r="BI66" s="105">
        <f t="shared" si="30"/>
        <v>67.75681341719077</v>
      </c>
      <c r="BJ66" s="105">
        <f t="shared" si="31"/>
        <v>44.488188976377955</v>
      </c>
      <c r="BK66" s="104">
        <v>5.8159999999999998</v>
      </c>
      <c r="BL66" s="103">
        <v>6.407</v>
      </c>
      <c r="BM66" s="103">
        <v>6.3840000000000003</v>
      </c>
      <c r="BN66" s="103">
        <v>6.4160000000000004</v>
      </c>
      <c r="BO66" s="103">
        <v>6.3659999999999997</v>
      </c>
      <c r="BP66" s="103">
        <v>7.1929999999999996</v>
      </c>
      <c r="BQ66" s="103">
        <v>7.8719999999999999</v>
      </c>
      <c r="BR66" s="103">
        <v>8.0239999999999991</v>
      </c>
      <c r="BS66" s="103">
        <v>8.1560000000000006</v>
      </c>
      <c r="BT66" s="103">
        <v>8.6039999999999992</v>
      </c>
      <c r="BU66" s="103">
        <v>6.782</v>
      </c>
      <c r="BV66" s="103">
        <v>5.7190000000000003</v>
      </c>
      <c r="BW66" s="103">
        <v>4.3109999999999999</v>
      </c>
      <c r="BX66" s="103">
        <v>4.5629999999999997</v>
      </c>
      <c r="BY66" s="103">
        <v>5.5309999999999997</v>
      </c>
    </row>
    <row r="67" spans="1:77" s="102" customFormat="1" ht="18" x14ac:dyDescent="0.2">
      <c r="A67" s="111" t="s">
        <v>137</v>
      </c>
      <c r="B67" s="111" t="s">
        <v>2787</v>
      </c>
      <c r="C67" s="118">
        <v>14.835157793168374</v>
      </c>
      <c r="D67" s="118">
        <v>19.104514856797817</v>
      </c>
      <c r="E67" s="118">
        <v>7.2781059072685732</v>
      </c>
      <c r="F67" s="118">
        <v>0.57723002545841562</v>
      </c>
      <c r="G67" s="118">
        <v>17.117858070808229</v>
      </c>
      <c r="H67" s="118">
        <v>6.5205329898048596</v>
      </c>
      <c r="I67" s="118">
        <v>7.1096414022556624</v>
      </c>
      <c r="J67" s="118">
        <v>4.4196534430911347</v>
      </c>
      <c r="K67" s="118">
        <v>9.7452995784473693</v>
      </c>
      <c r="L67" s="118">
        <v>13.993670864700244</v>
      </c>
      <c r="M67" s="118">
        <v>12.319101933925735</v>
      </c>
      <c r="N67" s="118">
        <v>14.359298982075401</v>
      </c>
      <c r="O67" s="118">
        <v>5.9678601001456935</v>
      </c>
      <c r="P67" s="118">
        <v>23.59351046102541</v>
      </c>
      <c r="Q67" s="118">
        <v>0.85380621219012842</v>
      </c>
      <c r="R67" s="117">
        <v>51.79</v>
      </c>
      <c r="S67" s="115"/>
      <c r="T67" s="115"/>
      <c r="U67" s="116">
        <v>18.489999999999998</v>
      </c>
      <c r="V67" s="115">
        <v>46.36</v>
      </c>
      <c r="W67" s="115">
        <v>80.08</v>
      </c>
      <c r="X67" s="115"/>
      <c r="Y67" s="115"/>
      <c r="Z67" s="115"/>
      <c r="AA67" s="115">
        <v>689.3</v>
      </c>
      <c r="AB67" s="115">
        <v>76.540000000000006</v>
      </c>
      <c r="AC67" s="115">
        <v>196.4</v>
      </c>
      <c r="AD67" s="115">
        <v>458.4</v>
      </c>
      <c r="AE67" s="115"/>
      <c r="AF67" s="115">
        <v>422.2</v>
      </c>
      <c r="AG67" s="108">
        <f t="shared" ref="AG67:AG101" si="32">IF(R67="",0,R67/C67)</f>
        <v>3.4910312867618716</v>
      </c>
      <c r="AH67" s="107">
        <f t="shared" ref="AH67:AH101" si="33">IF(S67="",0,S67/D67)</f>
        <v>0</v>
      </c>
      <c r="AI67" s="107">
        <f t="shared" ref="AI67:AI101" si="34">IF(T67="",0,T67/E67)</f>
        <v>0</v>
      </c>
      <c r="AJ67" s="107">
        <f t="shared" ref="AJ67:AJ101" si="35">IF(U67="",0,U67/F67)</f>
        <v>32.03229074114067</v>
      </c>
      <c r="AK67" s="107">
        <f t="shared" ref="AK67:AK101" si="36">IF(V67="",0,V67/G67)</f>
        <v>2.7082827657660959</v>
      </c>
      <c r="AL67" s="107">
        <f t="shared" ref="AL67:AL101" si="37">IF(W67="",0,W67/H67)</f>
        <v>12.281204638517833</v>
      </c>
      <c r="AM67" s="107">
        <f t="shared" ref="AM67:AM101" si="38">IF(X67="",0,X67/I67)</f>
        <v>0</v>
      </c>
      <c r="AN67" s="107">
        <f t="shared" ref="AN67:AN101" si="39">IF(Y67="",0,Y67/J67)</f>
        <v>0</v>
      </c>
      <c r="AO67" s="107">
        <f t="shared" ref="AO67:AO101" si="40">IF(Z67="",0,Z67/K67)</f>
        <v>0</v>
      </c>
      <c r="AP67" s="107">
        <f t="shared" ref="AP67:AP101" si="41">IF(AA67="",0,AA67/L67)</f>
        <v>49.257982888449575</v>
      </c>
      <c r="AQ67" s="107">
        <f t="shared" ref="AQ67:AQ101" si="42">IF(AB67="",0,AB67/M67)</f>
        <v>6.2131152425336706</v>
      </c>
      <c r="AR67" s="107">
        <f t="shared" ref="AR67:AR101" si="43">IF(AC67="",0,AC67/N67)</f>
        <v>13.67754792522703</v>
      </c>
      <c r="AS67" s="107">
        <f t="shared" ref="AS67:AS101" si="44">IF(AD67="",0,AD67/O67)</f>
        <v>76.811452062827186</v>
      </c>
      <c r="AT67" s="107">
        <f t="shared" ref="AT67:AT101" si="45">IF(AE67="",0,AE67/P67)</f>
        <v>0</v>
      </c>
      <c r="AU67" s="107">
        <f t="shared" ref="AU67:AU101" si="46">IF(AF67="",0,AF67/Q67)</f>
        <v>494.49160005172587</v>
      </c>
      <c r="AV67" s="106">
        <f t="shared" ref="AV67:AV101" si="47">IF(R67="",0,100*R67/MAX(R:R))</f>
        <v>79.286589099816297</v>
      </c>
      <c r="AW67" s="105">
        <f t="shared" ref="AW67:AW101" si="48">IF(S67="",0,100*S67/MAX(S:S))</f>
        <v>0</v>
      </c>
      <c r="AX67" s="105">
        <f t="shared" ref="AX67:AX101" si="49">IF(T67="",0,100*T67/MAX(T:T))</f>
        <v>0</v>
      </c>
      <c r="AY67" s="105">
        <f t="shared" ref="AY67:AY101" si="50">IF(U67="",0,100*U67/MAX(U:U))</f>
        <v>4.9704301075268811</v>
      </c>
      <c r="AZ67" s="105">
        <f t="shared" ref="AZ67:AZ101" si="51">IF(V67="",0,100*V67/MAX(V:V))</f>
        <v>9.3770226537216832</v>
      </c>
      <c r="BA67" s="105">
        <f t="shared" ref="BA67:BA101" si="52">IF(W67="",0,100*W67/MAX(W:W))</f>
        <v>23.225058004640371</v>
      </c>
      <c r="BB67" s="105">
        <f t="shared" ref="BB67:BB101" si="53">IF(X67="",0,100*X67/MAX(X:X))</f>
        <v>0</v>
      </c>
      <c r="BC67" s="105">
        <f t="shared" ref="BC67:BC101" si="54">IF(Y67="",0,100*Y67/MAX(Y:Y))</f>
        <v>0</v>
      </c>
      <c r="BD67" s="105">
        <f t="shared" ref="BD67:BD101" si="55">IF(Z67="",0,100*Z67/MAX(Z:Z))</f>
        <v>0</v>
      </c>
      <c r="BE67" s="105">
        <f t="shared" ref="BE67:BE101" si="56">IF(AA67="",0,100*AA67/MAX(AA:AA))</f>
        <v>64.601686972821</v>
      </c>
      <c r="BF67" s="105">
        <f t="shared" ref="BF67:BF101" si="57">IF(AB67="",0,100*AB67/MAX(AB:AB))</f>
        <v>62.737704918032797</v>
      </c>
      <c r="BG67" s="105">
        <f t="shared" ref="BG67:BG101" si="58">IF(AC67="",0,100*AC67/MAX(AC:AC))</f>
        <v>27.81081846502407</v>
      </c>
      <c r="BH67" s="105">
        <f t="shared" ref="BH67:BH101" si="59">IF(AD67="",0,100*AD67/MAX(AD:AD))</f>
        <v>15.387713997985902</v>
      </c>
      <c r="BI67" s="105">
        <f t="shared" ref="BI67:BI101" si="60">IF(AE67="",0,100*AE67/MAX(AE:AE))</f>
        <v>0</v>
      </c>
      <c r="BJ67" s="105">
        <f t="shared" ref="BJ67:BJ101" si="61">IF(AF67="",0,100*AF67/MAX(AF:AF))</f>
        <v>18.468941382327209</v>
      </c>
      <c r="BK67" s="114">
        <v>7.109</v>
      </c>
      <c r="BL67" s="112"/>
      <c r="BM67" s="112"/>
      <c r="BN67" s="121">
        <v>5.73</v>
      </c>
      <c r="BO67" s="112">
        <v>5.3570000000000002</v>
      </c>
      <c r="BP67" s="112">
        <v>4.2539999999999996</v>
      </c>
      <c r="BQ67" s="112"/>
      <c r="BR67" s="112"/>
      <c r="BS67" s="112"/>
      <c r="BT67" s="112">
        <v>6.6929999999999996</v>
      </c>
      <c r="BU67" s="112">
        <v>5</v>
      </c>
      <c r="BV67" s="112">
        <v>4.9859999999999998</v>
      </c>
      <c r="BW67" s="112">
        <v>4.8170000000000002</v>
      </c>
      <c r="BX67" s="112"/>
      <c r="BY67" s="112">
        <v>5.2469999999999999</v>
      </c>
    </row>
    <row r="68" spans="1:77" s="102" customFormat="1" ht="18" x14ac:dyDescent="0.2">
      <c r="A68" s="111" t="s">
        <v>148</v>
      </c>
      <c r="B68" s="111" t="s">
        <v>2786</v>
      </c>
      <c r="C68" s="118">
        <v>19.580682044039225</v>
      </c>
      <c r="D68" s="118">
        <v>37.417095008065445</v>
      </c>
      <c r="E68" s="118">
        <v>16.604117206574173</v>
      </c>
      <c r="F68" s="118">
        <v>6.0500459190256031</v>
      </c>
      <c r="G68" s="118">
        <v>11.264101080733864</v>
      </c>
      <c r="H68" s="118">
        <v>4.0516202041006446</v>
      </c>
      <c r="I68" s="118">
        <v>10.819520480836202</v>
      </c>
      <c r="J68" s="118">
        <v>10.214349631436344</v>
      </c>
      <c r="K68" s="118">
        <v>11.147797648534938</v>
      </c>
      <c r="L68" s="118">
        <v>14.431300116274157</v>
      </c>
      <c r="M68" s="118">
        <v>5.9979145151353697</v>
      </c>
      <c r="N68" s="118">
        <v>6.6633682682485658</v>
      </c>
      <c r="O68" s="118">
        <v>3.0274945937596525</v>
      </c>
      <c r="P68" s="118">
        <v>14.800554196760531</v>
      </c>
      <c r="Q68" s="118">
        <v>20.103178762368692</v>
      </c>
      <c r="R68" s="117"/>
      <c r="S68" s="115">
        <v>130</v>
      </c>
      <c r="T68" s="120"/>
      <c r="U68" s="115">
        <v>105.9</v>
      </c>
      <c r="V68" s="120"/>
      <c r="W68" s="115"/>
      <c r="X68" s="115">
        <v>39.72</v>
      </c>
      <c r="Y68" s="115">
        <v>44.05</v>
      </c>
      <c r="Z68" s="115">
        <v>102</v>
      </c>
      <c r="AA68" s="115">
        <v>308.7</v>
      </c>
      <c r="AB68" s="115"/>
      <c r="AC68" s="115">
        <v>189.2</v>
      </c>
      <c r="AD68" s="115">
        <v>289.39999999999998</v>
      </c>
      <c r="AE68" s="115">
        <v>390.9</v>
      </c>
      <c r="AF68" s="115">
        <v>232</v>
      </c>
      <c r="AG68" s="108">
        <f t="shared" si="32"/>
        <v>0</v>
      </c>
      <c r="AH68" s="107">
        <f t="shared" si="33"/>
        <v>3.4743477539338059</v>
      </c>
      <c r="AI68" s="107">
        <f t="shared" si="34"/>
        <v>0</v>
      </c>
      <c r="AJ68" s="107">
        <f t="shared" si="35"/>
        <v>17.503999377422222</v>
      </c>
      <c r="AK68" s="107">
        <f t="shared" si="36"/>
        <v>0</v>
      </c>
      <c r="AL68" s="107">
        <f t="shared" si="37"/>
        <v>0</v>
      </c>
      <c r="AM68" s="107">
        <f t="shared" si="38"/>
        <v>3.6711423644285373</v>
      </c>
      <c r="AN68" s="107">
        <f t="shared" si="39"/>
        <v>4.3125604262095028</v>
      </c>
      <c r="AO68" s="107">
        <f t="shared" si="40"/>
        <v>9.1497893320125883</v>
      </c>
      <c r="AP68" s="107">
        <f t="shared" si="41"/>
        <v>21.391004103080043</v>
      </c>
      <c r="AQ68" s="107">
        <f t="shared" si="42"/>
        <v>0</v>
      </c>
      <c r="AR68" s="107">
        <f t="shared" si="43"/>
        <v>28.394048232566064</v>
      </c>
      <c r="AS68" s="107">
        <f t="shared" si="44"/>
        <v>95.590591836734731</v>
      </c>
      <c r="AT68" s="107">
        <f t="shared" si="45"/>
        <v>26.411173176579979</v>
      </c>
      <c r="AU68" s="107">
        <f t="shared" si="46"/>
        <v>11.540463463135628</v>
      </c>
      <c r="AV68" s="106">
        <f t="shared" si="47"/>
        <v>0</v>
      </c>
      <c r="AW68" s="105">
        <f t="shared" si="48"/>
        <v>14.084507042253522</v>
      </c>
      <c r="AX68" s="105">
        <f t="shared" si="49"/>
        <v>0</v>
      </c>
      <c r="AY68" s="105">
        <f t="shared" si="50"/>
        <v>28.467741935483872</v>
      </c>
      <c r="AZ68" s="105">
        <f t="shared" si="51"/>
        <v>0</v>
      </c>
      <c r="BA68" s="105">
        <f t="shared" si="52"/>
        <v>0</v>
      </c>
      <c r="BB68" s="105">
        <f t="shared" si="53"/>
        <v>5.3037788756843369</v>
      </c>
      <c r="BC68" s="105">
        <f t="shared" si="54"/>
        <v>5.1860136566988464</v>
      </c>
      <c r="BD68" s="105">
        <f t="shared" si="55"/>
        <v>11.037766475489665</v>
      </c>
      <c r="BE68" s="105">
        <f t="shared" si="56"/>
        <v>28.93158388003749</v>
      </c>
      <c r="BF68" s="105">
        <f t="shared" si="57"/>
        <v>0</v>
      </c>
      <c r="BG68" s="105">
        <f t="shared" si="58"/>
        <v>26.791277258566975</v>
      </c>
      <c r="BH68" s="105">
        <f t="shared" si="59"/>
        <v>9.7146693521315868</v>
      </c>
      <c r="BI68" s="105">
        <f t="shared" si="60"/>
        <v>27.316561844863731</v>
      </c>
      <c r="BJ68" s="105">
        <f t="shared" si="61"/>
        <v>10.148731408573928</v>
      </c>
      <c r="BK68" s="114"/>
      <c r="BL68" s="112">
        <v>9.1969999999999992</v>
      </c>
      <c r="BM68" s="119"/>
      <c r="BN68" s="112">
        <v>8.8870000000000005</v>
      </c>
      <c r="BO68" s="119"/>
      <c r="BP68" s="112"/>
      <c r="BQ68" s="112">
        <v>7.5149999999999997</v>
      </c>
      <c r="BR68" s="112">
        <v>6.9210000000000003</v>
      </c>
      <c r="BS68" s="112">
        <v>5.6289999999999996</v>
      </c>
      <c r="BT68" s="112">
        <v>6.3079999999999998</v>
      </c>
      <c r="BU68" s="112"/>
      <c r="BV68" s="112">
        <v>8.3539999999999992</v>
      </c>
      <c r="BW68" s="112">
        <v>7.5279999999999996</v>
      </c>
      <c r="BX68" s="112">
        <v>6.5780000000000003</v>
      </c>
      <c r="BY68" s="112">
        <v>7.4640000000000004</v>
      </c>
    </row>
    <row r="69" spans="1:77" s="102" customFormat="1" ht="18" x14ac:dyDescent="0.2">
      <c r="A69" s="111" t="s">
        <v>149</v>
      </c>
      <c r="B69" s="111" t="s">
        <v>2785</v>
      </c>
      <c r="C69" s="105">
        <v>19.114212276193797</v>
      </c>
      <c r="D69" s="105">
        <v>2.2146521110988147</v>
      </c>
      <c r="E69" s="105">
        <v>9.4987623901407741</v>
      </c>
      <c r="F69" s="105">
        <v>1.7398057885081932</v>
      </c>
      <c r="G69" s="105">
        <v>17.980834767014514</v>
      </c>
      <c r="H69" s="105">
        <v>7.962472919423881</v>
      </c>
      <c r="I69" s="105">
        <v>5.4975550174895274</v>
      </c>
      <c r="J69" s="105">
        <v>11.357934083024853</v>
      </c>
      <c r="K69" s="105">
        <v>8.5106321935384734</v>
      </c>
      <c r="L69" s="105">
        <v>5.5544810138232421</v>
      </c>
      <c r="M69" s="105">
        <v>4.1463305797190069</v>
      </c>
      <c r="N69" s="105">
        <v>4.7016239211916648</v>
      </c>
      <c r="O69" s="105">
        <v>2.175713172881677</v>
      </c>
      <c r="P69" s="105">
        <v>12.702517027303255</v>
      </c>
      <c r="Q69" s="105">
        <v>4.7089817866343582</v>
      </c>
      <c r="R69" s="110"/>
      <c r="S69" s="109">
        <v>313.10000000000002</v>
      </c>
      <c r="T69" s="109">
        <v>344.6</v>
      </c>
      <c r="U69" s="109">
        <v>203.6</v>
      </c>
      <c r="V69" s="109">
        <v>246</v>
      </c>
      <c r="W69" s="109">
        <v>45.48</v>
      </c>
      <c r="X69" s="109">
        <v>299.7</v>
      </c>
      <c r="Y69" s="109">
        <v>405</v>
      </c>
      <c r="Z69" s="109">
        <v>334.7</v>
      </c>
      <c r="AA69" s="109">
        <v>490.7</v>
      </c>
      <c r="AB69" s="109"/>
      <c r="AC69" s="109">
        <v>76.77</v>
      </c>
      <c r="AD69" s="109">
        <v>715.2</v>
      </c>
      <c r="AE69" s="109">
        <v>498.6</v>
      </c>
      <c r="AF69" s="109">
        <v>938.9</v>
      </c>
      <c r="AG69" s="108">
        <f t="shared" si="32"/>
        <v>0</v>
      </c>
      <c r="AH69" s="107">
        <f t="shared" si="33"/>
        <v>141.37660647958535</v>
      </c>
      <c r="AI69" s="107">
        <f t="shared" si="34"/>
        <v>36.27841037035278</v>
      </c>
      <c r="AJ69" s="107">
        <f t="shared" si="35"/>
        <v>117.02455604230288</v>
      </c>
      <c r="AK69" s="107">
        <f t="shared" si="36"/>
        <v>13.68123355714731</v>
      </c>
      <c r="AL69" s="107">
        <f t="shared" si="37"/>
        <v>5.71179336623611</v>
      </c>
      <c r="AM69" s="107">
        <f t="shared" si="38"/>
        <v>54.515143376747645</v>
      </c>
      <c r="AN69" s="107">
        <f t="shared" si="39"/>
        <v>35.65789315552535</v>
      </c>
      <c r="AO69" s="107">
        <f t="shared" si="40"/>
        <v>39.327278207853261</v>
      </c>
      <c r="AP69" s="107">
        <f t="shared" si="41"/>
        <v>88.343087100093072</v>
      </c>
      <c r="AQ69" s="107">
        <f t="shared" si="42"/>
        <v>0</v>
      </c>
      <c r="AR69" s="107">
        <f t="shared" si="43"/>
        <v>16.32840084337116</v>
      </c>
      <c r="AS69" s="107">
        <f t="shared" si="44"/>
        <v>328.7198004380034</v>
      </c>
      <c r="AT69" s="107">
        <f t="shared" si="45"/>
        <v>39.252063109090187</v>
      </c>
      <c r="AU69" s="107">
        <f t="shared" si="46"/>
        <v>199.38492917193003</v>
      </c>
      <c r="AV69" s="106">
        <f t="shared" si="47"/>
        <v>0</v>
      </c>
      <c r="AW69" s="105">
        <f t="shared" si="48"/>
        <v>33.921993499458296</v>
      </c>
      <c r="AX69" s="105">
        <f t="shared" si="49"/>
        <v>50.335962605901251</v>
      </c>
      <c r="AY69" s="105">
        <f t="shared" si="50"/>
        <v>54.731182795698928</v>
      </c>
      <c r="AZ69" s="105">
        <f t="shared" si="51"/>
        <v>49.757281553398059</v>
      </c>
      <c r="BA69" s="105">
        <f t="shared" si="52"/>
        <v>13.190255220417633</v>
      </c>
      <c r="BB69" s="105">
        <f t="shared" si="53"/>
        <v>40.018694084657497</v>
      </c>
      <c r="BC69" s="105">
        <f t="shared" si="54"/>
        <v>47.680715799387805</v>
      </c>
      <c r="BD69" s="105">
        <f t="shared" si="55"/>
        <v>36.219023915160697</v>
      </c>
      <c r="BE69" s="105">
        <f t="shared" si="56"/>
        <v>45.988753514526714</v>
      </c>
      <c r="BF69" s="105">
        <f t="shared" si="57"/>
        <v>0</v>
      </c>
      <c r="BG69" s="105">
        <f t="shared" si="58"/>
        <v>10.870858113848767</v>
      </c>
      <c r="BH69" s="105">
        <f t="shared" si="59"/>
        <v>24.008056394763344</v>
      </c>
      <c r="BI69" s="105">
        <f t="shared" si="60"/>
        <v>34.842767295597483</v>
      </c>
      <c r="BJ69" s="105">
        <f t="shared" si="61"/>
        <v>41.071741032370952</v>
      </c>
      <c r="BK69" s="104"/>
      <c r="BL69" s="103">
        <v>8.4320000000000004</v>
      </c>
      <c r="BM69" s="103">
        <v>8.4760000000000009</v>
      </c>
      <c r="BN69" s="103">
        <v>8.3420000000000005</v>
      </c>
      <c r="BO69" s="103">
        <v>9.0289999999999999</v>
      </c>
      <c r="BP69" s="103">
        <v>8.4979999999999993</v>
      </c>
      <c r="BQ69" s="103">
        <v>7.2770000000000001</v>
      </c>
      <c r="BR69" s="103">
        <v>7.0529999999999999</v>
      </c>
      <c r="BS69" s="103">
        <v>7.3540000000000001</v>
      </c>
      <c r="BT69" s="103">
        <v>6.4790000000000001</v>
      </c>
      <c r="BU69" s="103"/>
      <c r="BV69" s="103">
        <v>9.1460000000000008</v>
      </c>
      <c r="BW69" s="103">
        <v>6.7729999999999997</v>
      </c>
      <c r="BX69" s="103">
        <v>6.6189999999999998</v>
      </c>
      <c r="BY69" s="103">
        <v>7.0780000000000003</v>
      </c>
    </row>
    <row r="70" spans="1:77" s="102" customFormat="1" ht="18" x14ac:dyDescent="0.2">
      <c r="A70" s="111" t="s">
        <v>146</v>
      </c>
      <c r="B70" s="111" t="s">
        <v>2784</v>
      </c>
      <c r="C70" s="105">
        <v>18.511753180078557</v>
      </c>
      <c r="D70" s="105">
        <v>32.244451847598917</v>
      </c>
      <c r="E70" s="105">
        <v>19.086756890353126</v>
      </c>
      <c r="F70" s="105">
        <v>26.716750090026306</v>
      </c>
      <c r="G70" s="105">
        <v>26.957145680389655</v>
      </c>
      <c r="H70" s="105">
        <v>8.8288744925437719</v>
      </c>
      <c r="I70" s="105">
        <v>15.631799748452915</v>
      </c>
      <c r="J70" s="105">
        <v>28.828467469028606</v>
      </c>
      <c r="K70" s="105">
        <v>26.122147270005275</v>
      </c>
      <c r="L70" s="105">
        <v>12.771868649577845</v>
      </c>
      <c r="M70" s="105">
        <v>22.116834648124179</v>
      </c>
      <c r="N70" s="105">
        <v>9.8210716350566134</v>
      </c>
      <c r="O70" s="105">
        <v>19.336897707004219</v>
      </c>
      <c r="P70" s="105">
        <v>15.843830609819248</v>
      </c>
      <c r="Q70" s="105">
        <v>24.319908340892773</v>
      </c>
      <c r="R70" s="110"/>
      <c r="S70" s="109">
        <v>748.6</v>
      </c>
      <c r="T70" s="109">
        <v>414.1</v>
      </c>
      <c r="U70" s="109">
        <v>208.5</v>
      </c>
      <c r="V70" s="109">
        <v>367</v>
      </c>
      <c r="W70" s="109">
        <v>197</v>
      </c>
      <c r="X70" s="109">
        <v>75.38</v>
      </c>
      <c r="Y70" s="123">
        <v>67.58</v>
      </c>
      <c r="Z70" s="109">
        <v>399.7</v>
      </c>
      <c r="AA70" s="109">
        <v>729.6</v>
      </c>
      <c r="AB70" s="109">
        <v>76.38</v>
      </c>
      <c r="AC70" s="109">
        <v>241.1</v>
      </c>
      <c r="AD70" s="109">
        <v>1380</v>
      </c>
      <c r="AE70" s="109">
        <v>1185</v>
      </c>
      <c r="AF70" s="109">
        <v>1474</v>
      </c>
      <c r="AG70" s="108">
        <f t="shared" si="32"/>
        <v>0</v>
      </c>
      <c r="AH70" s="107">
        <f t="shared" si="33"/>
        <v>23.21639715068515</v>
      </c>
      <c r="AI70" s="107">
        <f t="shared" si="34"/>
        <v>21.695671107399885</v>
      </c>
      <c r="AJ70" s="107">
        <f t="shared" si="35"/>
        <v>7.8040929116537878</v>
      </c>
      <c r="AK70" s="107">
        <f t="shared" si="36"/>
        <v>13.614201011903837</v>
      </c>
      <c r="AL70" s="107">
        <f t="shared" si="37"/>
        <v>22.313149899952926</v>
      </c>
      <c r="AM70" s="107">
        <f t="shared" si="38"/>
        <v>4.8222214468593343</v>
      </c>
      <c r="AN70" s="107">
        <f t="shared" si="39"/>
        <v>2.3442106339021826</v>
      </c>
      <c r="AO70" s="107">
        <f t="shared" si="40"/>
        <v>15.301192351019131</v>
      </c>
      <c r="AP70" s="107">
        <f t="shared" si="41"/>
        <v>57.125548345199732</v>
      </c>
      <c r="AQ70" s="107">
        <f t="shared" si="42"/>
        <v>3.4534779146833339</v>
      </c>
      <c r="AR70" s="107">
        <f t="shared" si="43"/>
        <v>24.549255820453059</v>
      </c>
      <c r="AS70" s="107">
        <f t="shared" si="44"/>
        <v>71.366152984309153</v>
      </c>
      <c r="AT70" s="107">
        <f t="shared" si="45"/>
        <v>74.792518878963122</v>
      </c>
      <c r="AU70" s="107">
        <f t="shared" si="46"/>
        <v>60.608781058666196</v>
      </c>
      <c r="AV70" s="106">
        <f t="shared" si="47"/>
        <v>0</v>
      </c>
      <c r="AW70" s="105">
        <f t="shared" si="48"/>
        <v>81.105092091007577</v>
      </c>
      <c r="AX70" s="105">
        <f t="shared" si="49"/>
        <v>60.487876132047909</v>
      </c>
      <c r="AY70" s="105">
        <f t="shared" si="50"/>
        <v>56.048387096774192</v>
      </c>
      <c r="AZ70" s="105">
        <f t="shared" si="51"/>
        <v>74.23139158576052</v>
      </c>
      <c r="BA70" s="105">
        <f t="shared" si="52"/>
        <v>57.134570765661252</v>
      </c>
      <c r="BB70" s="105">
        <f t="shared" si="53"/>
        <v>10.065429296301241</v>
      </c>
      <c r="BC70" s="105">
        <f t="shared" si="54"/>
        <v>7.9562043795620436</v>
      </c>
      <c r="BD70" s="105">
        <f t="shared" si="55"/>
        <v>43.252894708364892</v>
      </c>
      <c r="BE70" s="105">
        <f t="shared" si="56"/>
        <v>68.378631677600751</v>
      </c>
      <c r="BF70" s="105">
        <f t="shared" si="57"/>
        <v>62.606557377049178</v>
      </c>
      <c r="BG70" s="105">
        <f t="shared" si="58"/>
        <v>34.140470121778527</v>
      </c>
      <c r="BH70" s="105">
        <f t="shared" si="59"/>
        <v>46.324269889224574</v>
      </c>
      <c r="BI70" s="105">
        <f t="shared" si="60"/>
        <v>82.809224318658281</v>
      </c>
      <c r="BJ70" s="105">
        <f t="shared" si="61"/>
        <v>64.479440069991256</v>
      </c>
      <c r="BK70" s="104"/>
      <c r="BL70" s="103">
        <v>10.06</v>
      </c>
      <c r="BM70" s="103">
        <v>10.34</v>
      </c>
      <c r="BN70" s="103">
        <v>10.18</v>
      </c>
      <c r="BO70" s="103">
        <v>10.47</v>
      </c>
      <c r="BP70" s="103">
        <v>9.8469999999999995</v>
      </c>
      <c r="BQ70" s="103">
        <v>7.0880000000000001</v>
      </c>
      <c r="BR70" s="122">
        <v>6.5609999999999999</v>
      </c>
      <c r="BS70" s="103">
        <v>6.97</v>
      </c>
      <c r="BT70" s="103">
        <v>9.8870000000000005</v>
      </c>
      <c r="BU70" s="103">
        <v>9.5190000000000001</v>
      </c>
      <c r="BV70" s="103">
        <v>9.0269999999999992</v>
      </c>
      <c r="BW70" s="103">
        <v>6.9880000000000004</v>
      </c>
      <c r="BX70" s="103">
        <v>7.7279999999999998</v>
      </c>
      <c r="BY70" s="103">
        <v>7.8979999999999997</v>
      </c>
    </row>
    <row r="71" spans="1:77" s="102" customFormat="1" ht="18" x14ac:dyDescent="0.2">
      <c r="A71" s="111" t="s">
        <v>147</v>
      </c>
      <c r="B71" s="111" t="s">
        <v>2783</v>
      </c>
      <c r="C71" s="118">
        <v>17.097543789231864</v>
      </c>
      <c r="D71" s="118">
        <v>24.893378962066368</v>
      </c>
      <c r="E71" s="118">
        <v>21.352926552999403</v>
      </c>
      <c r="F71" s="118">
        <v>22.319356021243856</v>
      </c>
      <c r="G71" s="118">
        <v>21.661145611443118</v>
      </c>
      <c r="H71" s="118">
        <v>8.0526353314347379</v>
      </c>
      <c r="I71" s="118">
        <v>18.806971279289844</v>
      </c>
      <c r="J71" s="118">
        <v>27.112456005484304</v>
      </c>
      <c r="K71" s="118">
        <v>22.352436918431394</v>
      </c>
      <c r="L71" s="118">
        <v>18.920554710925497</v>
      </c>
      <c r="M71" s="118">
        <v>31.885503665024309</v>
      </c>
      <c r="N71" s="118">
        <v>17.060283937950409</v>
      </c>
      <c r="O71" s="118">
        <v>25.301113002369409</v>
      </c>
      <c r="P71" s="118">
        <v>21.697273984610739</v>
      </c>
      <c r="Q71" s="118">
        <v>19.918462434478638</v>
      </c>
      <c r="R71" s="117"/>
      <c r="S71" s="115">
        <v>420.9</v>
      </c>
      <c r="T71" s="115">
        <v>250.6</v>
      </c>
      <c r="U71" s="115">
        <v>206.1</v>
      </c>
      <c r="V71" s="115">
        <v>299.5</v>
      </c>
      <c r="W71" s="115">
        <v>105.7</v>
      </c>
      <c r="X71" s="115"/>
      <c r="Y71" s="115"/>
      <c r="Z71" s="115"/>
      <c r="AA71" s="115"/>
      <c r="AB71" s="115"/>
      <c r="AC71" s="115"/>
      <c r="AD71" s="115"/>
      <c r="AE71" s="116">
        <v>23.07</v>
      </c>
      <c r="AF71" s="123">
        <v>64.97</v>
      </c>
      <c r="AG71" s="108">
        <f t="shared" si="32"/>
        <v>0</v>
      </c>
      <c r="AH71" s="107">
        <f t="shared" si="33"/>
        <v>16.908110411261806</v>
      </c>
      <c r="AI71" s="107">
        <f t="shared" si="34"/>
        <v>11.736096191685665</v>
      </c>
      <c r="AJ71" s="107">
        <f t="shared" si="35"/>
        <v>9.2341373919494494</v>
      </c>
      <c r="AK71" s="107">
        <f t="shared" si="36"/>
        <v>13.826600188762896</v>
      </c>
      <c r="AL71" s="107">
        <f t="shared" si="37"/>
        <v>13.126137674133002</v>
      </c>
      <c r="AM71" s="107">
        <f t="shared" si="38"/>
        <v>0</v>
      </c>
      <c r="AN71" s="107">
        <f t="shared" si="39"/>
        <v>0</v>
      </c>
      <c r="AO71" s="107">
        <f t="shared" si="40"/>
        <v>0</v>
      </c>
      <c r="AP71" s="107">
        <f t="shared" si="41"/>
        <v>0</v>
      </c>
      <c r="AQ71" s="107">
        <f t="shared" si="42"/>
        <v>0</v>
      </c>
      <c r="AR71" s="107">
        <f t="shared" si="43"/>
        <v>0</v>
      </c>
      <c r="AS71" s="107">
        <f t="shared" si="44"/>
        <v>0</v>
      </c>
      <c r="AT71" s="107">
        <f t="shared" si="45"/>
        <v>1.0632672111880459</v>
      </c>
      <c r="AU71" s="107">
        <f t="shared" si="46"/>
        <v>3.2617979532163912</v>
      </c>
      <c r="AV71" s="106">
        <f t="shared" si="47"/>
        <v>0</v>
      </c>
      <c r="AW71" s="105">
        <f t="shared" si="48"/>
        <v>45.601300108342365</v>
      </c>
      <c r="AX71" s="105">
        <f t="shared" si="49"/>
        <v>36.605316973415128</v>
      </c>
      <c r="AY71" s="105">
        <f t="shared" si="50"/>
        <v>55.403225806451616</v>
      </c>
      <c r="AZ71" s="105">
        <f t="shared" si="51"/>
        <v>60.578478964401299</v>
      </c>
      <c r="BA71" s="105">
        <f t="shared" si="52"/>
        <v>30.655452436194896</v>
      </c>
      <c r="BB71" s="105">
        <f t="shared" si="53"/>
        <v>0</v>
      </c>
      <c r="BC71" s="105">
        <f t="shared" si="54"/>
        <v>0</v>
      </c>
      <c r="BD71" s="105">
        <f t="shared" si="55"/>
        <v>0</v>
      </c>
      <c r="BE71" s="105">
        <f t="shared" si="56"/>
        <v>0</v>
      </c>
      <c r="BF71" s="105">
        <f t="shared" si="57"/>
        <v>0</v>
      </c>
      <c r="BG71" s="105">
        <f t="shared" si="58"/>
        <v>0</v>
      </c>
      <c r="BH71" s="105">
        <f t="shared" si="59"/>
        <v>0</v>
      </c>
      <c r="BI71" s="105">
        <f t="shared" si="60"/>
        <v>1.6121593291404612</v>
      </c>
      <c r="BJ71" s="105">
        <f t="shared" si="61"/>
        <v>2.8420822397200349</v>
      </c>
      <c r="BK71" s="114"/>
      <c r="BL71" s="112">
        <v>8.7460000000000004</v>
      </c>
      <c r="BM71" s="112">
        <v>8.81</v>
      </c>
      <c r="BN71" s="112">
        <v>8.407</v>
      </c>
      <c r="BO71" s="112">
        <v>8.6579999999999995</v>
      </c>
      <c r="BP71" s="112">
        <v>7.3390000000000004</v>
      </c>
      <c r="BQ71" s="112"/>
      <c r="BR71" s="112"/>
      <c r="BS71" s="112"/>
      <c r="BT71" s="112"/>
      <c r="BU71" s="112"/>
      <c r="BV71" s="112"/>
      <c r="BW71" s="112"/>
      <c r="BX71" s="121">
        <v>7.657</v>
      </c>
      <c r="BY71" s="122">
        <v>6.9429999999999996</v>
      </c>
    </row>
    <row r="72" spans="1:77" s="102" customFormat="1" ht="18" x14ac:dyDescent="0.2">
      <c r="A72" s="111" t="s">
        <v>160</v>
      </c>
      <c r="B72" s="111" t="s">
        <v>2782</v>
      </c>
      <c r="C72" s="118">
        <v>9.249343965922229</v>
      </c>
      <c r="D72" s="118">
        <v>26.024742169968931</v>
      </c>
      <c r="E72" s="118">
        <v>1.6830857428000932</v>
      </c>
      <c r="F72" s="118">
        <v>17.940554429883214</v>
      </c>
      <c r="G72" s="118">
        <v>4.4680045576089258</v>
      </c>
      <c r="H72" s="118">
        <v>10.161215901367759</v>
      </c>
      <c r="I72" s="118">
        <v>12.759940302603299</v>
      </c>
      <c r="J72" s="118">
        <v>15.409647773193567</v>
      </c>
      <c r="K72" s="118">
        <v>13.395451940476121</v>
      </c>
      <c r="L72" s="118">
        <v>5.7812411675085054</v>
      </c>
      <c r="M72" s="118">
        <v>4.872594049742756</v>
      </c>
      <c r="N72" s="118">
        <v>9.5029081551340511</v>
      </c>
      <c r="O72" s="118">
        <v>10.156878182404187</v>
      </c>
      <c r="P72" s="118">
        <v>9.4297027343540876</v>
      </c>
      <c r="Q72" s="118">
        <v>2.5402205617787237</v>
      </c>
      <c r="R72" s="117">
        <v>58.1</v>
      </c>
      <c r="S72" s="115"/>
      <c r="T72" s="115"/>
      <c r="U72" s="115"/>
      <c r="V72" s="115">
        <v>34.950000000000003</v>
      </c>
      <c r="W72" s="115">
        <v>124.9</v>
      </c>
      <c r="X72" s="115"/>
      <c r="Y72" s="115"/>
      <c r="Z72" s="115"/>
      <c r="AA72" s="115">
        <v>586.5</v>
      </c>
      <c r="AB72" s="115">
        <v>50.78</v>
      </c>
      <c r="AC72" s="115">
        <v>190.9</v>
      </c>
      <c r="AD72" s="115">
        <v>57.52</v>
      </c>
      <c r="AE72" s="115">
        <v>404.9</v>
      </c>
      <c r="AF72" s="115">
        <v>624.6</v>
      </c>
      <c r="AG72" s="108">
        <f t="shared" si="32"/>
        <v>6.2815265832971967</v>
      </c>
      <c r="AH72" s="107">
        <f t="shared" si="33"/>
        <v>0</v>
      </c>
      <c r="AI72" s="107">
        <f t="shared" si="34"/>
        <v>0</v>
      </c>
      <c r="AJ72" s="107">
        <f t="shared" si="35"/>
        <v>0</v>
      </c>
      <c r="AK72" s="107">
        <f t="shared" si="36"/>
        <v>7.8222838740128022</v>
      </c>
      <c r="AL72" s="107">
        <f t="shared" si="37"/>
        <v>12.291836057059641</v>
      </c>
      <c r="AM72" s="107">
        <f t="shared" si="38"/>
        <v>0</v>
      </c>
      <c r="AN72" s="107">
        <f t="shared" si="39"/>
        <v>0</v>
      </c>
      <c r="AO72" s="107">
        <f t="shared" si="40"/>
        <v>0</v>
      </c>
      <c r="AP72" s="107">
        <f t="shared" si="41"/>
        <v>101.44880364033648</v>
      </c>
      <c r="AQ72" s="107">
        <f t="shared" si="42"/>
        <v>10.421553587596915</v>
      </c>
      <c r="AR72" s="107">
        <f t="shared" si="43"/>
        <v>20.088587291761225</v>
      </c>
      <c r="AS72" s="107">
        <f t="shared" si="44"/>
        <v>5.6631574157941431</v>
      </c>
      <c r="AT72" s="107">
        <f t="shared" si="45"/>
        <v>42.93878729865758</v>
      </c>
      <c r="AU72" s="107">
        <f t="shared" si="46"/>
        <v>245.88416037489282</v>
      </c>
      <c r="AV72" s="106">
        <f t="shared" si="47"/>
        <v>88.946723821188002</v>
      </c>
      <c r="AW72" s="105">
        <f t="shared" si="48"/>
        <v>0</v>
      </c>
      <c r="AX72" s="105">
        <f t="shared" si="49"/>
        <v>0</v>
      </c>
      <c r="AY72" s="105">
        <f t="shared" si="50"/>
        <v>0</v>
      </c>
      <c r="AZ72" s="105">
        <f t="shared" si="51"/>
        <v>7.0691747572815542</v>
      </c>
      <c r="BA72" s="105">
        <f t="shared" si="52"/>
        <v>36.223897911832942</v>
      </c>
      <c r="BB72" s="105">
        <f t="shared" si="53"/>
        <v>0</v>
      </c>
      <c r="BC72" s="105">
        <f t="shared" si="54"/>
        <v>0</v>
      </c>
      <c r="BD72" s="105">
        <f t="shared" si="55"/>
        <v>0</v>
      </c>
      <c r="BE72" s="105">
        <f t="shared" si="56"/>
        <v>54.967197750702908</v>
      </c>
      <c r="BF72" s="105">
        <f t="shared" si="57"/>
        <v>41.622950819672134</v>
      </c>
      <c r="BG72" s="105">
        <f t="shared" si="58"/>
        <v>27.032002265647122</v>
      </c>
      <c r="BH72" s="105">
        <f t="shared" si="59"/>
        <v>1.9308492782813025</v>
      </c>
      <c r="BI72" s="105">
        <f t="shared" si="60"/>
        <v>28.294898672257162</v>
      </c>
      <c r="BJ72" s="105">
        <f t="shared" si="61"/>
        <v>27.322834645669293</v>
      </c>
      <c r="BK72" s="114">
        <v>9.5559999999999992</v>
      </c>
      <c r="BL72" s="112"/>
      <c r="BM72" s="112"/>
      <c r="BN72" s="112"/>
      <c r="BO72" s="112">
        <v>8.3030000000000008</v>
      </c>
      <c r="BP72" s="112">
        <v>8.6379999999999999</v>
      </c>
      <c r="BQ72" s="112"/>
      <c r="BR72" s="112"/>
      <c r="BS72" s="112"/>
      <c r="BT72" s="112">
        <v>10.59</v>
      </c>
      <c r="BU72" s="112">
        <v>7.4569999999999999</v>
      </c>
      <c r="BV72" s="112">
        <v>6.7469999999999999</v>
      </c>
      <c r="BW72" s="112">
        <v>8.7249999999999996</v>
      </c>
      <c r="BX72" s="112">
        <v>8.73</v>
      </c>
      <c r="BY72" s="112">
        <v>8.7940000000000005</v>
      </c>
    </row>
    <row r="73" spans="1:77" s="102" customFormat="1" ht="18" x14ac:dyDescent="0.2">
      <c r="A73" s="111" t="s">
        <v>161</v>
      </c>
      <c r="B73" s="111" t="s">
        <v>2781</v>
      </c>
      <c r="C73" s="105">
        <v>7.9724936177455019</v>
      </c>
      <c r="D73" s="105">
        <v>0.85022859461307332</v>
      </c>
      <c r="E73" s="105">
        <v>1.1796485331504614</v>
      </c>
      <c r="F73" s="105">
        <v>22.372793620454878</v>
      </c>
      <c r="G73" s="105">
        <v>14.980289093298264</v>
      </c>
      <c r="H73" s="105">
        <v>8.9356496529175153</v>
      </c>
      <c r="I73" s="105">
        <v>7.3548140236975978</v>
      </c>
      <c r="J73" s="105">
        <v>6.0977283106684368</v>
      </c>
      <c r="K73" s="105">
        <v>10.020316792025909</v>
      </c>
      <c r="L73" s="105">
        <v>8.9072781099087095</v>
      </c>
      <c r="M73" s="105">
        <v>5.5874275251828438</v>
      </c>
      <c r="N73" s="105">
        <v>7.94923426931084</v>
      </c>
      <c r="O73" s="105">
        <v>7.7613118976400521</v>
      </c>
      <c r="P73" s="105">
        <v>1.8175599959452393</v>
      </c>
      <c r="Q73" s="105">
        <v>7.9179051746241624</v>
      </c>
      <c r="R73" s="110">
        <v>36.19</v>
      </c>
      <c r="S73" s="109"/>
      <c r="T73" s="109"/>
      <c r="U73" s="109"/>
      <c r="V73" s="109"/>
      <c r="W73" s="116">
        <v>13.96</v>
      </c>
      <c r="X73" s="109"/>
      <c r="Y73" s="109"/>
      <c r="Z73" s="109"/>
      <c r="AA73" s="109">
        <v>683.8</v>
      </c>
      <c r="AB73" s="109"/>
      <c r="AC73" s="109">
        <v>71.569999999999993</v>
      </c>
      <c r="AD73" s="109"/>
      <c r="AE73" s="109">
        <v>45.57</v>
      </c>
      <c r="AF73" s="109">
        <v>76.44</v>
      </c>
      <c r="AG73" s="108">
        <f t="shared" si="32"/>
        <v>4.5393576633848687</v>
      </c>
      <c r="AH73" s="107">
        <f t="shared" si="33"/>
        <v>0</v>
      </c>
      <c r="AI73" s="107">
        <f t="shared" si="34"/>
        <v>0</v>
      </c>
      <c r="AJ73" s="107">
        <f t="shared" si="35"/>
        <v>0</v>
      </c>
      <c r="AK73" s="107">
        <f t="shared" si="36"/>
        <v>0</v>
      </c>
      <c r="AL73" s="107">
        <f t="shared" si="37"/>
        <v>1.5622814839704486</v>
      </c>
      <c r="AM73" s="107">
        <f t="shared" si="38"/>
        <v>0</v>
      </c>
      <c r="AN73" s="107">
        <f t="shared" si="39"/>
        <v>0</v>
      </c>
      <c r="AO73" s="107">
        <f t="shared" si="40"/>
        <v>0</v>
      </c>
      <c r="AP73" s="107">
        <f t="shared" si="41"/>
        <v>76.768681920835206</v>
      </c>
      <c r="AQ73" s="107">
        <f t="shared" si="42"/>
        <v>0</v>
      </c>
      <c r="AR73" s="107">
        <f t="shared" si="43"/>
        <v>9.0033829140381805</v>
      </c>
      <c r="AS73" s="107">
        <f t="shared" si="44"/>
        <v>0</v>
      </c>
      <c r="AT73" s="107">
        <f t="shared" si="45"/>
        <v>25.072074705462963</v>
      </c>
      <c r="AU73" s="107">
        <f t="shared" si="46"/>
        <v>9.6540686348429734</v>
      </c>
      <c r="AV73" s="106">
        <f t="shared" si="47"/>
        <v>55.404164115125539</v>
      </c>
      <c r="AW73" s="105">
        <f t="shared" si="48"/>
        <v>0</v>
      </c>
      <c r="AX73" s="105">
        <f t="shared" si="49"/>
        <v>0</v>
      </c>
      <c r="AY73" s="105">
        <f t="shared" si="50"/>
        <v>0</v>
      </c>
      <c r="AZ73" s="105">
        <f t="shared" si="51"/>
        <v>0</v>
      </c>
      <c r="BA73" s="105">
        <f t="shared" si="52"/>
        <v>4.0487238979118327</v>
      </c>
      <c r="BB73" s="105">
        <f t="shared" si="53"/>
        <v>0</v>
      </c>
      <c r="BC73" s="105">
        <f t="shared" si="54"/>
        <v>0</v>
      </c>
      <c r="BD73" s="105">
        <f t="shared" si="55"/>
        <v>0</v>
      </c>
      <c r="BE73" s="105">
        <f t="shared" si="56"/>
        <v>64.086223055295221</v>
      </c>
      <c r="BF73" s="105">
        <f t="shared" si="57"/>
        <v>0</v>
      </c>
      <c r="BG73" s="105">
        <f t="shared" si="58"/>
        <v>10.134522798074197</v>
      </c>
      <c r="BH73" s="105">
        <f t="shared" si="59"/>
        <v>0</v>
      </c>
      <c r="BI73" s="105">
        <f t="shared" si="60"/>
        <v>3.1844863731656186</v>
      </c>
      <c r="BJ73" s="105">
        <f t="shared" si="61"/>
        <v>3.3438320209973753</v>
      </c>
      <c r="BK73" s="104">
        <v>8.1980000000000004</v>
      </c>
      <c r="BL73" s="103"/>
      <c r="BM73" s="103"/>
      <c r="BN73" s="103"/>
      <c r="BO73" s="103"/>
      <c r="BP73" s="121">
        <v>7.54</v>
      </c>
      <c r="BQ73" s="103"/>
      <c r="BR73" s="103"/>
      <c r="BS73" s="103"/>
      <c r="BT73" s="103">
        <v>8.2520000000000007</v>
      </c>
      <c r="BU73" s="103"/>
      <c r="BV73" s="103">
        <v>5.7249999999999996</v>
      </c>
      <c r="BW73" s="103"/>
      <c r="BX73" s="103">
        <v>7.032</v>
      </c>
      <c r="BY73" s="103">
        <v>7.4489999999999998</v>
      </c>
    </row>
    <row r="74" spans="1:77" s="102" customFormat="1" ht="18" x14ac:dyDescent="0.2">
      <c r="A74" s="111" t="s">
        <v>164</v>
      </c>
      <c r="B74" s="111" t="s">
        <v>2780</v>
      </c>
      <c r="C74" s="118">
        <v>10.982506941956</v>
      </c>
      <c r="D74" s="118">
        <v>12.248817563232402</v>
      </c>
      <c r="E74" s="118">
        <v>16.417717693008171</v>
      </c>
      <c r="F74" s="118">
        <v>5.4735951164869192</v>
      </c>
      <c r="G74" s="118">
        <v>5.6405930802520228</v>
      </c>
      <c r="H74" s="118">
        <v>3.6340445997069999</v>
      </c>
      <c r="I74" s="118">
        <v>14</v>
      </c>
      <c r="J74" s="118">
        <v>5.7410564101749548</v>
      </c>
      <c r="K74" s="118">
        <v>12.251677669795653</v>
      </c>
      <c r="L74" s="118">
        <v>7.7901594537500953</v>
      </c>
      <c r="M74" s="118">
        <v>12.095628036027016</v>
      </c>
      <c r="N74" s="118">
        <v>12.040821905898907</v>
      </c>
      <c r="O74" s="118">
        <v>7.4432292756478597</v>
      </c>
      <c r="P74" s="118">
        <v>13.881703899290237</v>
      </c>
      <c r="Q74" s="118">
        <v>9.4501961377803543</v>
      </c>
      <c r="R74" s="117"/>
      <c r="S74" s="115">
        <v>226</v>
      </c>
      <c r="T74" s="115">
        <v>119.9</v>
      </c>
      <c r="U74" s="115">
        <v>91.94</v>
      </c>
      <c r="V74" s="115">
        <v>103.4</v>
      </c>
      <c r="W74" s="115"/>
      <c r="X74" s="115"/>
      <c r="Y74" s="115"/>
      <c r="Z74" s="115"/>
      <c r="AA74" s="115">
        <v>705.9</v>
      </c>
      <c r="AB74" s="115"/>
      <c r="AC74" s="115"/>
      <c r="AD74" s="115">
        <v>78.64</v>
      </c>
      <c r="AE74" s="115">
        <v>183.2</v>
      </c>
      <c r="AF74" s="115">
        <v>157.5</v>
      </c>
      <c r="AG74" s="108">
        <f t="shared" si="32"/>
        <v>0</v>
      </c>
      <c r="AH74" s="107">
        <f t="shared" si="33"/>
        <v>18.450760559810291</v>
      </c>
      <c r="AI74" s="107">
        <f t="shared" si="34"/>
        <v>7.3030857420006638</v>
      </c>
      <c r="AJ74" s="107">
        <f t="shared" si="35"/>
        <v>16.797004170635336</v>
      </c>
      <c r="AK74" s="107">
        <f t="shared" si="36"/>
        <v>18.331405674699027</v>
      </c>
      <c r="AL74" s="107">
        <f t="shared" si="37"/>
        <v>0</v>
      </c>
      <c r="AM74" s="107">
        <f t="shared" si="38"/>
        <v>0</v>
      </c>
      <c r="AN74" s="107">
        <f t="shared" si="39"/>
        <v>0</v>
      </c>
      <c r="AO74" s="107">
        <f t="shared" si="40"/>
        <v>0</v>
      </c>
      <c r="AP74" s="107">
        <f t="shared" si="41"/>
        <v>90.614319795493742</v>
      </c>
      <c r="AQ74" s="107">
        <f t="shared" si="42"/>
        <v>0</v>
      </c>
      <c r="AR74" s="107">
        <f t="shared" si="43"/>
        <v>0</v>
      </c>
      <c r="AS74" s="107">
        <f t="shared" si="44"/>
        <v>10.565306681776931</v>
      </c>
      <c r="AT74" s="107">
        <f t="shared" si="45"/>
        <v>13.197227179681228</v>
      </c>
      <c r="AU74" s="107">
        <f t="shared" si="46"/>
        <v>16.666320751835034</v>
      </c>
      <c r="AV74" s="106">
        <f t="shared" si="47"/>
        <v>0</v>
      </c>
      <c r="AW74" s="105">
        <f t="shared" si="48"/>
        <v>24.485373781148429</v>
      </c>
      <c r="AX74" s="105">
        <f t="shared" si="49"/>
        <v>17.513876716330703</v>
      </c>
      <c r="AY74" s="105">
        <f t="shared" si="50"/>
        <v>24.71505376344086</v>
      </c>
      <c r="AZ74" s="105">
        <f t="shared" si="51"/>
        <v>20.914239482200649</v>
      </c>
      <c r="BA74" s="105">
        <f t="shared" si="52"/>
        <v>0</v>
      </c>
      <c r="BB74" s="105">
        <f t="shared" si="53"/>
        <v>0</v>
      </c>
      <c r="BC74" s="105">
        <f t="shared" si="54"/>
        <v>0</v>
      </c>
      <c r="BD74" s="105">
        <f t="shared" si="55"/>
        <v>0</v>
      </c>
      <c r="BE74" s="105">
        <f t="shared" si="56"/>
        <v>66.157450796626051</v>
      </c>
      <c r="BF74" s="105">
        <f t="shared" si="57"/>
        <v>0</v>
      </c>
      <c r="BG74" s="105">
        <f t="shared" si="58"/>
        <v>0</v>
      </c>
      <c r="BH74" s="105">
        <f t="shared" si="59"/>
        <v>2.639812017455522</v>
      </c>
      <c r="BI74" s="105">
        <f t="shared" si="60"/>
        <v>12.802236198462614</v>
      </c>
      <c r="BJ74" s="105">
        <f t="shared" si="61"/>
        <v>6.8897637795275593</v>
      </c>
      <c r="BK74" s="114"/>
      <c r="BL74" s="112">
        <v>10.72</v>
      </c>
      <c r="BM74" s="112">
        <v>10.91</v>
      </c>
      <c r="BN74" s="112">
        <v>10.9</v>
      </c>
      <c r="BO74" s="112">
        <v>10.99</v>
      </c>
      <c r="BP74" s="112"/>
      <c r="BQ74" s="112"/>
      <c r="BR74" s="112"/>
      <c r="BS74" s="112"/>
      <c r="BT74" s="112">
        <v>9.1959999999999997</v>
      </c>
      <c r="BU74" s="112"/>
      <c r="BV74" s="112"/>
      <c r="BW74" s="112">
        <v>8.9369999999999994</v>
      </c>
      <c r="BX74" s="112">
        <v>8.9090000000000007</v>
      </c>
      <c r="BY74" s="112">
        <v>8.75</v>
      </c>
    </row>
    <row r="75" spans="1:77" s="102" customFormat="1" ht="18" x14ac:dyDescent="0.2">
      <c r="A75" s="111" t="s">
        <v>166</v>
      </c>
      <c r="B75" s="111" t="s">
        <v>2779</v>
      </c>
      <c r="C75" s="105">
        <v>14.4257439869612</v>
      </c>
      <c r="D75" s="105">
        <v>9.9200557955058226</v>
      </c>
      <c r="E75" s="105">
        <v>14.952738006835881</v>
      </c>
      <c r="F75" s="105">
        <v>11.176018249775442</v>
      </c>
      <c r="G75" s="105">
        <v>7.9896618581703365</v>
      </c>
      <c r="H75" s="105">
        <v>25.094566899935419</v>
      </c>
      <c r="I75" s="105">
        <v>10.059733280213383</v>
      </c>
      <c r="J75" s="105">
        <v>14.221907512409885</v>
      </c>
      <c r="K75" s="105">
        <v>11.492528631716421</v>
      </c>
      <c r="L75" s="105">
        <v>6.7027065774941299</v>
      </c>
      <c r="M75" s="105">
        <v>9.442760784378347</v>
      </c>
      <c r="N75" s="105">
        <v>9.7173073484355044</v>
      </c>
      <c r="O75" s="105">
        <v>4.2913707466272886</v>
      </c>
      <c r="P75" s="105">
        <v>7.8311212399457277</v>
      </c>
      <c r="Q75" s="105">
        <v>10.548276831913384</v>
      </c>
      <c r="R75" s="110"/>
      <c r="S75" s="109">
        <v>235.4</v>
      </c>
      <c r="T75" s="109">
        <v>155.9</v>
      </c>
      <c r="U75" s="109">
        <v>92.72</v>
      </c>
      <c r="V75" s="109">
        <v>151.80000000000001</v>
      </c>
      <c r="W75" s="109"/>
      <c r="X75" s="109"/>
      <c r="Y75" s="109"/>
      <c r="Z75" s="109"/>
      <c r="AA75" s="109">
        <v>16.850000000000001</v>
      </c>
      <c r="AB75" s="109"/>
      <c r="AC75" s="109"/>
      <c r="AD75" s="123">
        <v>20.399999999999999</v>
      </c>
      <c r="AE75" s="109"/>
      <c r="AF75" s="116">
        <v>16.22</v>
      </c>
      <c r="AG75" s="108">
        <f t="shared" si="32"/>
        <v>0</v>
      </c>
      <c r="AH75" s="107">
        <f t="shared" si="33"/>
        <v>23.729705240835994</v>
      </c>
      <c r="AI75" s="107">
        <f t="shared" si="34"/>
        <v>10.426184149600418</v>
      </c>
      <c r="AJ75" s="107">
        <f t="shared" si="35"/>
        <v>8.2963357725246212</v>
      </c>
      <c r="AK75" s="107">
        <f t="shared" si="36"/>
        <v>18.999552508566715</v>
      </c>
      <c r="AL75" s="107">
        <f t="shared" si="37"/>
        <v>0</v>
      </c>
      <c r="AM75" s="107">
        <f t="shared" si="38"/>
        <v>0</v>
      </c>
      <c r="AN75" s="107">
        <f t="shared" si="39"/>
        <v>0</v>
      </c>
      <c r="AO75" s="107">
        <f t="shared" si="40"/>
        <v>0</v>
      </c>
      <c r="AP75" s="107">
        <f t="shared" si="41"/>
        <v>2.5139098370466835</v>
      </c>
      <c r="AQ75" s="107">
        <f t="shared" si="42"/>
        <v>0</v>
      </c>
      <c r="AR75" s="107">
        <f t="shared" si="43"/>
        <v>0</v>
      </c>
      <c r="AS75" s="107">
        <f t="shared" si="44"/>
        <v>4.7537258383077114</v>
      </c>
      <c r="AT75" s="107">
        <f t="shared" si="45"/>
        <v>0</v>
      </c>
      <c r="AU75" s="107">
        <f t="shared" si="46"/>
        <v>1.5376919148468919</v>
      </c>
      <c r="AV75" s="106">
        <f t="shared" si="47"/>
        <v>0</v>
      </c>
      <c r="AW75" s="105">
        <f t="shared" si="48"/>
        <v>25.503791982665224</v>
      </c>
      <c r="AX75" s="105">
        <f t="shared" si="49"/>
        <v>22.772421852176453</v>
      </c>
      <c r="AY75" s="105">
        <f t="shared" si="50"/>
        <v>24.9247311827957</v>
      </c>
      <c r="AZ75" s="105">
        <f t="shared" si="51"/>
        <v>30.703883495145636</v>
      </c>
      <c r="BA75" s="105">
        <f t="shared" si="52"/>
        <v>0</v>
      </c>
      <c r="BB75" s="105">
        <f t="shared" si="53"/>
        <v>0</v>
      </c>
      <c r="BC75" s="105">
        <f t="shared" si="54"/>
        <v>0</v>
      </c>
      <c r="BD75" s="105">
        <f t="shared" si="55"/>
        <v>0</v>
      </c>
      <c r="BE75" s="105">
        <f t="shared" si="56"/>
        <v>1.5791940018744144</v>
      </c>
      <c r="BF75" s="105">
        <f t="shared" si="57"/>
        <v>0</v>
      </c>
      <c r="BG75" s="105">
        <f t="shared" si="58"/>
        <v>0</v>
      </c>
      <c r="BH75" s="105">
        <f t="shared" si="59"/>
        <v>0.68479355488418925</v>
      </c>
      <c r="BI75" s="105">
        <f t="shared" si="60"/>
        <v>0</v>
      </c>
      <c r="BJ75" s="105">
        <f t="shared" si="61"/>
        <v>0.7095363079615048</v>
      </c>
      <c r="BK75" s="104"/>
      <c r="BL75" s="103">
        <v>9.4280000000000008</v>
      </c>
      <c r="BM75" s="103">
        <v>9.4320000000000004</v>
      </c>
      <c r="BN75" s="103">
        <v>9.0250000000000004</v>
      </c>
      <c r="BO75" s="103">
        <v>9.3710000000000004</v>
      </c>
      <c r="BP75" s="103"/>
      <c r="BQ75" s="103"/>
      <c r="BR75" s="103"/>
      <c r="BS75" s="103"/>
      <c r="BT75" s="103">
        <v>8.5</v>
      </c>
      <c r="BU75" s="103"/>
      <c r="BV75" s="103"/>
      <c r="BW75" s="122">
        <v>7.7930000000000001</v>
      </c>
      <c r="BX75" s="103"/>
      <c r="BY75" s="121">
        <v>8.5980000000000008</v>
      </c>
    </row>
    <row r="76" spans="1:77" s="102" customFormat="1" x14ac:dyDescent="0.2">
      <c r="A76" s="111" t="s">
        <v>174</v>
      </c>
      <c r="B76" s="111" t="s">
        <v>174</v>
      </c>
      <c r="C76" s="105">
        <v>10.361639055348393</v>
      </c>
      <c r="D76" s="105">
        <v>8.3825476488569102</v>
      </c>
      <c r="E76" s="105">
        <v>6.7772758727782554</v>
      </c>
      <c r="F76" s="105">
        <v>13.547345569967252</v>
      </c>
      <c r="G76" s="105">
        <v>9.2723507125982163</v>
      </c>
      <c r="H76" s="105">
        <v>7.2021823656556752</v>
      </c>
      <c r="I76" s="105">
        <v>14.020189957820122</v>
      </c>
      <c r="J76" s="105">
        <v>8.2655280352756098</v>
      </c>
      <c r="K76" s="105">
        <v>3.2495302245929576</v>
      </c>
      <c r="L76" s="105">
        <v>10.13620580739779</v>
      </c>
      <c r="M76" s="105">
        <v>8.3224724121516829</v>
      </c>
      <c r="N76" s="105">
        <v>12.931493401372594</v>
      </c>
      <c r="O76" s="105">
        <v>2.1427478217774172</v>
      </c>
      <c r="P76" s="105">
        <v>9.5391826535918227</v>
      </c>
      <c r="Q76" s="105">
        <v>20.745805275492888</v>
      </c>
      <c r="R76" s="110"/>
      <c r="S76" s="109">
        <v>696</v>
      </c>
      <c r="T76" s="109">
        <v>420.4</v>
      </c>
      <c r="U76" s="109">
        <v>256.5</v>
      </c>
      <c r="V76" s="109">
        <v>461.8</v>
      </c>
      <c r="W76" s="109">
        <v>148.9</v>
      </c>
      <c r="X76" s="109"/>
      <c r="Y76" s="109"/>
      <c r="Z76" s="109"/>
      <c r="AA76" s="109">
        <v>530</v>
      </c>
      <c r="AB76" s="109">
        <v>98.54</v>
      </c>
      <c r="AC76" s="109">
        <v>410.3</v>
      </c>
      <c r="AD76" s="109">
        <v>322.10000000000002</v>
      </c>
      <c r="AE76" s="109">
        <v>198.8</v>
      </c>
      <c r="AF76" s="109">
        <v>612.20000000000005</v>
      </c>
      <c r="AG76" s="108">
        <f t="shared" si="32"/>
        <v>0</v>
      </c>
      <c r="AH76" s="107">
        <f t="shared" si="33"/>
        <v>83.029650311013782</v>
      </c>
      <c r="AI76" s="107">
        <f t="shared" si="34"/>
        <v>62.030822987239929</v>
      </c>
      <c r="AJ76" s="107">
        <f t="shared" si="35"/>
        <v>18.933598369899709</v>
      </c>
      <c r="AK76" s="107">
        <f t="shared" si="36"/>
        <v>49.803983295472058</v>
      </c>
      <c r="AL76" s="107">
        <f t="shared" si="37"/>
        <v>20.674289047448244</v>
      </c>
      <c r="AM76" s="107">
        <f t="shared" si="38"/>
        <v>0</v>
      </c>
      <c r="AN76" s="107">
        <f t="shared" si="39"/>
        <v>0</v>
      </c>
      <c r="AO76" s="107">
        <f t="shared" si="40"/>
        <v>0</v>
      </c>
      <c r="AP76" s="107">
        <f t="shared" si="41"/>
        <v>52.28780966672813</v>
      </c>
      <c r="AQ76" s="107">
        <f t="shared" si="42"/>
        <v>11.840231498529363</v>
      </c>
      <c r="AR76" s="107">
        <f t="shared" si="43"/>
        <v>31.728740622985537</v>
      </c>
      <c r="AS76" s="107">
        <f t="shared" si="44"/>
        <v>150.32100218532338</v>
      </c>
      <c r="AT76" s="107">
        <f t="shared" si="45"/>
        <v>20.840359936408717</v>
      </c>
      <c r="AU76" s="107">
        <f t="shared" si="46"/>
        <v>29.509579978714765</v>
      </c>
      <c r="AV76" s="106">
        <f t="shared" si="47"/>
        <v>0</v>
      </c>
      <c r="AW76" s="105">
        <f t="shared" si="48"/>
        <v>75.406283856988082</v>
      </c>
      <c r="AX76" s="105">
        <f t="shared" si="49"/>
        <v>61.408121530820914</v>
      </c>
      <c r="AY76" s="105">
        <f t="shared" si="50"/>
        <v>68.951612903225808</v>
      </c>
      <c r="AZ76" s="105">
        <f t="shared" si="51"/>
        <v>93.406148867313917</v>
      </c>
      <c r="BA76" s="105">
        <f t="shared" si="52"/>
        <v>43.184454756380511</v>
      </c>
      <c r="BB76" s="105">
        <f t="shared" si="53"/>
        <v>0</v>
      </c>
      <c r="BC76" s="105">
        <f t="shared" si="54"/>
        <v>0</v>
      </c>
      <c r="BD76" s="105">
        <f t="shared" si="55"/>
        <v>0</v>
      </c>
      <c r="BE76" s="105">
        <f t="shared" si="56"/>
        <v>49.671977507029055</v>
      </c>
      <c r="BF76" s="105">
        <f t="shared" si="57"/>
        <v>80.770491803278688</v>
      </c>
      <c r="BG76" s="105">
        <f t="shared" si="58"/>
        <v>58.099688473520246</v>
      </c>
      <c r="BH76" s="105">
        <f t="shared" si="59"/>
        <v>10.812353138637128</v>
      </c>
      <c r="BI76" s="105">
        <f t="shared" si="60"/>
        <v>13.892382948986723</v>
      </c>
      <c r="BJ76" s="105">
        <f t="shared" si="61"/>
        <v>26.780402449693792</v>
      </c>
      <c r="BK76" s="104"/>
      <c r="BL76" s="103">
        <v>8.0470000000000006</v>
      </c>
      <c r="BM76" s="103">
        <v>8.1199999999999992</v>
      </c>
      <c r="BN76" s="103">
        <v>8.7769999999999992</v>
      </c>
      <c r="BO76" s="103">
        <v>9.1359999999999992</v>
      </c>
      <c r="BP76" s="103">
        <v>10.15</v>
      </c>
      <c r="BQ76" s="103"/>
      <c r="BR76" s="103"/>
      <c r="BS76" s="103"/>
      <c r="BT76" s="103">
        <v>7.4</v>
      </c>
      <c r="BU76" s="103">
        <v>6.915</v>
      </c>
      <c r="BV76" s="103">
        <v>6.69</v>
      </c>
      <c r="BW76" s="103">
        <v>7.9829999999999997</v>
      </c>
      <c r="BX76" s="103">
        <v>7.3559999999999999</v>
      </c>
      <c r="BY76" s="103">
        <v>7.7720000000000002</v>
      </c>
    </row>
    <row r="77" spans="1:77" s="102" customFormat="1" x14ac:dyDescent="0.2">
      <c r="A77" s="111" t="s">
        <v>175</v>
      </c>
      <c r="B77" s="111" t="s">
        <v>175</v>
      </c>
      <c r="C77" s="118">
        <v>4.0172323724808052</v>
      </c>
      <c r="D77" s="118">
        <v>13.803981853881492</v>
      </c>
      <c r="E77" s="118">
        <v>6.5124005296842826</v>
      </c>
      <c r="F77" s="118">
        <v>7.0852382884423655</v>
      </c>
      <c r="G77" s="118">
        <v>7.2409223218288155</v>
      </c>
      <c r="H77" s="118">
        <v>10.39871330948697</v>
      </c>
      <c r="I77" s="118">
        <v>1.7556317132790231</v>
      </c>
      <c r="J77" s="118">
        <v>5.8247258884981754</v>
      </c>
      <c r="K77" s="118">
        <v>7.1387415752008598</v>
      </c>
      <c r="L77" s="118">
        <v>5.2711212592681695</v>
      </c>
      <c r="M77" s="118">
        <v>10.771374984743142</v>
      </c>
      <c r="N77" s="118">
        <v>10.171092402838317</v>
      </c>
      <c r="O77" s="118">
        <v>29.948051909077332</v>
      </c>
      <c r="P77" s="118">
        <v>13.317239418924053</v>
      </c>
      <c r="Q77" s="118">
        <v>15.364234925985722</v>
      </c>
      <c r="R77" s="117"/>
      <c r="S77" s="115">
        <v>222.4</v>
      </c>
      <c r="T77" s="115">
        <v>103.9</v>
      </c>
      <c r="U77" s="115">
        <v>112.5</v>
      </c>
      <c r="V77" s="115">
        <v>204.4</v>
      </c>
      <c r="W77" s="115">
        <v>128.9</v>
      </c>
      <c r="X77" s="115"/>
      <c r="Y77" s="115"/>
      <c r="Z77" s="115"/>
      <c r="AA77" s="115"/>
      <c r="AB77" s="115"/>
      <c r="AC77" s="115"/>
      <c r="AD77" s="115"/>
      <c r="AE77" s="115"/>
      <c r="AF77" s="115">
        <v>35.6</v>
      </c>
      <c r="AG77" s="108">
        <f t="shared" si="32"/>
        <v>0</v>
      </c>
      <c r="AH77" s="107">
        <f t="shared" si="33"/>
        <v>16.111293274227549</v>
      </c>
      <c r="AI77" s="107">
        <f t="shared" si="34"/>
        <v>15.954178421061737</v>
      </c>
      <c r="AJ77" s="107">
        <f t="shared" si="35"/>
        <v>15.878082771543912</v>
      </c>
      <c r="AK77" s="107">
        <f t="shared" si="36"/>
        <v>28.228448105817463</v>
      </c>
      <c r="AL77" s="107">
        <f t="shared" si="37"/>
        <v>12.395764376194673</v>
      </c>
      <c r="AM77" s="107">
        <f t="shared" si="38"/>
        <v>0</v>
      </c>
      <c r="AN77" s="107">
        <f t="shared" si="39"/>
        <v>0</v>
      </c>
      <c r="AO77" s="107">
        <f t="shared" si="40"/>
        <v>0</v>
      </c>
      <c r="AP77" s="107">
        <f t="shared" si="41"/>
        <v>0</v>
      </c>
      <c r="AQ77" s="107">
        <f t="shared" si="42"/>
        <v>0</v>
      </c>
      <c r="AR77" s="107">
        <f t="shared" si="43"/>
        <v>0</v>
      </c>
      <c r="AS77" s="107">
        <f t="shared" si="44"/>
        <v>0</v>
      </c>
      <c r="AT77" s="107">
        <f t="shared" si="45"/>
        <v>0</v>
      </c>
      <c r="AU77" s="107">
        <f t="shared" si="46"/>
        <v>2.3170694910287577</v>
      </c>
      <c r="AV77" s="106">
        <f t="shared" si="47"/>
        <v>0</v>
      </c>
      <c r="AW77" s="105">
        <f t="shared" si="48"/>
        <v>24.095341278439872</v>
      </c>
      <c r="AX77" s="105">
        <f t="shared" si="49"/>
        <v>15.176745544843703</v>
      </c>
      <c r="AY77" s="105">
        <f t="shared" si="50"/>
        <v>30.241935483870968</v>
      </c>
      <c r="AZ77" s="105">
        <f t="shared" si="51"/>
        <v>41.343042071197409</v>
      </c>
      <c r="BA77" s="105">
        <f t="shared" si="52"/>
        <v>37.38399071925754</v>
      </c>
      <c r="BB77" s="105">
        <f t="shared" si="53"/>
        <v>0</v>
      </c>
      <c r="BC77" s="105">
        <f t="shared" si="54"/>
        <v>0</v>
      </c>
      <c r="BD77" s="105">
        <f t="shared" si="55"/>
        <v>0</v>
      </c>
      <c r="BE77" s="105">
        <f t="shared" si="56"/>
        <v>0</v>
      </c>
      <c r="BF77" s="105">
        <f t="shared" si="57"/>
        <v>0</v>
      </c>
      <c r="BG77" s="105">
        <f t="shared" si="58"/>
        <v>0</v>
      </c>
      <c r="BH77" s="105">
        <f t="shared" si="59"/>
        <v>0</v>
      </c>
      <c r="BI77" s="105">
        <f t="shared" si="60"/>
        <v>0</v>
      </c>
      <c r="BJ77" s="105">
        <f t="shared" si="61"/>
        <v>1.557305336832896</v>
      </c>
      <c r="BK77" s="114"/>
      <c r="BL77" s="112">
        <v>7.13</v>
      </c>
      <c r="BM77" s="112">
        <v>7.2670000000000003</v>
      </c>
      <c r="BN77" s="112">
        <v>7.7670000000000003</v>
      </c>
      <c r="BO77" s="112">
        <v>8.1430000000000007</v>
      </c>
      <c r="BP77" s="112">
        <v>8.57</v>
      </c>
      <c r="BQ77" s="112"/>
      <c r="BR77" s="112"/>
      <c r="BS77" s="112"/>
      <c r="BT77" s="112"/>
      <c r="BU77" s="112"/>
      <c r="BV77" s="112"/>
      <c r="BW77" s="112"/>
      <c r="BX77" s="112"/>
      <c r="BY77" s="112">
        <v>8.0139999999999993</v>
      </c>
    </row>
    <row r="78" spans="1:77" s="102" customFormat="1" ht="18" x14ac:dyDescent="0.2">
      <c r="A78" s="111" t="s">
        <v>232</v>
      </c>
      <c r="B78" s="111" t="s">
        <v>2778</v>
      </c>
      <c r="C78" s="105">
        <v>6.0267508509364873</v>
      </c>
      <c r="D78" s="105">
        <v>5.4366953155967268</v>
      </c>
      <c r="E78" s="105">
        <v>11.515362325911651</v>
      </c>
      <c r="F78" s="105">
        <v>11.017141608972892</v>
      </c>
      <c r="G78" s="105">
        <v>4.2610027847947451</v>
      </c>
      <c r="H78" s="105">
        <v>14.214210500582142</v>
      </c>
      <c r="I78" s="105">
        <v>4.3841033304390056</v>
      </c>
      <c r="J78" s="105">
        <v>6.9519925062379517</v>
      </c>
      <c r="K78" s="105">
        <v>3.743618900043395</v>
      </c>
      <c r="L78" s="105">
        <v>5.9737426645114464</v>
      </c>
      <c r="M78" s="105">
        <v>6.7965929133419039</v>
      </c>
      <c r="N78" s="105">
        <v>10.005855029115498</v>
      </c>
      <c r="O78" s="105">
        <v>4.1191691640052541</v>
      </c>
      <c r="P78" s="105">
        <v>6.1308483578785067</v>
      </c>
      <c r="Q78" s="105">
        <v>4.1923710931170923</v>
      </c>
      <c r="R78" s="110">
        <v>48.1</v>
      </c>
      <c r="S78" s="109">
        <v>189</v>
      </c>
      <c r="T78" s="109">
        <v>95.8</v>
      </c>
      <c r="U78" s="109">
        <v>56.34</v>
      </c>
      <c r="V78" s="109">
        <v>162.80000000000001</v>
      </c>
      <c r="W78" s="109">
        <v>88.32</v>
      </c>
      <c r="X78" s="109">
        <v>260.39999999999998</v>
      </c>
      <c r="Y78" s="109">
        <v>153.80000000000001</v>
      </c>
      <c r="Z78" s="109">
        <v>46.04</v>
      </c>
      <c r="AA78" s="109">
        <v>610.70000000000005</v>
      </c>
      <c r="AB78" s="109">
        <v>41.57</v>
      </c>
      <c r="AC78" s="109">
        <v>323.2</v>
      </c>
      <c r="AD78" s="109">
        <v>1367</v>
      </c>
      <c r="AE78" s="109">
        <v>694.8</v>
      </c>
      <c r="AF78" s="109">
        <v>1060</v>
      </c>
      <c r="AG78" s="108">
        <f t="shared" si="32"/>
        <v>7.9810832054764331</v>
      </c>
      <c r="AH78" s="107">
        <f t="shared" si="33"/>
        <v>34.763765307538762</v>
      </c>
      <c r="AI78" s="107">
        <f t="shared" si="34"/>
        <v>8.3193213803123367</v>
      </c>
      <c r="AJ78" s="107">
        <f t="shared" si="35"/>
        <v>5.1138491270833795</v>
      </c>
      <c r="AK78" s="107">
        <f t="shared" si="36"/>
        <v>38.206968693131742</v>
      </c>
      <c r="AL78" s="107">
        <f t="shared" si="37"/>
        <v>6.2135002148999305</v>
      </c>
      <c r="AM78" s="107">
        <f t="shared" si="38"/>
        <v>59.39641025156326</v>
      </c>
      <c r="AN78" s="107">
        <f t="shared" si="39"/>
        <v>22.123153881710437</v>
      </c>
      <c r="AO78" s="107">
        <f t="shared" si="40"/>
        <v>12.298260381008953</v>
      </c>
      <c r="AP78" s="107">
        <f t="shared" si="41"/>
        <v>102.23071770868543</v>
      </c>
      <c r="AQ78" s="107">
        <f t="shared" si="42"/>
        <v>6.1162998181628501</v>
      </c>
      <c r="AR78" s="107">
        <f t="shared" si="43"/>
        <v>32.30108761915276</v>
      </c>
      <c r="AS78" s="107">
        <f t="shared" si="44"/>
        <v>331.86303974726889</v>
      </c>
      <c r="AT78" s="107">
        <f t="shared" si="45"/>
        <v>113.32852477212887</v>
      </c>
      <c r="AU78" s="107">
        <f t="shared" si="46"/>
        <v>252.84021296212919</v>
      </c>
      <c r="AV78" s="106">
        <f t="shared" si="47"/>
        <v>73.637477036129823</v>
      </c>
      <c r="AW78" s="105">
        <f t="shared" si="48"/>
        <v>20.47670639219935</v>
      </c>
      <c r="AX78" s="105">
        <f t="shared" si="49"/>
        <v>13.993572889278409</v>
      </c>
      <c r="AY78" s="105">
        <f t="shared" si="50"/>
        <v>15.14516129032258</v>
      </c>
      <c r="AZ78" s="105">
        <f t="shared" si="51"/>
        <v>32.928802588996767</v>
      </c>
      <c r="BA78" s="105">
        <f t="shared" si="52"/>
        <v>25.614849187935032</v>
      </c>
      <c r="BB78" s="105">
        <f t="shared" si="53"/>
        <v>34.770997462945651</v>
      </c>
      <c r="BC78" s="105">
        <f t="shared" si="54"/>
        <v>18.106898987520605</v>
      </c>
      <c r="BD78" s="105">
        <f t="shared" si="55"/>
        <v>4.9821447895249431</v>
      </c>
      <c r="BE78" s="105">
        <f t="shared" si="56"/>
        <v>57.235238987816317</v>
      </c>
      <c r="BF78" s="105">
        <f t="shared" si="57"/>
        <v>34.07377049180328</v>
      </c>
      <c r="BG78" s="105">
        <f t="shared" si="58"/>
        <v>45.766071934296228</v>
      </c>
      <c r="BH78" s="105">
        <f t="shared" si="59"/>
        <v>45.887881839543468</v>
      </c>
      <c r="BI78" s="105">
        <f t="shared" si="60"/>
        <v>48.553459119496857</v>
      </c>
      <c r="BJ78" s="105">
        <f t="shared" si="61"/>
        <v>46.369203849518811</v>
      </c>
      <c r="BK78" s="104">
        <v>11.32</v>
      </c>
      <c r="BL78" s="103">
        <v>8.24</v>
      </c>
      <c r="BM78" s="103">
        <v>8.5670000000000002</v>
      </c>
      <c r="BN78" s="103">
        <v>8.3719999999999999</v>
      </c>
      <c r="BO78" s="103">
        <v>8.7040000000000006</v>
      </c>
      <c r="BP78" s="103">
        <v>8.202</v>
      </c>
      <c r="BQ78" s="103">
        <v>8.5510000000000002</v>
      </c>
      <c r="BR78" s="103">
        <v>8.1069999999999993</v>
      </c>
      <c r="BS78" s="103">
        <v>7.8869999999999996</v>
      </c>
      <c r="BT78" s="103">
        <v>9.7240000000000002</v>
      </c>
      <c r="BU78" s="103">
        <v>8.593</v>
      </c>
      <c r="BV78" s="103">
        <v>8.4410000000000007</v>
      </c>
      <c r="BW78" s="103">
        <v>9.109</v>
      </c>
      <c r="BX78" s="103">
        <v>9.0830000000000002</v>
      </c>
      <c r="BY78" s="103">
        <v>9.2539999999999996</v>
      </c>
    </row>
    <row r="79" spans="1:77" s="102" customFormat="1" ht="18" x14ac:dyDescent="0.2">
      <c r="A79" s="111" t="s">
        <v>177</v>
      </c>
      <c r="B79" s="111" t="s">
        <v>2777</v>
      </c>
      <c r="C79" s="118">
        <v>8.5816288667939649</v>
      </c>
      <c r="D79" s="118">
        <v>9.4471756190915155</v>
      </c>
      <c r="E79" s="118">
        <v>8.4299580151932236</v>
      </c>
      <c r="F79" s="118">
        <v>15.288795268898255</v>
      </c>
      <c r="G79" s="118">
        <v>6.2451026258640958</v>
      </c>
      <c r="H79" s="118">
        <v>9.9792441534168042</v>
      </c>
      <c r="I79" s="118">
        <v>7.1719086774698368</v>
      </c>
      <c r="J79" s="118">
        <v>3.5920736214733568</v>
      </c>
      <c r="K79" s="118">
        <v>9.7525377799538688</v>
      </c>
      <c r="L79" s="118">
        <v>7.0234574998451871</v>
      </c>
      <c r="M79" s="118">
        <v>6.6241415674092723</v>
      </c>
      <c r="N79" s="118">
        <v>6.2344497661812062</v>
      </c>
      <c r="O79" s="118">
        <v>19.232684377249651</v>
      </c>
      <c r="P79" s="118">
        <v>14.470951872390163</v>
      </c>
      <c r="Q79" s="118">
        <v>4.358333342901207</v>
      </c>
      <c r="R79" s="117"/>
      <c r="S79" s="115">
        <v>299.89999999999998</v>
      </c>
      <c r="T79" s="115">
        <v>186.6</v>
      </c>
      <c r="U79" s="115">
        <v>82.86</v>
      </c>
      <c r="V79" s="115">
        <v>192.6</v>
      </c>
      <c r="W79" s="115">
        <v>156.4</v>
      </c>
      <c r="X79" s="115"/>
      <c r="Y79" s="115"/>
      <c r="Z79" s="115"/>
      <c r="AA79" s="115"/>
      <c r="AB79" s="115"/>
      <c r="AC79" s="115"/>
      <c r="AD79" s="116">
        <v>21.3</v>
      </c>
      <c r="AE79" s="125"/>
      <c r="AF79" s="115">
        <v>42.09</v>
      </c>
      <c r="AG79" s="108">
        <f t="shared" si="32"/>
        <v>0</v>
      </c>
      <c r="AH79" s="107">
        <f t="shared" si="33"/>
        <v>31.744937544501767</v>
      </c>
      <c r="AI79" s="107">
        <f t="shared" si="34"/>
        <v>22.135341559672398</v>
      </c>
      <c r="AJ79" s="107">
        <f t="shared" si="35"/>
        <v>5.4196552797433775</v>
      </c>
      <c r="AK79" s="107">
        <f t="shared" si="36"/>
        <v>30.84016573280109</v>
      </c>
      <c r="AL79" s="107">
        <f t="shared" si="37"/>
        <v>15.672529662123763</v>
      </c>
      <c r="AM79" s="107">
        <f t="shared" si="38"/>
        <v>0</v>
      </c>
      <c r="AN79" s="107">
        <f t="shared" si="39"/>
        <v>0</v>
      </c>
      <c r="AO79" s="107">
        <f t="shared" si="40"/>
        <v>0</v>
      </c>
      <c r="AP79" s="107">
        <f t="shared" si="41"/>
        <v>0</v>
      </c>
      <c r="AQ79" s="107">
        <f t="shared" si="42"/>
        <v>0</v>
      </c>
      <c r="AR79" s="107">
        <f t="shared" si="43"/>
        <v>0</v>
      </c>
      <c r="AS79" s="107">
        <f t="shared" si="44"/>
        <v>1.1074897077391743</v>
      </c>
      <c r="AT79" s="107">
        <f t="shared" si="45"/>
        <v>0</v>
      </c>
      <c r="AU79" s="107">
        <f t="shared" si="46"/>
        <v>9.6573613554721813</v>
      </c>
      <c r="AV79" s="106">
        <f t="shared" si="47"/>
        <v>0</v>
      </c>
      <c r="AW79" s="105">
        <f t="shared" si="48"/>
        <v>32.491874322860234</v>
      </c>
      <c r="AX79" s="105">
        <f t="shared" si="49"/>
        <v>27.256792287467132</v>
      </c>
      <c r="AY79" s="105">
        <f t="shared" si="50"/>
        <v>22.274193548387096</v>
      </c>
      <c r="AZ79" s="105">
        <f t="shared" si="51"/>
        <v>38.956310679611654</v>
      </c>
      <c r="BA79" s="105">
        <f t="shared" si="52"/>
        <v>45.359628770301626</v>
      </c>
      <c r="BB79" s="105">
        <f t="shared" si="53"/>
        <v>0</v>
      </c>
      <c r="BC79" s="105">
        <f t="shared" si="54"/>
        <v>0</v>
      </c>
      <c r="BD79" s="105">
        <f t="shared" si="55"/>
        <v>0</v>
      </c>
      <c r="BE79" s="105">
        <f t="shared" si="56"/>
        <v>0</v>
      </c>
      <c r="BF79" s="105">
        <f t="shared" si="57"/>
        <v>0</v>
      </c>
      <c r="BG79" s="105">
        <f t="shared" si="58"/>
        <v>0</v>
      </c>
      <c r="BH79" s="105">
        <f t="shared" si="59"/>
        <v>0.71500503524672709</v>
      </c>
      <c r="BI79" s="105">
        <f t="shared" si="60"/>
        <v>0</v>
      </c>
      <c r="BJ79" s="105">
        <f t="shared" si="61"/>
        <v>1.8412073490813647</v>
      </c>
      <c r="BK79" s="114"/>
      <c r="BL79" s="112">
        <v>9.4589999999999996</v>
      </c>
      <c r="BM79" s="112">
        <v>9.4260000000000002</v>
      </c>
      <c r="BN79" s="112">
        <v>9.2910000000000004</v>
      </c>
      <c r="BO79" s="112">
        <v>9.5820000000000007</v>
      </c>
      <c r="BP79" s="112">
        <v>10.039999999999999</v>
      </c>
      <c r="BQ79" s="112"/>
      <c r="BR79" s="112"/>
      <c r="BS79" s="112"/>
      <c r="BT79" s="112"/>
      <c r="BU79" s="112"/>
      <c r="BV79" s="112"/>
      <c r="BW79" s="121">
        <v>8.5210000000000008</v>
      </c>
      <c r="BX79" s="124"/>
      <c r="BY79" s="112">
        <v>8.8149999999999995</v>
      </c>
    </row>
    <row r="80" spans="1:77" s="102" customFormat="1" x14ac:dyDescent="0.2">
      <c r="A80" s="111" t="s">
        <v>98</v>
      </c>
      <c r="B80" s="111" t="s">
        <v>99</v>
      </c>
      <c r="C80" s="118">
        <v>9.5396756446227968</v>
      </c>
      <c r="D80" s="118">
        <v>17.661614183227673</v>
      </c>
      <c r="E80" s="118">
        <v>19.466205499569956</v>
      </c>
      <c r="F80" s="118">
        <v>4.0172454413138468</v>
      </c>
      <c r="G80" s="118">
        <v>6.5480185102093067</v>
      </c>
      <c r="H80" s="118">
        <v>13.311252099229383</v>
      </c>
      <c r="I80" s="118">
        <v>12.394116384057398</v>
      </c>
      <c r="J80" s="118">
        <v>11.032489917878232</v>
      </c>
      <c r="K80" s="118">
        <v>8.6458582599938065</v>
      </c>
      <c r="L80" s="118">
        <v>9.7214310498042824</v>
      </c>
      <c r="M80" s="118">
        <v>5.9061744678686399</v>
      </c>
      <c r="N80" s="118">
        <v>4.3639538560952218</v>
      </c>
      <c r="O80" s="118">
        <v>15.369729971040725</v>
      </c>
      <c r="P80" s="118">
        <v>15.289003741726258</v>
      </c>
      <c r="Q80" s="118">
        <v>15.041468525865426</v>
      </c>
      <c r="R80" s="117">
        <v>44.88</v>
      </c>
      <c r="S80" s="115">
        <v>582</v>
      </c>
      <c r="T80" s="115">
        <v>454.1</v>
      </c>
      <c r="U80" s="115">
        <v>295.89999999999998</v>
      </c>
      <c r="V80" s="115">
        <v>427.5</v>
      </c>
      <c r="W80" s="120"/>
      <c r="X80" s="115">
        <v>748.9</v>
      </c>
      <c r="Y80" s="115">
        <v>849.4</v>
      </c>
      <c r="Z80" s="115">
        <v>870.6</v>
      </c>
      <c r="AA80" s="115">
        <v>446.4</v>
      </c>
      <c r="AB80" s="115">
        <v>63.36</v>
      </c>
      <c r="AC80" s="115">
        <v>65.569999999999993</v>
      </c>
      <c r="AD80" s="115">
        <v>76.180000000000007</v>
      </c>
      <c r="AE80" s="115">
        <v>102.7</v>
      </c>
      <c r="AF80" s="115">
        <v>146.80000000000001</v>
      </c>
      <c r="AG80" s="108">
        <f t="shared" si="32"/>
        <v>4.7045624685675129</v>
      </c>
      <c r="AH80" s="107">
        <f t="shared" si="33"/>
        <v>32.952820391280852</v>
      </c>
      <c r="AI80" s="107">
        <f t="shared" si="34"/>
        <v>23.327607427653628</v>
      </c>
      <c r="AJ80" s="107">
        <f t="shared" si="35"/>
        <v>73.657436251449298</v>
      </c>
      <c r="AK80" s="107">
        <f t="shared" si="36"/>
        <v>65.286926011810408</v>
      </c>
      <c r="AL80" s="107">
        <f t="shared" si="37"/>
        <v>0</v>
      </c>
      <c r="AM80" s="107">
        <f t="shared" si="38"/>
        <v>60.423831501478645</v>
      </c>
      <c r="AN80" s="107">
        <f t="shared" si="39"/>
        <v>76.990779626595526</v>
      </c>
      <c r="AO80" s="107">
        <f t="shared" si="40"/>
        <v>100.69561330058443</v>
      </c>
      <c r="AP80" s="107">
        <f t="shared" si="41"/>
        <v>45.919165369072608</v>
      </c>
      <c r="AQ80" s="107">
        <f t="shared" si="42"/>
        <v>10.727756239626411</v>
      </c>
      <c r="AR80" s="107">
        <f t="shared" si="43"/>
        <v>15.025365107474054</v>
      </c>
      <c r="AS80" s="107">
        <f t="shared" si="44"/>
        <v>4.9564956667122022</v>
      </c>
      <c r="AT80" s="107">
        <f t="shared" si="45"/>
        <v>6.7172460504875451</v>
      </c>
      <c r="AU80" s="107">
        <f t="shared" si="46"/>
        <v>9.7596853490443163</v>
      </c>
      <c r="AV80" s="106">
        <f t="shared" si="47"/>
        <v>68.707899571341102</v>
      </c>
      <c r="AW80" s="105">
        <f t="shared" si="48"/>
        <v>63.055254604550377</v>
      </c>
      <c r="AX80" s="105">
        <f t="shared" si="49"/>
        <v>66.330704060765413</v>
      </c>
      <c r="AY80" s="105">
        <f t="shared" si="50"/>
        <v>79.543010752688161</v>
      </c>
      <c r="AZ80" s="105">
        <f t="shared" si="51"/>
        <v>86.46844660194175</v>
      </c>
      <c r="BA80" s="105">
        <f t="shared" si="52"/>
        <v>0</v>
      </c>
      <c r="BB80" s="105">
        <f t="shared" si="53"/>
        <v>100</v>
      </c>
      <c r="BC80" s="105">
        <f t="shared" si="54"/>
        <v>100</v>
      </c>
      <c r="BD80" s="105">
        <f t="shared" si="55"/>
        <v>94.210583270208843</v>
      </c>
      <c r="BE80" s="105">
        <f t="shared" si="56"/>
        <v>41.836925960637302</v>
      </c>
      <c r="BF80" s="105">
        <f t="shared" si="57"/>
        <v>51.934426229508198</v>
      </c>
      <c r="BG80" s="105">
        <f t="shared" si="58"/>
        <v>9.2849051260266187</v>
      </c>
      <c r="BH80" s="105">
        <f t="shared" si="59"/>
        <v>2.5572339711312524</v>
      </c>
      <c r="BI80" s="105">
        <f t="shared" si="60"/>
        <v>7.1767994409503846</v>
      </c>
      <c r="BJ80" s="105">
        <f t="shared" si="61"/>
        <v>6.4216972878390211</v>
      </c>
      <c r="BK80" s="114">
        <v>6.508</v>
      </c>
      <c r="BL80" s="112">
        <v>6.5629999999999997</v>
      </c>
      <c r="BM80" s="112">
        <v>6.633</v>
      </c>
      <c r="BN80" s="112">
        <v>7.173</v>
      </c>
      <c r="BO80" s="112">
        <v>7.41</v>
      </c>
      <c r="BP80" s="119"/>
      <c r="BQ80" s="112">
        <v>7.4009999999999998</v>
      </c>
      <c r="BR80" s="112">
        <v>7.3460000000000001</v>
      </c>
      <c r="BS80" s="112">
        <v>7.1989999999999998</v>
      </c>
      <c r="BT80" s="112">
        <v>6.4930000000000003</v>
      </c>
      <c r="BU80" s="112">
        <v>7.7060000000000004</v>
      </c>
      <c r="BV80" s="112">
        <v>8.24</v>
      </c>
      <c r="BW80" s="112">
        <v>6.2510000000000003</v>
      </c>
      <c r="BX80" s="112">
        <v>5.9989999999999997</v>
      </c>
      <c r="BY80" s="112">
        <v>6.069</v>
      </c>
    </row>
    <row r="81" spans="1:77" s="102" customFormat="1" x14ac:dyDescent="0.2">
      <c r="A81" s="111" t="s">
        <v>181</v>
      </c>
      <c r="B81" s="111" t="s">
        <v>2611</v>
      </c>
      <c r="C81" s="118">
        <v>8.3319276785893788</v>
      </c>
      <c r="D81" s="118">
        <v>18.113972661786583</v>
      </c>
      <c r="E81" s="118">
        <v>12.712647138851777</v>
      </c>
      <c r="F81" s="118">
        <v>0.86675891719617204</v>
      </c>
      <c r="G81" s="118">
        <v>6.6066699265058491</v>
      </c>
      <c r="H81" s="118">
        <v>8.980151235329668</v>
      </c>
      <c r="I81" s="118">
        <v>6.5463228824030146</v>
      </c>
      <c r="J81" s="118">
        <v>20.832347739045606</v>
      </c>
      <c r="K81" s="118">
        <v>9.9786358415619762</v>
      </c>
      <c r="L81" s="118">
        <v>20.964960352218611</v>
      </c>
      <c r="M81" s="118">
        <v>16.755258961589945</v>
      </c>
      <c r="N81" s="118">
        <v>18.605460899418055</v>
      </c>
      <c r="O81" s="118">
        <v>16.969527867122778</v>
      </c>
      <c r="P81" s="118">
        <v>22.567237697443016</v>
      </c>
      <c r="Q81" s="118">
        <v>10.575857944703147</v>
      </c>
      <c r="R81" s="117"/>
      <c r="S81" s="115">
        <v>559.9</v>
      </c>
      <c r="T81" s="115">
        <v>276.8</v>
      </c>
      <c r="U81" s="115">
        <v>186.9</v>
      </c>
      <c r="V81" s="115">
        <v>250.3</v>
      </c>
      <c r="W81" s="115">
        <v>97.51</v>
      </c>
      <c r="X81" s="115"/>
      <c r="Y81" s="115"/>
      <c r="Z81" s="115">
        <v>33.39</v>
      </c>
      <c r="AA81" s="115">
        <v>297.2</v>
      </c>
      <c r="AB81" s="115"/>
      <c r="AC81" s="116">
        <v>35</v>
      </c>
      <c r="AD81" s="115">
        <v>779.9</v>
      </c>
      <c r="AE81" s="115">
        <v>486.4</v>
      </c>
      <c r="AF81" s="115">
        <v>976.1</v>
      </c>
      <c r="AG81" s="108">
        <f t="shared" si="32"/>
        <v>0</v>
      </c>
      <c r="AH81" s="107">
        <f t="shared" si="33"/>
        <v>30.909840179960664</v>
      </c>
      <c r="AI81" s="107">
        <f t="shared" si="34"/>
        <v>21.773592626043811</v>
      </c>
      <c r="AJ81" s="107">
        <f t="shared" si="35"/>
        <v>215.63089377215977</v>
      </c>
      <c r="AK81" s="107">
        <f t="shared" si="36"/>
        <v>37.885955070314715</v>
      </c>
      <c r="AL81" s="107">
        <f t="shared" si="37"/>
        <v>10.858391740261192</v>
      </c>
      <c r="AM81" s="107">
        <f t="shared" si="38"/>
        <v>0</v>
      </c>
      <c r="AN81" s="107">
        <f t="shared" si="39"/>
        <v>0</v>
      </c>
      <c r="AO81" s="107">
        <f t="shared" si="40"/>
        <v>3.3461487652377739</v>
      </c>
      <c r="AP81" s="107">
        <f t="shared" si="41"/>
        <v>14.17603444065416</v>
      </c>
      <c r="AQ81" s="107">
        <f t="shared" si="42"/>
        <v>0</v>
      </c>
      <c r="AR81" s="107">
        <f t="shared" si="43"/>
        <v>1.8811681252730876</v>
      </c>
      <c r="AS81" s="107">
        <f t="shared" si="44"/>
        <v>45.958850835856154</v>
      </c>
      <c r="AT81" s="107">
        <f t="shared" si="45"/>
        <v>21.553368937799224</v>
      </c>
      <c r="AU81" s="107">
        <f t="shared" si="46"/>
        <v>92.295112614374105</v>
      </c>
      <c r="AV81" s="106">
        <f t="shared" si="47"/>
        <v>0</v>
      </c>
      <c r="AW81" s="105">
        <f t="shared" si="48"/>
        <v>60.660888407367281</v>
      </c>
      <c r="AX81" s="105">
        <f t="shared" si="49"/>
        <v>40.432369266725097</v>
      </c>
      <c r="AY81" s="105">
        <f t="shared" si="50"/>
        <v>50.241935483870968</v>
      </c>
      <c r="AZ81" s="105">
        <f t="shared" si="51"/>
        <v>50.627022653721689</v>
      </c>
      <c r="BA81" s="105">
        <f t="shared" si="52"/>
        <v>28.28016241299304</v>
      </c>
      <c r="BB81" s="105">
        <f t="shared" si="53"/>
        <v>0</v>
      </c>
      <c r="BC81" s="105">
        <f t="shared" si="54"/>
        <v>0</v>
      </c>
      <c r="BD81" s="105">
        <f t="shared" si="55"/>
        <v>3.6132453197705874</v>
      </c>
      <c r="BE81" s="105">
        <f t="shared" si="56"/>
        <v>27.853795688847235</v>
      </c>
      <c r="BF81" s="105">
        <f t="shared" si="57"/>
        <v>0</v>
      </c>
      <c r="BG81" s="105">
        <f t="shared" si="58"/>
        <v>4.956103086944208</v>
      </c>
      <c r="BH81" s="105">
        <f t="shared" si="59"/>
        <v>26.179926149714671</v>
      </c>
      <c r="BI81" s="105">
        <f t="shared" si="60"/>
        <v>33.990216631726064</v>
      </c>
      <c r="BJ81" s="105">
        <f t="shared" si="61"/>
        <v>42.69903762029746</v>
      </c>
      <c r="BK81" s="114"/>
      <c r="BL81" s="112">
        <v>9.1709999999999994</v>
      </c>
      <c r="BM81" s="112">
        <v>9.1129999999999995</v>
      </c>
      <c r="BN81" s="112">
        <v>9.5139999999999993</v>
      </c>
      <c r="BO81" s="112">
        <v>9.8409999999999993</v>
      </c>
      <c r="BP81" s="112">
        <v>10.3</v>
      </c>
      <c r="BQ81" s="112"/>
      <c r="BR81" s="112"/>
      <c r="BS81" s="112">
        <v>6.85</v>
      </c>
      <c r="BT81" s="112">
        <v>7.24</v>
      </c>
      <c r="BU81" s="112"/>
      <c r="BV81" s="121">
        <v>6</v>
      </c>
      <c r="BW81" s="112">
        <v>7.0730000000000004</v>
      </c>
      <c r="BX81" s="112">
        <v>6.8869999999999996</v>
      </c>
      <c r="BY81" s="112">
        <v>7.4930000000000003</v>
      </c>
    </row>
    <row r="82" spans="1:77" s="102" customFormat="1" x14ac:dyDescent="0.2">
      <c r="A82" s="111" t="s">
        <v>182</v>
      </c>
      <c r="B82" s="111" t="s">
        <v>2610</v>
      </c>
      <c r="C82" s="105">
        <v>2.8663122959623952</v>
      </c>
      <c r="D82" s="105">
        <v>4.9554653128976369</v>
      </c>
      <c r="E82" s="105">
        <v>8.9625914785619809</v>
      </c>
      <c r="F82" s="105">
        <v>20.519103227154535</v>
      </c>
      <c r="G82" s="105">
        <v>7.4712737344811675</v>
      </c>
      <c r="H82" s="105">
        <v>6.9546827105519524</v>
      </c>
      <c r="I82" s="105">
        <v>7.2134383047218256</v>
      </c>
      <c r="J82" s="105">
        <v>14.525353697565661</v>
      </c>
      <c r="K82" s="105">
        <v>19.360852709298555</v>
      </c>
      <c r="L82" s="105">
        <v>4.8833375266994219</v>
      </c>
      <c r="M82" s="105">
        <v>25.48866689289467</v>
      </c>
      <c r="N82" s="105">
        <v>18.071626253715728</v>
      </c>
      <c r="O82" s="105">
        <v>6.4233490918305174</v>
      </c>
      <c r="P82" s="105">
        <v>16.753785727477133</v>
      </c>
      <c r="Q82" s="105">
        <v>11.288350948703709</v>
      </c>
      <c r="R82" s="110"/>
      <c r="S82" s="109">
        <v>696.6</v>
      </c>
      <c r="T82" s="109">
        <v>299.5</v>
      </c>
      <c r="U82" s="109">
        <v>223.9</v>
      </c>
      <c r="V82" s="109">
        <v>297</v>
      </c>
      <c r="W82" s="109">
        <v>32.72</v>
      </c>
      <c r="X82" s="109"/>
      <c r="Y82" s="109"/>
      <c r="Z82" s="109"/>
      <c r="AA82" s="109">
        <v>175.6</v>
      </c>
      <c r="AB82" s="123">
        <v>31.22</v>
      </c>
      <c r="AC82" s="123"/>
      <c r="AD82" s="109">
        <v>211.4</v>
      </c>
      <c r="AE82" s="109">
        <v>168.4</v>
      </c>
      <c r="AF82" s="109">
        <v>232.8</v>
      </c>
      <c r="AG82" s="108">
        <f t="shared" si="32"/>
        <v>0</v>
      </c>
      <c r="AH82" s="107">
        <f t="shared" si="33"/>
        <v>140.57206660027515</v>
      </c>
      <c r="AI82" s="107">
        <f t="shared" si="34"/>
        <v>33.416674263954491</v>
      </c>
      <c r="AJ82" s="107">
        <f t="shared" si="35"/>
        <v>10.911782913772548</v>
      </c>
      <c r="AK82" s="107">
        <f t="shared" si="36"/>
        <v>39.752257855216271</v>
      </c>
      <c r="AL82" s="107">
        <f t="shared" si="37"/>
        <v>4.7047437477421887</v>
      </c>
      <c r="AM82" s="107">
        <f t="shared" si="38"/>
        <v>0</v>
      </c>
      <c r="AN82" s="107">
        <f t="shared" si="39"/>
        <v>0</v>
      </c>
      <c r="AO82" s="107">
        <f t="shared" si="40"/>
        <v>0</v>
      </c>
      <c r="AP82" s="107">
        <f t="shared" si="41"/>
        <v>35.959013490244146</v>
      </c>
      <c r="AQ82" s="107">
        <f t="shared" si="42"/>
        <v>1.2248580959996389</v>
      </c>
      <c r="AR82" s="107">
        <f t="shared" si="43"/>
        <v>0</v>
      </c>
      <c r="AS82" s="107">
        <f t="shared" si="44"/>
        <v>32.911180285821196</v>
      </c>
      <c r="AT82" s="107">
        <f t="shared" si="45"/>
        <v>10.051459576913098</v>
      </c>
      <c r="AU82" s="107">
        <f t="shared" si="46"/>
        <v>20.623029976467329</v>
      </c>
      <c r="AV82" s="106">
        <f t="shared" si="47"/>
        <v>0</v>
      </c>
      <c r="AW82" s="105">
        <f t="shared" si="48"/>
        <v>75.471289274106169</v>
      </c>
      <c r="AX82" s="105">
        <f t="shared" si="49"/>
        <v>43.748174116272274</v>
      </c>
      <c r="AY82" s="105">
        <f t="shared" si="50"/>
        <v>60.188172043010752</v>
      </c>
      <c r="AZ82" s="105">
        <f t="shared" si="51"/>
        <v>60.072815533980588</v>
      </c>
      <c r="BA82" s="105">
        <f t="shared" si="52"/>
        <v>9.4895591647331781</v>
      </c>
      <c r="BB82" s="105">
        <f t="shared" si="53"/>
        <v>0</v>
      </c>
      <c r="BC82" s="105">
        <f t="shared" si="54"/>
        <v>0</v>
      </c>
      <c r="BD82" s="105">
        <f t="shared" si="55"/>
        <v>0</v>
      </c>
      <c r="BE82" s="105">
        <f t="shared" si="56"/>
        <v>16.457357075913777</v>
      </c>
      <c r="BF82" s="105">
        <f t="shared" si="57"/>
        <v>25.590163934426229</v>
      </c>
      <c r="BG82" s="105">
        <f t="shared" si="58"/>
        <v>0</v>
      </c>
      <c r="BH82" s="105">
        <f t="shared" si="59"/>
        <v>7.0963410540449816</v>
      </c>
      <c r="BI82" s="105">
        <f t="shared" si="60"/>
        <v>11.767994409503844</v>
      </c>
      <c r="BJ82" s="105">
        <f t="shared" si="61"/>
        <v>10.183727034120736</v>
      </c>
      <c r="BK82" s="104"/>
      <c r="BL82" s="103">
        <v>10.16</v>
      </c>
      <c r="BM82" s="103">
        <v>10.220000000000001</v>
      </c>
      <c r="BN82" s="103">
        <v>10.36</v>
      </c>
      <c r="BO82" s="103">
        <v>10.65</v>
      </c>
      <c r="BP82" s="103">
        <v>11.25</v>
      </c>
      <c r="BQ82" s="103"/>
      <c r="BR82" s="103"/>
      <c r="BS82" s="103"/>
      <c r="BT82" s="103">
        <v>8.2639999999999993</v>
      </c>
      <c r="BU82" s="122">
        <v>9.2629999999999999</v>
      </c>
      <c r="BV82" s="122"/>
      <c r="BW82" s="103">
        <v>8.3620000000000001</v>
      </c>
      <c r="BX82" s="103">
        <v>8.43</v>
      </c>
      <c r="BY82" s="103">
        <v>8.3940000000000001</v>
      </c>
    </row>
    <row r="83" spans="1:77" s="102" customFormat="1" x14ac:dyDescent="0.2">
      <c r="A83" s="111" t="s">
        <v>183</v>
      </c>
      <c r="B83" s="111" t="s">
        <v>2609</v>
      </c>
      <c r="C83" s="105">
        <v>19.817578980714938</v>
      </c>
      <c r="D83" s="105">
        <v>2.0781275362904883</v>
      </c>
      <c r="E83" s="105">
        <v>14.428534690111791</v>
      </c>
      <c r="F83" s="105">
        <v>14.262828609845357</v>
      </c>
      <c r="G83" s="105">
        <v>2.1788990825688073</v>
      </c>
      <c r="H83" s="105">
        <v>4.8323489330900724</v>
      </c>
      <c r="I83" s="105">
        <v>11.166392814775813</v>
      </c>
      <c r="J83" s="105">
        <v>14.525353697565661</v>
      </c>
      <c r="K83" s="105">
        <v>13.03969136317594</v>
      </c>
      <c r="L83" s="105">
        <v>17.433073061714435</v>
      </c>
      <c r="M83" s="105">
        <v>15.638925985466917</v>
      </c>
      <c r="N83" s="105">
        <v>12.714042094816824</v>
      </c>
      <c r="O83" s="105">
        <v>5.9916151145812533</v>
      </c>
      <c r="P83" s="105">
        <v>13.787507752492447</v>
      </c>
      <c r="Q83" s="105">
        <v>12.947831247190249</v>
      </c>
      <c r="R83" s="110"/>
      <c r="S83" s="109">
        <v>672.4</v>
      </c>
      <c r="T83" s="109">
        <v>378.9</v>
      </c>
      <c r="U83" s="109">
        <v>225.8</v>
      </c>
      <c r="V83" s="109">
        <v>332.3</v>
      </c>
      <c r="W83" s="109">
        <v>76.77</v>
      </c>
      <c r="X83" s="109"/>
      <c r="Y83" s="109"/>
      <c r="Z83" s="109"/>
      <c r="AA83" s="109">
        <v>235.1</v>
      </c>
      <c r="AB83" s="109"/>
      <c r="AC83" s="109"/>
      <c r="AD83" s="109">
        <v>1008</v>
      </c>
      <c r="AE83" s="109">
        <v>372.8</v>
      </c>
      <c r="AF83" s="109">
        <v>1198</v>
      </c>
      <c r="AG83" s="108">
        <f t="shared" si="32"/>
        <v>0</v>
      </c>
      <c r="AH83" s="107">
        <f t="shared" si="33"/>
        <v>323.56050735954898</v>
      </c>
      <c r="AI83" s="107">
        <f t="shared" si="34"/>
        <v>26.26046290477916</v>
      </c>
      <c r="AJ83" s="107">
        <f t="shared" si="35"/>
        <v>15.831361799028743</v>
      </c>
      <c r="AK83" s="107">
        <f t="shared" si="36"/>
        <v>152.50821052631579</v>
      </c>
      <c r="AL83" s="107">
        <f t="shared" si="37"/>
        <v>15.886683901137287</v>
      </c>
      <c r="AM83" s="107">
        <f t="shared" si="38"/>
        <v>0</v>
      </c>
      <c r="AN83" s="107">
        <f t="shared" si="39"/>
        <v>0</v>
      </c>
      <c r="AO83" s="107">
        <f t="shared" si="40"/>
        <v>0</v>
      </c>
      <c r="AP83" s="107">
        <f t="shared" si="41"/>
        <v>13.485860993510881</v>
      </c>
      <c r="AQ83" s="107">
        <f t="shared" si="42"/>
        <v>0</v>
      </c>
      <c r="AR83" s="107">
        <f t="shared" si="43"/>
        <v>0</v>
      </c>
      <c r="AS83" s="107">
        <f t="shared" si="44"/>
        <v>168.23510534695751</v>
      </c>
      <c r="AT83" s="107">
        <f t="shared" si="45"/>
        <v>27.038969383905282</v>
      </c>
      <c r="AU83" s="107">
        <f t="shared" si="46"/>
        <v>92.525147812686598</v>
      </c>
      <c r="AV83" s="106">
        <f t="shared" si="47"/>
        <v>0</v>
      </c>
      <c r="AW83" s="105">
        <f t="shared" si="48"/>
        <v>72.849404117009755</v>
      </c>
      <c r="AX83" s="105">
        <f t="shared" si="49"/>
        <v>55.346187554776513</v>
      </c>
      <c r="AY83" s="105">
        <f t="shared" si="50"/>
        <v>60.698924731182792</v>
      </c>
      <c r="AZ83" s="105">
        <f t="shared" si="51"/>
        <v>67.212783171521039</v>
      </c>
      <c r="BA83" s="105">
        <f t="shared" si="52"/>
        <v>22.265081206496518</v>
      </c>
      <c r="BB83" s="105">
        <f t="shared" si="53"/>
        <v>0</v>
      </c>
      <c r="BC83" s="105">
        <f t="shared" si="54"/>
        <v>0</v>
      </c>
      <c r="BD83" s="105">
        <f t="shared" si="55"/>
        <v>0</v>
      </c>
      <c r="BE83" s="105">
        <f t="shared" si="56"/>
        <v>22.03373945641987</v>
      </c>
      <c r="BF83" s="105">
        <f t="shared" si="57"/>
        <v>0</v>
      </c>
      <c r="BG83" s="105">
        <f t="shared" si="58"/>
        <v>0</v>
      </c>
      <c r="BH83" s="105">
        <f t="shared" si="59"/>
        <v>33.836858006042299</v>
      </c>
      <c r="BI83" s="105">
        <f t="shared" si="60"/>
        <v>26.051712089447939</v>
      </c>
      <c r="BJ83" s="105">
        <f t="shared" si="61"/>
        <v>52.405949256342957</v>
      </c>
      <c r="BK83" s="104"/>
      <c r="BL83" s="103">
        <v>8.33</v>
      </c>
      <c r="BM83" s="103">
        <v>8.4429999999999996</v>
      </c>
      <c r="BN83" s="103">
        <v>8.7539999999999996</v>
      </c>
      <c r="BO83" s="103">
        <v>9.0020000000000007</v>
      </c>
      <c r="BP83" s="103">
        <v>9.9870000000000001</v>
      </c>
      <c r="BQ83" s="103"/>
      <c r="BR83" s="103"/>
      <c r="BS83" s="103"/>
      <c r="BT83" s="103">
        <v>6.36</v>
      </c>
      <c r="BU83" s="103"/>
      <c r="BV83" s="103"/>
      <c r="BW83" s="103">
        <v>7.0990000000000002</v>
      </c>
      <c r="BX83" s="103">
        <v>6.0949999999999998</v>
      </c>
      <c r="BY83" s="103">
        <v>7.4240000000000004</v>
      </c>
    </row>
    <row r="84" spans="1:77" s="102" customFormat="1" x14ac:dyDescent="0.2">
      <c r="A84" s="111" t="s">
        <v>184</v>
      </c>
      <c r="B84" s="111" t="s">
        <v>185</v>
      </c>
      <c r="C84" s="118">
        <v>11.997534210456838</v>
      </c>
      <c r="D84" s="118">
        <v>13.526570048309219</v>
      </c>
      <c r="E84" s="118">
        <v>12.776953859490449</v>
      </c>
      <c r="F84" s="118">
        <v>19.334951048069659</v>
      </c>
      <c r="G84" s="118">
        <v>8.2913115129695178</v>
      </c>
      <c r="H84" s="118">
        <v>3.1895782031091189</v>
      </c>
      <c r="I84" s="118">
        <v>13.568092624977606</v>
      </c>
      <c r="J84" s="118">
        <v>10.286942034485367</v>
      </c>
      <c r="K84" s="118">
        <v>11.734803193480676</v>
      </c>
      <c r="L84" s="118">
        <v>9.5016949347289099</v>
      </c>
      <c r="M84" s="118">
        <v>23.994213650264886</v>
      </c>
      <c r="N84" s="118">
        <v>13.698527859368172</v>
      </c>
      <c r="O84" s="118">
        <v>12.342092701941878</v>
      </c>
      <c r="P84" s="118">
        <v>10.8148215654199</v>
      </c>
      <c r="Q84" s="118">
        <v>12.987669018034209</v>
      </c>
      <c r="R84" s="117"/>
      <c r="S84" s="115">
        <v>639.6</v>
      </c>
      <c r="T84" s="115">
        <v>267.7</v>
      </c>
      <c r="U84" s="115">
        <v>213.3</v>
      </c>
      <c r="V84" s="115">
        <v>310.39999999999998</v>
      </c>
      <c r="W84" s="115">
        <v>240</v>
      </c>
      <c r="X84" s="115"/>
      <c r="Y84" s="115"/>
      <c r="Z84" s="115">
        <v>161.69999999999999</v>
      </c>
      <c r="AA84" s="115">
        <v>733.9</v>
      </c>
      <c r="AB84" s="115"/>
      <c r="AC84" s="115"/>
      <c r="AD84" s="115">
        <v>147.5</v>
      </c>
      <c r="AE84" s="115">
        <v>69.84</v>
      </c>
      <c r="AF84" s="115">
        <v>238.1</v>
      </c>
      <c r="AG84" s="108">
        <f t="shared" si="32"/>
        <v>0</v>
      </c>
      <c r="AH84" s="107">
        <f t="shared" si="33"/>
        <v>47.284714285714145</v>
      </c>
      <c r="AI84" s="107">
        <f t="shared" si="34"/>
        <v>20.951785765521734</v>
      </c>
      <c r="AJ84" s="107">
        <f t="shared" si="35"/>
        <v>11.031835532952913</v>
      </c>
      <c r="AK84" s="107">
        <f t="shared" si="36"/>
        <v>37.436779394244567</v>
      </c>
      <c r="AL84" s="107">
        <f t="shared" si="37"/>
        <v>75.245058975526661</v>
      </c>
      <c r="AM84" s="107">
        <f t="shared" si="38"/>
        <v>0</v>
      </c>
      <c r="AN84" s="107">
        <f t="shared" si="39"/>
        <v>0</v>
      </c>
      <c r="AO84" s="107">
        <f t="shared" si="40"/>
        <v>13.779523809128147</v>
      </c>
      <c r="AP84" s="107">
        <f t="shared" si="41"/>
        <v>77.238851072515374</v>
      </c>
      <c r="AQ84" s="107">
        <f t="shared" si="42"/>
        <v>0</v>
      </c>
      <c r="AR84" s="107">
        <f t="shared" si="43"/>
        <v>0</v>
      </c>
      <c r="AS84" s="107">
        <f t="shared" si="44"/>
        <v>11.950971651411487</v>
      </c>
      <c r="AT84" s="107">
        <f t="shared" si="45"/>
        <v>6.4578041882180948</v>
      </c>
      <c r="AU84" s="107">
        <f t="shared" si="46"/>
        <v>18.332773931132902</v>
      </c>
      <c r="AV84" s="106">
        <f t="shared" si="47"/>
        <v>0</v>
      </c>
      <c r="AW84" s="105">
        <f t="shared" si="48"/>
        <v>69.295774647887328</v>
      </c>
      <c r="AX84" s="105">
        <f t="shared" si="49"/>
        <v>39.103125912941863</v>
      </c>
      <c r="AY84" s="105">
        <f t="shared" si="50"/>
        <v>57.338709677419352</v>
      </c>
      <c r="AZ84" s="105">
        <f t="shared" si="51"/>
        <v>62.783171521035591</v>
      </c>
      <c r="BA84" s="105">
        <f t="shared" si="52"/>
        <v>69.60556844547564</v>
      </c>
      <c r="BB84" s="105">
        <f t="shared" si="53"/>
        <v>0</v>
      </c>
      <c r="BC84" s="105">
        <f t="shared" si="54"/>
        <v>0</v>
      </c>
      <c r="BD84" s="105">
        <f t="shared" si="55"/>
        <v>17.498106265555673</v>
      </c>
      <c r="BE84" s="105">
        <f t="shared" si="56"/>
        <v>68.781630740393624</v>
      </c>
      <c r="BF84" s="105">
        <f t="shared" si="57"/>
        <v>0</v>
      </c>
      <c r="BG84" s="105">
        <f t="shared" si="58"/>
        <v>0</v>
      </c>
      <c r="BH84" s="105">
        <f t="shared" si="59"/>
        <v>4.9513259483048007</v>
      </c>
      <c r="BI84" s="105">
        <f t="shared" si="60"/>
        <v>4.8805031446540879</v>
      </c>
      <c r="BJ84" s="105">
        <f t="shared" si="61"/>
        <v>10.415573053368329</v>
      </c>
      <c r="BK84" s="114"/>
      <c r="BL84" s="112">
        <v>10.24</v>
      </c>
      <c r="BM84" s="112">
        <v>10.130000000000001</v>
      </c>
      <c r="BN84" s="112">
        <v>10.41</v>
      </c>
      <c r="BO84" s="112">
        <v>10.82</v>
      </c>
      <c r="BP84" s="112">
        <v>11.37</v>
      </c>
      <c r="BQ84" s="112"/>
      <c r="BR84" s="112"/>
      <c r="BS84" s="112">
        <v>8.2260000000000009</v>
      </c>
      <c r="BT84" s="112">
        <v>9.2460000000000004</v>
      </c>
      <c r="BU84" s="112"/>
      <c r="BV84" s="112"/>
      <c r="BW84" s="112">
        <v>8.2490000000000006</v>
      </c>
      <c r="BX84" s="112">
        <v>8.5869999999999997</v>
      </c>
      <c r="BY84" s="112">
        <v>8.7159999999999993</v>
      </c>
    </row>
    <row r="85" spans="1:77" s="102" customFormat="1" ht="18" x14ac:dyDescent="0.2">
      <c r="A85" s="111" t="s">
        <v>187</v>
      </c>
      <c r="B85" s="111" t="s">
        <v>2776</v>
      </c>
      <c r="C85" s="118">
        <v>11.37268881066006</v>
      </c>
      <c r="D85" s="118">
        <v>6.8685341136426734</v>
      </c>
      <c r="E85" s="118">
        <v>1.7443275514931764</v>
      </c>
      <c r="F85" s="118">
        <v>2.9700769484410716</v>
      </c>
      <c r="G85" s="118">
        <v>15.123306222560503</v>
      </c>
      <c r="H85" s="118">
        <v>8.9767978464889566</v>
      </c>
      <c r="I85" s="118">
        <v>2.1975896307443001</v>
      </c>
      <c r="J85" s="118">
        <v>4.3904312605373752</v>
      </c>
      <c r="K85" s="118">
        <v>2.9384298845258741</v>
      </c>
      <c r="L85" s="118">
        <v>6.245069997114153</v>
      </c>
      <c r="M85" s="118">
        <v>4.9880572052116001</v>
      </c>
      <c r="N85" s="118">
        <v>8.9410075509901965</v>
      </c>
      <c r="O85" s="118">
        <v>8.8652193462193978</v>
      </c>
      <c r="P85" s="118">
        <v>5.9441550782757107</v>
      </c>
      <c r="Q85" s="118">
        <v>5.988108197876663</v>
      </c>
      <c r="R85" s="117"/>
      <c r="S85" s="115">
        <v>135.4</v>
      </c>
      <c r="T85" s="115">
        <v>48.06</v>
      </c>
      <c r="U85" s="115">
        <v>120</v>
      </c>
      <c r="V85" s="115">
        <v>168.7</v>
      </c>
      <c r="W85" s="115">
        <v>144.6</v>
      </c>
      <c r="X85" s="115">
        <v>425.5</v>
      </c>
      <c r="Y85" s="115">
        <v>584.70000000000005</v>
      </c>
      <c r="Z85" s="115">
        <v>618</v>
      </c>
      <c r="AA85" s="115">
        <v>395.5</v>
      </c>
      <c r="AB85" s="115">
        <v>72.33</v>
      </c>
      <c r="AC85" s="115">
        <v>302.10000000000002</v>
      </c>
      <c r="AD85" s="115">
        <v>852.9</v>
      </c>
      <c r="AE85" s="115">
        <v>634.4</v>
      </c>
      <c r="AF85" s="115">
        <v>863.9</v>
      </c>
      <c r="AG85" s="108">
        <f t="shared" si="32"/>
        <v>0</v>
      </c>
      <c r="AH85" s="107">
        <f t="shared" si="33"/>
        <v>19.713085464780733</v>
      </c>
      <c r="AI85" s="107">
        <f t="shared" si="34"/>
        <v>27.552164706026549</v>
      </c>
      <c r="AJ85" s="107">
        <f t="shared" si="35"/>
        <v>40.402993620412893</v>
      </c>
      <c r="AK85" s="107">
        <f t="shared" si="36"/>
        <v>11.154968200560424</v>
      </c>
      <c r="AL85" s="107">
        <f t="shared" si="37"/>
        <v>16.108193865205127</v>
      </c>
      <c r="AM85" s="107">
        <f t="shared" si="38"/>
        <v>193.62122665999644</v>
      </c>
      <c r="AN85" s="107">
        <f t="shared" si="39"/>
        <v>133.17598324690195</v>
      </c>
      <c r="AO85" s="107">
        <f t="shared" si="40"/>
        <v>210.31640171319469</v>
      </c>
      <c r="AP85" s="107">
        <f t="shared" si="41"/>
        <v>63.329954697507084</v>
      </c>
      <c r="AQ85" s="107">
        <f t="shared" si="42"/>
        <v>14.500635623109632</v>
      </c>
      <c r="AR85" s="107">
        <f t="shared" si="43"/>
        <v>33.788138336438728</v>
      </c>
      <c r="AS85" s="107">
        <f t="shared" si="44"/>
        <v>96.207433419424873</v>
      </c>
      <c r="AT85" s="107">
        <f t="shared" si="45"/>
        <v>106.72669061387067</v>
      </c>
      <c r="AU85" s="107">
        <f t="shared" si="46"/>
        <v>144.26927026908635</v>
      </c>
      <c r="AV85" s="106">
        <f t="shared" si="47"/>
        <v>0</v>
      </c>
      <c r="AW85" s="105">
        <f t="shared" si="48"/>
        <v>14.669555796316359</v>
      </c>
      <c r="AX85" s="105">
        <f t="shared" si="49"/>
        <v>7.0201577563540756</v>
      </c>
      <c r="AY85" s="105">
        <f t="shared" si="50"/>
        <v>32.258064516129032</v>
      </c>
      <c r="AZ85" s="105">
        <f t="shared" si="51"/>
        <v>34.122168284789645</v>
      </c>
      <c r="BA85" s="105">
        <f t="shared" si="52"/>
        <v>41.937354988399072</v>
      </c>
      <c r="BB85" s="105">
        <f t="shared" si="53"/>
        <v>56.8166644411804</v>
      </c>
      <c r="BC85" s="105">
        <f t="shared" si="54"/>
        <v>68.83682599481989</v>
      </c>
      <c r="BD85" s="105">
        <f t="shared" si="55"/>
        <v>66.875879233849147</v>
      </c>
      <c r="BE85" s="105">
        <f t="shared" si="56"/>
        <v>37.066541705716965</v>
      </c>
      <c r="BF85" s="105">
        <f t="shared" si="57"/>
        <v>59.286885245901637</v>
      </c>
      <c r="BG85" s="105">
        <f t="shared" si="58"/>
        <v>42.778249787595584</v>
      </c>
      <c r="BH85" s="105">
        <f t="shared" si="59"/>
        <v>28.630412890231622</v>
      </c>
      <c r="BI85" s="105">
        <f t="shared" si="60"/>
        <v>44.332634521313764</v>
      </c>
      <c r="BJ85" s="105">
        <f t="shared" si="61"/>
        <v>37.790901137357828</v>
      </c>
      <c r="BK85" s="114"/>
      <c r="BL85" s="112">
        <v>7.5620000000000003</v>
      </c>
      <c r="BM85" s="112">
        <v>7.601</v>
      </c>
      <c r="BN85" s="112">
        <v>7.9989999999999997</v>
      </c>
      <c r="BO85" s="112">
        <v>8.3409999999999993</v>
      </c>
      <c r="BP85" s="112">
        <v>9.2390000000000008</v>
      </c>
      <c r="BQ85" s="112">
        <v>9.5470000000000006</v>
      </c>
      <c r="BR85" s="112">
        <v>9.3789999999999996</v>
      </c>
      <c r="BS85" s="112">
        <v>8.8439999999999994</v>
      </c>
      <c r="BT85" s="112">
        <v>7.6609999999999996</v>
      </c>
      <c r="BU85" s="112">
        <v>7.6479999999999997</v>
      </c>
      <c r="BV85" s="112">
        <v>6.41</v>
      </c>
      <c r="BW85" s="112">
        <v>8.4710000000000001</v>
      </c>
      <c r="BX85" s="112">
        <v>8.407</v>
      </c>
      <c r="BY85" s="112">
        <v>8.5579999999999998</v>
      </c>
    </row>
    <row r="86" spans="1:77" s="102" customFormat="1" x14ac:dyDescent="0.2">
      <c r="A86" s="111" t="s">
        <v>227</v>
      </c>
      <c r="B86" s="111" t="s">
        <v>2608</v>
      </c>
      <c r="C86" s="105">
        <v>20.718812724616242</v>
      </c>
      <c r="D86" s="105">
        <v>16.262646900505672</v>
      </c>
      <c r="E86" s="105">
        <v>14.285325989085061</v>
      </c>
      <c r="F86" s="105">
        <v>23.632746533025198</v>
      </c>
      <c r="G86" s="105">
        <v>7.0846922199808198</v>
      </c>
      <c r="H86" s="105">
        <v>4.8804232740718598</v>
      </c>
      <c r="I86" s="105">
        <v>11.08019050553477</v>
      </c>
      <c r="J86" s="105">
        <v>10.964519965065481</v>
      </c>
      <c r="K86" s="105">
        <v>8.8469103421354394</v>
      </c>
      <c r="L86" s="105">
        <v>8.3291418627957139</v>
      </c>
      <c r="M86" s="105">
        <v>11.226969109312662</v>
      </c>
      <c r="N86" s="105">
        <v>3.9999635366517339</v>
      </c>
      <c r="O86" s="105">
        <v>15.921609642611035</v>
      </c>
      <c r="P86" s="105">
        <v>12.934766282115694</v>
      </c>
      <c r="Q86" s="105">
        <v>8.2651094797712119</v>
      </c>
      <c r="R86" s="110"/>
      <c r="S86" s="109"/>
      <c r="T86" s="109"/>
      <c r="U86" s="109"/>
      <c r="V86" s="109"/>
      <c r="W86" s="109"/>
      <c r="X86" s="109">
        <v>173.6</v>
      </c>
      <c r="Y86" s="109">
        <v>263.39999999999998</v>
      </c>
      <c r="Z86" s="109">
        <v>54.66</v>
      </c>
      <c r="AA86" s="109">
        <v>192</v>
      </c>
      <c r="AB86" s="109"/>
      <c r="AC86" s="109"/>
      <c r="AD86" s="109">
        <v>128.30000000000001</v>
      </c>
      <c r="AE86" s="109">
        <v>165.7</v>
      </c>
      <c r="AF86" s="109">
        <v>229.8</v>
      </c>
      <c r="AG86" s="108">
        <f t="shared" si="32"/>
        <v>0</v>
      </c>
      <c r="AH86" s="107">
        <f t="shared" si="33"/>
        <v>0</v>
      </c>
      <c r="AI86" s="107">
        <f t="shared" si="34"/>
        <v>0</v>
      </c>
      <c r="AJ86" s="107">
        <f t="shared" si="35"/>
        <v>0</v>
      </c>
      <c r="AK86" s="107">
        <f t="shared" si="36"/>
        <v>0</v>
      </c>
      <c r="AL86" s="107">
        <f t="shared" si="37"/>
        <v>0</v>
      </c>
      <c r="AM86" s="107">
        <f t="shared" si="38"/>
        <v>15.667600653010743</v>
      </c>
      <c r="AN86" s="107">
        <f t="shared" si="39"/>
        <v>24.022939521222071</v>
      </c>
      <c r="AO86" s="107">
        <f t="shared" si="40"/>
        <v>6.1784281614869787</v>
      </c>
      <c r="AP86" s="107">
        <f t="shared" si="41"/>
        <v>23.051594409457486</v>
      </c>
      <c r="AQ86" s="107">
        <f t="shared" si="42"/>
        <v>0</v>
      </c>
      <c r="AR86" s="107">
        <f t="shared" si="43"/>
        <v>0</v>
      </c>
      <c r="AS86" s="107">
        <f t="shared" si="44"/>
        <v>8.0582304729184209</v>
      </c>
      <c r="AT86" s="107">
        <f t="shared" si="45"/>
        <v>12.810436337694462</v>
      </c>
      <c r="AU86" s="107">
        <f t="shared" si="46"/>
        <v>27.8036244483432</v>
      </c>
      <c r="AV86" s="106">
        <f t="shared" si="47"/>
        <v>0</v>
      </c>
      <c r="AW86" s="105">
        <f t="shared" si="48"/>
        <v>0</v>
      </c>
      <c r="AX86" s="105">
        <f t="shared" si="49"/>
        <v>0</v>
      </c>
      <c r="AY86" s="105">
        <f t="shared" si="50"/>
        <v>0</v>
      </c>
      <c r="AZ86" s="105">
        <f t="shared" si="51"/>
        <v>0</v>
      </c>
      <c r="BA86" s="105">
        <f t="shared" si="52"/>
        <v>0</v>
      </c>
      <c r="BB86" s="105">
        <f t="shared" si="53"/>
        <v>23.180664975297102</v>
      </c>
      <c r="BC86" s="105">
        <f t="shared" si="54"/>
        <v>31.010124793972214</v>
      </c>
      <c r="BD86" s="105">
        <f t="shared" si="55"/>
        <v>5.9149442701006381</v>
      </c>
      <c r="BE86" s="105">
        <f t="shared" si="56"/>
        <v>17.994376757263357</v>
      </c>
      <c r="BF86" s="105">
        <f t="shared" si="57"/>
        <v>0</v>
      </c>
      <c r="BG86" s="105">
        <f t="shared" si="58"/>
        <v>0</v>
      </c>
      <c r="BH86" s="105">
        <f t="shared" si="59"/>
        <v>4.3068143672373287</v>
      </c>
      <c r="BI86" s="105">
        <f t="shared" si="60"/>
        <v>11.579315164220825</v>
      </c>
      <c r="BJ86" s="105">
        <f t="shared" si="61"/>
        <v>10.05249343832021</v>
      </c>
      <c r="BK86" s="104"/>
      <c r="BL86" s="103"/>
      <c r="BM86" s="103"/>
      <c r="BN86" s="103"/>
      <c r="BO86" s="103"/>
      <c r="BP86" s="103"/>
      <c r="BQ86" s="103">
        <v>8.3840000000000003</v>
      </c>
      <c r="BR86" s="103">
        <v>8.1929999999999996</v>
      </c>
      <c r="BS86" s="103">
        <v>8.109</v>
      </c>
      <c r="BT86" s="103">
        <v>8.0210000000000008</v>
      </c>
      <c r="BU86" s="103"/>
      <c r="BV86" s="103"/>
      <c r="BW86" s="103">
        <v>8.0909999999999993</v>
      </c>
      <c r="BX86" s="103">
        <v>8.2439999999999998</v>
      </c>
      <c r="BY86" s="103">
        <v>8.6</v>
      </c>
    </row>
    <row r="87" spans="1:77" s="102" customFormat="1" ht="18" x14ac:dyDescent="0.2">
      <c r="A87" s="111" t="s">
        <v>191</v>
      </c>
      <c r="B87" s="111" t="s">
        <v>2775</v>
      </c>
      <c r="C87" s="105">
        <v>9.9850762959537551</v>
      </c>
      <c r="D87" s="105">
        <v>11.492962125774026</v>
      </c>
      <c r="E87" s="105">
        <v>7.9594017916138915</v>
      </c>
      <c r="F87" s="105">
        <v>21.255675965501059</v>
      </c>
      <c r="G87" s="105">
        <v>5.413115612247843</v>
      </c>
      <c r="H87" s="105">
        <v>8.7180776087644922</v>
      </c>
      <c r="I87" s="105">
        <v>8.6006331531115645</v>
      </c>
      <c r="J87" s="105">
        <v>5.3857124824955607</v>
      </c>
      <c r="K87" s="105">
        <v>3.400828128734902</v>
      </c>
      <c r="L87" s="105">
        <v>6.9700990867766457</v>
      </c>
      <c r="M87" s="105">
        <v>6.6677738357757317</v>
      </c>
      <c r="N87" s="105">
        <v>7.6536112396806724</v>
      </c>
      <c r="O87" s="105">
        <v>9.0453926673085299</v>
      </c>
      <c r="P87" s="105">
        <v>12.111059164607973</v>
      </c>
      <c r="Q87" s="105">
        <v>7.4251100227170133</v>
      </c>
      <c r="R87" s="110"/>
      <c r="S87" s="109">
        <v>59.2</v>
      </c>
      <c r="T87" s="109">
        <v>25.91</v>
      </c>
      <c r="U87" s="109">
        <v>85.71</v>
      </c>
      <c r="V87" s="109">
        <v>54.52</v>
      </c>
      <c r="W87" s="109">
        <v>91.78</v>
      </c>
      <c r="X87" s="109">
        <v>29.19</v>
      </c>
      <c r="Y87" s="109">
        <v>26.14</v>
      </c>
      <c r="Z87" s="109">
        <v>26.73</v>
      </c>
      <c r="AA87" s="109">
        <v>197.7</v>
      </c>
      <c r="AB87" s="109"/>
      <c r="AC87" s="109"/>
      <c r="AD87" s="109">
        <v>184.7</v>
      </c>
      <c r="AE87" s="109">
        <v>345.5</v>
      </c>
      <c r="AF87" s="109">
        <v>94.68</v>
      </c>
      <c r="AG87" s="108">
        <f t="shared" si="32"/>
        <v>0</v>
      </c>
      <c r="AH87" s="107">
        <f t="shared" si="33"/>
        <v>5.1509784294197356</v>
      </c>
      <c r="AI87" s="107">
        <f t="shared" si="34"/>
        <v>3.2552697650342322</v>
      </c>
      <c r="AJ87" s="107">
        <f t="shared" si="35"/>
        <v>4.0323347109313898</v>
      </c>
      <c r="AK87" s="107">
        <f t="shared" si="36"/>
        <v>10.071833654659391</v>
      </c>
      <c r="AL87" s="107">
        <f t="shared" si="37"/>
        <v>10.527550237420618</v>
      </c>
      <c r="AM87" s="107">
        <f t="shared" si="38"/>
        <v>3.3939361765987601</v>
      </c>
      <c r="AN87" s="107">
        <f t="shared" si="39"/>
        <v>4.8535825269097153</v>
      </c>
      <c r="AO87" s="107">
        <f t="shared" si="40"/>
        <v>7.8598503035622329</v>
      </c>
      <c r="AP87" s="107">
        <f t="shared" si="41"/>
        <v>28.364015710345843</v>
      </c>
      <c r="AQ87" s="107">
        <f t="shared" si="42"/>
        <v>0</v>
      </c>
      <c r="AR87" s="107">
        <f t="shared" si="43"/>
        <v>0</v>
      </c>
      <c r="AS87" s="107">
        <f t="shared" si="44"/>
        <v>20.419235161292093</v>
      </c>
      <c r="AT87" s="107">
        <f t="shared" si="45"/>
        <v>28.527645295438006</v>
      </c>
      <c r="AU87" s="107">
        <f t="shared" si="46"/>
        <v>12.751326203965727</v>
      </c>
      <c r="AV87" s="106">
        <f t="shared" si="47"/>
        <v>0</v>
      </c>
      <c r="AW87" s="105">
        <f t="shared" si="48"/>
        <v>6.4138678223185268</v>
      </c>
      <c r="AX87" s="105">
        <f t="shared" si="49"/>
        <v>3.7846917908267601</v>
      </c>
      <c r="AY87" s="105">
        <f t="shared" si="50"/>
        <v>23.04032258064516</v>
      </c>
      <c r="AZ87" s="105">
        <f t="shared" si="51"/>
        <v>11.027508090614887</v>
      </c>
      <c r="BA87" s="105">
        <f t="shared" si="52"/>
        <v>26.618329466357309</v>
      </c>
      <c r="BB87" s="105">
        <f t="shared" si="53"/>
        <v>3.8977166510882628</v>
      </c>
      <c r="BC87" s="105">
        <f t="shared" si="54"/>
        <v>3.077466446903697</v>
      </c>
      <c r="BD87" s="105">
        <f t="shared" si="55"/>
        <v>2.8925440969592033</v>
      </c>
      <c r="BE87" s="105">
        <f t="shared" si="56"/>
        <v>18.52858481724461</v>
      </c>
      <c r="BF87" s="105">
        <f t="shared" si="57"/>
        <v>0</v>
      </c>
      <c r="BG87" s="105">
        <f t="shared" si="58"/>
        <v>0</v>
      </c>
      <c r="BH87" s="105">
        <f t="shared" si="59"/>
        <v>6.2000671366230282</v>
      </c>
      <c r="BI87" s="105">
        <f t="shared" si="60"/>
        <v>24.143955276030749</v>
      </c>
      <c r="BJ87" s="105">
        <f t="shared" si="61"/>
        <v>4.1417322834645667</v>
      </c>
      <c r="BK87" s="104"/>
      <c r="BL87" s="103">
        <v>6.2850000000000001</v>
      </c>
      <c r="BM87" s="103">
        <v>6.5380000000000003</v>
      </c>
      <c r="BN87" s="103">
        <v>5.9429999999999996</v>
      </c>
      <c r="BO87" s="103">
        <v>6.3680000000000003</v>
      </c>
      <c r="BP87" s="103">
        <v>6.0350000000000001</v>
      </c>
      <c r="BQ87" s="103">
        <v>6.4020000000000001</v>
      </c>
      <c r="BR87" s="103">
        <v>6.4340000000000002</v>
      </c>
      <c r="BS87" s="103">
        <v>6.2859999999999996</v>
      </c>
      <c r="BT87" s="103">
        <v>6.0759999999999996</v>
      </c>
      <c r="BU87" s="103"/>
      <c r="BV87" s="103"/>
      <c r="BW87" s="103">
        <v>5.2350000000000003</v>
      </c>
      <c r="BX87" s="103">
        <v>4.9859999999999998</v>
      </c>
      <c r="BY87" s="103">
        <v>5.36</v>
      </c>
    </row>
    <row r="88" spans="1:77" s="102" customFormat="1" x14ac:dyDescent="0.2">
      <c r="A88" s="111" t="s">
        <v>210</v>
      </c>
      <c r="B88" s="111" t="s">
        <v>210</v>
      </c>
      <c r="C88" s="118">
        <v>4.5925538432106787</v>
      </c>
      <c r="D88" s="118">
        <v>8.4048186820969413</v>
      </c>
      <c r="E88" s="118">
        <v>9.5111570703134163</v>
      </c>
      <c r="F88" s="118">
        <v>8.0754477711253703</v>
      </c>
      <c r="G88" s="118">
        <v>2.0313643173668652</v>
      </c>
      <c r="H88" s="118">
        <v>4.6117642594424941</v>
      </c>
      <c r="I88" s="118">
        <v>10.381848075465973</v>
      </c>
      <c r="J88" s="118">
        <v>8.6527060207648798</v>
      </c>
      <c r="K88" s="118">
        <v>4.1998965905920675</v>
      </c>
      <c r="L88" s="118">
        <v>9.9447892606183235</v>
      </c>
      <c r="M88" s="118">
        <v>11.379519513656101</v>
      </c>
      <c r="N88" s="118">
        <v>6.0120071957214325</v>
      </c>
      <c r="O88" s="118">
        <v>12.193311826867324</v>
      </c>
      <c r="P88" s="118">
        <v>2.903652771662482</v>
      </c>
      <c r="Q88" s="118">
        <v>8.990554235939193</v>
      </c>
      <c r="R88" s="117"/>
      <c r="S88" s="115">
        <v>573.70000000000005</v>
      </c>
      <c r="T88" s="115">
        <v>176.7</v>
      </c>
      <c r="U88" s="115">
        <v>73.03</v>
      </c>
      <c r="V88" s="115">
        <v>221.2</v>
      </c>
      <c r="W88" s="115">
        <v>144</v>
      </c>
      <c r="X88" s="115">
        <v>237.6</v>
      </c>
      <c r="Y88" s="115">
        <v>381.6</v>
      </c>
      <c r="Z88" s="115">
        <v>405.3</v>
      </c>
      <c r="AA88" s="115">
        <v>332.5</v>
      </c>
      <c r="AB88" s="115"/>
      <c r="AC88" s="115">
        <v>193.4</v>
      </c>
      <c r="AD88" s="115">
        <v>445.5</v>
      </c>
      <c r="AE88" s="115">
        <v>439.4</v>
      </c>
      <c r="AF88" s="115">
        <v>469.5</v>
      </c>
      <c r="AG88" s="108">
        <f t="shared" si="32"/>
        <v>0</v>
      </c>
      <c r="AH88" s="107">
        <f t="shared" si="33"/>
        <v>68.258462401102747</v>
      </c>
      <c r="AI88" s="107">
        <f t="shared" si="34"/>
        <v>18.578181255309381</v>
      </c>
      <c r="AJ88" s="107">
        <f t="shared" si="35"/>
        <v>9.0434613745044086</v>
      </c>
      <c r="AK88" s="107">
        <f t="shared" si="36"/>
        <v>108.89233315209957</v>
      </c>
      <c r="AL88" s="107">
        <f t="shared" si="37"/>
        <v>31.224492818591695</v>
      </c>
      <c r="AM88" s="107">
        <f t="shared" si="38"/>
        <v>22.886098724704723</v>
      </c>
      <c r="AN88" s="107">
        <f t="shared" si="39"/>
        <v>44.101810356694337</v>
      </c>
      <c r="AO88" s="107">
        <f t="shared" si="40"/>
        <v>96.502376012754183</v>
      </c>
      <c r="AP88" s="107">
        <f t="shared" si="41"/>
        <v>33.434594870372003</v>
      </c>
      <c r="AQ88" s="107">
        <f t="shared" si="42"/>
        <v>0</v>
      </c>
      <c r="AR88" s="107">
        <f t="shared" si="43"/>
        <v>32.168956839844945</v>
      </c>
      <c r="AS88" s="107">
        <f t="shared" si="44"/>
        <v>36.536423108475262</v>
      </c>
      <c r="AT88" s="107">
        <f t="shared" si="45"/>
        <v>151.32663391718913</v>
      </c>
      <c r="AU88" s="107">
        <f t="shared" si="46"/>
        <v>52.221474636480401</v>
      </c>
      <c r="AV88" s="106">
        <f t="shared" si="47"/>
        <v>0</v>
      </c>
      <c r="AW88" s="105">
        <f t="shared" si="48"/>
        <v>62.15601300108343</v>
      </c>
      <c r="AX88" s="105">
        <f t="shared" si="49"/>
        <v>25.810692375109554</v>
      </c>
      <c r="AY88" s="105">
        <f t="shared" si="50"/>
        <v>19.631720430107528</v>
      </c>
      <c r="AZ88" s="105">
        <f t="shared" si="51"/>
        <v>44.7411003236246</v>
      </c>
      <c r="BA88" s="105">
        <f t="shared" si="52"/>
        <v>41.763341067285381</v>
      </c>
      <c r="BB88" s="105">
        <f t="shared" si="53"/>
        <v>31.726532247296035</v>
      </c>
      <c r="BC88" s="105">
        <f t="shared" si="54"/>
        <v>44.925829997645401</v>
      </c>
      <c r="BD88" s="105">
        <f t="shared" si="55"/>
        <v>43.85888973054864</v>
      </c>
      <c r="BE88" s="105">
        <f t="shared" si="56"/>
        <v>31.162136832239923</v>
      </c>
      <c r="BF88" s="105">
        <f t="shared" si="57"/>
        <v>0</v>
      </c>
      <c r="BG88" s="105">
        <f t="shared" si="58"/>
        <v>27.386009629000281</v>
      </c>
      <c r="BH88" s="105">
        <f t="shared" si="59"/>
        <v>14.954682779456194</v>
      </c>
      <c r="BI88" s="105">
        <f t="shared" si="60"/>
        <v>30.705800139762403</v>
      </c>
      <c r="BJ88" s="105">
        <f t="shared" si="61"/>
        <v>20.538057742782151</v>
      </c>
      <c r="BK88" s="114"/>
      <c r="BL88" s="112">
        <v>3.9990000000000001</v>
      </c>
      <c r="BM88" s="112">
        <v>5.04</v>
      </c>
      <c r="BN88" s="112">
        <v>5.8860000000000001</v>
      </c>
      <c r="BO88" s="112">
        <v>6.0030000000000001</v>
      </c>
      <c r="BP88" s="112">
        <v>6.4119999999999999</v>
      </c>
      <c r="BQ88" s="112">
        <v>6.7210000000000001</v>
      </c>
      <c r="BR88" s="112">
        <v>6.5469999999999997</v>
      </c>
      <c r="BS88" s="112">
        <v>5.7439999999999998</v>
      </c>
      <c r="BT88" s="112">
        <v>6.2210000000000001</v>
      </c>
      <c r="BU88" s="112"/>
      <c r="BV88" s="112">
        <v>7.1070000000000002</v>
      </c>
      <c r="BW88" s="112">
        <v>5.0819999999999999</v>
      </c>
      <c r="BX88" s="112">
        <v>5.12</v>
      </c>
      <c r="BY88" s="112">
        <v>5.1769999999999996</v>
      </c>
    </row>
    <row r="89" spans="1:77" s="102" customFormat="1" x14ac:dyDescent="0.2">
      <c r="A89" s="111" t="s">
        <v>211</v>
      </c>
      <c r="B89" s="111" t="s">
        <v>211</v>
      </c>
      <c r="C89" s="105">
        <v>10.992364421517573</v>
      </c>
      <c r="D89" s="105">
        <v>16.167303059620213</v>
      </c>
      <c r="E89" s="105">
        <v>6.2408163508978127</v>
      </c>
      <c r="F89" s="105">
        <v>11.335299545738547</v>
      </c>
      <c r="G89" s="105">
        <v>5.6384430070204781</v>
      </c>
      <c r="H89" s="105">
        <v>15.041810640034354</v>
      </c>
      <c r="I89" s="105">
        <v>6.2832981175640938</v>
      </c>
      <c r="J89" s="105">
        <v>10.544098043827068</v>
      </c>
      <c r="K89" s="105">
        <v>9.5031150079889706</v>
      </c>
      <c r="L89" s="105">
        <v>12.563628458439796</v>
      </c>
      <c r="M89" s="105">
        <v>3.868457976464339</v>
      </c>
      <c r="N89" s="105">
        <v>6.7302885561970651</v>
      </c>
      <c r="O89" s="105">
        <v>13.829201474044691</v>
      </c>
      <c r="P89" s="105">
        <v>0.2052559597058182</v>
      </c>
      <c r="Q89" s="105">
        <v>26.242214931939049</v>
      </c>
      <c r="R89" s="110"/>
      <c r="S89" s="109">
        <v>620.6</v>
      </c>
      <c r="T89" s="109">
        <v>326.2</v>
      </c>
      <c r="U89" s="109">
        <v>217.1</v>
      </c>
      <c r="V89" s="109">
        <v>319.7</v>
      </c>
      <c r="W89" s="109">
        <v>187.6</v>
      </c>
      <c r="X89" s="109">
        <v>303.5</v>
      </c>
      <c r="Y89" s="109">
        <v>483.3</v>
      </c>
      <c r="Z89" s="109">
        <v>418.7</v>
      </c>
      <c r="AA89" s="109">
        <v>497.8</v>
      </c>
      <c r="AB89" s="109">
        <v>41.49</v>
      </c>
      <c r="AC89" s="109">
        <v>235.1</v>
      </c>
      <c r="AD89" s="109">
        <v>861.2</v>
      </c>
      <c r="AE89" s="109">
        <v>766.2</v>
      </c>
      <c r="AF89" s="109">
        <v>489</v>
      </c>
      <c r="AG89" s="108">
        <f t="shared" si="32"/>
        <v>0</v>
      </c>
      <c r="AH89" s="107">
        <f t="shared" si="33"/>
        <v>38.386117815161349</v>
      </c>
      <c r="AI89" s="107">
        <f t="shared" si="34"/>
        <v>52.268802935223754</v>
      </c>
      <c r="AJ89" s="107">
        <f t="shared" si="35"/>
        <v>19.152559588212888</v>
      </c>
      <c r="AK89" s="107">
        <f t="shared" si="36"/>
        <v>56.700049925473849</v>
      </c>
      <c r="AL89" s="107">
        <f t="shared" si="37"/>
        <v>12.471902784143248</v>
      </c>
      <c r="AM89" s="107">
        <f t="shared" si="38"/>
        <v>48.302657986513097</v>
      </c>
      <c r="AN89" s="107">
        <f t="shared" si="39"/>
        <v>45.836068480313777</v>
      </c>
      <c r="AO89" s="107">
        <f t="shared" si="40"/>
        <v>44.059237381428304</v>
      </c>
      <c r="AP89" s="107">
        <f t="shared" si="41"/>
        <v>39.622311472096726</v>
      </c>
      <c r="AQ89" s="107">
        <f t="shared" si="42"/>
        <v>10.725203751061731</v>
      </c>
      <c r="AR89" s="107">
        <f t="shared" si="43"/>
        <v>34.931637482842596</v>
      </c>
      <c r="AS89" s="107">
        <f t="shared" si="44"/>
        <v>62.274022228712305</v>
      </c>
      <c r="AT89" s="107">
        <f t="shared" si="45"/>
        <v>3732.9001364839851</v>
      </c>
      <c r="AU89" s="107">
        <f t="shared" si="46"/>
        <v>18.634097817895874</v>
      </c>
      <c r="AV89" s="106">
        <f t="shared" si="47"/>
        <v>0</v>
      </c>
      <c r="AW89" s="105">
        <f t="shared" si="48"/>
        <v>67.237269772481042</v>
      </c>
      <c r="AX89" s="105">
        <f t="shared" si="49"/>
        <v>47.648261758691206</v>
      </c>
      <c r="AY89" s="105">
        <f t="shared" si="50"/>
        <v>58.36021505376344</v>
      </c>
      <c r="AZ89" s="105">
        <f t="shared" si="51"/>
        <v>64.664239482200657</v>
      </c>
      <c r="BA89" s="105">
        <f t="shared" si="52"/>
        <v>54.408352668213453</v>
      </c>
      <c r="BB89" s="105">
        <f t="shared" si="53"/>
        <v>40.526104953932439</v>
      </c>
      <c r="BC89" s="105">
        <f t="shared" si="54"/>
        <v>56.89898752060278</v>
      </c>
      <c r="BD89" s="105">
        <f t="shared" si="55"/>
        <v>45.308949247916892</v>
      </c>
      <c r="BE89" s="105">
        <f t="shared" si="56"/>
        <v>46.654170571696348</v>
      </c>
      <c r="BF89" s="105">
        <f t="shared" si="57"/>
        <v>34.008196721311478</v>
      </c>
      <c r="BG89" s="105">
        <f t="shared" si="58"/>
        <v>33.290852449730956</v>
      </c>
      <c r="BH89" s="105">
        <f t="shared" si="59"/>
        <v>28.909029875797248</v>
      </c>
      <c r="BI89" s="105">
        <f t="shared" si="60"/>
        <v>53.542976939203356</v>
      </c>
      <c r="BJ89" s="105">
        <f t="shared" si="61"/>
        <v>21.391076115485564</v>
      </c>
      <c r="BK89" s="104"/>
      <c r="BL89" s="103">
        <v>5.3159999999999998</v>
      </c>
      <c r="BM89" s="103">
        <v>5.6459999999999999</v>
      </c>
      <c r="BN89" s="103">
        <v>5.851</v>
      </c>
      <c r="BO89" s="103">
        <v>6.3209999999999997</v>
      </c>
      <c r="BP89" s="103">
        <v>6.226</v>
      </c>
      <c r="BQ89" s="103">
        <v>5.1790000000000003</v>
      </c>
      <c r="BR89" s="103">
        <v>5.9569999999999999</v>
      </c>
      <c r="BS89" s="103">
        <v>5.4640000000000004</v>
      </c>
      <c r="BT89" s="103">
        <v>5.8070000000000004</v>
      </c>
      <c r="BU89" s="103">
        <v>7.7880000000000003</v>
      </c>
      <c r="BV89" s="103">
        <v>6.867</v>
      </c>
      <c r="BW89" s="103">
        <v>4.6470000000000002</v>
      </c>
      <c r="BX89" s="103">
        <v>4.6310000000000002</v>
      </c>
      <c r="BY89" s="103">
        <v>4.7489999999999997</v>
      </c>
    </row>
    <row r="90" spans="1:77" s="102" customFormat="1" ht="18" x14ac:dyDescent="0.2">
      <c r="A90" s="111" t="s">
        <v>203</v>
      </c>
      <c r="B90" s="111" t="s">
        <v>2774</v>
      </c>
      <c r="C90" s="105">
        <v>12.993481544667182</v>
      </c>
      <c r="D90" s="105">
        <v>25.430387779014051</v>
      </c>
      <c r="E90" s="105">
        <v>7.8388754682445958</v>
      </c>
      <c r="F90" s="105">
        <v>13.473909896107168</v>
      </c>
      <c r="G90" s="105">
        <v>15.692677361006886</v>
      </c>
      <c r="H90" s="105">
        <v>3.8814959416743093</v>
      </c>
      <c r="I90" s="105">
        <v>13.783701369718582</v>
      </c>
      <c r="J90" s="105">
        <v>15.561458638763167</v>
      </c>
      <c r="K90" s="105">
        <v>14.230644419162982</v>
      </c>
      <c r="L90" s="105">
        <v>11.137743962057618</v>
      </c>
      <c r="M90" s="105">
        <v>22.311710399558699</v>
      </c>
      <c r="N90" s="105">
        <v>18.872757948895934</v>
      </c>
      <c r="O90" s="105">
        <v>11.45574829171146</v>
      </c>
      <c r="P90" s="105">
        <v>10.679613028747035</v>
      </c>
      <c r="Q90" s="105">
        <v>20.386430738207537</v>
      </c>
      <c r="R90" s="110"/>
      <c r="S90" s="109">
        <v>55.86</v>
      </c>
      <c r="T90" s="109">
        <v>30.29</v>
      </c>
      <c r="U90" s="109">
        <v>43.18</v>
      </c>
      <c r="V90" s="109">
        <v>49.13</v>
      </c>
      <c r="W90" s="109"/>
      <c r="X90" s="109">
        <v>239.7</v>
      </c>
      <c r="Y90" s="109">
        <v>324.2</v>
      </c>
      <c r="Z90" s="109">
        <v>157.4</v>
      </c>
      <c r="AA90" s="109">
        <v>805.3</v>
      </c>
      <c r="AB90" s="109">
        <v>81.19</v>
      </c>
      <c r="AC90" s="109">
        <v>61.79</v>
      </c>
      <c r="AD90" s="109"/>
      <c r="AE90" s="109">
        <v>33.25</v>
      </c>
      <c r="AF90" s="109"/>
      <c r="AG90" s="108">
        <f t="shared" si="32"/>
        <v>0</v>
      </c>
      <c r="AH90" s="107">
        <f t="shared" si="33"/>
        <v>2.19658467206298</v>
      </c>
      <c r="AI90" s="107">
        <f t="shared" si="34"/>
        <v>3.8640746523790628</v>
      </c>
      <c r="AJ90" s="107">
        <f t="shared" si="35"/>
        <v>3.204711945748977</v>
      </c>
      <c r="AK90" s="107">
        <f t="shared" si="36"/>
        <v>3.1307595810309632</v>
      </c>
      <c r="AL90" s="107">
        <f t="shared" si="37"/>
        <v>0</v>
      </c>
      <c r="AM90" s="107">
        <f t="shared" si="38"/>
        <v>17.390103976468687</v>
      </c>
      <c r="AN90" s="107">
        <f t="shared" si="39"/>
        <v>20.833522584600566</v>
      </c>
      <c r="AO90" s="107">
        <f t="shared" si="40"/>
        <v>11.06063754836325</v>
      </c>
      <c r="AP90" s="107">
        <f t="shared" si="41"/>
        <v>72.30369119126587</v>
      </c>
      <c r="AQ90" s="107">
        <f t="shared" si="42"/>
        <v>3.6388962811925816</v>
      </c>
      <c r="AR90" s="107">
        <f t="shared" si="43"/>
        <v>3.2740312871768031</v>
      </c>
      <c r="AS90" s="107">
        <f t="shared" si="44"/>
        <v>0</v>
      </c>
      <c r="AT90" s="107">
        <f t="shared" si="45"/>
        <v>3.1134086891068744</v>
      </c>
      <c r="AU90" s="107">
        <f t="shared" si="46"/>
        <v>0</v>
      </c>
      <c r="AV90" s="106">
        <f t="shared" si="47"/>
        <v>0</v>
      </c>
      <c r="AW90" s="105">
        <f t="shared" si="48"/>
        <v>6.0520043336944749</v>
      </c>
      <c r="AX90" s="105">
        <f t="shared" si="49"/>
        <v>4.424481449021326</v>
      </c>
      <c r="AY90" s="105">
        <f t="shared" si="50"/>
        <v>11.60752688172043</v>
      </c>
      <c r="AZ90" s="105">
        <f t="shared" si="51"/>
        <v>9.9372977346278315</v>
      </c>
      <c r="BA90" s="105">
        <f t="shared" si="52"/>
        <v>0</v>
      </c>
      <c r="BB90" s="105">
        <f t="shared" si="53"/>
        <v>32.006943517158497</v>
      </c>
      <c r="BC90" s="105">
        <f t="shared" si="54"/>
        <v>38.168118672003772</v>
      </c>
      <c r="BD90" s="105">
        <f t="shared" si="55"/>
        <v>17.032788659236012</v>
      </c>
      <c r="BE90" s="105">
        <f t="shared" si="56"/>
        <v>75.473289597000942</v>
      </c>
      <c r="BF90" s="105">
        <f t="shared" si="57"/>
        <v>66.549180327868854</v>
      </c>
      <c r="BG90" s="105">
        <f t="shared" si="58"/>
        <v>8.7496459926366459</v>
      </c>
      <c r="BH90" s="105">
        <f t="shared" si="59"/>
        <v>0</v>
      </c>
      <c r="BI90" s="105">
        <f t="shared" si="60"/>
        <v>2.3235499650593989</v>
      </c>
      <c r="BJ90" s="105">
        <f t="shared" si="61"/>
        <v>0</v>
      </c>
      <c r="BK90" s="104"/>
      <c r="BL90" s="103">
        <v>6.43</v>
      </c>
      <c r="BM90" s="103">
        <v>7.3659999999999997</v>
      </c>
      <c r="BN90" s="103">
        <v>8</v>
      </c>
      <c r="BO90" s="103">
        <v>7.46</v>
      </c>
      <c r="BP90" s="103"/>
      <c r="BQ90" s="103">
        <v>8.3209999999999997</v>
      </c>
      <c r="BR90" s="103">
        <v>8.2739999999999991</v>
      </c>
      <c r="BS90" s="103">
        <v>7.9459999999999997</v>
      </c>
      <c r="BT90" s="103">
        <v>9.2929999999999993</v>
      </c>
      <c r="BU90" s="103">
        <v>9.5139999999999993</v>
      </c>
      <c r="BV90" s="103">
        <v>8.0370000000000008</v>
      </c>
      <c r="BW90" s="103"/>
      <c r="BX90" s="103">
        <v>7.407</v>
      </c>
      <c r="BY90" s="103"/>
    </row>
    <row r="91" spans="1:77" s="102" customFormat="1" ht="18" x14ac:dyDescent="0.2">
      <c r="A91" s="111" t="s">
        <v>204</v>
      </c>
      <c r="B91" s="111" t="s">
        <v>2773</v>
      </c>
      <c r="C91" s="118">
        <v>7.4500113288050906</v>
      </c>
      <c r="D91" s="118">
        <v>23.066411905926824</v>
      </c>
      <c r="E91" s="118">
        <v>21.404358882482324</v>
      </c>
      <c r="F91" s="118">
        <v>17.945623585173035</v>
      </c>
      <c r="G91" s="118">
        <v>6.1763139647307721</v>
      </c>
      <c r="H91" s="118">
        <v>8.0772664718050358</v>
      </c>
      <c r="I91" s="118">
        <v>6.2685026299550035</v>
      </c>
      <c r="J91" s="118">
        <v>14.316570078170889</v>
      </c>
      <c r="K91" s="118">
        <v>15.341024636193366</v>
      </c>
      <c r="L91" s="118">
        <v>12.248210494277538</v>
      </c>
      <c r="M91" s="118">
        <v>6.5000700632112984</v>
      </c>
      <c r="N91" s="118">
        <v>9.3888396076829999</v>
      </c>
      <c r="O91" s="118">
        <v>22.188014235428493</v>
      </c>
      <c r="P91" s="118">
        <v>14.562354420132094</v>
      </c>
      <c r="Q91" s="118">
        <v>19.78108128587791</v>
      </c>
      <c r="R91" s="117">
        <v>46.63</v>
      </c>
      <c r="S91" s="115"/>
      <c r="T91" s="115"/>
      <c r="U91" s="115"/>
      <c r="V91" s="115"/>
      <c r="W91" s="115">
        <v>30.19</v>
      </c>
      <c r="X91" s="115"/>
      <c r="Y91" s="115"/>
      <c r="Z91" s="115"/>
      <c r="AA91" s="115">
        <v>93.46</v>
      </c>
      <c r="AB91" s="115">
        <v>47.04</v>
      </c>
      <c r="AC91" s="115"/>
      <c r="AD91" s="115">
        <v>107.8</v>
      </c>
      <c r="AE91" s="115">
        <v>59.47</v>
      </c>
      <c r="AF91" s="115">
        <v>100.5</v>
      </c>
      <c r="AG91" s="108">
        <f t="shared" si="32"/>
        <v>6.2590508848902653</v>
      </c>
      <c r="AH91" s="107">
        <f t="shared" si="33"/>
        <v>0</v>
      </c>
      <c r="AI91" s="107">
        <f t="shared" si="34"/>
        <v>0</v>
      </c>
      <c r="AJ91" s="107">
        <f t="shared" si="35"/>
        <v>0</v>
      </c>
      <c r="AK91" s="107">
        <f t="shared" si="36"/>
        <v>0</v>
      </c>
      <c r="AL91" s="107">
        <f t="shared" si="37"/>
        <v>3.7376506155124294</v>
      </c>
      <c r="AM91" s="107">
        <f t="shared" si="38"/>
        <v>0</v>
      </c>
      <c r="AN91" s="107">
        <f t="shared" si="39"/>
        <v>0</v>
      </c>
      <c r="AO91" s="107">
        <f t="shared" si="40"/>
        <v>0</v>
      </c>
      <c r="AP91" s="107">
        <f t="shared" si="41"/>
        <v>7.6305024349202073</v>
      </c>
      <c r="AQ91" s="107">
        <f t="shared" si="42"/>
        <v>7.2368450712914827</v>
      </c>
      <c r="AR91" s="107">
        <f t="shared" si="43"/>
        <v>0</v>
      </c>
      <c r="AS91" s="107">
        <f t="shared" si="44"/>
        <v>4.8584789452618704</v>
      </c>
      <c r="AT91" s="107">
        <f t="shared" si="45"/>
        <v>4.0838176495542644</v>
      </c>
      <c r="AU91" s="107">
        <f t="shared" si="46"/>
        <v>5.0806120528784673</v>
      </c>
      <c r="AV91" s="106">
        <f t="shared" si="47"/>
        <v>71.387017758726273</v>
      </c>
      <c r="AW91" s="105">
        <f t="shared" si="48"/>
        <v>0</v>
      </c>
      <c r="AX91" s="105">
        <f t="shared" si="49"/>
        <v>0</v>
      </c>
      <c r="AY91" s="105">
        <f t="shared" si="50"/>
        <v>0</v>
      </c>
      <c r="AZ91" s="105">
        <f t="shared" si="51"/>
        <v>0</v>
      </c>
      <c r="BA91" s="105">
        <f t="shared" si="52"/>
        <v>8.7558004640371223</v>
      </c>
      <c r="BB91" s="105">
        <f t="shared" si="53"/>
        <v>0</v>
      </c>
      <c r="BC91" s="105">
        <f t="shared" si="54"/>
        <v>0</v>
      </c>
      <c r="BD91" s="105">
        <f t="shared" si="55"/>
        <v>0</v>
      </c>
      <c r="BE91" s="105">
        <f t="shared" si="56"/>
        <v>8.7591377694470474</v>
      </c>
      <c r="BF91" s="105">
        <f t="shared" si="57"/>
        <v>38.557377049180324</v>
      </c>
      <c r="BG91" s="105">
        <f t="shared" si="58"/>
        <v>0</v>
      </c>
      <c r="BH91" s="105">
        <f t="shared" si="59"/>
        <v>3.6186639812017454</v>
      </c>
      <c r="BI91" s="105">
        <f t="shared" si="60"/>
        <v>4.1558350803633823</v>
      </c>
      <c r="BJ91" s="105">
        <f t="shared" si="61"/>
        <v>4.3963254593175849</v>
      </c>
      <c r="BK91" s="114">
        <v>9.4550000000000001</v>
      </c>
      <c r="BL91" s="112"/>
      <c r="BM91" s="112"/>
      <c r="BN91" s="112"/>
      <c r="BO91" s="112"/>
      <c r="BP91" s="112">
        <v>6.4279999999999999</v>
      </c>
      <c r="BQ91" s="112"/>
      <c r="BR91" s="112"/>
      <c r="BS91" s="112"/>
      <c r="BT91" s="112">
        <v>6.6219999999999999</v>
      </c>
      <c r="BU91" s="112">
        <v>6.3780000000000001</v>
      </c>
      <c r="BV91" s="112"/>
      <c r="BW91" s="112">
        <v>6.5149999999999997</v>
      </c>
      <c r="BX91" s="112">
        <v>7.2629999999999999</v>
      </c>
      <c r="BY91" s="112">
        <v>6.9249999999999998</v>
      </c>
    </row>
    <row r="92" spans="1:77" s="102" customFormat="1" ht="18" x14ac:dyDescent="0.2">
      <c r="A92" s="111" t="s">
        <v>205</v>
      </c>
      <c r="B92" s="111" t="s">
        <v>2772</v>
      </c>
      <c r="C92" s="105">
        <v>13.827206462855063</v>
      </c>
      <c r="D92" s="105">
        <v>9.5264200259732554</v>
      </c>
      <c r="E92" s="105">
        <v>13.59273434620733</v>
      </c>
      <c r="F92" s="105">
        <v>31.092853868147191</v>
      </c>
      <c r="G92" s="105">
        <v>15.180980353114334</v>
      </c>
      <c r="H92" s="105">
        <v>15.548506175757179</v>
      </c>
      <c r="I92" s="105">
        <v>7.0792667268289984</v>
      </c>
      <c r="J92" s="105">
        <v>13.407867581868413</v>
      </c>
      <c r="K92" s="105">
        <v>12.248210494277538</v>
      </c>
      <c r="L92" s="105">
        <v>18.260048866338987</v>
      </c>
      <c r="M92" s="105">
        <v>33.829817959761726</v>
      </c>
      <c r="N92" s="105">
        <v>9.6053615206801872</v>
      </c>
      <c r="O92" s="105">
        <v>23.95662318774092</v>
      </c>
      <c r="P92" s="105">
        <v>8.616652531848521</v>
      </c>
      <c r="Q92" s="105">
        <v>10.141107408899277</v>
      </c>
      <c r="R92" s="110"/>
      <c r="S92" s="109">
        <v>493.8</v>
      </c>
      <c r="T92" s="109">
        <v>275.8</v>
      </c>
      <c r="U92" s="109">
        <v>236.2</v>
      </c>
      <c r="V92" s="109">
        <v>305.89999999999998</v>
      </c>
      <c r="W92" s="109">
        <v>95.17</v>
      </c>
      <c r="X92" s="109"/>
      <c r="Y92" s="109"/>
      <c r="Z92" s="116">
        <v>21.58</v>
      </c>
      <c r="AA92" s="109">
        <v>583.79999999999995</v>
      </c>
      <c r="AB92" s="109"/>
      <c r="AC92" s="109">
        <v>379.9</v>
      </c>
      <c r="AD92" s="109"/>
      <c r="AE92" s="109"/>
      <c r="AF92" s="109"/>
      <c r="AG92" s="108">
        <f t="shared" si="32"/>
        <v>0</v>
      </c>
      <c r="AH92" s="107">
        <f t="shared" si="33"/>
        <v>51.834791942165232</v>
      </c>
      <c r="AI92" s="107">
        <f t="shared" si="34"/>
        <v>20.290251613499255</v>
      </c>
      <c r="AJ92" s="107">
        <f t="shared" si="35"/>
        <v>7.5966008460218273</v>
      </c>
      <c r="AK92" s="107">
        <f t="shared" si="36"/>
        <v>20.150213812591193</v>
      </c>
      <c r="AL92" s="107">
        <f t="shared" si="37"/>
        <v>6.1208452390356678</v>
      </c>
      <c r="AM92" s="107">
        <f t="shared" si="38"/>
        <v>0</v>
      </c>
      <c r="AN92" s="107">
        <f t="shared" si="39"/>
        <v>0</v>
      </c>
      <c r="AO92" s="107">
        <f t="shared" si="40"/>
        <v>1.761890033656945</v>
      </c>
      <c r="AP92" s="107">
        <f t="shared" si="41"/>
        <v>31.971436893369486</v>
      </c>
      <c r="AQ92" s="107">
        <f t="shared" si="42"/>
        <v>0</v>
      </c>
      <c r="AR92" s="107">
        <f t="shared" si="43"/>
        <v>39.55082785609698</v>
      </c>
      <c r="AS92" s="107">
        <f t="shared" si="44"/>
        <v>0</v>
      </c>
      <c r="AT92" s="107">
        <f t="shared" si="45"/>
        <v>0</v>
      </c>
      <c r="AU92" s="107">
        <f t="shared" si="46"/>
        <v>0</v>
      </c>
      <c r="AV92" s="106">
        <f t="shared" si="47"/>
        <v>0</v>
      </c>
      <c r="AW92" s="105">
        <f t="shared" si="48"/>
        <v>53.499458288190681</v>
      </c>
      <c r="AX92" s="105">
        <f t="shared" si="49"/>
        <v>40.286298568507156</v>
      </c>
      <c r="AY92" s="105">
        <f t="shared" si="50"/>
        <v>63.494623655913976</v>
      </c>
      <c r="AZ92" s="105">
        <f t="shared" si="51"/>
        <v>61.872977346278311</v>
      </c>
      <c r="BA92" s="105">
        <f t="shared" si="52"/>
        <v>27.601508120649651</v>
      </c>
      <c r="BB92" s="105">
        <f t="shared" si="53"/>
        <v>0</v>
      </c>
      <c r="BC92" s="105">
        <f t="shared" si="54"/>
        <v>0</v>
      </c>
      <c r="BD92" s="105">
        <f t="shared" si="55"/>
        <v>2.335245103343794</v>
      </c>
      <c r="BE92" s="105">
        <f t="shared" si="56"/>
        <v>54.714151827553884</v>
      </c>
      <c r="BF92" s="105">
        <f t="shared" si="57"/>
        <v>0</v>
      </c>
      <c r="BG92" s="105">
        <f t="shared" si="58"/>
        <v>53.79495893514585</v>
      </c>
      <c r="BH92" s="105">
        <f t="shared" si="59"/>
        <v>0</v>
      </c>
      <c r="BI92" s="105">
        <f t="shared" si="60"/>
        <v>0</v>
      </c>
      <c r="BJ92" s="105">
        <f t="shared" si="61"/>
        <v>0</v>
      </c>
      <c r="BK92" s="104"/>
      <c r="BL92" s="103">
        <v>9.7080000000000002</v>
      </c>
      <c r="BM92" s="103">
        <v>9.6460000000000008</v>
      </c>
      <c r="BN92" s="103">
        <v>9.7409999999999997</v>
      </c>
      <c r="BO92" s="103">
        <v>9.5980000000000008</v>
      </c>
      <c r="BP92" s="103">
        <v>10.44</v>
      </c>
      <c r="BQ92" s="103"/>
      <c r="BR92" s="103"/>
      <c r="BS92" s="121">
        <v>6.9610000000000003</v>
      </c>
      <c r="BT92" s="103">
        <v>7.7130000000000001</v>
      </c>
      <c r="BU92" s="103"/>
      <c r="BV92" s="103">
        <v>8.2929999999999993</v>
      </c>
      <c r="BW92" s="103"/>
      <c r="BX92" s="103"/>
      <c r="BY92" s="103"/>
    </row>
    <row r="93" spans="1:77" s="102" customFormat="1" ht="18" x14ac:dyDescent="0.2">
      <c r="A93" s="111" t="s">
        <v>206</v>
      </c>
      <c r="B93" s="111" t="s">
        <v>2771</v>
      </c>
      <c r="C93" s="118">
        <v>1.5517816181877149</v>
      </c>
      <c r="D93" s="118">
        <v>25.373448296518283</v>
      </c>
      <c r="E93" s="118">
        <v>9.5122864180634714</v>
      </c>
      <c r="F93" s="118">
        <v>1.2420947222850236</v>
      </c>
      <c r="G93" s="118">
        <v>1.5575039233183805</v>
      </c>
      <c r="H93" s="118">
        <v>6.3143033186503414</v>
      </c>
      <c r="I93" s="118">
        <v>9.3064393341493385</v>
      </c>
      <c r="J93" s="118">
        <v>11.929394735753286</v>
      </c>
      <c r="K93" s="118">
        <v>18.4249446903132</v>
      </c>
      <c r="L93" s="118">
        <v>16.02293665174469</v>
      </c>
      <c r="M93" s="118">
        <v>26.755389748249527</v>
      </c>
      <c r="N93" s="118">
        <v>15.294845720779062</v>
      </c>
      <c r="O93" s="118">
        <v>7.7452553680465179</v>
      </c>
      <c r="P93" s="118">
        <v>11.464682189452164</v>
      </c>
      <c r="Q93" s="118">
        <v>16.005536832699132</v>
      </c>
      <c r="R93" s="117">
        <v>47.12</v>
      </c>
      <c r="S93" s="115">
        <v>513.1</v>
      </c>
      <c r="T93" s="115">
        <v>246.7</v>
      </c>
      <c r="U93" s="115"/>
      <c r="V93" s="115">
        <v>61.21</v>
      </c>
      <c r="W93" s="115">
        <v>88.63</v>
      </c>
      <c r="X93" s="115"/>
      <c r="Y93" s="115"/>
      <c r="Z93" s="115"/>
      <c r="AA93" s="115">
        <v>687</v>
      </c>
      <c r="AB93" s="115">
        <v>75.63</v>
      </c>
      <c r="AC93" s="115">
        <v>96.65</v>
      </c>
      <c r="AD93" s="115">
        <v>251.5</v>
      </c>
      <c r="AE93" s="115">
        <v>400.6</v>
      </c>
      <c r="AF93" s="115">
        <v>146.80000000000001</v>
      </c>
      <c r="AG93" s="108">
        <f t="shared" si="32"/>
        <v>30.365097413017569</v>
      </c>
      <c r="AH93" s="107">
        <f t="shared" si="33"/>
        <v>20.221926243679185</v>
      </c>
      <c r="AI93" s="107">
        <f t="shared" si="34"/>
        <v>25.934879287436722</v>
      </c>
      <c r="AJ93" s="107">
        <f t="shared" si="35"/>
        <v>0</v>
      </c>
      <c r="AK93" s="107">
        <f t="shared" si="36"/>
        <v>39.300061517397303</v>
      </c>
      <c r="AL93" s="107">
        <f t="shared" si="37"/>
        <v>14.036386205619328</v>
      </c>
      <c r="AM93" s="107">
        <f t="shared" si="38"/>
        <v>0</v>
      </c>
      <c r="AN93" s="107">
        <f t="shared" si="39"/>
        <v>0</v>
      </c>
      <c r="AO93" s="107">
        <f t="shared" si="40"/>
        <v>0</v>
      </c>
      <c r="AP93" s="107">
        <f t="shared" si="41"/>
        <v>42.876035456658606</v>
      </c>
      <c r="AQ93" s="107">
        <f t="shared" si="42"/>
        <v>2.8267201753227345</v>
      </c>
      <c r="AR93" s="107">
        <f t="shared" si="43"/>
        <v>6.31912225624444</v>
      </c>
      <c r="AS93" s="107">
        <f t="shared" si="44"/>
        <v>32.471492294182738</v>
      </c>
      <c r="AT93" s="107">
        <f t="shared" si="45"/>
        <v>34.942093760659453</v>
      </c>
      <c r="AU93" s="107">
        <f t="shared" si="46"/>
        <v>9.171826070843764</v>
      </c>
      <c r="AV93" s="106">
        <f t="shared" si="47"/>
        <v>72.137170851194128</v>
      </c>
      <c r="AW93" s="105">
        <f t="shared" si="48"/>
        <v>55.59046587215601</v>
      </c>
      <c r="AX93" s="105">
        <f t="shared" si="49"/>
        <v>36.035641250365174</v>
      </c>
      <c r="AY93" s="105">
        <f t="shared" si="50"/>
        <v>0</v>
      </c>
      <c r="AZ93" s="105">
        <f t="shared" si="51"/>
        <v>12.380663430420713</v>
      </c>
      <c r="BA93" s="105">
        <f t="shared" si="52"/>
        <v>25.704756380510439</v>
      </c>
      <c r="BB93" s="105">
        <f t="shared" si="53"/>
        <v>0</v>
      </c>
      <c r="BC93" s="105">
        <f t="shared" si="54"/>
        <v>0</v>
      </c>
      <c r="BD93" s="105">
        <f t="shared" si="55"/>
        <v>0</v>
      </c>
      <c r="BE93" s="105">
        <f t="shared" si="56"/>
        <v>64.386129334582947</v>
      </c>
      <c r="BF93" s="105">
        <f t="shared" si="57"/>
        <v>61.991803278688522</v>
      </c>
      <c r="BG93" s="105">
        <f t="shared" si="58"/>
        <v>13.685924667233078</v>
      </c>
      <c r="BH93" s="105">
        <f t="shared" si="59"/>
        <v>8.4424303457536087</v>
      </c>
      <c r="BI93" s="105">
        <f t="shared" si="60"/>
        <v>27.994409503843467</v>
      </c>
      <c r="BJ93" s="105">
        <f t="shared" si="61"/>
        <v>6.4216972878390211</v>
      </c>
      <c r="BK93" s="114">
        <v>10.61</v>
      </c>
      <c r="BL93" s="112">
        <v>9.1579999999999995</v>
      </c>
      <c r="BM93" s="112">
        <v>8.8849999999999998</v>
      </c>
      <c r="BN93" s="112"/>
      <c r="BO93" s="112">
        <v>8.2170000000000005</v>
      </c>
      <c r="BP93" s="112">
        <v>8.2530000000000001</v>
      </c>
      <c r="BQ93" s="112"/>
      <c r="BR93" s="112"/>
      <c r="BS93" s="112"/>
      <c r="BT93" s="112">
        <v>8.8680000000000003</v>
      </c>
      <c r="BU93" s="112">
        <v>9.6349999999999998</v>
      </c>
      <c r="BV93" s="112">
        <v>8.734</v>
      </c>
      <c r="BW93" s="112">
        <v>8.9209999999999994</v>
      </c>
      <c r="BX93" s="112">
        <v>8.59</v>
      </c>
      <c r="BY93" s="112">
        <v>9.25</v>
      </c>
    </row>
    <row r="94" spans="1:77" s="102" customFormat="1" x14ac:dyDescent="0.2">
      <c r="A94" s="111" t="s">
        <v>207</v>
      </c>
      <c r="B94" s="111" t="s">
        <v>2607</v>
      </c>
      <c r="C94" s="105">
        <v>9.6047343032843457</v>
      </c>
      <c r="D94" s="105">
        <v>23.859597993804307</v>
      </c>
      <c r="E94" s="105">
        <v>15.32753020675705</v>
      </c>
      <c r="F94" s="105">
        <v>33.028798158136496</v>
      </c>
      <c r="G94" s="105">
        <v>10.510953883209005</v>
      </c>
      <c r="H94" s="105">
        <v>16.140825630122229</v>
      </c>
      <c r="I94" s="105">
        <v>12.738969254926522</v>
      </c>
      <c r="J94" s="105">
        <v>13.205399343916611</v>
      </c>
      <c r="K94" s="105">
        <v>12.815636985642829</v>
      </c>
      <c r="L94" s="105">
        <v>12.181717339750156</v>
      </c>
      <c r="M94" s="105">
        <v>17.963817510002631</v>
      </c>
      <c r="N94" s="105">
        <v>0.85852886674713502</v>
      </c>
      <c r="O94" s="105">
        <v>15.38096466656344</v>
      </c>
      <c r="P94" s="105">
        <v>9.629801575603949</v>
      </c>
      <c r="Q94" s="105">
        <v>10.544511681688174</v>
      </c>
      <c r="R94" s="110"/>
      <c r="S94" s="116">
        <v>28.89</v>
      </c>
      <c r="T94" s="109"/>
      <c r="U94" s="109">
        <v>84.82</v>
      </c>
      <c r="V94" s="109">
        <v>114.5</v>
      </c>
      <c r="W94" s="109">
        <v>122.5</v>
      </c>
      <c r="X94" s="109">
        <v>306.10000000000002</v>
      </c>
      <c r="Y94" s="109">
        <v>459.1</v>
      </c>
      <c r="Z94" s="109">
        <v>577.5</v>
      </c>
      <c r="AA94" s="109">
        <v>437</v>
      </c>
      <c r="AB94" s="109">
        <v>103.9</v>
      </c>
      <c r="AC94" s="109">
        <v>183.3</v>
      </c>
      <c r="AD94" s="109"/>
      <c r="AE94" s="109"/>
      <c r="AF94" s="109"/>
      <c r="AG94" s="108">
        <f t="shared" si="32"/>
        <v>0</v>
      </c>
      <c r="AH94" s="107">
        <f t="shared" si="33"/>
        <v>1.2108334770561495</v>
      </c>
      <c r="AI94" s="107">
        <f t="shared" si="34"/>
        <v>0</v>
      </c>
      <c r="AJ94" s="107">
        <f t="shared" si="35"/>
        <v>2.5680619559299638</v>
      </c>
      <c r="AK94" s="107">
        <f t="shared" si="36"/>
        <v>10.893397618546398</v>
      </c>
      <c r="AL94" s="107">
        <f t="shared" si="37"/>
        <v>7.5894506766363197</v>
      </c>
      <c r="AM94" s="107">
        <f t="shared" si="38"/>
        <v>24.028631663556489</v>
      </c>
      <c r="AN94" s="107">
        <f t="shared" si="39"/>
        <v>34.766082270090202</v>
      </c>
      <c r="AO94" s="107">
        <f t="shared" si="40"/>
        <v>45.062137812343217</v>
      </c>
      <c r="AP94" s="107">
        <f t="shared" si="41"/>
        <v>35.873431291499884</v>
      </c>
      <c r="AQ94" s="107">
        <f t="shared" si="42"/>
        <v>5.7838485579218508</v>
      </c>
      <c r="AR94" s="107">
        <f t="shared" si="43"/>
        <v>213.50476041009799</v>
      </c>
      <c r="AS94" s="107">
        <f t="shared" si="44"/>
        <v>0</v>
      </c>
      <c r="AT94" s="107">
        <f t="shared" si="45"/>
        <v>0</v>
      </c>
      <c r="AU94" s="107">
        <f t="shared" si="46"/>
        <v>0</v>
      </c>
      <c r="AV94" s="106">
        <f t="shared" si="47"/>
        <v>0</v>
      </c>
      <c r="AW94" s="105">
        <f t="shared" si="48"/>
        <v>3.1300108342361863</v>
      </c>
      <c r="AX94" s="105">
        <f t="shared" si="49"/>
        <v>0</v>
      </c>
      <c r="AY94" s="105">
        <f t="shared" si="50"/>
        <v>22.801075268817204</v>
      </c>
      <c r="AZ94" s="105">
        <f t="shared" si="51"/>
        <v>23.159385113268609</v>
      </c>
      <c r="BA94" s="105">
        <f t="shared" si="52"/>
        <v>35.527842227378187</v>
      </c>
      <c r="BB94" s="105">
        <f t="shared" si="53"/>
        <v>40.873280811857398</v>
      </c>
      <c r="BC94" s="105">
        <f t="shared" si="54"/>
        <v>54.049917588886274</v>
      </c>
      <c r="BD94" s="105">
        <f t="shared" si="55"/>
        <v>62.493236662698841</v>
      </c>
      <c r="BE94" s="105">
        <f t="shared" si="56"/>
        <v>40.955951265229615</v>
      </c>
      <c r="BF94" s="105">
        <f t="shared" si="57"/>
        <v>85.163934426229503</v>
      </c>
      <c r="BG94" s="105">
        <f t="shared" si="58"/>
        <v>25.955819881053525</v>
      </c>
      <c r="BH94" s="105">
        <f t="shared" si="59"/>
        <v>0</v>
      </c>
      <c r="BI94" s="105">
        <f t="shared" si="60"/>
        <v>0</v>
      </c>
      <c r="BJ94" s="105">
        <f t="shared" si="61"/>
        <v>0</v>
      </c>
      <c r="BK94" s="104"/>
      <c r="BL94" s="121">
        <v>6.8289999999999997</v>
      </c>
      <c r="BM94" s="103"/>
      <c r="BN94" s="103">
        <v>6.92</v>
      </c>
      <c r="BO94" s="103">
        <v>6.9909999999999997</v>
      </c>
      <c r="BP94" s="103">
        <v>7.4640000000000004</v>
      </c>
      <c r="BQ94" s="103">
        <v>8.734</v>
      </c>
      <c r="BR94" s="103">
        <v>8.6639999999999997</v>
      </c>
      <c r="BS94" s="103">
        <v>8.1739999999999995</v>
      </c>
      <c r="BT94" s="103">
        <v>8.8770000000000007</v>
      </c>
      <c r="BU94" s="103">
        <v>8.3789999999999996</v>
      </c>
      <c r="BV94" s="103">
        <v>8.7769999999999992</v>
      </c>
      <c r="BW94" s="103"/>
      <c r="BX94" s="103"/>
      <c r="BY94" s="103"/>
    </row>
    <row r="95" spans="1:77" s="102" customFormat="1" x14ac:dyDescent="0.2">
      <c r="A95" s="111" t="s">
        <v>101</v>
      </c>
      <c r="B95" s="111" t="s">
        <v>102</v>
      </c>
      <c r="C95" s="105">
        <v>9.448258995989157</v>
      </c>
      <c r="D95" s="105">
        <v>14.507999213248752</v>
      </c>
      <c r="E95" s="105">
        <v>23.877755045154533</v>
      </c>
      <c r="F95" s="105">
        <v>21.486262793616348</v>
      </c>
      <c r="G95" s="105">
        <v>5.4131600918494254</v>
      </c>
      <c r="H95" s="105">
        <v>8.4076019263569695</v>
      </c>
      <c r="I95" s="105">
        <v>22.437029394263654</v>
      </c>
      <c r="J95" s="105">
        <v>14.093858851625425</v>
      </c>
      <c r="K95" s="105">
        <v>16.079995855789733</v>
      </c>
      <c r="L95" s="105">
        <v>12.621107752147328</v>
      </c>
      <c r="M95" s="105">
        <v>10.685358714716713</v>
      </c>
      <c r="N95" s="105">
        <v>4.8039058136836523</v>
      </c>
      <c r="O95" s="105">
        <v>22.590174537216456</v>
      </c>
      <c r="P95" s="105">
        <v>3.6902362451215875</v>
      </c>
      <c r="Q95" s="105">
        <v>22.745251668815044</v>
      </c>
      <c r="R95" s="110">
        <v>32.299999999999997</v>
      </c>
      <c r="S95" s="109"/>
      <c r="T95" s="109"/>
      <c r="U95" s="109"/>
      <c r="V95" s="109">
        <v>86.79</v>
      </c>
      <c r="W95" s="120"/>
      <c r="X95" s="109"/>
      <c r="Y95" s="109"/>
      <c r="Z95" s="109"/>
      <c r="AA95" s="109"/>
      <c r="AB95" s="109"/>
      <c r="AC95" s="109">
        <v>117.1</v>
      </c>
      <c r="AD95" s="109">
        <v>57.62</v>
      </c>
      <c r="AE95" s="109">
        <v>68.83</v>
      </c>
      <c r="AF95" s="120"/>
      <c r="AG95" s="108">
        <f t="shared" si="32"/>
        <v>3.4186192412497944</v>
      </c>
      <c r="AH95" s="107">
        <f t="shared" si="33"/>
        <v>0</v>
      </c>
      <c r="AI95" s="107">
        <f t="shared" si="34"/>
        <v>0</v>
      </c>
      <c r="AJ95" s="107">
        <f t="shared" si="35"/>
        <v>0</v>
      </c>
      <c r="AK95" s="107">
        <f t="shared" si="36"/>
        <v>16.033148572620156</v>
      </c>
      <c r="AL95" s="107">
        <f t="shared" si="37"/>
        <v>0</v>
      </c>
      <c r="AM95" s="107">
        <f t="shared" si="38"/>
        <v>0</v>
      </c>
      <c r="AN95" s="107">
        <f t="shared" si="39"/>
        <v>0</v>
      </c>
      <c r="AO95" s="107">
        <f t="shared" si="40"/>
        <v>0</v>
      </c>
      <c r="AP95" s="107">
        <f t="shared" si="41"/>
        <v>0</v>
      </c>
      <c r="AQ95" s="107">
        <f t="shared" si="42"/>
        <v>0</v>
      </c>
      <c r="AR95" s="107">
        <f t="shared" si="43"/>
        <v>24.375998310884302</v>
      </c>
      <c r="AS95" s="107">
        <f t="shared" si="44"/>
        <v>2.5506664370863197</v>
      </c>
      <c r="AT95" s="107">
        <f t="shared" si="45"/>
        <v>18.651922377867209</v>
      </c>
      <c r="AU95" s="107">
        <f t="shared" si="46"/>
        <v>0</v>
      </c>
      <c r="AV95" s="106">
        <f t="shared" si="47"/>
        <v>49.448867115737904</v>
      </c>
      <c r="AW95" s="105">
        <f t="shared" si="48"/>
        <v>0</v>
      </c>
      <c r="AX95" s="105">
        <f t="shared" si="49"/>
        <v>0</v>
      </c>
      <c r="AY95" s="105">
        <f t="shared" si="50"/>
        <v>0</v>
      </c>
      <c r="AZ95" s="105">
        <f t="shared" si="51"/>
        <v>17.554611650485437</v>
      </c>
      <c r="BA95" s="105">
        <f t="shared" si="52"/>
        <v>0</v>
      </c>
      <c r="BB95" s="105">
        <f t="shared" si="53"/>
        <v>0</v>
      </c>
      <c r="BC95" s="105">
        <f t="shared" si="54"/>
        <v>0</v>
      </c>
      <c r="BD95" s="105">
        <f t="shared" si="55"/>
        <v>0</v>
      </c>
      <c r="BE95" s="105">
        <f t="shared" si="56"/>
        <v>0</v>
      </c>
      <c r="BF95" s="105">
        <f t="shared" si="57"/>
        <v>0</v>
      </c>
      <c r="BG95" s="105">
        <f t="shared" si="58"/>
        <v>16.581704899461908</v>
      </c>
      <c r="BH95" s="105">
        <f t="shared" si="59"/>
        <v>1.9342061094326954</v>
      </c>
      <c r="BI95" s="105">
        <f t="shared" si="60"/>
        <v>4.8099231306778476</v>
      </c>
      <c r="BJ95" s="105">
        <f t="shared" si="61"/>
        <v>0</v>
      </c>
      <c r="BK95" s="104">
        <v>6.9980000000000002</v>
      </c>
      <c r="BL95" s="103"/>
      <c r="BM95" s="103"/>
      <c r="BN95" s="103"/>
      <c r="BO95" s="103">
        <v>6.3049999999999997</v>
      </c>
      <c r="BP95" s="119"/>
      <c r="BQ95" s="103"/>
      <c r="BR95" s="103"/>
      <c r="BS95" s="103"/>
      <c r="BT95" s="103"/>
      <c r="BU95" s="103"/>
      <c r="BV95" s="103">
        <v>7.8959999999999999</v>
      </c>
      <c r="BW95" s="103">
        <v>5.976</v>
      </c>
      <c r="BX95" s="103">
        <v>6.306</v>
      </c>
      <c r="BY95" s="119"/>
    </row>
    <row r="96" spans="1:77" s="102" customFormat="1" x14ac:dyDescent="0.2">
      <c r="A96" s="111" t="s">
        <v>198</v>
      </c>
      <c r="B96" s="111" t="s">
        <v>2604</v>
      </c>
      <c r="C96" s="118">
        <v>6.6364041793493618</v>
      </c>
      <c r="D96" s="118">
        <v>7.2583923235628918</v>
      </c>
      <c r="E96" s="118">
        <v>10.433217325822842</v>
      </c>
      <c r="F96" s="118">
        <v>8.7027740874202486</v>
      </c>
      <c r="G96" s="118">
        <v>6.1337301727849667</v>
      </c>
      <c r="H96" s="118">
        <v>1.8595631865391751</v>
      </c>
      <c r="I96" s="118">
        <v>5.0472893322737464</v>
      </c>
      <c r="J96" s="118">
        <v>1.5965572005400377</v>
      </c>
      <c r="K96" s="118">
        <v>8.8679108936717963</v>
      </c>
      <c r="L96" s="118">
        <v>11.490367159295229</v>
      </c>
      <c r="M96" s="118">
        <v>4.712058443317078</v>
      </c>
      <c r="N96" s="118">
        <v>19.629596643305728</v>
      </c>
      <c r="O96" s="118">
        <v>12.478354962115551</v>
      </c>
      <c r="P96" s="118">
        <v>13.266477742302339</v>
      </c>
      <c r="Q96" s="118">
        <v>11.682425098374587</v>
      </c>
      <c r="R96" s="117">
        <v>39.299999999999997</v>
      </c>
      <c r="S96" s="115">
        <v>313</v>
      </c>
      <c r="T96" s="115">
        <v>148.1</v>
      </c>
      <c r="U96" s="115">
        <v>134.1</v>
      </c>
      <c r="V96" s="115">
        <v>300.5</v>
      </c>
      <c r="W96" s="115">
        <v>141.19999999999999</v>
      </c>
      <c r="X96" s="115">
        <v>324.39999999999998</v>
      </c>
      <c r="Y96" s="115">
        <v>132.80000000000001</v>
      </c>
      <c r="Z96" s="115">
        <v>104</v>
      </c>
      <c r="AA96" s="115">
        <v>613.79999999999995</v>
      </c>
      <c r="AB96" s="115">
        <v>56.68</v>
      </c>
      <c r="AC96" s="115">
        <v>357.7</v>
      </c>
      <c r="AD96" s="115">
        <v>2713</v>
      </c>
      <c r="AE96" s="115">
        <v>921.9</v>
      </c>
      <c r="AF96" s="115">
        <v>1585</v>
      </c>
      <c r="AG96" s="108">
        <f t="shared" si="32"/>
        <v>5.9218816301590902</v>
      </c>
      <c r="AH96" s="107">
        <f t="shared" si="33"/>
        <v>43.122496834995992</v>
      </c>
      <c r="AI96" s="107">
        <f t="shared" si="34"/>
        <v>14.195046012646891</v>
      </c>
      <c r="AJ96" s="107">
        <f t="shared" si="35"/>
        <v>15.408879818429375</v>
      </c>
      <c r="AK96" s="107">
        <f t="shared" si="36"/>
        <v>48.991395371987906</v>
      </c>
      <c r="AL96" s="107">
        <f t="shared" si="37"/>
        <v>75.931810772607676</v>
      </c>
      <c r="AM96" s="107">
        <f t="shared" si="38"/>
        <v>64.272122845365288</v>
      </c>
      <c r="AN96" s="107">
        <f t="shared" si="39"/>
        <v>83.178980342877935</v>
      </c>
      <c r="AO96" s="107">
        <f t="shared" si="40"/>
        <v>11.727677606031781</v>
      </c>
      <c r="AP96" s="107">
        <f t="shared" si="41"/>
        <v>53.418658559005344</v>
      </c>
      <c r="AQ96" s="107">
        <f t="shared" si="42"/>
        <v>12.028713285673897</v>
      </c>
      <c r="AR96" s="107">
        <f t="shared" si="43"/>
        <v>18.222483451894373</v>
      </c>
      <c r="AS96" s="107">
        <f t="shared" si="44"/>
        <v>217.4164790340316</v>
      </c>
      <c r="AT96" s="107">
        <f t="shared" si="45"/>
        <v>69.490939336548294</v>
      </c>
      <c r="AU96" s="107">
        <f t="shared" si="46"/>
        <v>135.67388505837937</v>
      </c>
      <c r="AV96" s="106">
        <f t="shared" si="47"/>
        <v>60.165339865278625</v>
      </c>
      <c r="AW96" s="105">
        <f t="shared" si="48"/>
        <v>33.911159263271941</v>
      </c>
      <c r="AX96" s="105">
        <f t="shared" si="49"/>
        <v>21.633070406076541</v>
      </c>
      <c r="AY96" s="105">
        <f t="shared" si="50"/>
        <v>36.048387096774192</v>
      </c>
      <c r="AZ96" s="105">
        <f t="shared" si="51"/>
        <v>60.780744336569583</v>
      </c>
      <c r="BA96" s="105">
        <f t="shared" si="52"/>
        <v>40.951276102088158</v>
      </c>
      <c r="BB96" s="105">
        <f t="shared" si="53"/>
        <v>43.316864734944581</v>
      </c>
      <c r="BC96" s="105">
        <f t="shared" si="54"/>
        <v>15.634565575700497</v>
      </c>
      <c r="BD96" s="105">
        <f t="shared" si="55"/>
        <v>11.254193269126718</v>
      </c>
      <c r="BE96" s="105">
        <f t="shared" si="56"/>
        <v>57.525773195876283</v>
      </c>
      <c r="BF96" s="105">
        <f t="shared" si="57"/>
        <v>46.459016393442624</v>
      </c>
      <c r="BG96" s="105">
        <f t="shared" si="58"/>
        <v>50.651373548569808</v>
      </c>
      <c r="BH96" s="105">
        <f t="shared" si="59"/>
        <v>91.070829137294396</v>
      </c>
      <c r="BI96" s="105">
        <f t="shared" si="60"/>
        <v>64.423480083857442</v>
      </c>
      <c r="BJ96" s="105">
        <f t="shared" si="61"/>
        <v>69.335083114610669</v>
      </c>
      <c r="BK96" s="114">
        <v>11.18</v>
      </c>
      <c r="BL96" s="112">
        <v>8.0820000000000007</v>
      </c>
      <c r="BM96" s="112">
        <v>8.0079999999999991</v>
      </c>
      <c r="BN96" s="112">
        <v>8.2040000000000006</v>
      </c>
      <c r="BO96" s="112">
        <v>8.2850000000000001</v>
      </c>
      <c r="BP96" s="112">
        <v>7.0970000000000004</v>
      </c>
      <c r="BQ96" s="112">
        <v>8.2729999999999997</v>
      </c>
      <c r="BR96" s="112">
        <v>8.0009999999999994</v>
      </c>
      <c r="BS96" s="112">
        <v>7.9630000000000001</v>
      </c>
      <c r="BT96" s="112">
        <v>9.2789999999999999</v>
      </c>
      <c r="BU96" s="112">
        <v>7.1280000000000001</v>
      </c>
      <c r="BV96" s="112">
        <v>7.6950000000000003</v>
      </c>
      <c r="BW96" s="112">
        <v>8.7390000000000008</v>
      </c>
      <c r="BX96" s="112">
        <v>8.5500000000000007</v>
      </c>
      <c r="BY96" s="112">
        <v>8.7550000000000008</v>
      </c>
    </row>
    <row r="97" spans="1:77" s="102" customFormat="1" ht="18" x14ac:dyDescent="0.2">
      <c r="A97" s="111" t="s">
        <v>154</v>
      </c>
      <c r="B97" s="111" t="s">
        <v>2770</v>
      </c>
      <c r="C97" s="105">
        <v>4.3360321487854243</v>
      </c>
      <c r="D97" s="105">
        <v>11.62940357936464</v>
      </c>
      <c r="E97" s="105">
        <v>9.3605555524655752</v>
      </c>
      <c r="F97" s="105">
        <v>4.6367657782724452</v>
      </c>
      <c r="G97" s="105">
        <v>6.8283920362670001</v>
      </c>
      <c r="H97" s="105">
        <v>3.3362449383749433</v>
      </c>
      <c r="I97" s="105">
        <v>6.1882802490544977</v>
      </c>
      <c r="J97" s="105">
        <v>3.331731199575704</v>
      </c>
      <c r="K97" s="105">
        <v>3.5464921682503681</v>
      </c>
      <c r="L97" s="105">
        <v>3.7910153769908201</v>
      </c>
      <c r="M97" s="105">
        <v>3.7747036099705551</v>
      </c>
      <c r="N97" s="105">
        <v>6.3640154107174345</v>
      </c>
      <c r="O97" s="105">
        <v>2.6575065753787719</v>
      </c>
      <c r="P97" s="105">
        <v>2.9550731154064596</v>
      </c>
      <c r="Q97" s="105">
        <v>9.9612986141446775</v>
      </c>
      <c r="R97" s="110"/>
      <c r="S97" s="109">
        <v>131.69999999999999</v>
      </c>
      <c r="T97" s="109">
        <v>99.81</v>
      </c>
      <c r="U97" s="109">
        <v>68.45</v>
      </c>
      <c r="V97" s="109">
        <v>59.24</v>
      </c>
      <c r="W97" s="109"/>
      <c r="X97" s="109"/>
      <c r="Y97" s="109"/>
      <c r="Z97" s="109"/>
      <c r="AA97" s="109">
        <v>375.1</v>
      </c>
      <c r="AB97" s="109">
        <v>91.98</v>
      </c>
      <c r="AC97" s="109">
        <v>175.2</v>
      </c>
      <c r="AD97" s="109">
        <v>477</v>
      </c>
      <c r="AE97" s="109">
        <v>227.4</v>
      </c>
      <c r="AF97" s="109">
        <v>557.1</v>
      </c>
      <c r="AG97" s="108">
        <f t="shared" si="32"/>
        <v>0</v>
      </c>
      <c r="AH97" s="107">
        <f t="shared" si="33"/>
        <v>11.324742417030752</v>
      </c>
      <c r="AI97" s="107">
        <f t="shared" si="34"/>
        <v>10.662828658039425</v>
      </c>
      <c r="AJ97" s="107">
        <f t="shared" si="35"/>
        <v>14.762445047526843</v>
      </c>
      <c r="AK97" s="107">
        <f t="shared" si="36"/>
        <v>8.6755417212960424</v>
      </c>
      <c r="AL97" s="107">
        <f t="shared" si="37"/>
        <v>0</v>
      </c>
      <c r="AM97" s="107">
        <f t="shared" si="38"/>
        <v>0</v>
      </c>
      <c r="AN97" s="107">
        <f t="shared" si="39"/>
        <v>0</v>
      </c>
      <c r="AO97" s="107">
        <f t="shared" si="40"/>
        <v>0</v>
      </c>
      <c r="AP97" s="107">
        <f t="shared" si="41"/>
        <v>98.9444680906944</v>
      </c>
      <c r="AQ97" s="107">
        <f t="shared" si="42"/>
        <v>24.367476099856621</v>
      </c>
      <c r="AR97" s="107">
        <f t="shared" si="43"/>
        <v>27.529788772187963</v>
      </c>
      <c r="AS97" s="107">
        <f t="shared" si="44"/>
        <v>179.49155965193185</v>
      </c>
      <c r="AT97" s="107">
        <f t="shared" si="45"/>
        <v>76.952410691443063</v>
      </c>
      <c r="AU97" s="107">
        <f t="shared" si="46"/>
        <v>55.926443085336132</v>
      </c>
      <c r="AV97" s="106">
        <f t="shared" si="47"/>
        <v>0</v>
      </c>
      <c r="AW97" s="105">
        <f t="shared" si="48"/>
        <v>14.268689057421449</v>
      </c>
      <c r="AX97" s="105">
        <f t="shared" si="49"/>
        <v>14.579316389132339</v>
      </c>
      <c r="AY97" s="105">
        <f t="shared" si="50"/>
        <v>18.400537634408604</v>
      </c>
      <c r="AZ97" s="105">
        <f t="shared" si="51"/>
        <v>11.982200647249192</v>
      </c>
      <c r="BA97" s="105">
        <f t="shared" si="52"/>
        <v>0</v>
      </c>
      <c r="BB97" s="105">
        <f t="shared" si="53"/>
        <v>0</v>
      </c>
      <c r="BC97" s="105">
        <f t="shared" si="54"/>
        <v>0</v>
      </c>
      <c r="BD97" s="105">
        <f t="shared" si="55"/>
        <v>0</v>
      </c>
      <c r="BE97" s="105">
        <f t="shared" si="56"/>
        <v>35.154639175257735</v>
      </c>
      <c r="BF97" s="105">
        <f t="shared" si="57"/>
        <v>75.393442622950815</v>
      </c>
      <c r="BG97" s="105">
        <f t="shared" si="58"/>
        <v>24.808836023789294</v>
      </c>
      <c r="BH97" s="105">
        <f t="shared" si="59"/>
        <v>16.012084592145015</v>
      </c>
      <c r="BI97" s="105">
        <f t="shared" si="60"/>
        <v>15.890985324947589</v>
      </c>
      <c r="BJ97" s="105">
        <f t="shared" si="61"/>
        <v>24.370078740157481</v>
      </c>
      <c r="BK97" s="104"/>
      <c r="BL97" s="103">
        <v>8.1509999999999998</v>
      </c>
      <c r="BM97" s="103">
        <v>7.9489999999999998</v>
      </c>
      <c r="BN97" s="103">
        <v>7.7480000000000002</v>
      </c>
      <c r="BO97" s="103">
        <v>8.1639999999999997</v>
      </c>
      <c r="BP97" s="103"/>
      <c r="BQ97" s="103"/>
      <c r="BR97" s="103"/>
      <c r="BS97" s="103"/>
      <c r="BT97" s="103">
        <v>6.2080000000000002</v>
      </c>
      <c r="BU97" s="103">
        <v>7.1820000000000004</v>
      </c>
      <c r="BV97" s="103">
        <v>6.8609999999999998</v>
      </c>
      <c r="BW97" s="103">
        <v>7.2690000000000001</v>
      </c>
      <c r="BX97" s="103">
        <v>6.8330000000000002</v>
      </c>
      <c r="BY97" s="103">
        <v>7.4589999999999996</v>
      </c>
    </row>
    <row r="98" spans="1:77" s="102" customFormat="1" x14ac:dyDescent="0.2">
      <c r="A98" s="111" t="s">
        <v>218</v>
      </c>
      <c r="B98" s="111" t="s">
        <v>2601</v>
      </c>
      <c r="C98" s="118">
        <v>7.8726377185998553</v>
      </c>
      <c r="D98" s="118">
        <v>10.095305640802957</v>
      </c>
      <c r="E98" s="118">
        <v>7.7833436099451099</v>
      </c>
      <c r="F98" s="118">
        <v>5.548481815517448</v>
      </c>
      <c r="G98" s="118">
        <v>6.3299077296019535</v>
      </c>
      <c r="H98" s="118">
        <v>6.9406643013734177</v>
      </c>
      <c r="I98" s="118">
        <v>9.2582770678642934</v>
      </c>
      <c r="J98" s="118">
        <v>8.7449808041809067</v>
      </c>
      <c r="K98" s="118">
        <v>4.2377838894013271</v>
      </c>
      <c r="L98" s="118">
        <v>5.1298995320018967</v>
      </c>
      <c r="M98" s="118">
        <v>13.520364600089351</v>
      </c>
      <c r="N98" s="118">
        <v>24.757775098382531</v>
      </c>
      <c r="O98" s="118">
        <v>2.4986105342280807</v>
      </c>
      <c r="P98" s="118">
        <v>7.312855318239964</v>
      </c>
      <c r="Q98" s="118">
        <v>16.149482397569471</v>
      </c>
      <c r="R98" s="117"/>
      <c r="S98" s="115">
        <v>880.1</v>
      </c>
      <c r="T98" s="115">
        <v>322.60000000000002</v>
      </c>
      <c r="U98" s="115">
        <v>265.8</v>
      </c>
      <c r="V98" s="115">
        <v>449.4</v>
      </c>
      <c r="W98" s="115">
        <v>233.5</v>
      </c>
      <c r="X98" s="115">
        <v>130.9</v>
      </c>
      <c r="Y98" s="115"/>
      <c r="Z98" s="115">
        <v>486.3</v>
      </c>
      <c r="AA98" s="115">
        <v>636.70000000000005</v>
      </c>
      <c r="AB98" s="115">
        <v>47.84</v>
      </c>
      <c r="AC98" s="115"/>
      <c r="AD98" s="115">
        <v>2867</v>
      </c>
      <c r="AE98" s="115">
        <v>1431</v>
      </c>
      <c r="AF98" s="115">
        <v>1820</v>
      </c>
      <c r="AG98" s="108">
        <f t="shared" si="32"/>
        <v>0</v>
      </c>
      <c r="AH98" s="107">
        <f t="shared" si="33"/>
        <v>87.179133679998117</v>
      </c>
      <c r="AI98" s="107">
        <f t="shared" si="34"/>
        <v>41.447482748648056</v>
      </c>
      <c r="AJ98" s="107">
        <f t="shared" si="35"/>
        <v>47.90499614807004</v>
      </c>
      <c r="AK98" s="107">
        <f t="shared" si="36"/>
        <v>70.996295553941636</v>
      </c>
      <c r="AL98" s="107">
        <f t="shared" si="37"/>
        <v>33.642312876851726</v>
      </c>
      <c r="AM98" s="107">
        <f t="shared" si="38"/>
        <v>14.13869978620073</v>
      </c>
      <c r="AN98" s="107">
        <f t="shared" si="39"/>
        <v>0</v>
      </c>
      <c r="AO98" s="107">
        <f t="shared" si="40"/>
        <v>114.75337409636047</v>
      </c>
      <c r="AP98" s="107">
        <f t="shared" si="41"/>
        <v>124.11549115690647</v>
      </c>
      <c r="AQ98" s="107">
        <f t="shared" si="42"/>
        <v>3.5383661177069032</v>
      </c>
      <c r="AR98" s="107">
        <f t="shared" si="43"/>
        <v>0</v>
      </c>
      <c r="AS98" s="107">
        <f t="shared" si="44"/>
        <v>1147.437730180598</v>
      </c>
      <c r="AT98" s="107">
        <f t="shared" si="45"/>
        <v>195.6827993616601</v>
      </c>
      <c r="AU98" s="107">
        <f t="shared" si="46"/>
        <v>112.69711035902387</v>
      </c>
      <c r="AV98" s="106">
        <f t="shared" si="47"/>
        <v>0</v>
      </c>
      <c r="AW98" s="105">
        <f t="shared" si="48"/>
        <v>95.352112676056336</v>
      </c>
      <c r="AX98" s="105">
        <f t="shared" si="49"/>
        <v>47.122407245106636</v>
      </c>
      <c r="AY98" s="105">
        <f t="shared" si="50"/>
        <v>71.451612903225808</v>
      </c>
      <c r="AZ98" s="105">
        <f t="shared" si="51"/>
        <v>90.898058252427191</v>
      </c>
      <c r="BA98" s="105">
        <f t="shared" si="52"/>
        <v>67.720417633410676</v>
      </c>
      <c r="BB98" s="105">
        <f t="shared" si="53"/>
        <v>17.478969154760314</v>
      </c>
      <c r="BC98" s="105">
        <f t="shared" si="54"/>
        <v>0</v>
      </c>
      <c r="BD98" s="105">
        <f t="shared" si="55"/>
        <v>52.62417487284926</v>
      </c>
      <c r="BE98" s="105">
        <f t="shared" si="56"/>
        <v>59.671977507029062</v>
      </c>
      <c r="BF98" s="105">
        <f t="shared" si="57"/>
        <v>39.213114754098363</v>
      </c>
      <c r="BG98" s="105">
        <f t="shared" si="58"/>
        <v>0</v>
      </c>
      <c r="BH98" s="105">
        <f t="shared" si="59"/>
        <v>96.240349110439752</v>
      </c>
      <c r="BI98" s="105">
        <f t="shared" si="60"/>
        <v>100</v>
      </c>
      <c r="BJ98" s="105">
        <f t="shared" si="61"/>
        <v>79.615048118985129</v>
      </c>
      <c r="BK98" s="114"/>
      <c r="BL98" s="112">
        <v>10.210000000000001</v>
      </c>
      <c r="BM98" s="112">
        <v>10.41</v>
      </c>
      <c r="BN98" s="112">
        <v>10.1</v>
      </c>
      <c r="BO98" s="112">
        <v>10.52</v>
      </c>
      <c r="BP98" s="112">
        <v>11.26</v>
      </c>
      <c r="BQ98" s="112">
        <v>7.5</v>
      </c>
      <c r="BR98" s="112"/>
      <c r="BS98" s="112">
        <v>7.8330000000000002</v>
      </c>
      <c r="BT98" s="112">
        <v>8.1760000000000002</v>
      </c>
      <c r="BU98" s="112">
        <v>8.2669999999999995</v>
      </c>
      <c r="BV98" s="112"/>
      <c r="BW98" s="112">
        <v>8.8149999999999995</v>
      </c>
      <c r="BX98" s="112">
        <v>8.4450000000000003</v>
      </c>
      <c r="BY98" s="112">
        <v>8.9179999999999993</v>
      </c>
    </row>
    <row r="99" spans="1:77" s="102" customFormat="1" ht="18" x14ac:dyDescent="0.2">
      <c r="A99" s="111" t="s">
        <v>228</v>
      </c>
      <c r="B99" s="111" t="s">
        <v>2769</v>
      </c>
      <c r="C99" s="105">
        <v>9.6057439053672198</v>
      </c>
      <c r="D99" s="105">
        <v>2.9288446558022723</v>
      </c>
      <c r="E99" s="105">
        <v>8.1434844224241587</v>
      </c>
      <c r="F99" s="105">
        <v>6.0507239285647278</v>
      </c>
      <c r="G99" s="105">
        <v>3.9350629692104322</v>
      </c>
      <c r="H99" s="105">
        <v>1.0479131938618993</v>
      </c>
      <c r="I99" s="105">
        <v>8.5510395021570371</v>
      </c>
      <c r="J99" s="105">
        <v>4.1177830420362316</v>
      </c>
      <c r="K99" s="105">
        <v>6.1085796309559495</v>
      </c>
      <c r="L99" s="105">
        <v>5.6743723440698499</v>
      </c>
      <c r="M99" s="105">
        <v>17.86762818716301</v>
      </c>
      <c r="N99" s="105">
        <v>12.702030801876456</v>
      </c>
      <c r="O99" s="105">
        <v>9.0882481206327785</v>
      </c>
      <c r="P99" s="105">
        <v>3.8338979417510246</v>
      </c>
      <c r="Q99" s="105">
        <v>5.6784865793183545</v>
      </c>
      <c r="R99" s="110"/>
      <c r="S99" s="109">
        <v>97.88</v>
      </c>
      <c r="T99" s="109">
        <v>58.26</v>
      </c>
      <c r="U99" s="109">
        <v>57.07</v>
      </c>
      <c r="V99" s="109">
        <v>52.44</v>
      </c>
      <c r="W99" s="109">
        <v>92.98</v>
      </c>
      <c r="X99" s="109">
        <v>615.6</v>
      </c>
      <c r="Y99" s="109">
        <v>817.5</v>
      </c>
      <c r="Z99" s="109">
        <v>831.8</v>
      </c>
      <c r="AA99" s="109">
        <v>851.3</v>
      </c>
      <c r="AB99" s="109"/>
      <c r="AC99" s="109"/>
      <c r="AD99" s="109">
        <v>890.1</v>
      </c>
      <c r="AE99" s="109">
        <v>680.3</v>
      </c>
      <c r="AF99" s="109">
        <v>934.7</v>
      </c>
      <c r="AG99" s="108">
        <f t="shared" si="32"/>
        <v>0</v>
      </c>
      <c r="AH99" s="107">
        <f t="shared" si="33"/>
        <v>33.419321098540337</v>
      </c>
      <c r="AI99" s="107">
        <f t="shared" si="34"/>
        <v>7.1541857241813345</v>
      </c>
      <c r="AJ99" s="107">
        <f t="shared" si="35"/>
        <v>9.4319292490902633</v>
      </c>
      <c r="AK99" s="107">
        <f t="shared" si="36"/>
        <v>13.32634329115248</v>
      </c>
      <c r="AL99" s="107">
        <f t="shared" si="37"/>
        <v>88.728723471205285</v>
      </c>
      <c r="AM99" s="107">
        <f t="shared" si="38"/>
        <v>71.991247361763712</v>
      </c>
      <c r="AN99" s="107">
        <f t="shared" si="39"/>
        <v>198.52915796062646</v>
      </c>
      <c r="AO99" s="107">
        <f t="shared" si="40"/>
        <v>136.16913427546316</v>
      </c>
      <c r="AP99" s="107">
        <f t="shared" si="41"/>
        <v>150.02540340689364</v>
      </c>
      <c r="AQ99" s="107">
        <f t="shared" si="42"/>
        <v>0</v>
      </c>
      <c r="AR99" s="107">
        <f t="shared" si="43"/>
        <v>0</v>
      </c>
      <c r="AS99" s="107">
        <f t="shared" si="44"/>
        <v>97.939667599879073</v>
      </c>
      <c r="AT99" s="107">
        <f t="shared" si="45"/>
        <v>177.44342972502082</v>
      </c>
      <c r="AU99" s="107">
        <f t="shared" si="46"/>
        <v>164.60371737150453</v>
      </c>
      <c r="AV99" s="106">
        <f t="shared" si="47"/>
        <v>0</v>
      </c>
      <c r="AW99" s="105">
        <f t="shared" si="48"/>
        <v>10.604550379198267</v>
      </c>
      <c r="AX99" s="105">
        <f t="shared" si="49"/>
        <v>8.5100788781770369</v>
      </c>
      <c r="AY99" s="105">
        <f t="shared" si="50"/>
        <v>15.341397849462366</v>
      </c>
      <c r="AZ99" s="105">
        <f t="shared" si="51"/>
        <v>10.606796116504855</v>
      </c>
      <c r="BA99" s="105">
        <f t="shared" si="52"/>
        <v>26.966357308584687</v>
      </c>
      <c r="BB99" s="105">
        <f t="shared" si="53"/>
        <v>82.200560822539728</v>
      </c>
      <c r="BC99" s="105">
        <f t="shared" si="54"/>
        <v>96.244407817282791</v>
      </c>
      <c r="BD99" s="105">
        <f t="shared" si="55"/>
        <v>90.011903473650037</v>
      </c>
      <c r="BE99" s="105">
        <f t="shared" si="56"/>
        <v>79.784442361761947</v>
      </c>
      <c r="BF99" s="105">
        <f t="shared" si="57"/>
        <v>0</v>
      </c>
      <c r="BG99" s="105">
        <f t="shared" si="58"/>
        <v>0</v>
      </c>
      <c r="BH99" s="105">
        <f t="shared" si="59"/>
        <v>29.879154078549849</v>
      </c>
      <c r="BI99" s="105">
        <f t="shared" si="60"/>
        <v>47.540181691125085</v>
      </c>
      <c r="BJ99" s="105">
        <f t="shared" si="61"/>
        <v>40.888013998250216</v>
      </c>
      <c r="BK99" s="104"/>
      <c r="BL99" s="103">
        <v>7.8049999999999997</v>
      </c>
      <c r="BM99" s="103">
        <v>7.907</v>
      </c>
      <c r="BN99" s="103">
        <v>8.1310000000000002</v>
      </c>
      <c r="BO99" s="103">
        <v>8.0530000000000008</v>
      </c>
      <c r="BP99" s="103">
        <v>7.9960000000000004</v>
      </c>
      <c r="BQ99" s="103">
        <v>8.7789999999999999</v>
      </c>
      <c r="BR99" s="103">
        <v>8.8260000000000005</v>
      </c>
      <c r="BS99" s="103">
        <v>8.1869999999999994</v>
      </c>
      <c r="BT99" s="103">
        <v>8.01</v>
      </c>
      <c r="BU99" s="103"/>
      <c r="BV99" s="103"/>
      <c r="BW99" s="103">
        <v>7.7430000000000003</v>
      </c>
      <c r="BX99" s="103">
        <v>7.8410000000000002</v>
      </c>
      <c r="BY99" s="103">
        <v>7.8239999999999998</v>
      </c>
    </row>
    <row r="100" spans="1:77" s="102" customFormat="1" ht="18" x14ac:dyDescent="0.2">
      <c r="A100" s="111" t="s">
        <v>230</v>
      </c>
      <c r="B100" s="111" t="s">
        <v>2768</v>
      </c>
      <c r="C100" s="118">
        <v>5.5803829960602416</v>
      </c>
      <c r="D100" s="118">
        <v>17.365131254059197</v>
      </c>
      <c r="E100" s="118">
        <v>11.00660107881211</v>
      </c>
      <c r="F100" s="118">
        <v>7.751118801010767</v>
      </c>
      <c r="G100" s="118">
        <v>12.446111150843924</v>
      </c>
      <c r="H100" s="118">
        <v>7.8153128180618632</v>
      </c>
      <c r="I100" s="118">
        <v>2.568371809459284</v>
      </c>
      <c r="J100" s="118">
        <v>3.7470500419976474</v>
      </c>
      <c r="K100" s="118">
        <v>7.5589646190981794</v>
      </c>
      <c r="L100" s="118">
        <v>9.6180771244517764</v>
      </c>
      <c r="M100" s="118">
        <v>8.6561149215592383</v>
      </c>
      <c r="N100" s="118">
        <v>8.3242851396900317</v>
      </c>
      <c r="O100" s="118">
        <v>5.6047207223783495</v>
      </c>
      <c r="P100" s="118">
        <v>16.587633359659375</v>
      </c>
      <c r="Q100" s="118">
        <v>4.1010870377517268</v>
      </c>
      <c r="R100" s="117">
        <v>42.78</v>
      </c>
      <c r="S100" s="116">
        <v>31</v>
      </c>
      <c r="T100" s="116">
        <v>20</v>
      </c>
      <c r="U100" s="116">
        <v>10</v>
      </c>
      <c r="V100" s="115"/>
      <c r="W100" s="115"/>
      <c r="X100" s="115">
        <v>122.3</v>
      </c>
      <c r="Y100" s="115">
        <v>208.6</v>
      </c>
      <c r="Z100" s="115">
        <v>73.540000000000006</v>
      </c>
      <c r="AA100" s="115">
        <v>767.6</v>
      </c>
      <c r="AB100" s="115"/>
      <c r="AC100" s="115">
        <v>161.1</v>
      </c>
      <c r="AD100" s="115">
        <v>353.3</v>
      </c>
      <c r="AE100" s="115">
        <v>705.2</v>
      </c>
      <c r="AF100" s="115">
        <v>334.2</v>
      </c>
      <c r="AG100" s="108">
        <f t="shared" si="32"/>
        <v>7.6661404835837867</v>
      </c>
      <c r="AH100" s="107">
        <f t="shared" si="33"/>
        <v>1.7851866217684693</v>
      </c>
      <c r="AI100" s="107">
        <f t="shared" si="34"/>
        <v>1.8170913851416248</v>
      </c>
      <c r="AJ100" s="107">
        <f t="shared" si="35"/>
        <v>1.2901363347309258</v>
      </c>
      <c r="AK100" s="107">
        <f t="shared" si="36"/>
        <v>0</v>
      </c>
      <c r="AL100" s="107">
        <f t="shared" si="37"/>
        <v>0</v>
      </c>
      <c r="AM100" s="107">
        <f t="shared" si="38"/>
        <v>47.617716231571492</v>
      </c>
      <c r="AN100" s="107">
        <f t="shared" si="39"/>
        <v>55.67046013850139</v>
      </c>
      <c r="AO100" s="107">
        <f t="shared" si="40"/>
        <v>9.7288456429861796</v>
      </c>
      <c r="AP100" s="107">
        <f t="shared" si="41"/>
        <v>79.808052074000472</v>
      </c>
      <c r="AQ100" s="107">
        <f t="shared" si="42"/>
        <v>0</v>
      </c>
      <c r="AR100" s="107">
        <f t="shared" si="43"/>
        <v>19.353013177297147</v>
      </c>
      <c r="AS100" s="107">
        <f t="shared" si="44"/>
        <v>63.03614711601152</v>
      </c>
      <c r="AT100" s="107">
        <f t="shared" si="45"/>
        <v>42.513599421302935</v>
      </c>
      <c r="AU100" s="107">
        <f t="shared" si="46"/>
        <v>81.490589427532143</v>
      </c>
      <c r="AV100" s="106">
        <f t="shared" si="47"/>
        <v>65.492957746478879</v>
      </c>
      <c r="AW100" s="105">
        <f t="shared" si="48"/>
        <v>3.3586132177681471</v>
      </c>
      <c r="AX100" s="105">
        <f t="shared" si="49"/>
        <v>2.9214139643587496</v>
      </c>
      <c r="AY100" s="105">
        <f t="shared" si="50"/>
        <v>2.6881720430107525</v>
      </c>
      <c r="AZ100" s="105">
        <f t="shared" si="51"/>
        <v>0</v>
      </c>
      <c r="BA100" s="105">
        <f t="shared" si="52"/>
        <v>0</v>
      </c>
      <c r="BB100" s="105">
        <f t="shared" si="53"/>
        <v>16.33061824008546</v>
      </c>
      <c r="BC100" s="105">
        <f t="shared" si="54"/>
        <v>24.558511890746409</v>
      </c>
      <c r="BD100" s="105">
        <f t="shared" si="55"/>
        <v>7.9580132020344125</v>
      </c>
      <c r="BE100" s="105">
        <f t="shared" si="56"/>
        <v>71.940018744142449</v>
      </c>
      <c r="BF100" s="105">
        <f t="shared" si="57"/>
        <v>0</v>
      </c>
      <c r="BG100" s="105">
        <f t="shared" si="58"/>
        <v>22.812234494477483</v>
      </c>
      <c r="BH100" s="105">
        <f t="shared" si="59"/>
        <v>11.859684457871769</v>
      </c>
      <c r="BI100" s="105">
        <f t="shared" si="60"/>
        <v>49.280223619846261</v>
      </c>
      <c r="BJ100" s="105">
        <f t="shared" si="61"/>
        <v>14.619422572178477</v>
      </c>
      <c r="BK100" s="114">
        <v>10.24</v>
      </c>
      <c r="BL100" s="113">
        <v>7.5449999999999999</v>
      </c>
      <c r="BM100" s="113">
        <v>6.7880000000000003</v>
      </c>
      <c r="BN100" s="113">
        <v>7.5119999999999996</v>
      </c>
      <c r="BO100" s="112"/>
      <c r="BP100" s="112"/>
      <c r="BQ100" s="112">
        <v>7.87</v>
      </c>
      <c r="BR100" s="112">
        <v>7.7759999999999998</v>
      </c>
      <c r="BS100" s="112">
        <v>7.694</v>
      </c>
      <c r="BT100" s="112">
        <v>9.0280000000000005</v>
      </c>
      <c r="BU100" s="112"/>
      <c r="BV100" s="112">
        <v>8.4090000000000007</v>
      </c>
      <c r="BW100" s="112">
        <v>7.6029999999999998</v>
      </c>
      <c r="BX100" s="112">
        <v>7.5650000000000004</v>
      </c>
      <c r="BY100" s="112">
        <v>7.8460000000000001</v>
      </c>
    </row>
    <row r="101" spans="1:77" s="102" customFormat="1" ht="18" x14ac:dyDescent="0.2">
      <c r="A101" s="111" t="s">
        <v>178</v>
      </c>
      <c r="B101" s="111" t="s">
        <v>2767</v>
      </c>
      <c r="C101" s="105">
        <v>3.4652763793406041</v>
      </c>
      <c r="D101" s="105">
        <v>1.2496732509924213</v>
      </c>
      <c r="E101" s="105">
        <v>8.9515295072511609</v>
      </c>
      <c r="F101" s="105">
        <v>9.9994898349612811</v>
      </c>
      <c r="G101" s="105">
        <v>8.0812203564176777</v>
      </c>
      <c r="H101" s="105">
        <v>4.8134976384569388</v>
      </c>
      <c r="I101" s="105">
        <v>9.3049874642420694</v>
      </c>
      <c r="J101" s="105">
        <v>5.1277247434139612</v>
      </c>
      <c r="K101" s="105">
        <v>2.4062411734112996</v>
      </c>
      <c r="L101" s="105">
        <v>6.2777841751832266</v>
      </c>
      <c r="M101" s="105">
        <v>4.1247269598598217</v>
      </c>
      <c r="N101" s="105">
        <v>6.1265788320013987</v>
      </c>
      <c r="O101" s="105">
        <v>13.144933752826846</v>
      </c>
      <c r="P101" s="105">
        <v>13.526386072985236</v>
      </c>
      <c r="Q101" s="105">
        <v>8.0692195835470972</v>
      </c>
      <c r="R101" s="110"/>
      <c r="S101" s="109"/>
      <c r="T101" s="109"/>
      <c r="U101" s="109">
        <v>58.16</v>
      </c>
      <c r="V101" s="109">
        <v>55.68</v>
      </c>
      <c r="W101" s="109">
        <v>32.299999999999997</v>
      </c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8">
        <f t="shared" si="32"/>
        <v>0</v>
      </c>
      <c r="AH101" s="107">
        <f t="shared" si="33"/>
        <v>0</v>
      </c>
      <c r="AI101" s="107">
        <f t="shared" si="34"/>
        <v>0</v>
      </c>
      <c r="AJ101" s="107">
        <f t="shared" si="35"/>
        <v>5.8162967271244987</v>
      </c>
      <c r="AK101" s="107">
        <f t="shared" si="36"/>
        <v>6.8900484758817262</v>
      </c>
      <c r="AL101" s="107">
        <f t="shared" si="37"/>
        <v>6.7102972570179542</v>
      </c>
      <c r="AM101" s="107">
        <f t="shared" si="38"/>
        <v>0</v>
      </c>
      <c r="AN101" s="107">
        <f t="shared" si="39"/>
        <v>0</v>
      </c>
      <c r="AO101" s="107">
        <f t="shared" si="40"/>
        <v>0</v>
      </c>
      <c r="AP101" s="107">
        <f t="shared" si="41"/>
        <v>0</v>
      </c>
      <c r="AQ101" s="107">
        <f t="shared" si="42"/>
        <v>0</v>
      </c>
      <c r="AR101" s="107">
        <f t="shared" si="43"/>
        <v>0</v>
      </c>
      <c r="AS101" s="107">
        <f t="shared" si="44"/>
        <v>0</v>
      </c>
      <c r="AT101" s="107">
        <f t="shared" si="45"/>
        <v>0</v>
      </c>
      <c r="AU101" s="107">
        <f t="shared" si="46"/>
        <v>0</v>
      </c>
      <c r="AV101" s="106">
        <f t="shared" si="47"/>
        <v>0</v>
      </c>
      <c r="AW101" s="105">
        <f t="shared" si="48"/>
        <v>0</v>
      </c>
      <c r="AX101" s="105">
        <f t="shared" si="49"/>
        <v>0</v>
      </c>
      <c r="AY101" s="105">
        <f t="shared" si="50"/>
        <v>15.634408602150538</v>
      </c>
      <c r="AZ101" s="105">
        <f t="shared" si="51"/>
        <v>11.262135922330097</v>
      </c>
      <c r="BA101" s="105">
        <f t="shared" si="52"/>
        <v>9.3677494199535953</v>
      </c>
      <c r="BB101" s="105">
        <f t="shared" si="53"/>
        <v>0</v>
      </c>
      <c r="BC101" s="105">
        <f t="shared" si="54"/>
        <v>0</v>
      </c>
      <c r="BD101" s="105">
        <f t="shared" si="55"/>
        <v>0</v>
      </c>
      <c r="BE101" s="105">
        <f t="shared" si="56"/>
        <v>0</v>
      </c>
      <c r="BF101" s="105">
        <f t="shared" si="57"/>
        <v>0</v>
      </c>
      <c r="BG101" s="105">
        <f t="shared" si="58"/>
        <v>0</v>
      </c>
      <c r="BH101" s="105">
        <f t="shared" si="59"/>
        <v>0</v>
      </c>
      <c r="BI101" s="105">
        <f t="shared" si="60"/>
        <v>0</v>
      </c>
      <c r="BJ101" s="105">
        <f t="shared" si="61"/>
        <v>0</v>
      </c>
      <c r="BK101" s="104"/>
      <c r="BL101" s="103"/>
      <c r="BM101" s="103"/>
      <c r="BN101" s="103">
        <v>8.1289999999999996</v>
      </c>
      <c r="BO101" s="103">
        <v>8.0779999999999994</v>
      </c>
      <c r="BP101" s="103">
        <v>7.8170000000000002</v>
      </c>
      <c r="BQ101" s="103"/>
      <c r="BR101" s="103"/>
      <c r="BS101" s="103"/>
      <c r="BT101" s="103"/>
      <c r="BU101" s="103"/>
      <c r="BV101" s="103"/>
      <c r="BW101" s="103"/>
      <c r="BX101" s="103"/>
      <c r="BY101" s="103"/>
    </row>
  </sheetData>
  <conditionalFormatting sqref="AG1:AU1048576">
    <cfRule type="cellIs" dxfId="1" priority="1" operator="lessThan">
      <formula>1.35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5AF-DA9A-DE41-BC54-24565976E042}">
  <sheetPr>
    <tabColor theme="4" tint="0.79998168889431442"/>
  </sheetPr>
  <dimension ref="A1:BT151"/>
  <sheetViews>
    <sheetView zoomScaleNormal="100" workbookViewId="0">
      <pane xSplit="1" ySplit="1" topLeftCell="B43" activePane="bottomRight" state="frozen"/>
      <selection activeCell="BO31" sqref="BO31"/>
      <selection pane="topRight" activeCell="BO31" sqref="BO31"/>
      <selection pane="bottomLeft" activeCell="BO31" sqref="BO31"/>
      <selection pane="bottomRight" activeCell="A64" sqref="A64"/>
    </sheetView>
  </sheetViews>
  <sheetFormatPr baseColWidth="10" defaultColWidth="10.83203125" defaultRowHeight="16" x14ac:dyDescent="0.2"/>
  <cols>
    <col min="1" max="1" width="7.33203125" style="49" bestFit="1" customWidth="1"/>
    <col min="2" max="2" width="7.6640625" style="55" bestFit="1" customWidth="1"/>
    <col min="3" max="3" width="6.83203125" style="51" bestFit="1" customWidth="1"/>
    <col min="4" max="16" width="6.83203125" style="52" bestFit="1" customWidth="1"/>
    <col min="17" max="17" width="7" style="53" bestFit="1" customWidth="1"/>
    <col min="18" max="30" width="7" style="54" bestFit="1" customWidth="1"/>
    <col min="31" max="31" width="7" style="51" bestFit="1" customWidth="1"/>
    <col min="32" max="32" width="5.83203125" style="52" bestFit="1" customWidth="1"/>
    <col min="33" max="35" width="6.5" style="52" bestFit="1" customWidth="1"/>
    <col min="36" max="37" width="8.83203125" style="52" bestFit="1" customWidth="1"/>
    <col min="38" max="38" width="6" style="52" bestFit="1" customWidth="1"/>
    <col min="39" max="39" width="6.33203125" style="52" bestFit="1" customWidth="1"/>
    <col min="40" max="44" width="7" style="52" bestFit="1" customWidth="1"/>
    <col min="45" max="45" width="7" style="53" bestFit="1" customWidth="1"/>
    <col min="46" max="46" width="5.83203125" style="54" bestFit="1" customWidth="1"/>
    <col min="47" max="49" width="6.5" style="54" bestFit="1" customWidth="1"/>
    <col min="50" max="51" width="8.83203125" style="54" bestFit="1" customWidth="1"/>
    <col min="52" max="52" width="6" style="54" bestFit="1" customWidth="1"/>
    <col min="53" max="53" width="6.33203125" style="54" bestFit="1" customWidth="1"/>
    <col min="54" max="58" width="7" style="54" bestFit="1" customWidth="1"/>
    <col min="59" max="59" width="7" style="51" bestFit="1" customWidth="1"/>
    <col min="60" max="60" width="6.1640625" style="52" bestFit="1" customWidth="1"/>
    <col min="61" max="63" width="6.5" style="52" bestFit="1" customWidth="1"/>
    <col min="64" max="65" width="8.83203125" style="52" bestFit="1" customWidth="1"/>
    <col min="66" max="66" width="6.1640625" style="52" bestFit="1" customWidth="1"/>
    <col min="67" max="67" width="6.33203125" style="52" bestFit="1" customWidth="1"/>
    <col min="68" max="72" width="7" style="52" bestFit="1" customWidth="1"/>
    <col min="73" max="16384" width="10.83203125" style="55"/>
  </cols>
  <sheetData>
    <row r="1" spans="1:72" s="44" customFormat="1" ht="68" customHeight="1" x14ac:dyDescent="0.2">
      <c r="A1" s="43" t="s">
        <v>299</v>
      </c>
      <c r="B1" s="44" t="s">
        <v>300</v>
      </c>
      <c r="C1" s="45" t="s">
        <v>2647</v>
      </c>
      <c r="D1" s="46" t="s">
        <v>2646</v>
      </c>
      <c r="E1" s="46" t="s">
        <v>2645</v>
      </c>
      <c r="F1" s="46" t="s">
        <v>2644</v>
      </c>
      <c r="G1" s="46" t="s">
        <v>2643</v>
      </c>
      <c r="H1" s="46" t="s">
        <v>2642</v>
      </c>
      <c r="I1" s="46" t="s">
        <v>2641</v>
      </c>
      <c r="J1" s="46" t="s">
        <v>2640</v>
      </c>
      <c r="K1" s="46" t="s">
        <v>2639</v>
      </c>
      <c r="L1" s="46" t="s">
        <v>2638</v>
      </c>
      <c r="M1" s="46" t="s">
        <v>2637</v>
      </c>
      <c r="N1" s="46" t="s">
        <v>2636</v>
      </c>
      <c r="O1" s="46" t="s">
        <v>2635</v>
      </c>
      <c r="P1" s="46" t="s">
        <v>2634</v>
      </c>
      <c r="Q1" s="47" t="s">
        <v>2633</v>
      </c>
      <c r="R1" s="48" t="s">
        <v>2632</v>
      </c>
      <c r="S1" s="48" t="s">
        <v>2631</v>
      </c>
      <c r="T1" s="48" t="s">
        <v>2630</v>
      </c>
      <c r="U1" s="48" t="s">
        <v>2629</v>
      </c>
      <c r="V1" s="48" t="s">
        <v>2628</v>
      </c>
      <c r="W1" s="48" t="s">
        <v>2627</v>
      </c>
      <c r="X1" s="48" t="s">
        <v>2626</v>
      </c>
      <c r="Y1" s="48" t="s">
        <v>2625</v>
      </c>
      <c r="Z1" s="48" t="s">
        <v>2624</v>
      </c>
      <c r="AA1" s="48" t="s">
        <v>2623</v>
      </c>
      <c r="AB1" s="48" t="s">
        <v>2622</v>
      </c>
      <c r="AC1" s="48" t="s">
        <v>2621</v>
      </c>
      <c r="AD1" s="48" t="s">
        <v>2620</v>
      </c>
      <c r="AE1" s="63" t="s">
        <v>2752</v>
      </c>
      <c r="AF1" s="64" t="s">
        <v>2753</v>
      </c>
      <c r="AG1" s="63" t="s">
        <v>2754</v>
      </c>
      <c r="AH1" s="64" t="s">
        <v>2755</v>
      </c>
      <c r="AI1" s="64" t="s">
        <v>2756</v>
      </c>
      <c r="AJ1" s="64" t="s">
        <v>3051</v>
      </c>
      <c r="AK1" s="64" t="s">
        <v>3052</v>
      </c>
      <c r="AL1" s="64" t="s">
        <v>2757</v>
      </c>
      <c r="AM1" s="63" t="s">
        <v>2758</v>
      </c>
      <c r="AN1" s="64" t="s">
        <v>2759</v>
      </c>
      <c r="AO1" s="64" t="s">
        <v>2760</v>
      </c>
      <c r="AP1" s="64" t="s">
        <v>2761</v>
      </c>
      <c r="AQ1" s="63" t="s">
        <v>2762</v>
      </c>
      <c r="AR1" s="64" t="s">
        <v>2763</v>
      </c>
      <c r="AS1" s="63" t="s">
        <v>271</v>
      </c>
      <c r="AT1" s="64" t="s">
        <v>272</v>
      </c>
      <c r="AU1" s="63" t="s">
        <v>273</v>
      </c>
      <c r="AV1" s="64" t="s">
        <v>274</v>
      </c>
      <c r="AW1" s="64" t="s">
        <v>275</v>
      </c>
      <c r="AX1" s="64" t="s">
        <v>3049</v>
      </c>
      <c r="AY1" s="64" t="s">
        <v>3050</v>
      </c>
      <c r="AZ1" s="64" t="s">
        <v>276</v>
      </c>
      <c r="BA1" s="63" t="s">
        <v>277</v>
      </c>
      <c r="BB1" s="64" t="s">
        <v>278</v>
      </c>
      <c r="BC1" s="64" t="s">
        <v>279</v>
      </c>
      <c r="BD1" s="64" t="s">
        <v>280</v>
      </c>
      <c r="BE1" s="63" t="s">
        <v>281</v>
      </c>
      <c r="BF1" s="64" t="s">
        <v>282</v>
      </c>
      <c r="BG1" s="56" t="s">
        <v>257</v>
      </c>
      <c r="BH1" s="57" t="s">
        <v>258</v>
      </c>
      <c r="BI1" s="56" t="s">
        <v>259</v>
      </c>
      <c r="BJ1" s="57" t="s">
        <v>260</v>
      </c>
      <c r="BK1" s="57" t="s">
        <v>261</v>
      </c>
      <c r="BL1" s="57" t="s">
        <v>3047</v>
      </c>
      <c r="BM1" s="57" t="s">
        <v>3048</v>
      </c>
      <c r="BN1" s="57" t="s">
        <v>262</v>
      </c>
      <c r="BO1" s="56" t="s">
        <v>263</v>
      </c>
      <c r="BP1" s="57" t="s">
        <v>264</v>
      </c>
      <c r="BQ1" s="57" t="s">
        <v>265</v>
      </c>
      <c r="BR1" s="57" t="s">
        <v>266</v>
      </c>
      <c r="BS1" s="56" t="s">
        <v>267</v>
      </c>
      <c r="BT1" s="57" t="s">
        <v>268</v>
      </c>
    </row>
    <row r="2" spans="1:72" ht="18" x14ac:dyDescent="0.25">
      <c r="A2" s="49" t="s">
        <v>14</v>
      </c>
      <c r="B2" s="50" t="s">
        <v>2648</v>
      </c>
      <c r="C2" s="51">
        <v>6.18</v>
      </c>
      <c r="D2" s="52">
        <v>5.13</v>
      </c>
      <c r="E2" s="52">
        <v>3.01</v>
      </c>
      <c r="F2" s="52">
        <v>3.01</v>
      </c>
      <c r="G2" s="52">
        <v>4.25</v>
      </c>
      <c r="H2" s="52">
        <v>7.11</v>
      </c>
      <c r="I2" s="52">
        <v>7.11</v>
      </c>
      <c r="J2" s="52">
        <v>3.62</v>
      </c>
      <c r="K2" s="52">
        <v>3.99</v>
      </c>
      <c r="L2" s="52">
        <v>3.99</v>
      </c>
      <c r="M2" s="52">
        <v>3.58</v>
      </c>
      <c r="N2" s="52">
        <v>4.91</v>
      </c>
      <c r="O2" s="52">
        <v>3.55</v>
      </c>
      <c r="P2" s="52">
        <v>3.43</v>
      </c>
      <c r="Q2" s="53">
        <v>12.9</v>
      </c>
      <c r="R2" s="54">
        <v>10.8</v>
      </c>
      <c r="S2" s="54">
        <v>24.2</v>
      </c>
      <c r="T2" s="54">
        <v>24.2</v>
      </c>
      <c r="U2" s="54">
        <v>19.899999999999999</v>
      </c>
      <c r="V2" s="54">
        <v>24.2</v>
      </c>
      <c r="W2" s="54">
        <v>24.2</v>
      </c>
      <c r="X2" s="54">
        <v>13</v>
      </c>
      <c r="Y2" s="54">
        <v>21.2</v>
      </c>
      <c r="Z2" s="54">
        <v>21.2</v>
      </c>
      <c r="AA2" s="54">
        <v>19.600000000000001</v>
      </c>
      <c r="AB2" s="54">
        <v>14.9</v>
      </c>
      <c r="AC2" s="54">
        <v>14.5</v>
      </c>
      <c r="AD2" s="54">
        <v>11.6</v>
      </c>
      <c r="AE2" s="51">
        <f>IF(Q2="",0,IFERROR(Q2/C2,""))</f>
        <v>2.087378640776699</v>
      </c>
      <c r="AF2" s="52">
        <f t="shared" ref="AF2:AR2" si="0">IF(R2="",0,IFERROR(R2/D2,""))</f>
        <v>2.1052631578947372</v>
      </c>
      <c r="AG2" s="52">
        <f t="shared" si="0"/>
        <v>8.0398671096345513</v>
      </c>
      <c r="AH2" s="52">
        <f t="shared" si="0"/>
        <v>8.0398671096345513</v>
      </c>
      <c r="AI2" s="52">
        <f t="shared" si="0"/>
        <v>4.6823529411764699</v>
      </c>
      <c r="AJ2" s="52">
        <f t="shared" si="0"/>
        <v>3.4036568213783402</v>
      </c>
      <c r="AK2" s="52">
        <f t="shared" si="0"/>
        <v>3.4036568213783402</v>
      </c>
      <c r="AL2" s="52">
        <f t="shared" si="0"/>
        <v>3.5911602209944751</v>
      </c>
      <c r="AM2" s="52">
        <f t="shared" si="0"/>
        <v>5.3132832080200494</v>
      </c>
      <c r="AN2" s="52">
        <f t="shared" si="0"/>
        <v>5.3132832080200494</v>
      </c>
      <c r="AO2" s="52">
        <f t="shared" si="0"/>
        <v>5.4748603351955314</v>
      </c>
      <c r="AP2" s="52">
        <f t="shared" si="0"/>
        <v>3.0346232179226069</v>
      </c>
      <c r="AQ2" s="52">
        <f t="shared" si="0"/>
        <v>4.084507042253521</v>
      </c>
      <c r="AR2" s="52">
        <f t="shared" si="0"/>
        <v>3.3819241982507284</v>
      </c>
      <c r="AS2" s="53">
        <f>IF(Q2="",0,100*Q2/MAX(Q:Q))</f>
        <v>23.713235294117649</v>
      </c>
      <c r="AT2" s="54">
        <f t="shared" ref="AT2:BF2" si="1">IF(R2="",0,100*R2/MAX(R:R))</f>
        <v>20.074349442379184</v>
      </c>
      <c r="AU2" s="54">
        <f t="shared" si="1"/>
        <v>46.808510638297868</v>
      </c>
      <c r="AV2" s="54">
        <f t="shared" si="1"/>
        <v>46.808510638297868</v>
      </c>
      <c r="AW2" s="54">
        <f t="shared" si="1"/>
        <v>40.862422997946602</v>
      </c>
      <c r="AX2" s="54">
        <f t="shared" si="1"/>
        <v>50.103519668737064</v>
      </c>
      <c r="AY2" s="54">
        <f t="shared" si="1"/>
        <v>50.103519668737064</v>
      </c>
      <c r="AZ2" s="54">
        <f t="shared" si="1"/>
        <v>37.681159420289852</v>
      </c>
      <c r="BA2" s="54">
        <f t="shared" si="1"/>
        <v>43.531827515400408</v>
      </c>
      <c r="BB2" s="54">
        <f t="shared" si="1"/>
        <v>43.531827515400408</v>
      </c>
      <c r="BC2" s="54">
        <f t="shared" si="1"/>
        <v>44.044943820224724</v>
      </c>
      <c r="BD2" s="54">
        <f t="shared" si="1"/>
        <v>29.388560157790927</v>
      </c>
      <c r="BE2" s="54">
        <f t="shared" si="1"/>
        <v>27.61904761904762</v>
      </c>
      <c r="BF2" s="54">
        <f t="shared" si="1"/>
        <v>22.92490118577075</v>
      </c>
      <c r="BG2" s="51">
        <v>5.88</v>
      </c>
      <c r="BH2" s="52">
        <v>5.9</v>
      </c>
      <c r="BI2" s="52">
        <v>6.35</v>
      </c>
      <c r="BJ2" s="52">
        <v>6.35</v>
      </c>
      <c r="BK2" s="52">
        <v>6.96</v>
      </c>
      <c r="BL2" s="52">
        <v>6.5</v>
      </c>
      <c r="BM2" s="52">
        <v>6.5</v>
      </c>
      <c r="BN2" s="52">
        <v>6.19</v>
      </c>
      <c r="BO2" s="52">
        <v>6.08</v>
      </c>
      <c r="BP2" s="52">
        <v>6.08</v>
      </c>
      <c r="BQ2" s="52">
        <v>7.07</v>
      </c>
      <c r="BR2" s="52">
        <v>5.92</v>
      </c>
      <c r="BS2" s="52">
        <v>5.88</v>
      </c>
      <c r="BT2" s="52">
        <v>5.83</v>
      </c>
    </row>
    <row r="3" spans="1:72" ht="18" x14ac:dyDescent="0.25">
      <c r="A3" s="49" t="s">
        <v>16</v>
      </c>
      <c r="B3" s="50" t="s">
        <v>2649</v>
      </c>
      <c r="C3" s="51">
        <v>4</v>
      </c>
      <c r="D3" s="52">
        <v>3.34</v>
      </c>
      <c r="E3" s="52">
        <v>2.1800000000000002</v>
      </c>
      <c r="F3" s="52">
        <v>2.1800000000000002</v>
      </c>
      <c r="G3" s="52">
        <v>2.97</v>
      </c>
      <c r="H3" s="52">
        <v>1.51</v>
      </c>
      <c r="I3" s="52">
        <v>1.51</v>
      </c>
      <c r="J3" s="52">
        <v>1.63</v>
      </c>
      <c r="K3" s="52">
        <v>2.79</v>
      </c>
      <c r="L3" s="52">
        <v>2.79</v>
      </c>
      <c r="M3" s="52">
        <v>1.82</v>
      </c>
      <c r="N3" s="52">
        <v>4.66</v>
      </c>
      <c r="O3" s="52">
        <v>0.3</v>
      </c>
      <c r="P3" s="52">
        <v>2.65</v>
      </c>
      <c r="S3" s="54">
        <v>14.3</v>
      </c>
      <c r="T3" s="54">
        <v>14.3</v>
      </c>
      <c r="U3" s="54">
        <v>13.4</v>
      </c>
      <c r="V3" s="54">
        <v>11.3</v>
      </c>
      <c r="W3" s="54">
        <v>11.3</v>
      </c>
      <c r="X3" s="54">
        <v>10.4</v>
      </c>
      <c r="Y3" s="54">
        <v>6.3</v>
      </c>
      <c r="Z3" s="54">
        <v>6.3</v>
      </c>
      <c r="AA3" s="54">
        <v>11.9</v>
      </c>
      <c r="AC3" s="54">
        <v>5.8</v>
      </c>
      <c r="AE3" s="51">
        <f t="shared" ref="AE3:AE66" si="2">IF(Q3="",0,IFERROR(Q3/C3,""))</f>
        <v>0</v>
      </c>
      <c r="AF3" s="52">
        <f t="shared" ref="AF3:AF66" si="3">IF(R3="",0,IFERROR(R3/D3,""))</f>
        <v>0</v>
      </c>
      <c r="AG3" s="52">
        <f t="shared" ref="AG3:AG66" si="4">IF(S3="",0,IFERROR(S3/E3,""))</f>
        <v>6.5596330275229358</v>
      </c>
      <c r="AH3" s="52">
        <f t="shared" ref="AH3:AH66" si="5">IF(T3="",0,IFERROR(T3/F3,""))</f>
        <v>6.5596330275229358</v>
      </c>
      <c r="AI3" s="52">
        <f t="shared" ref="AI3:AI66" si="6">IF(U3="",0,IFERROR(U3/G3,""))</f>
        <v>4.5117845117845112</v>
      </c>
      <c r="AJ3" s="52">
        <f t="shared" ref="AJ3:AJ66" si="7">IF(V3="",0,IFERROR(V3/H3,""))</f>
        <v>7.483443708609272</v>
      </c>
      <c r="AK3" s="52">
        <f t="shared" ref="AK3:AK66" si="8">IF(W3="",0,IFERROR(W3/I3,""))</f>
        <v>7.483443708609272</v>
      </c>
      <c r="AL3" s="52">
        <f t="shared" ref="AL3:AL66" si="9">IF(X3="",0,IFERROR(X3/J3,""))</f>
        <v>6.3803680981595097</v>
      </c>
      <c r="AM3" s="52">
        <f t="shared" ref="AM3:AM66" si="10">IF(Y3="",0,IFERROR(Y3/K3,""))</f>
        <v>2.258064516129032</v>
      </c>
      <c r="AN3" s="52">
        <f t="shared" ref="AN3:AN66" si="11">IF(Z3="",0,IFERROR(Z3/L3,""))</f>
        <v>2.258064516129032</v>
      </c>
      <c r="AO3" s="52">
        <f t="shared" ref="AO3:AO66" si="12">IF(AA3="",0,IFERROR(AA3/M3,""))</f>
        <v>6.5384615384615383</v>
      </c>
      <c r="AP3" s="52">
        <f t="shared" ref="AP3:AP66" si="13">IF(AB3="",0,IFERROR(AB3/N3,""))</f>
        <v>0</v>
      </c>
      <c r="AQ3" s="52">
        <f t="shared" ref="AQ3:AQ66" si="14">IF(AC3="",0,IFERROR(AC3/O3,""))</f>
        <v>19.333333333333332</v>
      </c>
      <c r="AR3" s="52">
        <f t="shared" ref="AR3:AR66" si="15">IF(AD3="",0,IFERROR(AD3/P3,""))</f>
        <v>0</v>
      </c>
      <c r="AS3" s="53">
        <f t="shared" ref="AS3:AS66" si="16">IF(Q3="",0,100*Q3/MAX(Q:Q))</f>
        <v>0</v>
      </c>
      <c r="AT3" s="54">
        <f t="shared" ref="AT3:AT66" si="17">IF(R3="",0,100*R3/MAX(R:R))</f>
        <v>0</v>
      </c>
      <c r="AU3" s="54">
        <f t="shared" ref="AU3:AU66" si="18">IF(S3="",0,100*S3/MAX(S:S))</f>
        <v>27.659574468085104</v>
      </c>
      <c r="AV3" s="54">
        <f t="shared" ref="AV3:AV66" si="19">IF(T3="",0,100*T3/MAX(T:T))</f>
        <v>27.659574468085104</v>
      </c>
      <c r="AW3" s="54">
        <f t="shared" ref="AW3:AW66" si="20">IF(U3="",0,100*U3/MAX(U:U))</f>
        <v>27.515400410677618</v>
      </c>
      <c r="AX3" s="54">
        <f t="shared" ref="AX3:AX66" si="21">IF(V3="",0,100*V3/MAX(V:V))</f>
        <v>23.395445134575571</v>
      </c>
      <c r="AY3" s="54">
        <f t="shared" ref="AY3:AY66" si="22">IF(W3="",0,100*W3/MAX(W:W))</f>
        <v>23.395445134575571</v>
      </c>
      <c r="AZ3" s="54">
        <f t="shared" ref="AZ3:AZ66" si="23">IF(X3="",0,100*X3/MAX(X:X))</f>
        <v>30.144927536231883</v>
      </c>
      <c r="BA3" s="54">
        <f t="shared" ref="BA3:BA66" si="24">IF(Y3="",0,100*Y3/MAX(Y:Y))</f>
        <v>12.936344969199178</v>
      </c>
      <c r="BB3" s="54">
        <f t="shared" ref="BB3:BB66" si="25">IF(Z3="",0,100*Z3/MAX(Z:Z))</f>
        <v>12.936344969199178</v>
      </c>
      <c r="BC3" s="54">
        <f t="shared" ref="BC3:BC66" si="26">IF(AA3="",0,100*AA3/MAX(AA:AA))</f>
        <v>26.741573033707866</v>
      </c>
      <c r="BD3" s="54">
        <f t="shared" ref="BD3:BD66" si="27">IF(AB3="",0,100*AB3/MAX(AB:AB))</f>
        <v>0</v>
      </c>
      <c r="BE3" s="54">
        <f t="shared" ref="BE3:BE66" si="28">IF(AC3="",0,100*AC3/MAX(AC:AC))</f>
        <v>11.047619047619047</v>
      </c>
      <c r="BF3" s="54">
        <f t="shared" ref="BF3:BF66" si="29">IF(AD3="",0,100*AD3/MAX(AD:AD))</f>
        <v>0</v>
      </c>
      <c r="BI3" s="52">
        <v>7.55</v>
      </c>
      <c r="BJ3" s="52">
        <v>7.55</v>
      </c>
      <c r="BK3" s="52">
        <v>7.95</v>
      </c>
      <c r="BL3" s="52">
        <v>7.23</v>
      </c>
      <c r="BM3" s="52">
        <v>7.23</v>
      </c>
      <c r="BN3" s="52">
        <v>7.44</v>
      </c>
      <c r="BO3" s="52">
        <v>7.1</v>
      </c>
      <c r="BP3" s="52">
        <v>7.1</v>
      </c>
      <c r="BQ3" s="52">
        <v>7.39</v>
      </c>
      <c r="BS3" s="52">
        <v>7.08</v>
      </c>
    </row>
    <row r="4" spans="1:72" ht="18" x14ac:dyDescent="0.25">
      <c r="A4" s="49" t="s">
        <v>17</v>
      </c>
      <c r="B4" s="50" t="s">
        <v>2650</v>
      </c>
      <c r="C4" s="51">
        <v>5.92</v>
      </c>
      <c r="D4" s="52">
        <v>4.18</v>
      </c>
      <c r="E4" s="52">
        <v>5.14</v>
      </c>
      <c r="F4" s="52">
        <v>5.14</v>
      </c>
      <c r="G4" s="52">
        <v>6.81</v>
      </c>
      <c r="H4" s="52">
        <v>4.32</v>
      </c>
      <c r="I4" s="52">
        <v>4.32</v>
      </c>
      <c r="J4" s="52">
        <v>6.84</v>
      </c>
      <c r="K4" s="52">
        <v>6.77</v>
      </c>
      <c r="L4" s="52">
        <v>6.77</v>
      </c>
      <c r="M4" s="52">
        <v>5.84</v>
      </c>
      <c r="N4" s="52">
        <v>5.57</v>
      </c>
      <c r="O4" s="52">
        <v>4.54</v>
      </c>
      <c r="P4" s="52">
        <v>5.21</v>
      </c>
      <c r="S4" s="54">
        <v>14</v>
      </c>
      <c r="T4" s="54">
        <v>14</v>
      </c>
      <c r="U4" s="54">
        <v>9.4</v>
      </c>
      <c r="V4" s="54">
        <v>18.7</v>
      </c>
      <c r="W4" s="54">
        <v>18.7</v>
      </c>
      <c r="X4" s="54">
        <v>12.5</v>
      </c>
      <c r="Y4" s="54">
        <v>9.1999999999999993</v>
      </c>
      <c r="Z4" s="54">
        <v>9.1999999999999993</v>
      </c>
      <c r="AA4" s="54">
        <v>16.2</v>
      </c>
      <c r="AB4" s="54">
        <v>2</v>
      </c>
      <c r="AC4" s="54">
        <v>3.4</v>
      </c>
      <c r="AD4" s="54">
        <v>6.9</v>
      </c>
      <c r="AE4" s="51">
        <f t="shared" si="2"/>
        <v>0</v>
      </c>
      <c r="AF4" s="52">
        <f t="shared" si="3"/>
        <v>0</v>
      </c>
      <c r="AG4" s="52">
        <f t="shared" si="4"/>
        <v>2.7237354085603114</v>
      </c>
      <c r="AH4" s="52">
        <f t="shared" si="5"/>
        <v>2.7237354085603114</v>
      </c>
      <c r="AI4" s="52">
        <f t="shared" si="6"/>
        <v>1.380323054331865</v>
      </c>
      <c r="AJ4" s="52">
        <f t="shared" si="7"/>
        <v>4.3287037037037033</v>
      </c>
      <c r="AK4" s="52">
        <f t="shared" si="8"/>
        <v>4.3287037037037033</v>
      </c>
      <c r="AL4" s="52">
        <f t="shared" si="9"/>
        <v>1.827485380116959</v>
      </c>
      <c r="AM4" s="52">
        <f t="shared" si="10"/>
        <v>1.3589364844903988</v>
      </c>
      <c r="AN4" s="52">
        <f t="shared" si="11"/>
        <v>1.3589364844903988</v>
      </c>
      <c r="AO4" s="52">
        <f t="shared" si="12"/>
        <v>2.7739726027397258</v>
      </c>
      <c r="AP4" s="52">
        <f t="shared" si="13"/>
        <v>0.35906642728904847</v>
      </c>
      <c r="AQ4" s="52">
        <f t="shared" si="14"/>
        <v>0.74889867841409685</v>
      </c>
      <c r="AR4" s="52">
        <f t="shared" si="15"/>
        <v>1.324376199616123</v>
      </c>
      <c r="AS4" s="53">
        <f t="shared" si="16"/>
        <v>0</v>
      </c>
      <c r="AT4" s="54">
        <f t="shared" si="17"/>
        <v>0</v>
      </c>
      <c r="AU4" s="54">
        <f t="shared" si="18"/>
        <v>27.079303675048354</v>
      </c>
      <c r="AV4" s="54">
        <f t="shared" si="19"/>
        <v>27.079303675048354</v>
      </c>
      <c r="AW4" s="54">
        <f t="shared" si="20"/>
        <v>19.301848049281315</v>
      </c>
      <c r="AX4" s="54">
        <f t="shared" si="21"/>
        <v>38.716356107660459</v>
      </c>
      <c r="AY4" s="54">
        <f t="shared" si="22"/>
        <v>38.716356107660459</v>
      </c>
      <c r="AZ4" s="54">
        <f t="shared" si="23"/>
        <v>36.231884057971016</v>
      </c>
      <c r="BA4" s="54">
        <f t="shared" si="24"/>
        <v>18.891170431211496</v>
      </c>
      <c r="BB4" s="54">
        <f t="shared" si="25"/>
        <v>18.891170431211496</v>
      </c>
      <c r="BC4" s="54">
        <f t="shared" si="26"/>
        <v>36.40449438202247</v>
      </c>
      <c r="BD4" s="54">
        <f t="shared" si="27"/>
        <v>3.944773175542406</v>
      </c>
      <c r="BE4" s="54">
        <f t="shared" si="28"/>
        <v>6.4761904761904763</v>
      </c>
      <c r="BF4" s="54">
        <f t="shared" si="29"/>
        <v>13.636363636363637</v>
      </c>
      <c r="BI4" s="52">
        <v>8.84</v>
      </c>
      <c r="BJ4" s="52">
        <v>8.84</v>
      </c>
      <c r="BK4" s="52">
        <v>8.98</v>
      </c>
      <c r="BL4" s="52">
        <v>8.65</v>
      </c>
      <c r="BM4" s="52">
        <v>8.65</v>
      </c>
      <c r="BN4" s="52">
        <v>8.64</v>
      </c>
      <c r="BO4" s="52">
        <v>7.8</v>
      </c>
      <c r="BP4" s="52">
        <v>7.8</v>
      </c>
      <c r="BQ4" s="52">
        <v>8.27</v>
      </c>
      <c r="BR4" s="52">
        <v>7.93</v>
      </c>
      <c r="BS4" s="52">
        <v>7.81</v>
      </c>
      <c r="BT4" s="52">
        <v>7.72</v>
      </c>
    </row>
    <row r="5" spans="1:72" ht="18" x14ac:dyDescent="0.25">
      <c r="A5" s="49" t="s">
        <v>18</v>
      </c>
      <c r="B5" s="50" t="s">
        <v>2651</v>
      </c>
      <c r="C5" s="51">
        <v>1.1000000000000001</v>
      </c>
      <c r="D5" s="52">
        <v>1.86</v>
      </c>
      <c r="E5" s="52">
        <v>1.71</v>
      </c>
      <c r="F5" s="52">
        <v>1.71</v>
      </c>
      <c r="G5" s="52">
        <v>0.98</v>
      </c>
      <c r="H5" s="52">
        <v>0.83</v>
      </c>
      <c r="I5" s="52">
        <v>0.83</v>
      </c>
      <c r="J5" s="52">
        <v>2.1</v>
      </c>
      <c r="K5" s="52">
        <v>0.45</v>
      </c>
      <c r="L5" s="52">
        <v>0.45</v>
      </c>
      <c r="M5" s="52">
        <v>2.42</v>
      </c>
      <c r="N5" s="52">
        <v>2.89</v>
      </c>
      <c r="O5" s="52">
        <v>2.52</v>
      </c>
      <c r="P5" s="52">
        <v>2.06</v>
      </c>
      <c r="S5" s="54">
        <v>9.6999999999999993</v>
      </c>
      <c r="T5" s="54">
        <v>9.6999999999999993</v>
      </c>
      <c r="U5" s="54">
        <v>12.9</v>
      </c>
      <c r="V5" s="54">
        <v>8.4</v>
      </c>
      <c r="W5" s="54">
        <v>8.4</v>
      </c>
      <c r="X5" s="54">
        <v>6.4</v>
      </c>
      <c r="AE5" s="51">
        <f t="shared" si="2"/>
        <v>0</v>
      </c>
      <c r="AF5" s="52">
        <f t="shared" si="3"/>
        <v>0</v>
      </c>
      <c r="AG5" s="52">
        <f t="shared" si="4"/>
        <v>5.6725146198830405</v>
      </c>
      <c r="AH5" s="52">
        <f t="shared" si="5"/>
        <v>5.6725146198830405</v>
      </c>
      <c r="AI5" s="52">
        <f t="shared" si="6"/>
        <v>13.163265306122449</v>
      </c>
      <c r="AJ5" s="52">
        <f t="shared" si="7"/>
        <v>10.120481927710845</v>
      </c>
      <c r="AK5" s="52">
        <f t="shared" si="8"/>
        <v>10.120481927710845</v>
      </c>
      <c r="AL5" s="52">
        <f t="shared" si="9"/>
        <v>3.0476190476190474</v>
      </c>
      <c r="AM5" s="52">
        <f t="shared" si="10"/>
        <v>0</v>
      </c>
      <c r="AN5" s="52">
        <f t="shared" si="11"/>
        <v>0</v>
      </c>
      <c r="AO5" s="52">
        <f t="shared" si="12"/>
        <v>0</v>
      </c>
      <c r="AP5" s="52">
        <f t="shared" si="13"/>
        <v>0</v>
      </c>
      <c r="AQ5" s="52">
        <f t="shared" si="14"/>
        <v>0</v>
      </c>
      <c r="AR5" s="52">
        <f t="shared" si="15"/>
        <v>0</v>
      </c>
      <c r="AS5" s="53">
        <f t="shared" si="16"/>
        <v>0</v>
      </c>
      <c r="AT5" s="54">
        <f t="shared" si="17"/>
        <v>0</v>
      </c>
      <c r="AU5" s="54">
        <f t="shared" si="18"/>
        <v>18.76208897485493</v>
      </c>
      <c r="AV5" s="54">
        <f t="shared" si="19"/>
        <v>18.76208897485493</v>
      </c>
      <c r="AW5" s="54">
        <f t="shared" si="20"/>
        <v>26.488706365503077</v>
      </c>
      <c r="AX5" s="54">
        <f t="shared" si="21"/>
        <v>17.39130434782609</v>
      </c>
      <c r="AY5" s="54">
        <f t="shared" si="22"/>
        <v>17.39130434782609</v>
      </c>
      <c r="AZ5" s="54">
        <f t="shared" si="23"/>
        <v>18.55072463768116</v>
      </c>
      <c r="BA5" s="54">
        <f t="shared" si="24"/>
        <v>0</v>
      </c>
      <c r="BB5" s="54">
        <f t="shared" si="25"/>
        <v>0</v>
      </c>
      <c r="BC5" s="54">
        <f t="shared" si="26"/>
        <v>0</v>
      </c>
      <c r="BD5" s="54">
        <f t="shared" si="27"/>
        <v>0</v>
      </c>
      <c r="BE5" s="54">
        <f t="shared" si="28"/>
        <v>0</v>
      </c>
      <c r="BF5" s="54">
        <f t="shared" si="29"/>
        <v>0</v>
      </c>
      <c r="BI5" s="52">
        <v>7.36</v>
      </c>
      <c r="BJ5" s="52">
        <v>7.36</v>
      </c>
      <c r="BK5" s="52">
        <v>7.63</v>
      </c>
      <c r="BL5" s="52">
        <v>7.47</v>
      </c>
      <c r="BM5" s="52">
        <v>7.47</v>
      </c>
      <c r="BN5" s="52">
        <v>7.26</v>
      </c>
    </row>
    <row r="6" spans="1:72" ht="18" x14ac:dyDescent="0.25">
      <c r="A6" s="49" t="s">
        <v>19</v>
      </c>
      <c r="B6" s="50" t="s">
        <v>2652</v>
      </c>
      <c r="C6" s="51">
        <v>2.5</v>
      </c>
      <c r="D6" s="52">
        <v>0.91</v>
      </c>
      <c r="E6" s="52">
        <v>4.45</v>
      </c>
      <c r="F6" s="52">
        <v>4.45</v>
      </c>
      <c r="G6" s="52">
        <v>4.79</v>
      </c>
      <c r="H6" s="52">
        <v>5.37</v>
      </c>
      <c r="I6" s="52">
        <v>5.37</v>
      </c>
      <c r="J6" s="52">
        <v>4.1100000000000003</v>
      </c>
      <c r="K6" s="52">
        <v>2.33</v>
      </c>
      <c r="L6" s="52">
        <v>2.33</v>
      </c>
      <c r="M6" s="52">
        <v>4.34</v>
      </c>
      <c r="N6" s="52">
        <v>0.84</v>
      </c>
      <c r="O6" s="52">
        <v>0.28999999999999998</v>
      </c>
      <c r="P6" s="52">
        <v>2.11</v>
      </c>
      <c r="S6" s="54">
        <v>9.4</v>
      </c>
      <c r="T6" s="54">
        <v>9.4</v>
      </c>
      <c r="U6" s="54">
        <v>14.5</v>
      </c>
      <c r="V6" s="54">
        <v>3.3</v>
      </c>
      <c r="W6" s="54">
        <v>3.3</v>
      </c>
      <c r="AE6" s="51">
        <f t="shared" si="2"/>
        <v>0</v>
      </c>
      <c r="AF6" s="52">
        <f t="shared" si="3"/>
        <v>0</v>
      </c>
      <c r="AG6" s="52">
        <f t="shared" si="4"/>
        <v>2.1123595505617976</v>
      </c>
      <c r="AH6" s="52">
        <f t="shared" si="5"/>
        <v>2.1123595505617976</v>
      </c>
      <c r="AI6" s="52">
        <f t="shared" si="6"/>
        <v>3.0271398747390394</v>
      </c>
      <c r="AJ6" s="52">
        <f t="shared" si="7"/>
        <v>0.61452513966480438</v>
      </c>
      <c r="AK6" s="52">
        <f t="shared" si="8"/>
        <v>0.61452513966480438</v>
      </c>
      <c r="AL6" s="52">
        <f t="shared" si="9"/>
        <v>0</v>
      </c>
      <c r="AM6" s="52">
        <f t="shared" si="10"/>
        <v>0</v>
      </c>
      <c r="AN6" s="52">
        <f t="shared" si="11"/>
        <v>0</v>
      </c>
      <c r="AO6" s="52">
        <f t="shared" si="12"/>
        <v>0</v>
      </c>
      <c r="AP6" s="52">
        <f t="shared" si="13"/>
        <v>0</v>
      </c>
      <c r="AQ6" s="52">
        <f t="shared" si="14"/>
        <v>0</v>
      </c>
      <c r="AR6" s="52">
        <f t="shared" si="15"/>
        <v>0</v>
      </c>
      <c r="AS6" s="53">
        <f t="shared" si="16"/>
        <v>0</v>
      </c>
      <c r="AT6" s="54">
        <f t="shared" si="17"/>
        <v>0</v>
      </c>
      <c r="AU6" s="54">
        <f t="shared" si="18"/>
        <v>18.18181818181818</v>
      </c>
      <c r="AV6" s="54">
        <f t="shared" si="19"/>
        <v>18.18181818181818</v>
      </c>
      <c r="AW6" s="54">
        <f t="shared" si="20"/>
        <v>29.774127310061601</v>
      </c>
      <c r="AX6" s="54">
        <f t="shared" si="21"/>
        <v>6.8322981366459627</v>
      </c>
      <c r="AY6" s="54">
        <f t="shared" si="22"/>
        <v>6.8322981366459627</v>
      </c>
      <c r="AZ6" s="54">
        <f t="shared" si="23"/>
        <v>0</v>
      </c>
      <c r="BA6" s="54">
        <f t="shared" si="24"/>
        <v>0</v>
      </c>
      <c r="BB6" s="54">
        <f t="shared" si="25"/>
        <v>0</v>
      </c>
      <c r="BC6" s="54">
        <f t="shared" si="26"/>
        <v>0</v>
      </c>
      <c r="BD6" s="54">
        <f t="shared" si="27"/>
        <v>0</v>
      </c>
      <c r="BE6" s="54">
        <f t="shared" si="28"/>
        <v>0</v>
      </c>
      <c r="BF6" s="54">
        <f t="shared" si="29"/>
        <v>0</v>
      </c>
      <c r="BI6" s="52">
        <v>7.2</v>
      </c>
      <c r="BJ6" s="52">
        <v>7.2</v>
      </c>
      <c r="BK6" s="52">
        <v>7.38</v>
      </c>
      <c r="BL6" s="52">
        <v>7.34</v>
      </c>
      <c r="BM6" s="52">
        <v>7.34</v>
      </c>
    </row>
    <row r="7" spans="1:72" ht="18" x14ac:dyDescent="0.25">
      <c r="A7" s="49" t="s">
        <v>20</v>
      </c>
      <c r="B7" s="50" t="s">
        <v>2653</v>
      </c>
      <c r="C7" s="51">
        <v>0.81</v>
      </c>
      <c r="D7" s="52">
        <v>1.1100000000000001</v>
      </c>
      <c r="E7" s="52">
        <v>2.5</v>
      </c>
      <c r="F7" s="52">
        <v>2.5</v>
      </c>
      <c r="G7" s="52">
        <v>4.88</v>
      </c>
      <c r="H7" s="52">
        <v>2.76</v>
      </c>
      <c r="I7" s="52">
        <v>2.76</v>
      </c>
      <c r="J7" s="52">
        <v>4.09</v>
      </c>
      <c r="K7" s="52">
        <v>4.91</v>
      </c>
      <c r="L7" s="52">
        <v>4.91</v>
      </c>
      <c r="M7" s="52">
        <v>3.63</v>
      </c>
      <c r="N7" s="52">
        <v>1.02</v>
      </c>
      <c r="O7" s="52">
        <v>2.56</v>
      </c>
      <c r="P7" s="52">
        <v>2.25</v>
      </c>
      <c r="Q7" s="53">
        <v>12.7</v>
      </c>
      <c r="R7" s="54">
        <v>13.4</v>
      </c>
      <c r="S7" s="54">
        <v>17.7</v>
      </c>
      <c r="T7" s="54">
        <v>17.7</v>
      </c>
      <c r="U7" s="54">
        <v>12.2</v>
      </c>
      <c r="V7" s="54">
        <v>21.2</v>
      </c>
      <c r="W7" s="54">
        <v>21.2</v>
      </c>
      <c r="X7" s="54">
        <v>13.8</v>
      </c>
      <c r="Y7" s="54">
        <v>10</v>
      </c>
      <c r="Z7" s="54">
        <v>10</v>
      </c>
      <c r="AA7" s="54">
        <v>10</v>
      </c>
      <c r="AB7" s="54">
        <v>22.2</v>
      </c>
      <c r="AC7" s="54">
        <v>20</v>
      </c>
      <c r="AD7" s="54">
        <v>19.899999999999999</v>
      </c>
      <c r="AE7" s="51">
        <f t="shared" si="2"/>
        <v>15.679012345679011</v>
      </c>
      <c r="AF7" s="52">
        <f t="shared" si="3"/>
        <v>12.072072072072071</v>
      </c>
      <c r="AG7" s="52">
        <f t="shared" si="4"/>
        <v>7.08</v>
      </c>
      <c r="AH7" s="52">
        <f t="shared" si="5"/>
        <v>7.08</v>
      </c>
      <c r="AI7" s="52">
        <f t="shared" si="6"/>
        <v>2.5</v>
      </c>
      <c r="AJ7" s="52">
        <f t="shared" si="7"/>
        <v>7.6811594202898554</v>
      </c>
      <c r="AK7" s="52">
        <f t="shared" si="8"/>
        <v>7.6811594202898554</v>
      </c>
      <c r="AL7" s="52">
        <f t="shared" si="9"/>
        <v>3.3740831295843523</v>
      </c>
      <c r="AM7" s="52">
        <f t="shared" si="10"/>
        <v>2.0366598778004072</v>
      </c>
      <c r="AN7" s="52">
        <f t="shared" si="11"/>
        <v>2.0366598778004072</v>
      </c>
      <c r="AO7" s="52">
        <f t="shared" si="12"/>
        <v>2.7548209366391188</v>
      </c>
      <c r="AP7" s="52">
        <f t="shared" si="13"/>
        <v>21.764705882352938</v>
      </c>
      <c r="AQ7" s="52">
        <f t="shared" si="14"/>
        <v>7.8125</v>
      </c>
      <c r="AR7" s="52">
        <f t="shared" si="15"/>
        <v>8.8444444444444432</v>
      </c>
      <c r="AS7" s="53">
        <f t="shared" si="16"/>
        <v>23.34558823529412</v>
      </c>
      <c r="AT7" s="54">
        <f t="shared" si="17"/>
        <v>24.907063197026023</v>
      </c>
      <c r="AU7" s="54">
        <f t="shared" si="18"/>
        <v>34.235976789168276</v>
      </c>
      <c r="AV7" s="54">
        <f t="shared" si="19"/>
        <v>34.235976789168276</v>
      </c>
      <c r="AW7" s="54">
        <f t="shared" si="20"/>
        <v>25.051334702258725</v>
      </c>
      <c r="AX7" s="54">
        <f t="shared" si="21"/>
        <v>43.892339544513462</v>
      </c>
      <c r="AY7" s="54">
        <f t="shared" si="22"/>
        <v>43.892339544513462</v>
      </c>
      <c r="AZ7" s="54">
        <f t="shared" si="23"/>
        <v>40</v>
      </c>
      <c r="BA7" s="54">
        <f t="shared" si="24"/>
        <v>20.533880903490758</v>
      </c>
      <c r="BB7" s="54">
        <f t="shared" si="25"/>
        <v>20.533880903490758</v>
      </c>
      <c r="BC7" s="54">
        <f t="shared" si="26"/>
        <v>22.471910112359552</v>
      </c>
      <c r="BD7" s="54">
        <f t="shared" si="27"/>
        <v>43.786982248520708</v>
      </c>
      <c r="BE7" s="54">
        <f t="shared" si="28"/>
        <v>38.095238095238095</v>
      </c>
      <c r="BF7" s="54">
        <f t="shared" si="29"/>
        <v>39.328063241106712</v>
      </c>
      <c r="BG7" s="51">
        <v>6.16</v>
      </c>
      <c r="BH7" s="52">
        <v>6.14</v>
      </c>
      <c r="BI7" s="52">
        <v>7.56</v>
      </c>
      <c r="BJ7" s="52">
        <v>7.56</v>
      </c>
      <c r="BK7" s="52">
        <v>8.19</v>
      </c>
      <c r="BL7" s="52">
        <v>6.89</v>
      </c>
      <c r="BM7" s="52">
        <v>6.89</v>
      </c>
      <c r="BN7" s="52">
        <v>7.87</v>
      </c>
      <c r="BO7" s="52">
        <v>8.17</v>
      </c>
      <c r="BP7" s="52">
        <v>8.17</v>
      </c>
      <c r="BQ7" s="52">
        <v>8.49</v>
      </c>
      <c r="BR7" s="52">
        <v>7.01</v>
      </c>
      <c r="BS7" s="52">
        <v>6.3</v>
      </c>
      <c r="BT7" s="52">
        <v>6.37</v>
      </c>
    </row>
    <row r="8" spans="1:72" ht="18" x14ac:dyDescent="0.25">
      <c r="A8" s="49" t="s">
        <v>21</v>
      </c>
      <c r="B8" s="50" t="s">
        <v>2654</v>
      </c>
      <c r="C8" s="51">
        <v>0.61</v>
      </c>
      <c r="D8" s="52">
        <v>2.61</v>
      </c>
      <c r="E8" s="52">
        <v>1.22</v>
      </c>
      <c r="F8" s="52">
        <v>1.22</v>
      </c>
      <c r="G8" s="52">
        <v>1.63</v>
      </c>
      <c r="H8" s="52">
        <v>0.6</v>
      </c>
      <c r="I8" s="52">
        <v>0.6</v>
      </c>
      <c r="J8" s="52">
        <v>0.94</v>
      </c>
      <c r="K8" s="52">
        <v>1.69</v>
      </c>
      <c r="L8" s="52">
        <v>1.69</v>
      </c>
      <c r="M8" s="52">
        <v>0.47</v>
      </c>
      <c r="N8" s="52">
        <v>1.23</v>
      </c>
      <c r="O8" s="52">
        <v>2.35</v>
      </c>
      <c r="P8" s="52">
        <v>1.1499999999999999</v>
      </c>
      <c r="Q8" s="53">
        <v>5.8</v>
      </c>
      <c r="R8" s="54">
        <v>2.8</v>
      </c>
      <c r="S8" s="54">
        <v>12.2</v>
      </c>
      <c r="T8" s="54">
        <v>12.2</v>
      </c>
      <c r="U8" s="54">
        <v>14.5</v>
      </c>
      <c r="V8" s="54">
        <v>11.4</v>
      </c>
      <c r="W8" s="54">
        <v>11.4</v>
      </c>
      <c r="X8" s="54">
        <v>12.4</v>
      </c>
      <c r="Y8" s="54">
        <v>11.3</v>
      </c>
      <c r="Z8" s="54">
        <v>11.3</v>
      </c>
      <c r="AA8" s="54">
        <v>11.6</v>
      </c>
      <c r="AB8" s="54">
        <v>3.5</v>
      </c>
      <c r="AC8" s="54">
        <v>2</v>
      </c>
      <c r="AD8" s="54">
        <v>4.2</v>
      </c>
      <c r="AE8" s="51">
        <f t="shared" si="2"/>
        <v>9.5081967213114762</v>
      </c>
      <c r="AF8" s="52">
        <f t="shared" si="3"/>
        <v>1.0727969348659003</v>
      </c>
      <c r="AG8" s="52">
        <f t="shared" si="4"/>
        <v>10</v>
      </c>
      <c r="AH8" s="52">
        <f t="shared" si="5"/>
        <v>10</v>
      </c>
      <c r="AI8" s="52">
        <f t="shared" si="6"/>
        <v>8.8957055214723937</v>
      </c>
      <c r="AJ8" s="52">
        <f t="shared" si="7"/>
        <v>19</v>
      </c>
      <c r="AK8" s="52">
        <f t="shared" si="8"/>
        <v>19</v>
      </c>
      <c r="AL8" s="52">
        <f t="shared" si="9"/>
        <v>13.191489361702128</v>
      </c>
      <c r="AM8" s="52">
        <f t="shared" si="10"/>
        <v>6.6863905325443795</v>
      </c>
      <c r="AN8" s="52">
        <f t="shared" si="11"/>
        <v>6.6863905325443795</v>
      </c>
      <c r="AO8" s="52">
        <f t="shared" si="12"/>
        <v>24.680851063829788</v>
      </c>
      <c r="AP8" s="52">
        <f t="shared" si="13"/>
        <v>2.845528455284553</v>
      </c>
      <c r="AQ8" s="52">
        <f t="shared" si="14"/>
        <v>0.85106382978723405</v>
      </c>
      <c r="AR8" s="52">
        <f t="shared" si="15"/>
        <v>3.6521739130434785</v>
      </c>
      <c r="AS8" s="53">
        <f t="shared" si="16"/>
        <v>10.661764705882353</v>
      </c>
      <c r="AT8" s="54">
        <f t="shared" si="17"/>
        <v>5.2044609665427508</v>
      </c>
      <c r="AU8" s="54">
        <f t="shared" si="18"/>
        <v>23.597678916827853</v>
      </c>
      <c r="AV8" s="54">
        <f t="shared" si="19"/>
        <v>23.597678916827853</v>
      </c>
      <c r="AW8" s="54">
        <f t="shared" si="20"/>
        <v>29.774127310061601</v>
      </c>
      <c r="AX8" s="54">
        <f t="shared" si="21"/>
        <v>23.602484472049692</v>
      </c>
      <c r="AY8" s="54">
        <f t="shared" si="22"/>
        <v>23.602484472049692</v>
      </c>
      <c r="AZ8" s="54">
        <f t="shared" si="23"/>
        <v>35.94202898550725</v>
      </c>
      <c r="BA8" s="54">
        <f t="shared" si="24"/>
        <v>23.203285420944557</v>
      </c>
      <c r="BB8" s="54">
        <f t="shared" si="25"/>
        <v>23.203285420944557</v>
      </c>
      <c r="BC8" s="54">
        <f t="shared" si="26"/>
        <v>26.067415730337078</v>
      </c>
      <c r="BD8" s="54">
        <f t="shared" si="27"/>
        <v>6.9033530571992108</v>
      </c>
      <c r="BE8" s="54">
        <f t="shared" si="28"/>
        <v>3.8095238095238093</v>
      </c>
      <c r="BF8" s="54">
        <f t="shared" si="29"/>
        <v>8.3003952569169961</v>
      </c>
      <c r="BG8" s="51">
        <v>7.17</v>
      </c>
      <c r="BH8" s="52">
        <v>7.51</v>
      </c>
      <c r="BI8" s="52">
        <v>7.68</v>
      </c>
      <c r="BJ8" s="52">
        <v>7.68</v>
      </c>
      <c r="BK8" s="52">
        <v>7.76</v>
      </c>
      <c r="BL8" s="52">
        <v>7.45</v>
      </c>
      <c r="BM8" s="52">
        <v>7.45</v>
      </c>
      <c r="BN8" s="52">
        <v>8.35</v>
      </c>
      <c r="BO8" s="52">
        <v>8.58</v>
      </c>
      <c r="BP8" s="52">
        <v>8.58</v>
      </c>
      <c r="BQ8" s="52">
        <v>8.51</v>
      </c>
      <c r="BR8" s="52">
        <v>7.61</v>
      </c>
      <c r="BS8" s="52">
        <v>7.51</v>
      </c>
      <c r="BT8" s="52">
        <v>7.34</v>
      </c>
    </row>
    <row r="9" spans="1:72" ht="18" x14ac:dyDescent="0.25">
      <c r="A9" s="49" t="s">
        <v>22</v>
      </c>
      <c r="B9" s="50" t="s">
        <v>2655</v>
      </c>
      <c r="C9" s="51">
        <v>1.18</v>
      </c>
      <c r="D9" s="52">
        <v>1.18</v>
      </c>
      <c r="E9" s="52">
        <v>1.97</v>
      </c>
      <c r="F9" s="52">
        <v>1.97</v>
      </c>
      <c r="G9" s="52">
        <v>3.17</v>
      </c>
      <c r="H9" s="52">
        <v>1.48</v>
      </c>
      <c r="I9" s="52">
        <v>1.48</v>
      </c>
      <c r="J9" s="52">
        <v>1.84</v>
      </c>
      <c r="K9" s="52">
        <v>1.78</v>
      </c>
      <c r="L9" s="52">
        <v>1.78</v>
      </c>
      <c r="M9" s="52">
        <v>2.0299999999999998</v>
      </c>
      <c r="N9" s="52">
        <v>1.96</v>
      </c>
      <c r="O9" s="52">
        <v>1.28</v>
      </c>
      <c r="P9" s="52">
        <v>1.45</v>
      </c>
      <c r="Q9" s="53">
        <v>17.7</v>
      </c>
      <c r="R9" s="54">
        <v>15.8</v>
      </c>
      <c r="S9" s="54">
        <v>7.3</v>
      </c>
      <c r="T9" s="54">
        <v>7.3</v>
      </c>
      <c r="U9" s="54">
        <v>4.2</v>
      </c>
      <c r="V9" s="54">
        <v>11.5</v>
      </c>
      <c r="W9" s="54">
        <v>11.5</v>
      </c>
      <c r="X9" s="54">
        <v>5.5</v>
      </c>
      <c r="Y9" s="54">
        <v>5.3</v>
      </c>
      <c r="Z9" s="54">
        <v>5.3</v>
      </c>
      <c r="AA9" s="54">
        <v>4.5</v>
      </c>
      <c r="AB9" s="54">
        <v>18.600000000000001</v>
      </c>
      <c r="AC9" s="54">
        <v>18.2</v>
      </c>
      <c r="AD9" s="54">
        <v>19</v>
      </c>
      <c r="AE9" s="51">
        <f t="shared" si="2"/>
        <v>15</v>
      </c>
      <c r="AF9" s="52">
        <f t="shared" si="3"/>
        <v>13.389830508474578</v>
      </c>
      <c r="AG9" s="52">
        <f t="shared" si="4"/>
        <v>3.7055837563451774</v>
      </c>
      <c r="AH9" s="52">
        <f t="shared" si="5"/>
        <v>3.7055837563451774</v>
      </c>
      <c r="AI9" s="52">
        <f t="shared" si="6"/>
        <v>1.3249211356466877</v>
      </c>
      <c r="AJ9" s="52">
        <f t="shared" si="7"/>
        <v>7.7702702702702702</v>
      </c>
      <c r="AK9" s="52">
        <f t="shared" si="8"/>
        <v>7.7702702702702702</v>
      </c>
      <c r="AL9" s="52">
        <f t="shared" si="9"/>
        <v>2.9891304347826084</v>
      </c>
      <c r="AM9" s="52">
        <f t="shared" si="10"/>
        <v>2.9775280898876404</v>
      </c>
      <c r="AN9" s="52">
        <f t="shared" si="11"/>
        <v>2.9775280898876404</v>
      </c>
      <c r="AO9" s="52">
        <f t="shared" si="12"/>
        <v>2.2167487684729066</v>
      </c>
      <c r="AP9" s="52">
        <f t="shared" si="13"/>
        <v>9.4897959183673475</v>
      </c>
      <c r="AQ9" s="52">
        <f t="shared" si="14"/>
        <v>14.21875</v>
      </c>
      <c r="AR9" s="52">
        <f t="shared" si="15"/>
        <v>13.103448275862069</v>
      </c>
      <c r="AS9" s="53">
        <f t="shared" si="16"/>
        <v>32.536764705882355</v>
      </c>
      <c r="AT9" s="54">
        <f t="shared" si="17"/>
        <v>29.368029739776954</v>
      </c>
      <c r="AU9" s="54">
        <f t="shared" si="18"/>
        <v>14.119922630560927</v>
      </c>
      <c r="AV9" s="54">
        <f t="shared" si="19"/>
        <v>14.119922630560927</v>
      </c>
      <c r="AW9" s="54">
        <f t="shared" si="20"/>
        <v>8.6242299794661186</v>
      </c>
      <c r="AX9" s="54">
        <f t="shared" si="21"/>
        <v>23.80952380952381</v>
      </c>
      <c r="AY9" s="54">
        <f t="shared" si="22"/>
        <v>23.80952380952381</v>
      </c>
      <c r="AZ9" s="54">
        <f t="shared" si="23"/>
        <v>15.942028985507246</v>
      </c>
      <c r="BA9" s="54">
        <f t="shared" si="24"/>
        <v>10.882956878850102</v>
      </c>
      <c r="BB9" s="54">
        <f t="shared" si="25"/>
        <v>10.882956878850102</v>
      </c>
      <c r="BC9" s="54">
        <f t="shared" si="26"/>
        <v>10.112359550561798</v>
      </c>
      <c r="BD9" s="54">
        <f t="shared" si="27"/>
        <v>36.68639053254438</v>
      </c>
      <c r="BE9" s="54">
        <f t="shared" si="28"/>
        <v>34.666666666666664</v>
      </c>
      <c r="BF9" s="54">
        <f t="shared" si="29"/>
        <v>37.549407114624508</v>
      </c>
      <c r="BG9" s="51">
        <v>6.84</v>
      </c>
      <c r="BH9" s="52">
        <v>6.74</v>
      </c>
      <c r="BI9" s="52">
        <v>8.75</v>
      </c>
      <c r="BJ9" s="52">
        <v>8.75</v>
      </c>
      <c r="BK9" s="52">
        <v>8.59</v>
      </c>
      <c r="BL9" s="52">
        <v>8.57</v>
      </c>
      <c r="BM9" s="52">
        <v>8.57</v>
      </c>
      <c r="BN9" s="52">
        <v>8.9700000000000006</v>
      </c>
      <c r="BO9" s="52">
        <v>8.64</v>
      </c>
      <c r="BP9" s="52">
        <v>8.64</v>
      </c>
      <c r="BQ9" s="52">
        <v>8.85</v>
      </c>
      <c r="BR9" s="52">
        <v>8.31</v>
      </c>
      <c r="BS9" s="52">
        <v>7.85</v>
      </c>
      <c r="BT9" s="52">
        <v>7.81</v>
      </c>
    </row>
    <row r="10" spans="1:72" ht="18" x14ac:dyDescent="0.25">
      <c r="A10" s="49" t="s">
        <v>23</v>
      </c>
      <c r="B10" s="50" t="s">
        <v>2656</v>
      </c>
      <c r="C10" s="51">
        <v>2.5099999999999998</v>
      </c>
      <c r="D10" s="52">
        <v>2</v>
      </c>
      <c r="E10" s="52">
        <v>1.7</v>
      </c>
      <c r="F10" s="52">
        <v>1.7</v>
      </c>
      <c r="G10" s="52">
        <v>2.54</v>
      </c>
      <c r="H10" s="52">
        <v>1.85</v>
      </c>
      <c r="I10" s="52">
        <v>1.85</v>
      </c>
      <c r="J10" s="52">
        <v>1.99</v>
      </c>
      <c r="K10" s="52">
        <v>1.6</v>
      </c>
      <c r="L10" s="52">
        <v>1.6</v>
      </c>
      <c r="M10" s="52">
        <v>1.06</v>
      </c>
      <c r="N10" s="52">
        <v>2.93</v>
      </c>
      <c r="O10" s="52">
        <v>1.19</v>
      </c>
      <c r="P10" s="52">
        <v>1.48</v>
      </c>
      <c r="Q10" s="53">
        <v>24.3</v>
      </c>
      <c r="R10" s="54">
        <v>23.4</v>
      </c>
      <c r="S10" s="54">
        <v>21.6</v>
      </c>
      <c r="T10" s="54">
        <v>21.6</v>
      </c>
      <c r="U10" s="54">
        <v>19.2</v>
      </c>
      <c r="V10" s="54">
        <v>20.7</v>
      </c>
      <c r="W10" s="54">
        <v>20.7</v>
      </c>
      <c r="X10" s="54">
        <v>13</v>
      </c>
      <c r="Y10" s="54">
        <v>19.5</v>
      </c>
      <c r="Z10" s="54">
        <v>19.5</v>
      </c>
      <c r="AA10" s="54">
        <v>17.3</v>
      </c>
      <c r="AB10" s="54">
        <v>16.600000000000001</v>
      </c>
      <c r="AC10" s="54">
        <v>19.399999999999999</v>
      </c>
      <c r="AD10" s="54">
        <v>16.8</v>
      </c>
      <c r="AE10" s="51">
        <f t="shared" si="2"/>
        <v>9.6812749003984067</v>
      </c>
      <c r="AF10" s="52">
        <f t="shared" si="3"/>
        <v>11.7</v>
      </c>
      <c r="AG10" s="52">
        <f t="shared" si="4"/>
        <v>12.705882352941178</v>
      </c>
      <c r="AH10" s="52">
        <f t="shared" si="5"/>
        <v>12.705882352941178</v>
      </c>
      <c r="AI10" s="52">
        <f t="shared" si="6"/>
        <v>7.5590551181102361</v>
      </c>
      <c r="AJ10" s="52">
        <f t="shared" si="7"/>
        <v>11.189189189189188</v>
      </c>
      <c r="AK10" s="52">
        <f t="shared" si="8"/>
        <v>11.189189189189188</v>
      </c>
      <c r="AL10" s="52">
        <f t="shared" si="9"/>
        <v>6.5326633165829149</v>
      </c>
      <c r="AM10" s="52">
        <f t="shared" si="10"/>
        <v>12.1875</v>
      </c>
      <c r="AN10" s="52">
        <f t="shared" si="11"/>
        <v>12.1875</v>
      </c>
      <c r="AO10" s="52">
        <f t="shared" si="12"/>
        <v>16.320754716981131</v>
      </c>
      <c r="AP10" s="52">
        <f t="shared" si="13"/>
        <v>5.6655290102389078</v>
      </c>
      <c r="AQ10" s="52">
        <f t="shared" si="14"/>
        <v>16.30252100840336</v>
      </c>
      <c r="AR10" s="52">
        <f t="shared" si="15"/>
        <v>11.351351351351353</v>
      </c>
      <c r="AS10" s="53">
        <f t="shared" si="16"/>
        <v>44.669117647058826</v>
      </c>
      <c r="AT10" s="54">
        <f t="shared" si="17"/>
        <v>43.494423791821561</v>
      </c>
      <c r="AU10" s="54">
        <f t="shared" si="18"/>
        <v>41.779497098646033</v>
      </c>
      <c r="AV10" s="54">
        <f t="shared" si="19"/>
        <v>41.779497098646033</v>
      </c>
      <c r="AW10" s="54">
        <f t="shared" si="20"/>
        <v>39.425051334702253</v>
      </c>
      <c r="AX10" s="54">
        <f t="shared" si="21"/>
        <v>42.857142857142861</v>
      </c>
      <c r="AY10" s="54">
        <f t="shared" si="22"/>
        <v>42.857142857142861</v>
      </c>
      <c r="AZ10" s="54">
        <f t="shared" si="23"/>
        <v>37.681159420289852</v>
      </c>
      <c r="BA10" s="54">
        <f t="shared" si="24"/>
        <v>40.041067761806978</v>
      </c>
      <c r="BB10" s="54">
        <f t="shared" si="25"/>
        <v>40.041067761806978</v>
      </c>
      <c r="BC10" s="54">
        <f t="shared" si="26"/>
        <v>38.876404494382022</v>
      </c>
      <c r="BD10" s="54">
        <f t="shared" si="27"/>
        <v>32.741617357001978</v>
      </c>
      <c r="BE10" s="54">
        <f t="shared" si="28"/>
        <v>36.952380952380949</v>
      </c>
      <c r="BF10" s="54">
        <f t="shared" si="29"/>
        <v>33.201581027667984</v>
      </c>
      <c r="BG10" s="51">
        <v>6.98</v>
      </c>
      <c r="BH10" s="52">
        <v>6.91</v>
      </c>
      <c r="BI10" s="52">
        <v>7.63</v>
      </c>
      <c r="BJ10" s="52">
        <v>7.63</v>
      </c>
      <c r="BK10" s="52">
        <v>7.69</v>
      </c>
      <c r="BL10" s="52">
        <v>7.32</v>
      </c>
      <c r="BM10" s="52">
        <v>7.32</v>
      </c>
      <c r="BN10" s="52">
        <v>7.7</v>
      </c>
      <c r="BO10" s="52">
        <v>7.21</v>
      </c>
      <c r="BP10" s="52">
        <v>7.21</v>
      </c>
      <c r="BQ10" s="52">
        <v>7.48</v>
      </c>
      <c r="BR10" s="52">
        <v>6.62</v>
      </c>
      <c r="BS10" s="52">
        <v>6.69</v>
      </c>
      <c r="BT10" s="52">
        <v>6.7</v>
      </c>
    </row>
    <row r="11" spans="1:72" ht="18" x14ac:dyDescent="0.25">
      <c r="A11" s="49" t="s">
        <v>24</v>
      </c>
      <c r="B11" s="50" t="s">
        <v>2657</v>
      </c>
      <c r="C11" s="51">
        <v>3.13</v>
      </c>
      <c r="D11" s="52">
        <v>2.77</v>
      </c>
      <c r="E11" s="52">
        <v>5.24</v>
      </c>
      <c r="F11" s="52">
        <v>5.24</v>
      </c>
      <c r="G11" s="52">
        <v>5.68</v>
      </c>
      <c r="H11" s="52">
        <v>5.08</v>
      </c>
      <c r="I11" s="52">
        <v>5.08</v>
      </c>
      <c r="J11" s="52">
        <v>3.22</v>
      </c>
      <c r="K11" s="52">
        <v>9.17</v>
      </c>
      <c r="L11" s="52">
        <v>9.17</v>
      </c>
      <c r="M11" s="52">
        <v>6.98</v>
      </c>
      <c r="N11" s="52">
        <v>5.51</v>
      </c>
      <c r="O11" s="52">
        <v>4.55</v>
      </c>
      <c r="P11" s="52">
        <v>4.58</v>
      </c>
      <c r="Q11" s="53">
        <v>22.6</v>
      </c>
      <c r="R11" s="54">
        <v>23.7</v>
      </c>
      <c r="X11" s="54">
        <v>13.9</v>
      </c>
      <c r="Y11" s="54">
        <v>7.2</v>
      </c>
      <c r="Z11" s="54">
        <v>7.2</v>
      </c>
      <c r="AA11" s="54">
        <v>9</v>
      </c>
      <c r="AC11" s="54">
        <v>4.8</v>
      </c>
      <c r="AD11" s="54">
        <v>18.5</v>
      </c>
      <c r="AE11" s="51">
        <f t="shared" si="2"/>
        <v>7.2204472843450489</v>
      </c>
      <c r="AF11" s="52">
        <f t="shared" si="3"/>
        <v>8.55595667870036</v>
      </c>
      <c r="AG11" s="52">
        <f t="shared" si="4"/>
        <v>0</v>
      </c>
      <c r="AH11" s="52">
        <f t="shared" si="5"/>
        <v>0</v>
      </c>
      <c r="AI11" s="52">
        <f t="shared" si="6"/>
        <v>0</v>
      </c>
      <c r="AJ11" s="52">
        <f t="shared" si="7"/>
        <v>0</v>
      </c>
      <c r="AK11" s="52">
        <f t="shared" si="8"/>
        <v>0</v>
      </c>
      <c r="AL11" s="52">
        <f t="shared" si="9"/>
        <v>4.316770186335404</v>
      </c>
      <c r="AM11" s="52">
        <f t="shared" si="10"/>
        <v>0.7851690294438386</v>
      </c>
      <c r="AN11" s="52">
        <f t="shared" si="11"/>
        <v>0.7851690294438386</v>
      </c>
      <c r="AO11" s="52">
        <f t="shared" si="12"/>
        <v>1.2893982808022921</v>
      </c>
      <c r="AP11" s="52">
        <f t="shared" si="13"/>
        <v>0</v>
      </c>
      <c r="AQ11" s="52">
        <f t="shared" si="14"/>
        <v>1.054945054945055</v>
      </c>
      <c r="AR11" s="52">
        <f t="shared" si="15"/>
        <v>4.0393013100436681</v>
      </c>
      <c r="AS11" s="53">
        <f t="shared" si="16"/>
        <v>41.544117647058826</v>
      </c>
      <c r="AT11" s="54">
        <f t="shared" si="17"/>
        <v>44.05204460966543</v>
      </c>
      <c r="AU11" s="54">
        <f t="shared" si="18"/>
        <v>0</v>
      </c>
      <c r="AV11" s="54">
        <f t="shared" si="19"/>
        <v>0</v>
      </c>
      <c r="AW11" s="54">
        <f t="shared" si="20"/>
        <v>0</v>
      </c>
      <c r="AX11" s="54">
        <f t="shared" si="21"/>
        <v>0</v>
      </c>
      <c r="AY11" s="54">
        <f t="shared" si="22"/>
        <v>0</v>
      </c>
      <c r="AZ11" s="54">
        <f t="shared" si="23"/>
        <v>40.289855072463766</v>
      </c>
      <c r="BA11" s="54">
        <f t="shared" si="24"/>
        <v>14.784394250513346</v>
      </c>
      <c r="BB11" s="54">
        <f t="shared" si="25"/>
        <v>14.784394250513346</v>
      </c>
      <c r="BC11" s="54">
        <f t="shared" si="26"/>
        <v>20.224719101123597</v>
      </c>
      <c r="BD11" s="54">
        <f t="shared" si="27"/>
        <v>0</v>
      </c>
      <c r="BE11" s="54">
        <f t="shared" si="28"/>
        <v>9.1428571428571423</v>
      </c>
      <c r="BF11" s="54">
        <f t="shared" si="29"/>
        <v>36.561264822134383</v>
      </c>
      <c r="BG11" s="51">
        <v>6.79</v>
      </c>
      <c r="BH11" s="52">
        <v>6.72</v>
      </c>
      <c r="BN11" s="52">
        <v>6.63</v>
      </c>
      <c r="BO11" s="52">
        <v>6.77</v>
      </c>
      <c r="BP11" s="52">
        <v>6.77</v>
      </c>
      <c r="BQ11" s="52">
        <v>6.42</v>
      </c>
      <c r="BS11" s="52">
        <v>5.9</v>
      </c>
      <c r="BT11" s="52">
        <v>6.51</v>
      </c>
    </row>
    <row r="12" spans="1:72" ht="18" x14ac:dyDescent="0.25">
      <c r="A12" s="49" t="s">
        <v>25</v>
      </c>
      <c r="B12" s="50" t="s">
        <v>2658</v>
      </c>
      <c r="C12" s="51">
        <v>2.0099999999999998</v>
      </c>
      <c r="D12" s="52">
        <v>1.94</v>
      </c>
      <c r="E12" s="52">
        <v>1.67</v>
      </c>
      <c r="F12" s="52">
        <v>1.67</v>
      </c>
      <c r="G12" s="52">
        <v>1.0900000000000001</v>
      </c>
      <c r="H12" s="52">
        <v>2.29</v>
      </c>
      <c r="I12" s="52">
        <v>2.29</v>
      </c>
      <c r="J12" s="52">
        <v>3.49</v>
      </c>
      <c r="K12" s="52">
        <v>5.31</v>
      </c>
      <c r="L12" s="52">
        <v>5.31</v>
      </c>
      <c r="M12" s="52">
        <v>2.04</v>
      </c>
      <c r="N12" s="52">
        <v>1.87</v>
      </c>
      <c r="O12" s="52">
        <v>2</v>
      </c>
      <c r="P12" s="52">
        <v>2.35</v>
      </c>
      <c r="Q12" s="53">
        <v>19</v>
      </c>
      <c r="R12" s="54">
        <v>17.2</v>
      </c>
      <c r="S12" s="54">
        <v>6.4</v>
      </c>
      <c r="T12" s="54">
        <v>6.4</v>
      </c>
      <c r="U12" s="54">
        <v>8</v>
      </c>
      <c r="V12" s="54">
        <v>10.199999999999999</v>
      </c>
      <c r="W12" s="54">
        <v>10.199999999999999</v>
      </c>
      <c r="X12" s="54">
        <v>8.3000000000000007</v>
      </c>
      <c r="Y12" s="54">
        <v>12.4</v>
      </c>
      <c r="Z12" s="54">
        <v>12.4</v>
      </c>
      <c r="AA12" s="54">
        <v>14</v>
      </c>
      <c r="AB12" s="54">
        <v>7.3</v>
      </c>
      <c r="AC12" s="54">
        <v>7.6</v>
      </c>
      <c r="AD12" s="54">
        <v>11.5</v>
      </c>
      <c r="AE12" s="51">
        <f t="shared" si="2"/>
        <v>9.4527363184079611</v>
      </c>
      <c r="AF12" s="52">
        <f t="shared" si="3"/>
        <v>8.8659793814432994</v>
      </c>
      <c r="AG12" s="52">
        <f t="shared" si="4"/>
        <v>3.8323353293413178</v>
      </c>
      <c r="AH12" s="52">
        <f t="shared" si="5"/>
        <v>3.8323353293413178</v>
      </c>
      <c r="AI12" s="52">
        <f t="shared" si="6"/>
        <v>7.3394495412844032</v>
      </c>
      <c r="AJ12" s="52">
        <f t="shared" si="7"/>
        <v>4.4541484716157198</v>
      </c>
      <c r="AK12" s="52">
        <f t="shared" si="8"/>
        <v>4.4541484716157198</v>
      </c>
      <c r="AL12" s="52">
        <f t="shared" si="9"/>
        <v>2.3782234957020059</v>
      </c>
      <c r="AM12" s="52">
        <f t="shared" si="10"/>
        <v>2.3352165725047085</v>
      </c>
      <c r="AN12" s="52">
        <f t="shared" si="11"/>
        <v>2.3352165725047085</v>
      </c>
      <c r="AO12" s="52">
        <f t="shared" si="12"/>
        <v>6.8627450980392153</v>
      </c>
      <c r="AP12" s="52">
        <f t="shared" si="13"/>
        <v>3.903743315508021</v>
      </c>
      <c r="AQ12" s="52">
        <f t="shared" si="14"/>
        <v>3.8</v>
      </c>
      <c r="AR12" s="52">
        <f t="shared" si="15"/>
        <v>4.8936170212765955</v>
      </c>
      <c r="AS12" s="53">
        <f t="shared" si="16"/>
        <v>34.926470588235297</v>
      </c>
      <c r="AT12" s="54">
        <f t="shared" si="17"/>
        <v>31.970260223048328</v>
      </c>
      <c r="AU12" s="54">
        <f t="shared" si="18"/>
        <v>12.379110251450676</v>
      </c>
      <c r="AV12" s="54">
        <f t="shared" si="19"/>
        <v>12.379110251450676</v>
      </c>
      <c r="AW12" s="54">
        <f t="shared" si="20"/>
        <v>16.427104722792606</v>
      </c>
      <c r="AX12" s="54">
        <f t="shared" si="21"/>
        <v>21.118012422360248</v>
      </c>
      <c r="AY12" s="54">
        <f t="shared" si="22"/>
        <v>21.118012422360248</v>
      </c>
      <c r="AZ12" s="54">
        <f t="shared" si="23"/>
        <v>24.057971014492757</v>
      </c>
      <c r="BA12" s="54">
        <f t="shared" si="24"/>
        <v>25.46201232032854</v>
      </c>
      <c r="BB12" s="54">
        <f t="shared" si="25"/>
        <v>25.46201232032854</v>
      </c>
      <c r="BC12" s="54">
        <f t="shared" si="26"/>
        <v>31.460674157303369</v>
      </c>
      <c r="BD12" s="54">
        <f t="shared" si="27"/>
        <v>14.398422090729783</v>
      </c>
      <c r="BE12" s="54">
        <f t="shared" si="28"/>
        <v>14.476190476190476</v>
      </c>
      <c r="BF12" s="54">
        <f t="shared" si="29"/>
        <v>22.727272727272727</v>
      </c>
      <c r="BG12" s="51">
        <v>8.74</v>
      </c>
      <c r="BH12" s="52">
        <v>8.7899999999999991</v>
      </c>
      <c r="BI12" s="52">
        <v>8.8699999999999992</v>
      </c>
      <c r="BJ12" s="52">
        <v>8.8699999999999992</v>
      </c>
      <c r="BK12" s="52">
        <v>8.89</v>
      </c>
      <c r="BL12" s="52">
        <v>8.8699999999999992</v>
      </c>
      <c r="BM12" s="52">
        <v>8.8699999999999992</v>
      </c>
      <c r="BN12" s="52">
        <v>8.98</v>
      </c>
      <c r="BO12" s="52">
        <v>8.74</v>
      </c>
      <c r="BP12" s="52">
        <v>8.74</v>
      </c>
      <c r="BQ12" s="52">
        <v>8.94</v>
      </c>
      <c r="BR12" s="52">
        <v>8.83</v>
      </c>
      <c r="BS12" s="52">
        <v>8.98</v>
      </c>
      <c r="BT12" s="52">
        <v>8.9499999999999993</v>
      </c>
    </row>
    <row r="13" spans="1:72" ht="18" x14ac:dyDescent="0.25">
      <c r="A13" s="49" t="s">
        <v>31</v>
      </c>
      <c r="B13" s="50" t="s">
        <v>2659</v>
      </c>
      <c r="C13" s="51">
        <v>5.6</v>
      </c>
      <c r="D13" s="52">
        <v>5.14</v>
      </c>
      <c r="E13" s="52">
        <v>9.93</v>
      </c>
      <c r="F13" s="52">
        <v>9.93</v>
      </c>
      <c r="G13" s="52">
        <v>7.01</v>
      </c>
      <c r="H13" s="52">
        <v>10.85</v>
      </c>
      <c r="I13" s="52">
        <v>10.85</v>
      </c>
      <c r="J13" s="52">
        <v>7.89</v>
      </c>
      <c r="K13" s="52">
        <v>11.38</v>
      </c>
      <c r="L13" s="52">
        <v>11.38</v>
      </c>
      <c r="M13" s="52">
        <v>9.23</v>
      </c>
      <c r="N13" s="52">
        <v>4.8600000000000003</v>
      </c>
      <c r="O13" s="52">
        <v>3.42</v>
      </c>
      <c r="P13" s="52">
        <v>3.99</v>
      </c>
      <c r="Q13" s="53">
        <v>13.6</v>
      </c>
      <c r="R13" s="54">
        <v>8.9</v>
      </c>
      <c r="S13" s="54">
        <v>6.1</v>
      </c>
      <c r="T13" s="54">
        <v>6.1</v>
      </c>
      <c r="U13" s="54">
        <v>4.7</v>
      </c>
      <c r="V13" s="54">
        <v>16.899999999999999</v>
      </c>
      <c r="W13" s="54">
        <v>16.899999999999999</v>
      </c>
      <c r="X13" s="54">
        <v>16.399999999999999</v>
      </c>
      <c r="Y13" s="54">
        <v>18.7</v>
      </c>
      <c r="Z13" s="54">
        <v>18.7</v>
      </c>
      <c r="AA13" s="54">
        <v>22.5</v>
      </c>
      <c r="AB13" s="54">
        <v>27.1</v>
      </c>
      <c r="AC13" s="54">
        <v>23.1</v>
      </c>
      <c r="AE13" s="51">
        <f t="shared" si="2"/>
        <v>2.4285714285714288</v>
      </c>
      <c r="AF13" s="52">
        <f t="shared" si="3"/>
        <v>1.7315175097276267</v>
      </c>
      <c r="AG13" s="52">
        <f t="shared" si="4"/>
        <v>0.61430010070493457</v>
      </c>
      <c r="AH13" s="52">
        <f t="shared" si="5"/>
        <v>0.61430010070493457</v>
      </c>
      <c r="AI13" s="52">
        <f t="shared" si="6"/>
        <v>0.67047075606276751</v>
      </c>
      <c r="AJ13" s="52">
        <f t="shared" si="7"/>
        <v>1.5576036866359446</v>
      </c>
      <c r="AK13" s="52">
        <f t="shared" si="8"/>
        <v>1.5576036866359446</v>
      </c>
      <c r="AL13" s="52">
        <f t="shared" si="9"/>
        <v>2.0785804816223066</v>
      </c>
      <c r="AM13" s="52">
        <f t="shared" si="10"/>
        <v>1.6432337434094901</v>
      </c>
      <c r="AN13" s="52">
        <f t="shared" si="11"/>
        <v>1.6432337434094901</v>
      </c>
      <c r="AO13" s="52">
        <f t="shared" si="12"/>
        <v>2.4377031419284938</v>
      </c>
      <c r="AP13" s="52">
        <f t="shared" si="13"/>
        <v>5.576131687242798</v>
      </c>
      <c r="AQ13" s="52">
        <f t="shared" si="14"/>
        <v>6.7543859649122808</v>
      </c>
      <c r="AR13" s="52">
        <f t="shared" si="15"/>
        <v>0</v>
      </c>
      <c r="AS13" s="53">
        <f t="shared" si="16"/>
        <v>25</v>
      </c>
      <c r="AT13" s="54">
        <f t="shared" si="17"/>
        <v>16.542750929368029</v>
      </c>
      <c r="AU13" s="54">
        <f t="shared" si="18"/>
        <v>11.798839458413926</v>
      </c>
      <c r="AV13" s="54">
        <f t="shared" si="19"/>
        <v>11.798839458413926</v>
      </c>
      <c r="AW13" s="54">
        <f t="shared" si="20"/>
        <v>9.6509240246406574</v>
      </c>
      <c r="AX13" s="54">
        <f t="shared" si="21"/>
        <v>34.989648033126294</v>
      </c>
      <c r="AY13" s="54">
        <f t="shared" si="22"/>
        <v>34.989648033126294</v>
      </c>
      <c r="AZ13" s="54">
        <f t="shared" si="23"/>
        <v>47.536231884057962</v>
      </c>
      <c r="BA13" s="54">
        <f t="shared" si="24"/>
        <v>38.398357289527716</v>
      </c>
      <c r="BB13" s="54">
        <f t="shared" si="25"/>
        <v>38.398357289527716</v>
      </c>
      <c r="BC13" s="54">
        <f t="shared" si="26"/>
        <v>50.561797752808985</v>
      </c>
      <c r="BD13" s="54">
        <f t="shared" si="27"/>
        <v>53.451676528599606</v>
      </c>
      <c r="BE13" s="54">
        <f t="shared" si="28"/>
        <v>44</v>
      </c>
      <c r="BF13" s="54">
        <f t="shared" si="29"/>
        <v>0</v>
      </c>
      <c r="BG13" s="51">
        <v>5.33</v>
      </c>
      <c r="BH13" s="52">
        <v>5.33</v>
      </c>
      <c r="BI13" s="52">
        <v>7.09</v>
      </c>
      <c r="BJ13" s="52">
        <v>7.09</v>
      </c>
      <c r="BK13" s="52">
        <v>6.71</v>
      </c>
      <c r="BL13" s="52">
        <v>7.54</v>
      </c>
      <c r="BM13" s="52">
        <v>7.54</v>
      </c>
      <c r="BN13" s="52">
        <v>7.44</v>
      </c>
      <c r="BO13" s="52">
        <v>5.74</v>
      </c>
      <c r="BP13" s="52">
        <v>5.74</v>
      </c>
      <c r="BQ13" s="52">
        <v>6.06</v>
      </c>
      <c r="BR13" s="52">
        <v>6.2</v>
      </c>
      <c r="BS13" s="52">
        <v>5.7</v>
      </c>
    </row>
    <row r="14" spans="1:72" ht="18" x14ac:dyDescent="0.25">
      <c r="A14" s="49" t="s">
        <v>1</v>
      </c>
      <c r="B14" s="50" t="s">
        <v>2660</v>
      </c>
      <c r="C14" s="51">
        <v>2.72</v>
      </c>
      <c r="D14" s="52">
        <v>1.91</v>
      </c>
      <c r="E14" s="52">
        <v>0.82</v>
      </c>
      <c r="F14" s="52">
        <v>0.82</v>
      </c>
      <c r="G14" s="52">
        <v>2.27</v>
      </c>
      <c r="H14" s="52">
        <v>1.41</v>
      </c>
      <c r="I14" s="52">
        <v>1.41</v>
      </c>
      <c r="J14" s="52">
        <v>1.98</v>
      </c>
      <c r="K14" s="52">
        <v>4.62</v>
      </c>
      <c r="L14" s="52">
        <v>4.62</v>
      </c>
      <c r="M14" s="52">
        <v>3.25</v>
      </c>
      <c r="N14" s="52">
        <v>4.3600000000000003</v>
      </c>
      <c r="O14" s="52">
        <v>3.01</v>
      </c>
      <c r="P14" s="52">
        <v>4.6500000000000004</v>
      </c>
      <c r="Q14" s="53">
        <v>14</v>
      </c>
      <c r="R14" s="54">
        <v>9.1999999999999993</v>
      </c>
      <c r="S14" s="54">
        <v>9.1999999999999993</v>
      </c>
      <c r="T14" s="54">
        <v>9.1999999999999993</v>
      </c>
      <c r="U14" s="54">
        <v>7.7</v>
      </c>
      <c r="V14" s="54">
        <v>12.6</v>
      </c>
      <c r="W14" s="54">
        <v>12.6</v>
      </c>
      <c r="X14" s="54">
        <v>9.4</v>
      </c>
      <c r="Y14" s="54">
        <v>7.1</v>
      </c>
      <c r="Z14" s="54">
        <v>7.1</v>
      </c>
      <c r="AA14" s="54">
        <v>6.4</v>
      </c>
      <c r="AE14" s="51">
        <f t="shared" si="2"/>
        <v>5.1470588235294112</v>
      </c>
      <c r="AF14" s="52">
        <f t="shared" si="3"/>
        <v>4.8167539267015709</v>
      </c>
      <c r="AG14" s="52">
        <f t="shared" si="4"/>
        <v>11.219512195121951</v>
      </c>
      <c r="AH14" s="52">
        <f t="shared" si="5"/>
        <v>11.219512195121951</v>
      </c>
      <c r="AI14" s="52">
        <f t="shared" si="6"/>
        <v>3.392070484581498</v>
      </c>
      <c r="AJ14" s="52">
        <f t="shared" si="7"/>
        <v>8.9361702127659584</v>
      </c>
      <c r="AK14" s="52">
        <f t="shared" si="8"/>
        <v>8.9361702127659584</v>
      </c>
      <c r="AL14" s="52">
        <f t="shared" si="9"/>
        <v>4.7474747474747474</v>
      </c>
      <c r="AM14" s="52">
        <f t="shared" si="10"/>
        <v>1.5367965367965366</v>
      </c>
      <c r="AN14" s="52">
        <f t="shared" si="11"/>
        <v>1.5367965367965366</v>
      </c>
      <c r="AO14" s="52">
        <f t="shared" si="12"/>
        <v>1.9692307692307693</v>
      </c>
      <c r="AP14" s="52">
        <f t="shared" si="13"/>
        <v>0</v>
      </c>
      <c r="AQ14" s="52">
        <f t="shared" si="14"/>
        <v>0</v>
      </c>
      <c r="AR14" s="52">
        <f t="shared" si="15"/>
        <v>0</v>
      </c>
      <c r="AS14" s="53">
        <f t="shared" si="16"/>
        <v>25.735294117647058</v>
      </c>
      <c r="AT14" s="54">
        <f t="shared" si="17"/>
        <v>17.100371747211895</v>
      </c>
      <c r="AU14" s="54">
        <f t="shared" si="18"/>
        <v>17.794970986460346</v>
      </c>
      <c r="AV14" s="54">
        <f t="shared" si="19"/>
        <v>17.794970986460346</v>
      </c>
      <c r="AW14" s="54">
        <f t="shared" si="20"/>
        <v>15.811088295687885</v>
      </c>
      <c r="AX14" s="54">
        <f t="shared" si="21"/>
        <v>26.086956521739133</v>
      </c>
      <c r="AY14" s="54">
        <f t="shared" si="22"/>
        <v>26.086956521739133</v>
      </c>
      <c r="AZ14" s="54">
        <f t="shared" si="23"/>
        <v>27.246376811594203</v>
      </c>
      <c r="BA14" s="54">
        <f t="shared" si="24"/>
        <v>14.579055441478438</v>
      </c>
      <c r="BB14" s="54">
        <f t="shared" si="25"/>
        <v>14.579055441478438</v>
      </c>
      <c r="BC14" s="54">
        <f t="shared" si="26"/>
        <v>14.382022471910112</v>
      </c>
      <c r="BD14" s="54">
        <f t="shared" si="27"/>
        <v>0</v>
      </c>
      <c r="BE14" s="54">
        <f t="shared" si="28"/>
        <v>0</v>
      </c>
      <c r="BF14" s="54">
        <f t="shared" si="29"/>
        <v>0</v>
      </c>
      <c r="BG14" s="51">
        <v>6.34</v>
      </c>
      <c r="BH14" s="52">
        <v>6.55</v>
      </c>
      <c r="BI14" s="52">
        <v>6.33</v>
      </c>
      <c r="BJ14" s="52">
        <v>6.33</v>
      </c>
      <c r="BK14" s="52">
        <v>6.49</v>
      </c>
      <c r="BL14" s="52">
        <v>6.44</v>
      </c>
      <c r="BM14" s="52">
        <v>6.44</v>
      </c>
      <c r="BN14" s="52">
        <v>6.45</v>
      </c>
      <c r="BO14" s="52">
        <v>6.49</v>
      </c>
      <c r="BP14" s="52">
        <v>6.49</v>
      </c>
      <c r="BQ14" s="52">
        <v>6.64</v>
      </c>
    </row>
    <row r="15" spans="1:72" ht="18" x14ac:dyDescent="0.25">
      <c r="A15" s="49" t="s">
        <v>32</v>
      </c>
      <c r="B15" s="50" t="s">
        <v>2661</v>
      </c>
      <c r="C15" s="51">
        <v>8.36</v>
      </c>
      <c r="D15" s="52">
        <v>8.84</v>
      </c>
      <c r="E15" s="52">
        <v>5.66</v>
      </c>
      <c r="F15" s="52">
        <v>5.66</v>
      </c>
      <c r="G15" s="52">
        <v>5.86</v>
      </c>
      <c r="H15" s="52">
        <v>4.5999999999999996</v>
      </c>
      <c r="I15" s="52">
        <v>4.5999999999999996</v>
      </c>
      <c r="J15" s="52">
        <v>4.54</v>
      </c>
      <c r="K15" s="52">
        <v>8.0299999999999994</v>
      </c>
      <c r="L15" s="52">
        <v>8.0299999999999994</v>
      </c>
      <c r="M15" s="52">
        <v>9.1300000000000008</v>
      </c>
      <c r="N15" s="52">
        <v>5.21</v>
      </c>
      <c r="O15" s="52">
        <v>5.99</v>
      </c>
      <c r="P15" s="52">
        <v>6.38</v>
      </c>
      <c r="Q15" s="53">
        <v>34.5</v>
      </c>
      <c r="R15" s="54">
        <v>30.8</v>
      </c>
      <c r="S15" s="54">
        <v>30.8</v>
      </c>
      <c r="T15" s="54">
        <v>30.8</v>
      </c>
      <c r="U15" s="54">
        <v>31.1</v>
      </c>
      <c r="V15" s="54">
        <v>33.200000000000003</v>
      </c>
      <c r="W15" s="54">
        <v>33.200000000000003</v>
      </c>
      <c r="X15" s="54">
        <v>20.6</v>
      </c>
      <c r="Y15" s="54">
        <v>22.5</v>
      </c>
      <c r="Z15" s="54">
        <v>22.5</v>
      </c>
      <c r="AA15" s="54">
        <v>27.4</v>
      </c>
      <c r="AB15" s="54">
        <v>5</v>
      </c>
      <c r="AC15" s="54">
        <v>15.9</v>
      </c>
      <c r="AD15" s="54">
        <v>20.8</v>
      </c>
      <c r="AE15" s="51">
        <f t="shared" si="2"/>
        <v>4.1267942583732058</v>
      </c>
      <c r="AF15" s="52">
        <f t="shared" si="3"/>
        <v>3.4841628959276019</v>
      </c>
      <c r="AG15" s="52">
        <f t="shared" si="4"/>
        <v>5.4416961130742045</v>
      </c>
      <c r="AH15" s="52">
        <f t="shared" si="5"/>
        <v>5.4416961130742045</v>
      </c>
      <c r="AI15" s="52">
        <f t="shared" si="6"/>
        <v>5.3071672354948802</v>
      </c>
      <c r="AJ15" s="52">
        <f t="shared" si="7"/>
        <v>7.2173913043478271</v>
      </c>
      <c r="AK15" s="52">
        <f t="shared" si="8"/>
        <v>7.2173913043478271</v>
      </c>
      <c r="AL15" s="52">
        <f t="shared" si="9"/>
        <v>4.537444933920705</v>
      </c>
      <c r="AM15" s="52">
        <f t="shared" si="10"/>
        <v>2.8019925280199254</v>
      </c>
      <c r="AN15" s="52">
        <f t="shared" si="11"/>
        <v>2.8019925280199254</v>
      </c>
      <c r="AO15" s="52">
        <f t="shared" si="12"/>
        <v>3.0010952902519161</v>
      </c>
      <c r="AP15" s="52">
        <f t="shared" si="13"/>
        <v>0.95969289827255277</v>
      </c>
      <c r="AQ15" s="52">
        <f t="shared" si="14"/>
        <v>2.654424040066778</v>
      </c>
      <c r="AR15" s="52">
        <f t="shared" si="15"/>
        <v>3.2601880877742948</v>
      </c>
      <c r="AS15" s="53">
        <f t="shared" si="16"/>
        <v>63.419117647058826</v>
      </c>
      <c r="AT15" s="54">
        <f t="shared" si="17"/>
        <v>57.249070631970262</v>
      </c>
      <c r="AU15" s="54">
        <f t="shared" si="18"/>
        <v>59.574468085106382</v>
      </c>
      <c r="AV15" s="54">
        <f t="shared" si="19"/>
        <v>59.574468085106382</v>
      </c>
      <c r="AW15" s="54">
        <f t="shared" si="20"/>
        <v>63.860369609856257</v>
      </c>
      <c r="AX15" s="54">
        <f t="shared" si="21"/>
        <v>68.737060041407887</v>
      </c>
      <c r="AY15" s="54">
        <f t="shared" si="22"/>
        <v>68.737060041407887</v>
      </c>
      <c r="AZ15" s="54">
        <f t="shared" si="23"/>
        <v>59.710144927536234</v>
      </c>
      <c r="BA15" s="54">
        <f t="shared" si="24"/>
        <v>46.201232032854207</v>
      </c>
      <c r="BB15" s="54">
        <f t="shared" si="25"/>
        <v>46.201232032854207</v>
      </c>
      <c r="BC15" s="54">
        <f t="shared" si="26"/>
        <v>61.573033707865171</v>
      </c>
      <c r="BD15" s="54">
        <f t="shared" si="27"/>
        <v>9.8619329388560146</v>
      </c>
      <c r="BE15" s="54">
        <f t="shared" si="28"/>
        <v>30.285714285714285</v>
      </c>
      <c r="BF15" s="54">
        <f t="shared" si="29"/>
        <v>41.10671936758893</v>
      </c>
      <c r="BG15" s="51">
        <v>5.77</v>
      </c>
      <c r="BH15" s="52">
        <v>5.55</v>
      </c>
      <c r="BI15" s="52">
        <v>5.71</v>
      </c>
      <c r="BJ15" s="52">
        <v>5.71</v>
      </c>
      <c r="BK15" s="52">
        <v>5.81</v>
      </c>
      <c r="BL15" s="52">
        <v>5.92</v>
      </c>
      <c r="BM15" s="52">
        <v>5.92</v>
      </c>
      <c r="BN15" s="52">
        <v>5.65</v>
      </c>
      <c r="BO15" s="52">
        <v>5.36</v>
      </c>
      <c r="BP15" s="52">
        <v>5.36</v>
      </c>
      <c r="BQ15" s="52">
        <v>5.87</v>
      </c>
      <c r="BR15" s="52">
        <v>4.63</v>
      </c>
      <c r="BS15" s="52">
        <v>4.84</v>
      </c>
      <c r="BT15" s="52">
        <v>5.04</v>
      </c>
    </row>
    <row r="16" spans="1:72" ht="18" x14ac:dyDescent="0.25">
      <c r="A16" s="49" t="s">
        <v>33</v>
      </c>
      <c r="B16" s="50" t="s">
        <v>2662</v>
      </c>
      <c r="C16" s="51">
        <v>1.57</v>
      </c>
      <c r="D16" s="52">
        <v>3.07</v>
      </c>
      <c r="E16" s="52">
        <v>2.94</v>
      </c>
      <c r="F16" s="52">
        <v>2.94</v>
      </c>
      <c r="G16" s="52">
        <v>3.15</v>
      </c>
      <c r="H16" s="52">
        <v>2.12</v>
      </c>
      <c r="I16" s="52">
        <v>2.12</v>
      </c>
      <c r="J16" s="52">
        <v>1.51</v>
      </c>
      <c r="K16" s="52">
        <v>4.1399999999999997</v>
      </c>
      <c r="L16" s="52">
        <v>4.1399999999999997</v>
      </c>
      <c r="M16" s="52">
        <v>7.75</v>
      </c>
      <c r="N16" s="52">
        <v>2.76</v>
      </c>
      <c r="O16" s="52">
        <v>0.71</v>
      </c>
      <c r="P16" s="52">
        <v>0.9</v>
      </c>
      <c r="S16" s="54">
        <v>31.1</v>
      </c>
      <c r="T16" s="54">
        <v>31.1</v>
      </c>
      <c r="U16" s="54">
        <v>28.3</v>
      </c>
      <c r="V16" s="54">
        <v>16.100000000000001</v>
      </c>
      <c r="W16" s="54">
        <v>16.100000000000001</v>
      </c>
      <c r="X16" s="54">
        <v>5</v>
      </c>
      <c r="AE16" s="51">
        <f t="shared" si="2"/>
        <v>0</v>
      </c>
      <c r="AF16" s="52">
        <f t="shared" si="3"/>
        <v>0</v>
      </c>
      <c r="AG16" s="52">
        <f t="shared" si="4"/>
        <v>10.578231292517007</v>
      </c>
      <c r="AH16" s="52">
        <f t="shared" si="5"/>
        <v>10.578231292517007</v>
      </c>
      <c r="AI16" s="52">
        <f t="shared" si="6"/>
        <v>8.9841269841269842</v>
      </c>
      <c r="AJ16" s="52">
        <f t="shared" si="7"/>
        <v>7.5943396226415096</v>
      </c>
      <c r="AK16" s="52">
        <f t="shared" si="8"/>
        <v>7.5943396226415096</v>
      </c>
      <c r="AL16" s="52">
        <f t="shared" si="9"/>
        <v>3.3112582781456954</v>
      </c>
      <c r="AM16" s="52">
        <f t="shared" si="10"/>
        <v>0</v>
      </c>
      <c r="AN16" s="52">
        <f t="shared" si="11"/>
        <v>0</v>
      </c>
      <c r="AO16" s="52">
        <f t="shared" si="12"/>
        <v>0</v>
      </c>
      <c r="AP16" s="52">
        <f t="shared" si="13"/>
        <v>0</v>
      </c>
      <c r="AQ16" s="52">
        <f t="shared" si="14"/>
        <v>0</v>
      </c>
      <c r="AR16" s="52">
        <f t="shared" si="15"/>
        <v>0</v>
      </c>
      <c r="AS16" s="53">
        <f t="shared" si="16"/>
        <v>0</v>
      </c>
      <c r="AT16" s="54">
        <f t="shared" si="17"/>
        <v>0</v>
      </c>
      <c r="AU16" s="54">
        <f t="shared" si="18"/>
        <v>60.154738878143128</v>
      </c>
      <c r="AV16" s="54">
        <f t="shared" si="19"/>
        <v>60.154738878143128</v>
      </c>
      <c r="AW16" s="54">
        <f t="shared" si="20"/>
        <v>58.110882956878847</v>
      </c>
      <c r="AX16" s="54">
        <f t="shared" si="21"/>
        <v>33.333333333333343</v>
      </c>
      <c r="AY16" s="54">
        <f t="shared" si="22"/>
        <v>33.333333333333343</v>
      </c>
      <c r="AZ16" s="54">
        <f t="shared" si="23"/>
        <v>14.492753623188406</v>
      </c>
      <c r="BA16" s="54">
        <f t="shared" si="24"/>
        <v>0</v>
      </c>
      <c r="BB16" s="54">
        <f t="shared" si="25"/>
        <v>0</v>
      </c>
      <c r="BC16" s="54">
        <f t="shared" si="26"/>
        <v>0</v>
      </c>
      <c r="BD16" s="54">
        <f t="shared" si="27"/>
        <v>0</v>
      </c>
      <c r="BE16" s="54">
        <f t="shared" si="28"/>
        <v>0</v>
      </c>
      <c r="BF16" s="54">
        <f t="shared" si="29"/>
        <v>0</v>
      </c>
      <c r="BI16" s="52">
        <v>6.61</v>
      </c>
      <c r="BJ16" s="52">
        <v>6.61</v>
      </c>
      <c r="BK16" s="52">
        <v>6.81</v>
      </c>
      <c r="BL16" s="52">
        <v>5.54</v>
      </c>
      <c r="BM16" s="52">
        <v>5.54</v>
      </c>
      <c r="BN16" s="52">
        <v>5.28</v>
      </c>
    </row>
    <row r="17" spans="1:72" ht="18" x14ac:dyDescent="0.25">
      <c r="A17" s="49" t="s">
        <v>26</v>
      </c>
      <c r="B17" s="50" t="s">
        <v>2663</v>
      </c>
      <c r="C17" s="51">
        <v>7.89</v>
      </c>
      <c r="D17" s="52">
        <v>7.02</v>
      </c>
      <c r="E17" s="52">
        <v>9.27</v>
      </c>
      <c r="F17" s="52">
        <v>9.27</v>
      </c>
      <c r="G17" s="52">
        <v>9.56</v>
      </c>
      <c r="H17" s="52">
        <v>7.81</v>
      </c>
      <c r="I17" s="52">
        <v>7.81</v>
      </c>
      <c r="J17" s="52">
        <v>7.99</v>
      </c>
      <c r="K17" s="52">
        <v>10.19</v>
      </c>
      <c r="L17" s="52">
        <v>10.19</v>
      </c>
      <c r="M17" s="52">
        <v>10.11</v>
      </c>
      <c r="N17" s="52">
        <v>9.5299999999999994</v>
      </c>
      <c r="O17" s="52">
        <v>9.25</v>
      </c>
      <c r="P17" s="52">
        <v>8.6</v>
      </c>
      <c r="Q17" s="53">
        <v>52.6</v>
      </c>
      <c r="R17" s="54">
        <v>49.2</v>
      </c>
      <c r="S17" s="54">
        <v>46.2</v>
      </c>
      <c r="T17" s="54">
        <v>46.2</v>
      </c>
      <c r="U17" s="54">
        <v>39.700000000000003</v>
      </c>
      <c r="V17" s="54">
        <v>43.6</v>
      </c>
      <c r="W17" s="54">
        <v>43.6</v>
      </c>
      <c r="X17" s="54">
        <v>29.9</v>
      </c>
      <c r="Y17" s="54">
        <v>38.700000000000003</v>
      </c>
      <c r="Z17" s="54">
        <v>38.700000000000003</v>
      </c>
      <c r="AA17" s="54">
        <v>34.6</v>
      </c>
      <c r="AB17" s="54">
        <v>47.3</v>
      </c>
      <c r="AC17" s="54">
        <v>43.9</v>
      </c>
      <c r="AD17" s="54">
        <v>34.799999999999997</v>
      </c>
      <c r="AE17" s="51">
        <f t="shared" si="2"/>
        <v>6.666666666666667</v>
      </c>
      <c r="AF17" s="52">
        <f t="shared" si="3"/>
        <v>7.0085470085470094</v>
      </c>
      <c r="AG17" s="52">
        <f t="shared" si="4"/>
        <v>4.983818770226538</v>
      </c>
      <c r="AH17" s="52">
        <f t="shared" si="5"/>
        <v>4.983818770226538</v>
      </c>
      <c r="AI17" s="52">
        <f t="shared" si="6"/>
        <v>4.1527196652719667</v>
      </c>
      <c r="AJ17" s="52">
        <f t="shared" si="7"/>
        <v>5.5825864276568504</v>
      </c>
      <c r="AK17" s="52">
        <f t="shared" si="8"/>
        <v>5.5825864276568504</v>
      </c>
      <c r="AL17" s="52">
        <f t="shared" si="9"/>
        <v>3.7421777221526904</v>
      </c>
      <c r="AM17" s="52">
        <f t="shared" si="10"/>
        <v>3.7978410206084403</v>
      </c>
      <c r="AN17" s="52">
        <f t="shared" si="11"/>
        <v>3.7978410206084403</v>
      </c>
      <c r="AO17" s="52">
        <f t="shared" si="12"/>
        <v>3.4223541048466868</v>
      </c>
      <c r="AP17" s="52">
        <f t="shared" si="13"/>
        <v>4.963273871983211</v>
      </c>
      <c r="AQ17" s="52">
        <f t="shared" si="14"/>
        <v>4.7459459459459454</v>
      </c>
      <c r="AR17" s="52">
        <f t="shared" si="15"/>
        <v>4.0465116279069768</v>
      </c>
      <c r="AS17" s="53">
        <f t="shared" si="16"/>
        <v>96.691176470588232</v>
      </c>
      <c r="AT17" s="54">
        <f t="shared" si="17"/>
        <v>91.44981412639406</v>
      </c>
      <c r="AU17" s="54">
        <f t="shared" si="18"/>
        <v>89.361702127659569</v>
      </c>
      <c r="AV17" s="54">
        <f t="shared" si="19"/>
        <v>89.361702127659569</v>
      </c>
      <c r="AW17" s="54">
        <f t="shared" si="20"/>
        <v>81.51950718685832</v>
      </c>
      <c r="AX17" s="54">
        <f t="shared" si="21"/>
        <v>90.269151138716367</v>
      </c>
      <c r="AY17" s="54">
        <f t="shared" si="22"/>
        <v>90.269151138716367</v>
      </c>
      <c r="AZ17" s="54">
        <f t="shared" si="23"/>
        <v>86.666666666666671</v>
      </c>
      <c r="BA17" s="54">
        <f t="shared" si="24"/>
        <v>79.466119096509246</v>
      </c>
      <c r="BB17" s="54">
        <f t="shared" si="25"/>
        <v>79.466119096509246</v>
      </c>
      <c r="BC17" s="54">
        <f t="shared" si="26"/>
        <v>77.752808988764045</v>
      </c>
      <c r="BD17" s="54">
        <f t="shared" si="27"/>
        <v>93.293885601577898</v>
      </c>
      <c r="BE17" s="54">
        <f t="shared" si="28"/>
        <v>83.61904761904762</v>
      </c>
      <c r="BF17" s="54">
        <f t="shared" si="29"/>
        <v>68.774703557312236</v>
      </c>
      <c r="BG17" s="51">
        <v>6.5</v>
      </c>
      <c r="BH17" s="52">
        <v>6.4</v>
      </c>
      <c r="BI17" s="52">
        <v>7.25</v>
      </c>
      <c r="BJ17" s="52">
        <v>7.25</v>
      </c>
      <c r="BK17" s="52">
        <v>7.59</v>
      </c>
      <c r="BL17" s="52">
        <v>6.66</v>
      </c>
      <c r="BM17" s="52">
        <v>6.66</v>
      </c>
      <c r="BN17" s="52">
        <v>6.97</v>
      </c>
      <c r="BO17" s="52">
        <v>7.93</v>
      </c>
      <c r="BP17" s="52">
        <v>7.93</v>
      </c>
      <c r="BQ17" s="52">
        <v>7.8</v>
      </c>
      <c r="BR17" s="52">
        <v>6.42</v>
      </c>
      <c r="BS17" s="52">
        <v>5.86</v>
      </c>
      <c r="BT17" s="52">
        <v>5.41</v>
      </c>
    </row>
    <row r="18" spans="1:72" ht="18" x14ac:dyDescent="0.25">
      <c r="A18" s="49" t="s">
        <v>27</v>
      </c>
      <c r="B18" s="50" t="s">
        <v>2664</v>
      </c>
      <c r="C18" s="51">
        <v>8.27</v>
      </c>
      <c r="D18" s="52">
        <v>12.16</v>
      </c>
      <c r="E18" s="52">
        <v>10.7</v>
      </c>
      <c r="F18" s="52">
        <v>10.7</v>
      </c>
      <c r="G18" s="52">
        <v>10.85</v>
      </c>
      <c r="H18" s="52">
        <v>9.01</v>
      </c>
      <c r="I18" s="52">
        <v>9.01</v>
      </c>
      <c r="J18" s="52">
        <v>11.9</v>
      </c>
      <c r="K18" s="52">
        <v>9.42</v>
      </c>
      <c r="L18" s="52">
        <v>9.42</v>
      </c>
      <c r="M18" s="52">
        <v>13.13</v>
      </c>
      <c r="N18" s="52">
        <v>8.36</v>
      </c>
      <c r="O18" s="52">
        <v>10.050000000000001</v>
      </c>
      <c r="P18" s="52">
        <v>11.36</v>
      </c>
      <c r="Q18" s="53">
        <v>25.2</v>
      </c>
      <c r="R18" s="54">
        <v>21.3</v>
      </c>
      <c r="S18" s="54">
        <v>43.8</v>
      </c>
      <c r="T18" s="54">
        <v>43.8</v>
      </c>
      <c r="U18" s="54">
        <v>35.700000000000003</v>
      </c>
      <c r="V18" s="54">
        <v>39.299999999999997</v>
      </c>
      <c r="W18" s="54">
        <v>39.299999999999997</v>
      </c>
      <c r="X18" s="54">
        <v>26.3</v>
      </c>
      <c r="Y18" s="54">
        <v>36.9</v>
      </c>
      <c r="Z18" s="54">
        <v>36.9</v>
      </c>
      <c r="AA18" s="54">
        <v>33.4</v>
      </c>
      <c r="AB18" s="54">
        <v>26.4</v>
      </c>
      <c r="AC18" s="54">
        <v>21.9</v>
      </c>
      <c r="AD18" s="54">
        <v>15.8</v>
      </c>
      <c r="AE18" s="51">
        <f t="shared" si="2"/>
        <v>3.0471584038694077</v>
      </c>
      <c r="AF18" s="52">
        <f t="shared" si="3"/>
        <v>1.7516447368421053</v>
      </c>
      <c r="AG18" s="52">
        <f t="shared" si="4"/>
        <v>4.0934579439252339</v>
      </c>
      <c r="AH18" s="52">
        <f t="shared" si="5"/>
        <v>4.0934579439252339</v>
      </c>
      <c r="AI18" s="52">
        <f t="shared" si="6"/>
        <v>3.2903225806451615</v>
      </c>
      <c r="AJ18" s="52">
        <f t="shared" si="7"/>
        <v>4.3618201997780242</v>
      </c>
      <c r="AK18" s="52">
        <f t="shared" si="8"/>
        <v>4.3618201997780242</v>
      </c>
      <c r="AL18" s="52">
        <f t="shared" si="9"/>
        <v>2.2100840336134455</v>
      </c>
      <c r="AM18" s="52">
        <f t="shared" si="10"/>
        <v>3.9171974522292992</v>
      </c>
      <c r="AN18" s="52">
        <f t="shared" si="11"/>
        <v>3.9171974522292992</v>
      </c>
      <c r="AO18" s="52">
        <f t="shared" si="12"/>
        <v>2.5437928408225434</v>
      </c>
      <c r="AP18" s="52">
        <f t="shared" si="13"/>
        <v>3.1578947368421053</v>
      </c>
      <c r="AQ18" s="52">
        <f t="shared" si="14"/>
        <v>2.1791044776119399</v>
      </c>
      <c r="AR18" s="52">
        <f t="shared" si="15"/>
        <v>1.3908450704225352</v>
      </c>
      <c r="AS18" s="53">
        <f t="shared" si="16"/>
        <v>46.32352941176471</v>
      </c>
      <c r="AT18" s="54">
        <f t="shared" si="17"/>
        <v>39.591078066914498</v>
      </c>
      <c r="AU18" s="54">
        <f t="shared" si="18"/>
        <v>84.719535783365572</v>
      </c>
      <c r="AV18" s="54">
        <f t="shared" si="19"/>
        <v>84.719535783365572</v>
      </c>
      <c r="AW18" s="54">
        <f t="shared" si="20"/>
        <v>73.305954825462024</v>
      </c>
      <c r="AX18" s="54">
        <f t="shared" si="21"/>
        <v>81.366459627329192</v>
      </c>
      <c r="AY18" s="54">
        <f t="shared" si="22"/>
        <v>81.366459627329192</v>
      </c>
      <c r="AZ18" s="54">
        <f t="shared" si="23"/>
        <v>76.231884057971016</v>
      </c>
      <c r="BA18" s="54">
        <f t="shared" si="24"/>
        <v>75.770020533880896</v>
      </c>
      <c r="BB18" s="54">
        <f t="shared" si="25"/>
        <v>75.770020533880896</v>
      </c>
      <c r="BC18" s="54">
        <f t="shared" si="26"/>
        <v>75.056179775280896</v>
      </c>
      <c r="BD18" s="54">
        <f t="shared" si="27"/>
        <v>52.071005917159759</v>
      </c>
      <c r="BE18" s="54">
        <f t="shared" si="28"/>
        <v>41.714285714285715</v>
      </c>
      <c r="BF18" s="54">
        <f t="shared" si="29"/>
        <v>31.225296442687746</v>
      </c>
      <c r="BG18" s="51">
        <v>5.26</v>
      </c>
      <c r="BH18" s="52">
        <v>5.2</v>
      </c>
      <c r="BI18" s="52">
        <v>7.66</v>
      </c>
      <c r="BJ18" s="52">
        <v>7.66</v>
      </c>
      <c r="BK18" s="52">
        <v>7.93</v>
      </c>
      <c r="BL18" s="52">
        <v>7.26</v>
      </c>
      <c r="BM18" s="52">
        <v>7.26</v>
      </c>
      <c r="BN18" s="52">
        <v>6.49</v>
      </c>
      <c r="BO18" s="52">
        <v>6.18</v>
      </c>
      <c r="BP18" s="52">
        <v>6.18</v>
      </c>
      <c r="BQ18" s="52">
        <v>6.13</v>
      </c>
      <c r="BR18" s="52">
        <v>5.38</v>
      </c>
      <c r="BS18" s="52">
        <v>5.29</v>
      </c>
      <c r="BT18" s="52">
        <v>5.24</v>
      </c>
    </row>
    <row r="19" spans="1:72" ht="18" x14ac:dyDescent="0.25">
      <c r="A19" s="49" t="s">
        <v>28</v>
      </c>
      <c r="B19" s="50" t="s">
        <v>2665</v>
      </c>
      <c r="C19" s="51">
        <v>2.76</v>
      </c>
      <c r="D19" s="52">
        <v>2.35</v>
      </c>
      <c r="E19" s="52">
        <v>3.91</v>
      </c>
      <c r="F19" s="52">
        <v>3.91</v>
      </c>
      <c r="G19" s="52">
        <v>3.41</v>
      </c>
      <c r="H19" s="52">
        <v>3.47</v>
      </c>
      <c r="I19" s="52">
        <v>3.47</v>
      </c>
      <c r="J19" s="52">
        <v>4.5</v>
      </c>
      <c r="K19" s="52">
        <v>2.99</v>
      </c>
      <c r="L19" s="52">
        <v>2.99</v>
      </c>
      <c r="M19" s="52">
        <v>3.62</v>
      </c>
      <c r="N19" s="52">
        <v>3.41</v>
      </c>
      <c r="O19" s="52">
        <v>1.98</v>
      </c>
      <c r="P19" s="52">
        <v>4.49</v>
      </c>
      <c r="Q19" s="53">
        <v>47.6</v>
      </c>
      <c r="R19" s="54">
        <v>47.7</v>
      </c>
      <c r="S19" s="54">
        <v>43.2</v>
      </c>
      <c r="T19" s="54">
        <v>43.2</v>
      </c>
      <c r="U19" s="54">
        <v>33.299999999999997</v>
      </c>
      <c r="V19" s="54">
        <v>42.3</v>
      </c>
      <c r="W19" s="54">
        <v>42.3</v>
      </c>
      <c r="X19" s="54">
        <v>29.9</v>
      </c>
      <c r="Y19" s="54">
        <v>28.5</v>
      </c>
      <c r="Z19" s="54">
        <v>28.5</v>
      </c>
      <c r="AA19" s="54">
        <v>29.1</v>
      </c>
      <c r="AB19" s="54">
        <v>44.3</v>
      </c>
      <c r="AC19" s="54">
        <v>44.7</v>
      </c>
      <c r="AD19" s="54">
        <v>40.200000000000003</v>
      </c>
      <c r="AE19" s="51">
        <f t="shared" si="2"/>
        <v>17.246376811594203</v>
      </c>
      <c r="AF19" s="52">
        <f t="shared" si="3"/>
        <v>20.297872340425531</v>
      </c>
      <c r="AG19" s="52">
        <f t="shared" si="4"/>
        <v>11.048593350383632</v>
      </c>
      <c r="AH19" s="52">
        <f t="shared" si="5"/>
        <v>11.048593350383632</v>
      </c>
      <c r="AI19" s="52">
        <f t="shared" si="6"/>
        <v>9.7653958944281509</v>
      </c>
      <c r="AJ19" s="52">
        <f t="shared" si="7"/>
        <v>12.190201729106628</v>
      </c>
      <c r="AK19" s="52">
        <f t="shared" si="8"/>
        <v>12.190201729106628</v>
      </c>
      <c r="AL19" s="52">
        <f t="shared" si="9"/>
        <v>6.6444444444444439</v>
      </c>
      <c r="AM19" s="52">
        <f t="shared" si="10"/>
        <v>9.5317725752508355</v>
      </c>
      <c r="AN19" s="52">
        <f t="shared" si="11"/>
        <v>9.5317725752508355</v>
      </c>
      <c r="AO19" s="52">
        <f t="shared" si="12"/>
        <v>8.0386740331491708</v>
      </c>
      <c r="AP19" s="52">
        <f t="shared" si="13"/>
        <v>12.991202346041055</v>
      </c>
      <c r="AQ19" s="52">
        <f t="shared" si="14"/>
        <v>22.575757575757578</v>
      </c>
      <c r="AR19" s="52">
        <f t="shared" si="15"/>
        <v>8.9532293986636979</v>
      </c>
      <c r="AS19" s="53">
        <f t="shared" si="16"/>
        <v>87.5</v>
      </c>
      <c r="AT19" s="54">
        <f t="shared" si="17"/>
        <v>88.661710037174728</v>
      </c>
      <c r="AU19" s="54">
        <f t="shared" si="18"/>
        <v>83.558994197292066</v>
      </c>
      <c r="AV19" s="54">
        <f t="shared" si="19"/>
        <v>83.558994197292066</v>
      </c>
      <c r="AW19" s="54">
        <f t="shared" si="20"/>
        <v>68.377823408624224</v>
      </c>
      <c r="AX19" s="54">
        <f t="shared" si="21"/>
        <v>87.577639751552795</v>
      </c>
      <c r="AY19" s="54">
        <f t="shared" si="22"/>
        <v>87.577639751552795</v>
      </c>
      <c r="AZ19" s="54">
        <f t="shared" si="23"/>
        <v>86.666666666666671</v>
      </c>
      <c r="BA19" s="54">
        <f t="shared" si="24"/>
        <v>58.521560574948658</v>
      </c>
      <c r="BB19" s="54">
        <f t="shared" si="25"/>
        <v>58.521560574948658</v>
      </c>
      <c r="BC19" s="54">
        <f t="shared" si="26"/>
        <v>65.393258426966298</v>
      </c>
      <c r="BD19" s="54">
        <f t="shared" si="27"/>
        <v>87.376725838264292</v>
      </c>
      <c r="BE19" s="54">
        <f t="shared" si="28"/>
        <v>85.142857142857139</v>
      </c>
      <c r="BF19" s="54">
        <f t="shared" si="29"/>
        <v>79.446640316205546</v>
      </c>
      <c r="BG19" s="51">
        <v>7.07</v>
      </c>
      <c r="BH19" s="52">
        <v>7.05</v>
      </c>
      <c r="BI19" s="52">
        <v>8.08</v>
      </c>
      <c r="BJ19" s="52">
        <v>8.08</v>
      </c>
      <c r="BK19" s="52">
        <v>8.3800000000000008</v>
      </c>
      <c r="BL19" s="52">
        <v>7.4</v>
      </c>
      <c r="BM19" s="52">
        <v>7.4</v>
      </c>
      <c r="BN19" s="52">
        <v>7.65</v>
      </c>
      <c r="BO19" s="52">
        <v>8.66</v>
      </c>
      <c r="BP19" s="52">
        <v>8.66</v>
      </c>
      <c r="BQ19" s="52">
        <v>8.5</v>
      </c>
      <c r="BR19" s="52">
        <v>7.71</v>
      </c>
      <c r="BS19" s="52">
        <v>7.07</v>
      </c>
      <c r="BT19" s="52">
        <v>6.52</v>
      </c>
    </row>
    <row r="20" spans="1:72" ht="18" x14ac:dyDescent="0.25">
      <c r="A20" s="49" t="s">
        <v>29</v>
      </c>
      <c r="B20" s="50" t="s">
        <v>2666</v>
      </c>
      <c r="C20" s="51">
        <v>4.24</v>
      </c>
      <c r="D20" s="52">
        <v>7.19</v>
      </c>
      <c r="E20" s="52">
        <v>4.34</v>
      </c>
      <c r="F20" s="52">
        <v>4.34</v>
      </c>
      <c r="G20" s="52">
        <v>3.98</v>
      </c>
      <c r="H20" s="52">
        <v>5.23</v>
      </c>
      <c r="I20" s="52">
        <v>5.23</v>
      </c>
      <c r="J20" s="52">
        <v>3.8</v>
      </c>
      <c r="K20" s="52">
        <v>11.33</v>
      </c>
      <c r="L20" s="52">
        <v>11.33</v>
      </c>
      <c r="M20" s="52">
        <v>10.24</v>
      </c>
      <c r="N20" s="52">
        <v>4.88</v>
      </c>
      <c r="O20" s="52">
        <v>5.08</v>
      </c>
      <c r="P20" s="52">
        <v>5.19</v>
      </c>
      <c r="Q20" s="53">
        <v>22.4</v>
      </c>
      <c r="R20" s="54">
        <v>9.4</v>
      </c>
      <c r="S20" s="54">
        <v>35.299999999999997</v>
      </c>
      <c r="T20" s="54">
        <v>35.299999999999997</v>
      </c>
      <c r="U20" s="54">
        <v>33.1</v>
      </c>
      <c r="V20" s="54">
        <v>37.6</v>
      </c>
      <c r="W20" s="54">
        <v>37.6</v>
      </c>
      <c r="X20" s="54">
        <v>22.2</v>
      </c>
      <c r="Y20" s="54">
        <v>29.1</v>
      </c>
      <c r="Z20" s="54">
        <v>29.1</v>
      </c>
      <c r="AA20" s="54">
        <v>27.4</v>
      </c>
      <c r="AB20" s="54">
        <v>25.4</v>
      </c>
      <c r="AC20" s="54">
        <v>16.899999999999999</v>
      </c>
      <c r="AD20" s="54">
        <v>12.1</v>
      </c>
      <c r="AE20" s="51">
        <f t="shared" si="2"/>
        <v>5.283018867924528</v>
      </c>
      <c r="AF20" s="52">
        <f t="shared" si="3"/>
        <v>1.3073713490959666</v>
      </c>
      <c r="AG20" s="52">
        <f t="shared" si="4"/>
        <v>8.1336405529953915</v>
      </c>
      <c r="AH20" s="52">
        <f t="shared" si="5"/>
        <v>8.1336405529953915</v>
      </c>
      <c r="AI20" s="52">
        <f t="shared" si="6"/>
        <v>8.316582914572864</v>
      </c>
      <c r="AJ20" s="52">
        <f t="shared" si="7"/>
        <v>7.1892925430210326</v>
      </c>
      <c r="AK20" s="52">
        <f t="shared" si="8"/>
        <v>7.1892925430210326</v>
      </c>
      <c r="AL20" s="52">
        <f t="shared" si="9"/>
        <v>5.8421052631578947</v>
      </c>
      <c r="AM20" s="52">
        <f t="shared" si="10"/>
        <v>2.5684024713150926</v>
      </c>
      <c r="AN20" s="52">
        <f t="shared" si="11"/>
        <v>2.5684024713150926</v>
      </c>
      <c r="AO20" s="52">
        <f t="shared" si="12"/>
        <v>2.67578125</v>
      </c>
      <c r="AP20" s="52">
        <f t="shared" si="13"/>
        <v>5.2049180327868854</v>
      </c>
      <c r="AQ20" s="52">
        <f t="shared" si="14"/>
        <v>3.326771653543307</v>
      </c>
      <c r="AR20" s="52">
        <f t="shared" si="15"/>
        <v>2.3314065510597302</v>
      </c>
      <c r="AS20" s="53">
        <f t="shared" si="16"/>
        <v>41.176470588235297</v>
      </c>
      <c r="AT20" s="54">
        <f t="shared" si="17"/>
        <v>17.472118959107807</v>
      </c>
      <c r="AU20" s="54">
        <f t="shared" si="18"/>
        <v>68.278529980657623</v>
      </c>
      <c r="AV20" s="54">
        <f t="shared" si="19"/>
        <v>68.278529980657623</v>
      </c>
      <c r="AW20" s="54">
        <f t="shared" si="20"/>
        <v>67.967145790554412</v>
      </c>
      <c r="AX20" s="54">
        <f t="shared" si="21"/>
        <v>77.846790890269162</v>
      </c>
      <c r="AY20" s="54">
        <f t="shared" si="22"/>
        <v>77.846790890269162</v>
      </c>
      <c r="AZ20" s="54">
        <f t="shared" si="23"/>
        <v>64.347826086956516</v>
      </c>
      <c r="BA20" s="54">
        <f t="shared" si="24"/>
        <v>59.753593429158109</v>
      </c>
      <c r="BB20" s="54">
        <f t="shared" si="25"/>
        <v>59.753593429158109</v>
      </c>
      <c r="BC20" s="54">
        <f t="shared" si="26"/>
        <v>61.573033707865171</v>
      </c>
      <c r="BD20" s="54">
        <f t="shared" si="27"/>
        <v>50.098619329388555</v>
      </c>
      <c r="BE20" s="54">
        <f t="shared" si="28"/>
        <v>32.190476190476183</v>
      </c>
      <c r="BF20" s="54">
        <f t="shared" si="29"/>
        <v>23.913043478260867</v>
      </c>
      <c r="BG20" s="51">
        <v>5.76</v>
      </c>
      <c r="BH20" s="52">
        <v>5.67</v>
      </c>
      <c r="BI20" s="52">
        <v>7.77</v>
      </c>
      <c r="BJ20" s="52">
        <v>7.77</v>
      </c>
      <c r="BK20" s="52">
        <v>8.01</v>
      </c>
      <c r="BL20" s="52">
        <v>7.47</v>
      </c>
      <c r="BM20" s="52">
        <v>7.47</v>
      </c>
      <c r="BN20" s="52">
        <v>6.91</v>
      </c>
      <c r="BO20" s="52">
        <v>6.52</v>
      </c>
      <c r="BP20" s="52">
        <v>6.52</v>
      </c>
      <c r="BQ20" s="52">
        <v>6.61</v>
      </c>
      <c r="BR20" s="52">
        <v>5.9</v>
      </c>
      <c r="BS20" s="52">
        <v>5.85</v>
      </c>
      <c r="BT20" s="52">
        <v>5.81</v>
      </c>
    </row>
    <row r="21" spans="1:72" ht="18" x14ac:dyDescent="0.25">
      <c r="A21" s="49" t="s">
        <v>30</v>
      </c>
      <c r="B21" s="50" t="s">
        <v>2667</v>
      </c>
      <c r="C21" s="51">
        <v>3.18</v>
      </c>
      <c r="D21" s="52">
        <v>3.46</v>
      </c>
      <c r="E21" s="52">
        <v>3.7</v>
      </c>
      <c r="F21" s="52">
        <v>3.7</v>
      </c>
      <c r="G21" s="52">
        <v>6.37</v>
      </c>
      <c r="H21" s="52">
        <v>2.79</v>
      </c>
      <c r="I21" s="52">
        <v>2.79</v>
      </c>
      <c r="J21" s="52">
        <v>4.3600000000000003</v>
      </c>
      <c r="K21" s="52">
        <v>5.33</v>
      </c>
      <c r="L21" s="52">
        <v>5.33</v>
      </c>
      <c r="M21" s="52">
        <v>4.33</v>
      </c>
      <c r="N21" s="52">
        <v>3.66</v>
      </c>
      <c r="O21" s="52">
        <v>4.43</v>
      </c>
      <c r="P21" s="52">
        <v>4.33</v>
      </c>
      <c r="Q21" s="53">
        <v>48.5</v>
      </c>
      <c r="R21" s="54">
        <v>51.3</v>
      </c>
      <c r="S21" s="54">
        <v>36</v>
      </c>
      <c r="T21" s="54">
        <v>36</v>
      </c>
      <c r="U21" s="54">
        <v>24.3</v>
      </c>
      <c r="V21" s="54">
        <v>43.4</v>
      </c>
      <c r="W21" s="54">
        <v>43.4</v>
      </c>
      <c r="X21" s="54">
        <v>30.9</v>
      </c>
      <c r="Y21" s="54">
        <v>27.9</v>
      </c>
      <c r="Z21" s="54">
        <v>27.9</v>
      </c>
      <c r="AA21" s="54">
        <v>25.2</v>
      </c>
      <c r="AB21" s="54">
        <v>43.7</v>
      </c>
      <c r="AC21" s="54">
        <v>47.2</v>
      </c>
      <c r="AD21" s="54">
        <v>45.6</v>
      </c>
      <c r="AE21" s="51">
        <f t="shared" si="2"/>
        <v>15.251572327044025</v>
      </c>
      <c r="AF21" s="52">
        <f t="shared" si="3"/>
        <v>14.826589595375722</v>
      </c>
      <c r="AG21" s="52">
        <f t="shared" si="4"/>
        <v>9.7297297297297298</v>
      </c>
      <c r="AH21" s="52">
        <f t="shared" si="5"/>
        <v>9.7297297297297298</v>
      </c>
      <c r="AI21" s="52">
        <f t="shared" si="6"/>
        <v>3.8147566718995289</v>
      </c>
      <c r="AJ21" s="52">
        <f t="shared" si="7"/>
        <v>15.555555555555555</v>
      </c>
      <c r="AK21" s="52">
        <f t="shared" si="8"/>
        <v>15.555555555555555</v>
      </c>
      <c r="AL21" s="52">
        <f t="shared" si="9"/>
        <v>7.0871559633027514</v>
      </c>
      <c r="AM21" s="52">
        <f t="shared" si="10"/>
        <v>5.2345215759849903</v>
      </c>
      <c r="AN21" s="52">
        <f t="shared" si="11"/>
        <v>5.2345215759849903</v>
      </c>
      <c r="AO21" s="52">
        <f t="shared" si="12"/>
        <v>5.8198614318706694</v>
      </c>
      <c r="AP21" s="52">
        <f t="shared" si="13"/>
        <v>11.939890710382514</v>
      </c>
      <c r="AQ21" s="52">
        <f t="shared" si="14"/>
        <v>10.654627539503387</v>
      </c>
      <c r="AR21" s="52">
        <f t="shared" si="15"/>
        <v>10.531177829099308</v>
      </c>
      <c r="AS21" s="53">
        <f t="shared" si="16"/>
        <v>89.154411764705884</v>
      </c>
      <c r="AT21" s="54">
        <f t="shared" si="17"/>
        <v>95.353159851301115</v>
      </c>
      <c r="AU21" s="54">
        <f t="shared" si="18"/>
        <v>69.632495164410059</v>
      </c>
      <c r="AV21" s="54">
        <f t="shared" si="19"/>
        <v>69.632495164410059</v>
      </c>
      <c r="AW21" s="54">
        <f t="shared" si="20"/>
        <v>49.897330595482543</v>
      </c>
      <c r="AX21" s="54">
        <f t="shared" si="21"/>
        <v>89.855072463768124</v>
      </c>
      <c r="AY21" s="54">
        <f t="shared" si="22"/>
        <v>89.855072463768124</v>
      </c>
      <c r="AZ21" s="54">
        <f t="shared" si="23"/>
        <v>89.565217391304344</v>
      </c>
      <c r="BA21" s="54">
        <f t="shared" si="24"/>
        <v>57.289527720739216</v>
      </c>
      <c r="BB21" s="54">
        <f t="shared" si="25"/>
        <v>57.289527720739216</v>
      </c>
      <c r="BC21" s="54">
        <f t="shared" si="26"/>
        <v>56.629213483146067</v>
      </c>
      <c r="BD21" s="54">
        <f t="shared" si="27"/>
        <v>86.193293885601577</v>
      </c>
      <c r="BE21" s="54">
        <f t="shared" si="28"/>
        <v>89.904761904761898</v>
      </c>
      <c r="BF21" s="54">
        <f t="shared" si="29"/>
        <v>90.118577075098813</v>
      </c>
      <c r="BG21" s="51">
        <v>7.5</v>
      </c>
      <c r="BH21" s="52">
        <v>7.42</v>
      </c>
      <c r="BI21" s="52">
        <v>8.48</v>
      </c>
      <c r="BJ21" s="52">
        <v>8.48</v>
      </c>
      <c r="BK21" s="52">
        <v>8.68</v>
      </c>
      <c r="BL21" s="52">
        <v>7.7</v>
      </c>
      <c r="BM21" s="52">
        <v>7.7</v>
      </c>
      <c r="BN21" s="52">
        <v>7.93</v>
      </c>
      <c r="BO21" s="52">
        <v>8.68</v>
      </c>
      <c r="BP21" s="52">
        <v>8.68</v>
      </c>
      <c r="BQ21" s="52">
        <v>8.64</v>
      </c>
      <c r="BR21" s="52">
        <v>8.09</v>
      </c>
      <c r="BS21" s="52">
        <v>7.42</v>
      </c>
      <c r="BT21" s="52">
        <v>6.67</v>
      </c>
    </row>
    <row r="22" spans="1:72" ht="18" x14ac:dyDescent="0.25">
      <c r="A22" s="49" t="s">
        <v>34</v>
      </c>
      <c r="B22" s="50" t="s">
        <v>2668</v>
      </c>
      <c r="C22" s="51">
        <v>5.07</v>
      </c>
      <c r="D22" s="52">
        <v>4.2300000000000004</v>
      </c>
      <c r="E22" s="52">
        <v>3.47</v>
      </c>
      <c r="F22" s="52">
        <v>3.47</v>
      </c>
      <c r="G22" s="52">
        <v>3.8</v>
      </c>
      <c r="H22" s="52">
        <v>4.05</v>
      </c>
      <c r="I22" s="52">
        <v>4.05</v>
      </c>
      <c r="J22" s="52">
        <v>2.86</v>
      </c>
      <c r="K22" s="52">
        <v>6.74</v>
      </c>
      <c r="L22" s="52">
        <v>6.74</v>
      </c>
      <c r="M22" s="52">
        <v>5.82</v>
      </c>
      <c r="N22" s="52">
        <v>4.8499999999999996</v>
      </c>
      <c r="O22" s="52">
        <v>5.23</v>
      </c>
      <c r="P22" s="52">
        <v>4.62</v>
      </c>
      <c r="Q22" s="53">
        <v>37</v>
      </c>
      <c r="R22" s="54">
        <v>37.799999999999997</v>
      </c>
      <c r="S22" s="54">
        <v>42.1</v>
      </c>
      <c r="T22" s="54">
        <v>42.1</v>
      </c>
      <c r="U22" s="54">
        <v>40.5</v>
      </c>
      <c r="V22" s="54">
        <v>38.6</v>
      </c>
      <c r="W22" s="54">
        <v>38.6</v>
      </c>
      <c r="X22" s="54">
        <v>27.1</v>
      </c>
      <c r="Y22" s="54">
        <v>34.9</v>
      </c>
      <c r="Z22" s="54">
        <v>34.9</v>
      </c>
      <c r="AA22" s="54">
        <v>30.3</v>
      </c>
      <c r="AB22" s="54">
        <v>41.3</v>
      </c>
      <c r="AC22" s="54">
        <v>39.700000000000003</v>
      </c>
      <c r="AD22" s="54">
        <v>41.1</v>
      </c>
      <c r="AE22" s="51">
        <f t="shared" si="2"/>
        <v>7.2978303747534516</v>
      </c>
      <c r="AF22" s="52">
        <f t="shared" si="3"/>
        <v>8.9361702127659566</v>
      </c>
      <c r="AG22" s="52">
        <f t="shared" si="4"/>
        <v>12.132564841498558</v>
      </c>
      <c r="AH22" s="52">
        <f t="shared" si="5"/>
        <v>12.132564841498558</v>
      </c>
      <c r="AI22" s="52">
        <f t="shared" si="6"/>
        <v>10.657894736842106</v>
      </c>
      <c r="AJ22" s="52">
        <f t="shared" si="7"/>
        <v>9.5308641975308657</v>
      </c>
      <c r="AK22" s="52">
        <f t="shared" si="8"/>
        <v>9.5308641975308657</v>
      </c>
      <c r="AL22" s="52">
        <f t="shared" si="9"/>
        <v>9.4755244755244767</v>
      </c>
      <c r="AM22" s="52">
        <f t="shared" si="10"/>
        <v>5.1780415430267057</v>
      </c>
      <c r="AN22" s="52">
        <f t="shared" si="11"/>
        <v>5.1780415430267057</v>
      </c>
      <c r="AO22" s="52">
        <f t="shared" si="12"/>
        <v>5.2061855670103094</v>
      </c>
      <c r="AP22" s="52">
        <f t="shared" si="13"/>
        <v>8.5154639175257731</v>
      </c>
      <c r="AQ22" s="52">
        <f t="shared" si="14"/>
        <v>7.5908221797323137</v>
      </c>
      <c r="AR22" s="52">
        <f t="shared" si="15"/>
        <v>8.896103896103897</v>
      </c>
      <c r="AS22" s="53">
        <f t="shared" si="16"/>
        <v>68.014705882352942</v>
      </c>
      <c r="AT22" s="54">
        <f t="shared" si="17"/>
        <v>70.260223048327134</v>
      </c>
      <c r="AU22" s="54">
        <f t="shared" si="18"/>
        <v>81.431334622823982</v>
      </c>
      <c r="AV22" s="54">
        <f t="shared" si="19"/>
        <v>81.431334622823982</v>
      </c>
      <c r="AW22" s="54">
        <f t="shared" si="20"/>
        <v>83.162217659137568</v>
      </c>
      <c r="AX22" s="54">
        <f t="shared" si="21"/>
        <v>79.917184265010363</v>
      </c>
      <c r="AY22" s="54">
        <f t="shared" si="22"/>
        <v>79.917184265010363</v>
      </c>
      <c r="AZ22" s="54">
        <f t="shared" si="23"/>
        <v>78.550724637681157</v>
      </c>
      <c r="BA22" s="54">
        <f t="shared" si="24"/>
        <v>71.663244353182748</v>
      </c>
      <c r="BB22" s="54">
        <f t="shared" si="25"/>
        <v>71.663244353182748</v>
      </c>
      <c r="BC22" s="54">
        <f t="shared" si="26"/>
        <v>68.089887640449433</v>
      </c>
      <c r="BD22" s="54">
        <f t="shared" si="27"/>
        <v>81.459566074950686</v>
      </c>
      <c r="BE22" s="54">
        <f t="shared" si="28"/>
        <v>75.619047619047635</v>
      </c>
      <c r="BF22" s="54">
        <f t="shared" si="29"/>
        <v>81.22529644268775</v>
      </c>
      <c r="BG22" s="51">
        <v>8.57</v>
      </c>
      <c r="BH22" s="52">
        <v>8.44</v>
      </c>
      <c r="BI22" s="52">
        <v>7.1</v>
      </c>
      <c r="BJ22" s="52">
        <v>7.1</v>
      </c>
      <c r="BK22" s="52">
        <v>7.16</v>
      </c>
      <c r="BL22" s="52">
        <v>6.71</v>
      </c>
      <c r="BM22" s="52">
        <v>6.71</v>
      </c>
      <c r="BN22" s="52">
        <v>6.87</v>
      </c>
      <c r="BO22" s="52">
        <v>8.4499999999999993</v>
      </c>
      <c r="BP22" s="52">
        <v>8.4499999999999993</v>
      </c>
      <c r="BQ22" s="52">
        <v>8.68</v>
      </c>
      <c r="BR22" s="52">
        <v>6.72</v>
      </c>
      <c r="BS22" s="52">
        <v>6.61</v>
      </c>
      <c r="BT22" s="52">
        <v>7.59</v>
      </c>
    </row>
    <row r="23" spans="1:72" ht="18" x14ac:dyDescent="0.25">
      <c r="A23" s="49" t="s">
        <v>35</v>
      </c>
      <c r="B23" s="50" t="s">
        <v>2669</v>
      </c>
      <c r="C23" s="51">
        <v>3.72</v>
      </c>
      <c r="D23" s="52">
        <v>4.28</v>
      </c>
      <c r="E23" s="52">
        <v>4.9800000000000004</v>
      </c>
      <c r="F23" s="52">
        <v>4.9800000000000004</v>
      </c>
      <c r="G23" s="52">
        <v>6.67</v>
      </c>
      <c r="H23" s="52">
        <v>5.22</v>
      </c>
      <c r="I23" s="52">
        <v>5.22</v>
      </c>
      <c r="J23" s="52">
        <v>7.62</v>
      </c>
      <c r="K23" s="52">
        <v>9.1</v>
      </c>
      <c r="L23" s="52">
        <v>9.1</v>
      </c>
      <c r="M23" s="52">
        <v>8.75</v>
      </c>
      <c r="N23" s="52">
        <v>5.44</v>
      </c>
      <c r="O23" s="52">
        <v>6.25</v>
      </c>
      <c r="P23" s="52">
        <v>8.42</v>
      </c>
      <c r="Q23" s="53">
        <v>46.3</v>
      </c>
      <c r="R23" s="54">
        <v>45.5</v>
      </c>
      <c r="S23" s="54">
        <v>23</v>
      </c>
      <c r="T23" s="54">
        <v>23</v>
      </c>
      <c r="U23" s="54">
        <v>17.100000000000001</v>
      </c>
      <c r="V23" s="54">
        <v>17.7</v>
      </c>
      <c r="W23" s="54">
        <v>17.7</v>
      </c>
      <c r="X23" s="54">
        <v>16.399999999999999</v>
      </c>
      <c r="Y23" s="54">
        <v>40.9</v>
      </c>
      <c r="Z23" s="54">
        <v>40.9</v>
      </c>
      <c r="AA23" s="54">
        <v>38.700000000000003</v>
      </c>
      <c r="AB23" s="54">
        <v>25.8</v>
      </c>
      <c r="AC23" s="54">
        <v>10.1</v>
      </c>
      <c r="AD23" s="54">
        <v>25.8</v>
      </c>
      <c r="AE23" s="51">
        <f t="shared" si="2"/>
        <v>12.446236559139784</v>
      </c>
      <c r="AF23" s="52">
        <f t="shared" si="3"/>
        <v>10.630841121495326</v>
      </c>
      <c r="AG23" s="52">
        <f t="shared" si="4"/>
        <v>4.618473895582329</v>
      </c>
      <c r="AH23" s="52">
        <f t="shared" si="5"/>
        <v>4.618473895582329</v>
      </c>
      <c r="AI23" s="52">
        <f t="shared" si="6"/>
        <v>2.5637181409295353</v>
      </c>
      <c r="AJ23" s="52">
        <f t="shared" si="7"/>
        <v>3.3908045977011496</v>
      </c>
      <c r="AK23" s="52">
        <f t="shared" si="8"/>
        <v>3.3908045977011496</v>
      </c>
      <c r="AL23" s="52">
        <f t="shared" si="9"/>
        <v>2.1522309711286085</v>
      </c>
      <c r="AM23" s="52">
        <f t="shared" si="10"/>
        <v>4.4945054945054945</v>
      </c>
      <c r="AN23" s="52">
        <f t="shared" si="11"/>
        <v>4.4945054945054945</v>
      </c>
      <c r="AO23" s="52">
        <f t="shared" si="12"/>
        <v>4.4228571428571435</v>
      </c>
      <c r="AP23" s="52">
        <f t="shared" si="13"/>
        <v>4.742647058823529</v>
      </c>
      <c r="AQ23" s="52">
        <f t="shared" si="14"/>
        <v>1.6159999999999999</v>
      </c>
      <c r="AR23" s="52">
        <f t="shared" si="15"/>
        <v>3.0641330166270784</v>
      </c>
      <c r="AS23" s="53">
        <f t="shared" si="16"/>
        <v>85.110294117647058</v>
      </c>
      <c r="AT23" s="54">
        <f t="shared" si="17"/>
        <v>84.572490706319712</v>
      </c>
      <c r="AU23" s="54">
        <f t="shared" si="18"/>
        <v>44.487427466150869</v>
      </c>
      <c r="AV23" s="54">
        <f t="shared" si="19"/>
        <v>44.487427466150869</v>
      </c>
      <c r="AW23" s="54">
        <f t="shared" si="20"/>
        <v>35.112936344969199</v>
      </c>
      <c r="AX23" s="54">
        <f t="shared" si="21"/>
        <v>36.645962732919259</v>
      </c>
      <c r="AY23" s="54">
        <f t="shared" si="22"/>
        <v>36.645962732919259</v>
      </c>
      <c r="AZ23" s="54">
        <f t="shared" si="23"/>
        <v>47.536231884057962</v>
      </c>
      <c r="BA23" s="54">
        <f t="shared" si="24"/>
        <v>83.983572895277206</v>
      </c>
      <c r="BB23" s="54">
        <f t="shared" si="25"/>
        <v>83.983572895277206</v>
      </c>
      <c r="BC23" s="54">
        <f t="shared" si="26"/>
        <v>86.966292134831477</v>
      </c>
      <c r="BD23" s="54">
        <f t="shared" si="27"/>
        <v>50.887573964497037</v>
      </c>
      <c r="BE23" s="54">
        <f t="shared" si="28"/>
        <v>19.238095238095237</v>
      </c>
      <c r="BF23" s="54">
        <f t="shared" si="29"/>
        <v>50.988142292490117</v>
      </c>
      <c r="BG23" s="51">
        <v>7.75</v>
      </c>
      <c r="BH23" s="52">
        <v>7.46</v>
      </c>
      <c r="BI23" s="52">
        <v>5.99</v>
      </c>
      <c r="BJ23" s="52">
        <v>5.99</v>
      </c>
      <c r="BK23" s="52">
        <v>6.04</v>
      </c>
      <c r="BL23" s="52">
        <v>5.92</v>
      </c>
      <c r="BM23" s="52">
        <v>5.92</v>
      </c>
      <c r="BN23" s="52">
        <v>5.99</v>
      </c>
      <c r="BO23" s="52">
        <v>7.46</v>
      </c>
      <c r="BP23" s="52">
        <v>7.46</v>
      </c>
      <c r="BQ23" s="52">
        <v>7.63</v>
      </c>
      <c r="BR23" s="52">
        <v>6.04</v>
      </c>
      <c r="BS23" s="52">
        <v>6.02</v>
      </c>
      <c r="BT23" s="52">
        <v>6.21</v>
      </c>
    </row>
    <row r="24" spans="1:72" ht="18" x14ac:dyDescent="0.25">
      <c r="A24" s="49" t="s">
        <v>36</v>
      </c>
      <c r="B24" s="50" t="s">
        <v>2670</v>
      </c>
      <c r="C24" s="51">
        <v>2.31</v>
      </c>
      <c r="D24" s="52">
        <v>3.27</v>
      </c>
      <c r="E24" s="52">
        <v>3.76</v>
      </c>
      <c r="F24" s="52">
        <v>3.76</v>
      </c>
      <c r="G24" s="52">
        <v>3.86</v>
      </c>
      <c r="H24" s="52">
        <v>3.07</v>
      </c>
      <c r="I24" s="52">
        <v>3.07</v>
      </c>
      <c r="J24" s="52">
        <v>2.81</v>
      </c>
      <c r="K24" s="52">
        <v>4.7699999999999996</v>
      </c>
      <c r="L24" s="52">
        <v>4.7699999999999996</v>
      </c>
      <c r="M24" s="52">
        <v>5.36</v>
      </c>
      <c r="N24" s="52">
        <v>3.39</v>
      </c>
      <c r="O24" s="52">
        <v>2.63</v>
      </c>
      <c r="P24" s="52">
        <v>2.99</v>
      </c>
      <c r="Q24" s="53">
        <v>21.7</v>
      </c>
      <c r="R24" s="54">
        <v>15.7</v>
      </c>
      <c r="Y24" s="54">
        <v>14.9</v>
      </c>
      <c r="Z24" s="54">
        <v>14.9</v>
      </c>
      <c r="AA24" s="54">
        <v>20.3</v>
      </c>
      <c r="AE24" s="51">
        <f t="shared" si="2"/>
        <v>9.3939393939393927</v>
      </c>
      <c r="AF24" s="52">
        <f t="shared" si="3"/>
        <v>4.8012232415902139</v>
      </c>
      <c r="AG24" s="52">
        <f t="shared" si="4"/>
        <v>0</v>
      </c>
      <c r="AH24" s="52">
        <f t="shared" si="5"/>
        <v>0</v>
      </c>
      <c r="AI24" s="52">
        <f t="shared" si="6"/>
        <v>0</v>
      </c>
      <c r="AJ24" s="52">
        <f t="shared" si="7"/>
        <v>0</v>
      </c>
      <c r="AK24" s="52">
        <f t="shared" si="8"/>
        <v>0</v>
      </c>
      <c r="AL24" s="52">
        <f t="shared" si="9"/>
        <v>0</v>
      </c>
      <c r="AM24" s="52">
        <f t="shared" si="10"/>
        <v>3.1236897274633129</v>
      </c>
      <c r="AN24" s="52">
        <f t="shared" si="11"/>
        <v>3.1236897274633129</v>
      </c>
      <c r="AO24" s="52">
        <f t="shared" si="12"/>
        <v>3.7873134328358207</v>
      </c>
      <c r="AP24" s="52">
        <f t="shared" si="13"/>
        <v>0</v>
      </c>
      <c r="AQ24" s="52">
        <f t="shared" si="14"/>
        <v>0</v>
      </c>
      <c r="AR24" s="52">
        <f t="shared" si="15"/>
        <v>0</v>
      </c>
      <c r="AS24" s="53">
        <f t="shared" si="16"/>
        <v>39.889705882352942</v>
      </c>
      <c r="AT24" s="54">
        <f t="shared" si="17"/>
        <v>29.182156133828997</v>
      </c>
      <c r="AU24" s="54">
        <f t="shared" si="18"/>
        <v>0</v>
      </c>
      <c r="AV24" s="54">
        <f t="shared" si="19"/>
        <v>0</v>
      </c>
      <c r="AW24" s="54">
        <f t="shared" si="20"/>
        <v>0</v>
      </c>
      <c r="AX24" s="54">
        <f t="shared" si="21"/>
        <v>0</v>
      </c>
      <c r="AY24" s="54">
        <f t="shared" si="22"/>
        <v>0</v>
      </c>
      <c r="AZ24" s="54">
        <f t="shared" si="23"/>
        <v>0</v>
      </c>
      <c r="BA24" s="54">
        <f t="shared" si="24"/>
        <v>30.595482546201229</v>
      </c>
      <c r="BB24" s="54">
        <f t="shared" si="25"/>
        <v>30.595482546201229</v>
      </c>
      <c r="BC24" s="54">
        <f t="shared" si="26"/>
        <v>45.617977528089888</v>
      </c>
      <c r="BD24" s="54">
        <f t="shared" si="27"/>
        <v>0</v>
      </c>
      <c r="BE24" s="54">
        <f t="shared" si="28"/>
        <v>0</v>
      </c>
      <c r="BF24" s="54">
        <f t="shared" si="29"/>
        <v>0</v>
      </c>
      <c r="BG24" s="51">
        <v>6.75</v>
      </c>
      <c r="BH24" s="52">
        <v>6.75</v>
      </c>
      <c r="BO24" s="52">
        <v>6.94</v>
      </c>
      <c r="BP24" s="52">
        <v>6.94</v>
      </c>
      <c r="BQ24" s="52">
        <v>6.86</v>
      </c>
    </row>
    <row r="25" spans="1:72" ht="18" x14ac:dyDescent="0.25">
      <c r="A25" s="49" t="s">
        <v>37</v>
      </c>
      <c r="B25" s="50" t="s">
        <v>2671</v>
      </c>
      <c r="C25" s="51">
        <v>8.57</v>
      </c>
      <c r="D25" s="52">
        <v>8.16</v>
      </c>
      <c r="E25" s="52">
        <v>6.95</v>
      </c>
      <c r="F25" s="52">
        <v>6.95</v>
      </c>
      <c r="G25" s="52">
        <v>5.2</v>
      </c>
      <c r="H25" s="52">
        <v>5.8</v>
      </c>
      <c r="I25" s="52">
        <v>5.8</v>
      </c>
      <c r="J25" s="52">
        <v>4.0199999999999996</v>
      </c>
      <c r="K25" s="52">
        <v>6.93</v>
      </c>
      <c r="L25" s="52">
        <v>6.93</v>
      </c>
      <c r="M25" s="52">
        <v>8.4700000000000006</v>
      </c>
      <c r="N25" s="52">
        <v>5.64</v>
      </c>
      <c r="O25" s="52">
        <v>6.71</v>
      </c>
      <c r="P25" s="52">
        <v>5.66</v>
      </c>
      <c r="Q25" s="53">
        <v>21.8</v>
      </c>
      <c r="R25" s="54">
        <v>18.5</v>
      </c>
      <c r="S25" s="54">
        <v>41.4</v>
      </c>
      <c r="T25" s="54">
        <v>41.4</v>
      </c>
      <c r="U25" s="54">
        <v>38.4</v>
      </c>
      <c r="V25" s="54">
        <v>39.1</v>
      </c>
      <c r="W25" s="54">
        <v>39.1</v>
      </c>
      <c r="X25" s="54">
        <v>29.1</v>
      </c>
      <c r="Y25" s="54">
        <v>32.5</v>
      </c>
      <c r="Z25" s="54">
        <v>32.5</v>
      </c>
      <c r="AA25" s="54">
        <v>28.8</v>
      </c>
      <c r="AB25" s="54">
        <v>41.2</v>
      </c>
      <c r="AC25" s="54">
        <v>40.200000000000003</v>
      </c>
      <c r="AD25" s="54">
        <v>38.5</v>
      </c>
      <c r="AE25" s="51">
        <f t="shared" si="2"/>
        <v>2.5437572928821468</v>
      </c>
      <c r="AF25" s="52">
        <f t="shared" si="3"/>
        <v>2.267156862745098</v>
      </c>
      <c r="AG25" s="52">
        <f t="shared" si="4"/>
        <v>5.9568345323741001</v>
      </c>
      <c r="AH25" s="52">
        <f t="shared" si="5"/>
        <v>5.9568345323741001</v>
      </c>
      <c r="AI25" s="52">
        <f t="shared" si="6"/>
        <v>7.3846153846153841</v>
      </c>
      <c r="AJ25" s="52">
        <f t="shared" si="7"/>
        <v>6.7413793103448283</v>
      </c>
      <c r="AK25" s="52">
        <f t="shared" si="8"/>
        <v>6.7413793103448283</v>
      </c>
      <c r="AL25" s="52">
        <f t="shared" si="9"/>
        <v>7.2388059701492544</v>
      </c>
      <c r="AM25" s="52">
        <f t="shared" si="10"/>
        <v>4.6897546897546896</v>
      </c>
      <c r="AN25" s="52">
        <f t="shared" si="11"/>
        <v>4.6897546897546896</v>
      </c>
      <c r="AO25" s="52">
        <f t="shared" si="12"/>
        <v>3.4002361275088546</v>
      </c>
      <c r="AP25" s="52">
        <f t="shared" si="13"/>
        <v>7.3049645390070932</v>
      </c>
      <c r="AQ25" s="52">
        <f t="shared" si="14"/>
        <v>5.991058122205664</v>
      </c>
      <c r="AR25" s="52">
        <f t="shared" si="15"/>
        <v>6.8021201413427557</v>
      </c>
      <c r="AS25" s="53">
        <f t="shared" si="16"/>
        <v>40.07352941176471</v>
      </c>
      <c r="AT25" s="54">
        <f t="shared" si="17"/>
        <v>34.386617100371751</v>
      </c>
      <c r="AU25" s="54">
        <f t="shared" si="18"/>
        <v>80.07736943907156</v>
      </c>
      <c r="AV25" s="54">
        <f t="shared" si="19"/>
        <v>80.07736943907156</v>
      </c>
      <c r="AW25" s="54">
        <f t="shared" si="20"/>
        <v>78.850102669404507</v>
      </c>
      <c r="AX25" s="54">
        <f t="shared" si="21"/>
        <v>80.952380952380963</v>
      </c>
      <c r="AY25" s="54">
        <f t="shared" si="22"/>
        <v>80.952380952380963</v>
      </c>
      <c r="AZ25" s="54">
        <f t="shared" si="23"/>
        <v>84.347826086956516</v>
      </c>
      <c r="BA25" s="54">
        <f t="shared" si="24"/>
        <v>66.735112936344962</v>
      </c>
      <c r="BB25" s="54">
        <f t="shared" si="25"/>
        <v>66.735112936344962</v>
      </c>
      <c r="BC25" s="54">
        <f t="shared" si="26"/>
        <v>64.719101123595507</v>
      </c>
      <c r="BD25" s="54">
        <f t="shared" si="27"/>
        <v>81.262327416173562</v>
      </c>
      <c r="BE25" s="54">
        <f t="shared" si="28"/>
        <v>76.571428571428584</v>
      </c>
      <c r="BF25" s="54">
        <f t="shared" si="29"/>
        <v>76.086956521739125</v>
      </c>
      <c r="BG25" s="51">
        <v>5.79</v>
      </c>
      <c r="BH25" s="52">
        <v>5.5</v>
      </c>
      <c r="BI25" s="52">
        <v>8.07</v>
      </c>
      <c r="BJ25" s="52">
        <v>8.07</v>
      </c>
      <c r="BK25" s="52">
        <v>8.42</v>
      </c>
      <c r="BL25" s="52">
        <v>7.73</v>
      </c>
      <c r="BM25" s="52">
        <v>7.73</v>
      </c>
      <c r="BN25" s="52">
        <v>8.5</v>
      </c>
      <c r="BO25" s="52">
        <v>6.08</v>
      </c>
      <c r="BP25" s="52">
        <v>6.08</v>
      </c>
      <c r="BQ25" s="52">
        <v>6.19</v>
      </c>
      <c r="BR25" s="52">
        <v>6.31</v>
      </c>
      <c r="BS25" s="52">
        <v>6.44</v>
      </c>
      <c r="BT25" s="52">
        <v>6.37</v>
      </c>
    </row>
    <row r="26" spans="1:72" ht="18" x14ac:dyDescent="0.25">
      <c r="A26" s="49" t="s">
        <v>38</v>
      </c>
      <c r="B26" s="50" t="s">
        <v>2672</v>
      </c>
      <c r="C26" s="51">
        <v>6.04</v>
      </c>
      <c r="D26" s="52">
        <v>8.52</v>
      </c>
      <c r="E26" s="52">
        <v>7.28</v>
      </c>
      <c r="F26" s="52">
        <v>7.28</v>
      </c>
      <c r="G26" s="52">
        <v>7.07</v>
      </c>
      <c r="H26" s="52">
        <v>3.56</v>
      </c>
      <c r="I26" s="52">
        <v>3.56</v>
      </c>
      <c r="J26" s="52">
        <v>5.3</v>
      </c>
      <c r="K26" s="52">
        <v>6.16</v>
      </c>
      <c r="L26" s="52">
        <v>6.16</v>
      </c>
      <c r="M26" s="52">
        <v>8.06</v>
      </c>
      <c r="N26" s="52">
        <v>9.43</v>
      </c>
      <c r="O26" s="52">
        <v>9.3800000000000008</v>
      </c>
      <c r="P26" s="52">
        <v>6.72</v>
      </c>
      <c r="Q26" s="53">
        <v>27.7</v>
      </c>
      <c r="R26" s="54">
        <v>19.8</v>
      </c>
      <c r="S26" s="54">
        <v>37.799999999999997</v>
      </c>
      <c r="T26" s="54">
        <v>37.799999999999997</v>
      </c>
      <c r="U26" s="54">
        <v>32.299999999999997</v>
      </c>
      <c r="V26" s="54">
        <v>36.700000000000003</v>
      </c>
      <c r="W26" s="54">
        <v>36.700000000000003</v>
      </c>
      <c r="X26" s="54">
        <v>24.2</v>
      </c>
      <c r="Y26" s="54">
        <v>26.3</v>
      </c>
      <c r="Z26" s="54">
        <v>26.3</v>
      </c>
      <c r="AA26" s="54">
        <v>28.6</v>
      </c>
      <c r="AB26" s="54">
        <v>24.4</v>
      </c>
      <c r="AC26" s="54">
        <v>37.9</v>
      </c>
      <c r="AD26" s="54">
        <v>33.700000000000003</v>
      </c>
      <c r="AE26" s="51">
        <f t="shared" si="2"/>
        <v>4.5860927152317883</v>
      </c>
      <c r="AF26" s="52">
        <f t="shared" si="3"/>
        <v>2.323943661971831</v>
      </c>
      <c r="AG26" s="52">
        <f t="shared" si="4"/>
        <v>5.1923076923076916</v>
      </c>
      <c r="AH26" s="52">
        <f t="shared" si="5"/>
        <v>5.1923076923076916</v>
      </c>
      <c r="AI26" s="52">
        <f t="shared" si="6"/>
        <v>4.5685997171145676</v>
      </c>
      <c r="AJ26" s="52">
        <f t="shared" si="7"/>
        <v>10.308988764044944</v>
      </c>
      <c r="AK26" s="52">
        <f t="shared" si="8"/>
        <v>10.308988764044944</v>
      </c>
      <c r="AL26" s="52">
        <f t="shared" si="9"/>
        <v>4.5660377358490569</v>
      </c>
      <c r="AM26" s="52">
        <f t="shared" si="10"/>
        <v>4.2694805194805197</v>
      </c>
      <c r="AN26" s="52">
        <f t="shared" si="11"/>
        <v>4.2694805194805197</v>
      </c>
      <c r="AO26" s="52">
        <f t="shared" si="12"/>
        <v>3.5483870967741935</v>
      </c>
      <c r="AP26" s="52">
        <f t="shared" si="13"/>
        <v>2.5874867444326615</v>
      </c>
      <c r="AQ26" s="52">
        <f t="shared" si="14"/>
        <v>4.0405117270788908</v>
      </c>
      <c r="AR26" s="52">
        <f t="shared" si="15"/>
        <v>5.0148809523809526</v>
      </c>
      <c r="AS26" s="53">
        <f t="shared" si="16"/>
        <v>50.919117647058826</v>
      </c>
      <c r="AT26" s="54">
        <f t="shared" si="17"/>
        <v>36.802973977695167</v>
      </c>
      <c r="AU26" s="54">
        <f t="shared" si="18"/>
        <v>73.11411992263055</v>
      </c>
      <c r="AV26" s="54">
        <f t="shared" si="19"/>
        <v>73.11411992263055</v>
      </c>
      <c r="AW26" s="54">
        <f t="shared" si="20"/>
        <v>66.324435318275135</v>
      </c>
      <c r="AX26" s="54">
        <f t="shared" si="21"/>
        <v>75.98343685300209</v>
      </c>
      <c r="AY26" s="54">
        <f t="shared" si="22"/>
        <v>75.98343685300209</v>
      </c>
      <c r="AZ26" s="54">
        <f t="shared" si="23"/>
        <v>70.14492753623189</v>
      </c>
      <c r="BA26" s="54">
        <f t="shared" si="24"/>
        <v>54.004106776180699</v>
      </c>
      <c r="BB26" s="54">
        <f t="shared" si="25"/>
        <v>54.004106776180699</v>
      </c>
      <c r="BC26" s="54">
        <f t="shared" si="26"/>
        <v>64.269662921348313</v>
      </c>
      <c r="BD26" s="54">
        <f t="shared" si="27"/>
        <v>48.126232741617358</v>
      </c>
      <c r="BE26" s="54">
        <f t="shared" si="28"/>
        <v>72.19047619047619</v>
      </c>
      <c r="BF26" s="54">
        <f t="shared" si="29"/>
        <v>66.600790513833999</v>
      </c>
      <c r="BG26" s="51">
        <v>6.61</v>
      </c>
      <c r="BH26" s="52">
        <v>6.41</v>
      </c>
      <c r="BI26" s="52">
        <v>8.14</v>
      </c>
      <c r="BJ26" s="52">
        <v>8.14</v>
      </c>
      <c r="BK26" s="52">
        <v>8.4</v>
      </c>
      <c r="BL26" s="52">
        <v>8.1</v>
      </c>
      <c r="BM26" s="52">
        <v>8.1</v>
      </c>
      <c r="BN26" s="52">
        <v>8.02</v>
      </c>
      <c r="BO26" s="52">
        <v>6.86</v>
      </c>
      <c r="BP26" s="52">
        <v>6.86</v>
      </c>
      <c r="BQ26" s="52">
        <v>7.24</v>
      </c>
      <c r="BR26" s="52">
        <v>6.58</v>
      </c>
      <c r="BS26" s="52">
        <v>7.65</v>
      </c>
      <c r="BT26" s="52">
        <v>7.23</v>
      </c>
    </row>
    <row r="27" spans="1:72" ht="18" x14ac:dyDescent="0.25">
      <c r="A27" s="49" t="s">
        <v>39</v>
      </c>
      <c r="B27" s="50" t="s">
        <v>2673</v>
      </c>
      <c r="C27" s="51">
        <v>3.87</v>
      </c>
      <c r="D27" s="52">
        <v>3.06</v>
      </c>
      <c r="E27" s="52">
        <v>4.72</v>
      </c>
      <c r="F27" s="52">
        <v>4.72</v>
      </c>
      <c r="G27" s="52">
        <v>4.0199999999999996</v>
      </c>
      <c r="H27" s="52">
        <v>2.65</v>
      </c>
      <c r="I27" s="52">
        <v>2.65</v>
      </c>
      <c r="J27" s="52">
        <v>5.68</v>
      </c>
      <c r="K27" s="52">
        <v>7.49</v>
      </c>
      <c r="L27" s="52">
        <v>7.49</v>
      </c>
      <c r="M27" s="52">
        <v>6.14</v>
      </c>
      <c r="N27" s="52">
        <v>7.34</v>
      </c>
      <c r="O27" s="52">
        <v>7.95</v>
      </c>
      <c r="P27" s="52">
        <v>7.74</v>
      </c>
      <c r="S27" s="54">
        <v>28.5</v>
      </c>
      <c r="T27" s="54">
        <v>28.5</v>
      </c>
      <c r="U27" s="54">
        <v>29</v>
      </c>
      <c r="V27" s="54">
        <v>19.8</v>
      </c>
      <c r="W27" s="54">
        <v>19.8</v>
      </c>
      <c r="X27" s="54">
        <v>26.8</v>
      </c>
      <c r="Y27" s="54">
        <v>5.0999999999999996</v>
      </c>
      <c r="Z27" s="54">
        <v>5.0999999999999996</v>
      </c>
      <c r="AA27" s="54">
        <v>10.8</v>
      </c>
      <c r="AE27" s="51">
        <f t="shared" si="2"/>
        <v>0</v>
      </c>
      <c r="AF27" s="52">
        <f t="shared" si="3"/>
        <v>0</v>
      </c>
      <c r="AG27" s="52">
        <f t="shared" si="4"/>
        <v>6.0381355932203391</v>
      </c>
      <c r="AH27" s="52">
        <f t="shared" si="5"/>
        <v>6.0381355932203391</v>
      </c>
      <c r="AI27" s="52">
        <f t="shared" si="6"/>
        <v>7.2139303482587076</v>
      </c>
      <c r="AJ27" s="52">
        <f t="shared" si="7"/>
        <v>7.4716981132075473</v>
      </c>
      <c r="AK27" s="52">
        <f t="shared" si="8"/>
        <v>7.4716981132075473</v>
      </c>
      <c r="AL27" s="52">
        <f t="shared" si="9"/>
        <v>4.71830985915493</v>
      </c>
      <c r="AM27" s="52">
        <f t="shared" si="10"/>
        <v>0.68090787716955936</v>
      </c>
      <c r="AN27" s="52">
        <f t="shared" si="11"/>
        <v>0.68090787716955936</v>
      </c>
      <c r="AO27" s="52">
        <f t="shared" si="12"/>
        <v>1.7589576547231272</v>
      </c>
      <c r="AP27" s="52">
        <f t="shared" si="13"/>
        <v>0</v>
      </c>
      <c r="AQ27" s="52">
        <f t="shared" si="14"/>
        <v>0</v>
      </c>
      <c r="AR27" s="52">
        <f t="shared" si="15"/>
        <v>0</v>
      </c>
      <c r="AS27" s="53">
        <f t="shared" si="16"/>
        <v>0</v>
      </c>
      <c r="AT27" s="54">
        <f t="shared" si="17"/>
        <v>0</v>
      </c>
      <c r="AU27" s="54">
        <f t="shared" si="18"/>
        <v>55.125725338491293</v>
      </c>
      <c r="AV27" s="54">
        <f t="shared" si="19"/>
        <v>55.125725338491293</v>
      </c>
      <c r="AW27" s="54">
        <f t="shared" si="20"/>
        <v>59.548254620123203</v>
      </c>
      <c r="AX27" s="54">
        <f t="shared" si="21"/>
        <v>40.993788819875782</v>
      </c>
      <c r="AY27" s="54">
        <f t="shared" si="22"/>
        <v>40.993788819875782</v>
      </c>
      <c r="AZ27" s="54">
        <f t="shared" si="23"/>
        <v>77.681159420289859</v>
      </c>
      <c r="BA27" s="54">
        <f t="shared" si="24"/>
        <v>10.472279260780285</v>
      </c>
      <c r="BB27" s="54">
        <f t="shared" si="25"/>
        <v>10.472279260780285</v>
      </c>
      <c r="BC27" s="54">
        <f t="shared" si="26"/>
        <v>24.269662921348313</v>
      </c>
      <c r="BD27" s="54">
        <f t="shared" si="27"/>
        <v>0</v>
      </c>
      <c r="BE27" s="54">
        <f t="shared" si="28"/>
        <v>0</v>
      </c>
      <c r="BF27" s="54">
        <f t="shared" si="29"/>
        <v>0</v>
      </c>
      <c r="BI27" s="52">
        <v>7.17</v>
      </c>
      <c r="BJ27" s="52">
        <v>7.17</v>
      </c>
      <c r="BK27" s="52">
        <v>7.21</v>
      </c>
      <c r="BL27" s="52">
        <v>6.86</v>
      </c>
      <c r="BM27" s="52">
        <v>6.86</v>
      </c>
      <c r="BN27" s="52">
        <v>7.44</v>
      </c>
      <c r="BO27" s="52">
        <v>6.39</v>
      </c>
      <c r="BP27" s="52">
        <v>6.39</v>
      </c>
      <c r="BQ27" s="52">
        <v>6.34</v>
      </c>
    </row>
    <row r="28" spans="1:72" ht="18" x14ac:dyDescent="0.25">
      <c r="A28" s="49" t="s">
        <v>40</v>
      </c>
      <c r="B28" s="50" t="s">
        <v>2674</v>
      </c>
      <c r="C28" s="51">
        <v>4.0199999999999996</v>
      </c>
      <c r="D28" s="52">
        <v>4.74</v>
      </c>
      <c r="E28" s="52">
        <v>3.26</v>
      </c>
      <c r="F28" s="52">
        <v>3.26</v>
      </c>
      <c r="G28" s="52">
        <v>3.15</v>
      </c>
      <c r="H28" s="52">
        <v>2.64</v>
      </c>
      <c r="I28" s="52">
        <v>2.64</v>
      </c>
      <c r="J28" s="52">
        <v>1.18</v>
      </c>
      <c r="K28" s="52">
        <v>4.4000000000000004</v>
      </c>
      <c r="L28" s="52">
        <v>4.4000000000000004</v>
      </c>
      <c r="M28" s="52">
        <v>2.2000000000000002</v>
      </c>
      <c r="N28" s="52">
        <v>3.69</v>
      </c>
      <c r="O28" s="52">
        <v>3.86</v>
      </c>
      <c r="P28" s="52">
        <v>4.4800000000000004</v>
      </c>
      <c r="Q28" s="53">
        <v>37.700000000000003</v>
      </c>
      <c r="R28" s="54">
        <v>34.9</v>
      </c>
      <c r="S28" s="54">
        <v>14.2</v>
      </c>
      <c r="T28" s="54">
        <v>14.2</v>
      </c>
      <c r="U28" s="54">
        <v>13.8</v>
      </c>
      <c r="V28" s="54">
        <v>10.6</v>
      </c>
      <c r="W28" s="54">
        <v>10.6</v>
      </c>
      <c r="X28" s="54">
        <v>5.4</v>
      </c>
      <c r="Y28" s="54">
        <v>25.3</v>
      </c>
      <c r="Z28" s="54">
        <v>25.3</v>
      </c>
      <c r="AA28" s="54">
        <v>31.6</v>
      </c>
      <c r="AD28" s="54">
        <v>6.2</v>
      </c>
      <c r="AE28" s="51">
        <f t="shared" si="2"/>
        <v>9.3781094527363198</v>
      </c>
      <c r="AF28" s="52">
        <f t="shared" si="3"/>
        <v>7.3628691983122359</v>
      </c>
      <c r="AG28" s="52">
        <f t="shared" si="4"/>
        <v>4.3558282208588954</v>
      </c>
      <c r="AH28" s="52">
        <f t="shared" si="5"/>
        <v>4.3558282208588954</v>
      </c>
      <c r="AI28" s="52">
        <f t="shared" si="6"/>
        <v>4.3809523809523814</v>
      </c>
      <c r="AJ28" s="52">
        <f t="shared" si="7"/>
        <v>4.0151515151515147</v>
      </c>
      <c r="AK28" s="52">
        <f t="shared" si="8"/>
        <v>4.0151515151515147</v>
      </c>
      <c r="AL28" s="52">
        <f t="shared" si="9"/>
        <v>4.5762711864406782</v>
      </c>
      <c r="AM28" s="52">
        <f t="shared" si="10"/>
        <v>5.75</v>
      </c>
      <c r="AN28" s="52">
        <f t="shared" si="11"/>
        <v>5.75</v>
      </c>
      <c r="AO28" s="52">
        <f t="shared" si="12"/>
        <v>14.363636363636363</v>
      </c>
      <c r="AP28" s="52">
        <f t="shared" si="13"/>
        <v>0</v>
      </c>
      <c r="AQ28" s="52">
        <f t="shared" si="14"/>
        <v>0</v>
      </c>
      <c r="AR28" s="52">
        <f t="shared" si="15"/>
        <v>1.3839285714285714</v>
      </c>
      <c r="AS28" s="53">
        <f t="shared" si="16"/>
        <v>69.301470588235304</v>
      </c>
      <c r="AT28" s="54">
        <f t="shared" si="17"/>
        <v>64.869888475836433</v>
      </c>
      <c r="AU28" s="54">
        <f t="shared" si="18"/>
        <v>27.466150870406189</v>
      </c>
      <c r="AV28" s="54">
        <f t="shared" si="19"/>
        <v>27.466150870406189</v>
      </c>
      <c r="AW28" s="54">
        <f t="shared" si="20"/>
        <v>28.336755646817245</v>
      </c>
      <c r="AX28" s="54">
        <f t="shared" si="21"/>
        <v>21.946169772256731</v>
      </c>
      <c r="AY28" s="54">
        <f t="shared" si="22"/>
        <v>21.946169772256731</v>
      </c>
      <c r="AZ28" s="54">
        <f t="shared" si="23"/>
        <v>15.652173913043478</v>
      </c>
      <c r="BA28" s="54">
        <f t="shared" si="24"/>
        <v>51.950718685831617</v>
      </c>
      <c r="BB28" s="54">
        <f t="shared" si="25"/>
        <v>51.950718685831617</v>
      </c>
      <c r="BC28" s="54">
        <f t="shared" si="26"/>
        <v>71.011235955056179</v>
      </c>
      <c r="BD28" s="54">
        <f t="shared" si="27"/>
        <v>0</v>
      </c>
      <c r="BE28" s="54">
        <f t="shared" si="28"/>
        <v>0</v>
      </c>
      <c r="BF28" s="54">
        <f t="shared" si="29"/>
        <v>12.252964426877471</v>
      </c>
      <c r="BG28" s="51">
        <v>8.08</v>
      </c>
      <c r="BH28" s="52">
        <v>7.91</v>
      </c>
      <c r="BI28" s="52">
        <v>7.2</v>
      </c>
      <c r="BJ28" s="52">
        <v>7.2</v>
      </c>
      <c r="BK28" s="52">
        <v>7.2</v>
      </c>
      <c r="BL28" s="52">
        <v>7.09</v>
      </c>
      <c r="BM28" s="52">
        <v>7.09</v>
      </c>
      <c r="BN28" s="52">
        <v>7.28</v>
      </c>
      <c r="BO28" s="52">
        <v>7.39</v>
      </c>
      <c r="BP28" s="52">
        <v>7.39</v>
      </c>
      <c r="BQ28" s="52">
        <v>8.31</v>
      </c>
      <c r="BT28" s="52">
        <v>7.19</v>
      </c>
    </row>
    <row r="29" spans="1:72" ht="18" x14ac:dyDescent="0.25">
      <c r="A29" s="49" t="s">
        <v>41</v>
      </c>
      <c r="B29" s="50" t="s">
        <v>2675</v>
      </c>
      <c r="C29" s="51">
        <v>3.56</v>
      </c>
      <c r="D29" s="52">
        <v>1.91</v>
      </c>
      <c r="E29" s="52">
        <v>4.5199999999999996</v>
      </c>
      <c r="F29" s="52">
        <v>4.5199999999999996</v>
      </c>
      <c r="G29" s="52">
        <v>4.78</v>
      </c>
      <c r="H29" s="52">
        <v>3.8</v>
      </c>
      <c r="I29" s="52">
        <v>3.8</v>
      </c>
      <c r="J29" s="52">
        <v>3.39</v>
      </c>
      <c r="K29" s="52">
        <v>7.54</v>
      </c>
      <c r="L29" s="52">
        <v>7.54</v>
      </c>
      <c r="M29" s="52">
        <v>6.78</v>
      </c>
      <c r="N29" s="52">
        <v>3.27</v>
      </c>
      <c r="O29" s="52">
        <v>2.5099999999999998</v>
      </c>
      <c r="P29" s="52">
        <v>2.73</v>
      </c>
      <c r="Q29" s="53">
        <v>18.3</v>
      </c>
      <c r="R29" s="54">
        <v>14.7</v>
      </c>
      <c r="Y29" s="54">
        <v>9.3000000000000007</v>
      </c>
      <c r="Z29" s="54">
        <v>9.3000000000000007</v>
      </c>
      <c r="AA29" s="54">
        <v>15</v>
      </c>
      <c r="AE29" s="51">
        <f t="shared" si="2"/>
        <v>5.1404494382022472</v>
      </c>
      <c r="AF29" s="52">
        <f t="shared" si="3"/>
        <v>7.6963350785340312</v>
      </c>
      <c r="AG29" s="52">
        <f t="shared" si="4"/>
        <v>0</v>
      </c>
      <c r="AH29" s="52">
        <f t="shared" si="5"/>
        <v>0</v>
      </c>
      <c r="AI29" s="52">
        <f t="shared" si="6"/>
        <v>0</v>
      </c>
      <c r="AJ29" s="52">
        <f t="shared" si="7"/>
        <v>0</v>
      </c>
      <c r="AK29" s="52">
        <f t="shared" si="8"/>
        <v>0</v>
      </c>
      <c r="AL29" s="52">
        <f t="shared" si="9"/>
        <v>0</v>
      </c>
      <c r="AM29" s="52">
        <f t="shared" si="10"/>
        <v>1.23342175066313</v>
      </c>
      <c r="AN29" s="52">
        <f t="shared" si="11"/>
        <v>1.23342175066313</v>
      </c>
      <c r="AO29" s="52">
        <f t="shared" si="12"/>
        <v>2.2123893805309733</v>
      </c>
      <c r="AP29" s="52">
        <f t="shared" si="13"/>
        <v>0</v>
      </c>
      <c r="AQ29" s="52">
        <f t="shared" si="14"/>
        <v>0</v>
      </c>
      <c r="AR29" s="52">
        <f t="shared" si="15"/>
        <v>0</v>
      </c>
      <c r="AS29" s="53">
        <f t="shared" si="16"/>
        <v>33.639705882352942</v>
      </c>
      <c r="AT29" s="54">
        <f t="shared" si="17"/>
        <v>27.323420074349443</v>
      </c>
      <c r="AU29" s="54">
        <f t="shared" si="18"/>
        <v>0</v>
      </c>
      <c r="AV29" s="54">
        <f t="shared" si="19"/>
        <v>0</v>
      </c>
      <c r="AW29" s="54">
        <f t="shared" si="20"/>
        <v>0</v>
      </c>
      <c r="AX29" s="54">
        <f t="shared" si="21"/>
        <v>0</v>
      </c>
      <c r="AY29" s="54">
        <f t="shared" si="22"/>
        <v>0</v>
      </c>
      <c r="AZ29" s="54">
        <f t="shared" si="23"/>
        <v>0</v>
      </c>
      <c r="BA29" s="54">
        <f t="shared" si="24"/>
        <v>19.096509240246409</v>
      </c>
      <c r="BB29" s="54">
        <f t="shared" si="25"/>
        <v>19.096509240246409</v>
      </c>
      <c r="BC29" s="54">
        <f t="shared" si="26"/>
        <v>33.707865168539328</v>
      </c>
      <c r="BD29" s="54">
        <f t="shared" si="27"/>
        <v>0</v>
      </c>
      <c r="BE29" s="54">
        <f t="shared" si="28"/>
        <v>0</v>
      </c>
      <c r="BF29" s="54">
        <f t="shared" si="29"/>
        <v>0</v>
      </c>
      <c r="BG29" s="51">
        <v>7.41</v>
      </c>
      <c r="BH29" s="52">
        <v>7.3</v>
      </c>
      <c r="BO29" s="52">
        <v>7.14</v>
      </c>
      <c r="BP29" s="52">
        <v>7.14</v>
      </c>
      <c r="BQ29" s="52">
        <v>7.53</v>
      </c>
    </row>
    <row r="30" spans="1:72" ht="18" x14ac:dyDescent="0.25">
      <c r="A30" s="49" t="s">
        <v>42</v>
      </c>
      <c r="B30" s="50" t="s">
        <v>2676</v>
      </c>
      <c r="C30" s="51">
        <v>2.93</v>
      </c>
      <c r="D30" s="52">
        <v>3.21</v>
      </c>
      <c r="E30" s="52">
        <v>3.92</v>
      </c>
      <c r="F30" s="52">
        <v>3.92</v>
      </c>
      <c r="G30" s="52">
        <v>4.18</v>
      </c>
      <c r="H30" s="52">
        <v>2.68</v>
      </c>
      <c r="I30" s="52">
        <v>2.68</v>
      </c>
      <c r="J30" s="52">
        <v>2.9</v>
      </c>
      <c r="K30" s="52">
        <v>3.53</v>
      </c>
      <c r="L30" s="52">
        <v>3.53</v>
      </c>
      <c r="M30" s="52">
        <v>4.47</v>
      </c>
      <c r="N30" s="52">
        <v>3.04</v>
      </c>
      <c r="O30" s="52">
        <v>3.25</v>
      </c>
      <c r="P30" s="52">
        <v>3.61</v>
      </c>
      <c r="Q30" s="53">
        <v>23.8</v>
      </c>
      <c r="R30" s="54">
        <v>23.5</v>
      </c>
      <c r="AE30" s="51">
        <f t="shared" si="2"/>
        <v>8.1228668941979514</v>
      </c>
      <c r="AF30" s="52">
        <f t="shared" si="3"/>
        <v>7.3208722741433023</v>
      </c>
      <c r="AG30" s="52">
        <f t="shared" si="4"/>
        <v>0</v>
      </c>
      <c r="AH30" s="52">
        <f t="shared" si="5"/>
        <v>0</v>
      </c>
      <c r="AI30" s="52">
        <f t="shared" si="6"/>
        <v>0</v>
      </c>
      <c r="AJ30" s="52">
        <f t="shared" si="7"/>
        <v>0</v>
      </c>
      <c r="AK30" s="52">
        <f t="shared" si="8"/>
        <v>0</v>
      </c>
      <c r="AL30" s="52">
        <f t="shared" si="9"/>
        <v>0</v>
      </c>
      <c r="AM30" s="52">
        <f t="shared" si="10"/>
        <v>0</v>
      </c>
      <c r="AN30" s="52">
        <f t="shared" si="11"/>
        <v>0</v>
      </c>
      <c r="AO30" s="52">
        <f t="shared" si="12"/>
        <v>0</v>
      </c>
      <c r="AP30" s="52">
        <f t="shared" si="13"/>
        <v>0</v>
      </c>
      <c r="AQ30" s="52">
        <f t="shared" si="14"/>
        <v>0</v>
      </c>
      <c r="AR30" s="52">
        <f t="shared" si="15"/>
        <v>0</v>
      </c>
      <c r="AS30" s="53">
        <f t="shared" si="16"/>
        <v>43.75</v>
      </c>
      <c r="AT30" s="54">
        <f t="shared" si="17"/>
        <v>43.680297397769522</v>
      </c>
      <c r="AU30" s="54">
        <f t="shared" si="18"/>
        <v>0</v>
      </c>
      <c r="AV30" s="54">
        <f t="shared" si="19"/>
        <v>0</v>
      </c>
      <c r="AW30" s="54">
        <f t="shared" si="20"/>
        <v>0</v>
      </c>
      <c r="AX30" s="54">
        <f t="shared" si="21"/>
        <v>0</v>
      </c>
      <c r="AY30" s="54">
        <f t="shared" si="22"/>
        <v>0</v>
      </c>
      <c r="AZ30" s="54">
        <f t="shared" si="23"/>
        <v>0</v>
      </c>
      <c r="BA30" s="54">
        <f t="shared" si="24"/>
        <v>0</v>
      </c>
      <c r="BB30" s="54">
        <f t="shared" si="25"/>
        <v>0</v>
      </c>
      <c r="BC30" s="54">
        <f t="shared" si="26"/>
        <v>0</v>
      </c>
      <c r="BD30" s="54">
        <f t="shared" si="27"/>
        <v>0</v>
      </c>
      <c r="BE30" s="54">
        <f t="shared" si="28"/>
        <v>0</v>
      </c>
      <c r="BF30" s="54">
        <f t="shared" si="29"/>
        <v>0</v>
      </c>
      <c r="BG30" s="51">
        <v>5.43</v>
      </c>
      <c r="BH30" s="52">
        <v>5.16</v>
      </c>
    </row>
    <row r="31" spans="1:72" ht="18" x14ac:dyDescent="0.25">
      <c r="A31" s="49" t="s">
        <v>43</v>
      </c>
      <c r="B31" s="50" t="s">
        <v>2677</v>
      </c>
      <c r="C31" s="51">
        <v>2.2799999999999998</v>
      </c>
      <c r="D31" s="52">
        <v>3.59</v>
      </c>
      <c r="E31" s="52">
        <v>3.41</v>
      </c>
      <c r="F31" s="52">
        <v>3.41</v>
      </c>
      <c r="G31" s="52">
        <v>0.66</v>
      </c>
      <c r="H31" s="52">
        <v>2.94</v>
      </c>
      <c r="I31" s="52">
        <v>2.94</v>
      </c>
      <c r="J31" s="52">
        <v>3.56</v>
      </c>
      <c r="K31" s="52">
        <v>2.4500000000000002</v>
      </c>
      <c r="L31" s="52">
        <v>2.4500000000000002</v>
      </c>
      <c r="M31" s="52">
        <v>2.4300000000000002</v>
      </c>
      <c r="N31" s="52">
        <v>2.94</v>
      </c>
      <c r="O31" s="52">
        <v>1.33</v>
      </c>
      <c r="P31" s="52">
        <v>1.18</v>
      </c>
      <c r="Q31" s="53">
        <v>27.9</v>
      </c>
      <c r="R31" s="54">
        <v>26.7</v>
      </c>
      <c r="S31" s="54">
        <v>38.9</v>
      </c>
      <c r="T31" s="54">
        <v>38.9</v>
      </c>
      <c r="U31" s="54">
        <v>34.200000000000003</v>
      </c>
      <c r="V31" s="54">
        <v>24.2</v>
      </c>
      <c r="W31" s="54">
        <v>24.2</v>
      </c>
      <c r="X31" s="54">
        <v>8.6</v>
      </c>
      <c r="Y31" s="54">
        <v>32.6</v>
      </c>
      <c r="Z31" s="54">
        <v>32.6</v>
      </c>
      <c r="AA31" s="54">
        <v>32.4</v>
      </c>
      <c r="AB31" s="54">
        <v>39.4</v>
      </c>
      <c r="AC31" s="54">
        <v>36.5</v>
      </c>
      <c r="AD31" s="54">
        <v>29.9</v>
      </c>
      <c r="AE31" s="51">
        <f t="shared" si="2"/>
        <v>12.236842105263158</v>
      </c>
      <c r="AF31" s="52">
        <f t="shared" si="3"/>
        <v>7.4373259052924796</v>
      </c>
      <c r="AG31" s="52">
        <f t="shared" si="4"/>
        <v>11.407624633431084</v>
      </c>
      <c r="AH31" s="52">
        <f t="shared" si="5"/>
        <v>11.407624633431084</v>
      </c>
      <c r="AI31" s="52">
        <f t="shared" si="6"/>
        <v>51.81818181818182</v>
      </c>
      <c r="AJ31" s="52">
        <f t="shared" si="7"/>
        <v>8.2312925170068034</v>
      </c>
      <c r="AK31" s="52">
        <f t="shared" si="8"/>
        <v>8.2312925170068034</v>
      </c>
      <c r="AL31" s="52">
        <f t="shared" si="9"/>
        <v>2.4157303370786516</v>
      </c>
      <c r="AM31" s="52">
        <f t="shared" si="10"/>
        <v>13.306122448979592</v>
      </c>
      <c r="AN31" s="52">
        <f t="shared" si="11"/>
        <v>13.306122448979592</v>
      </c>
      <c r="AO31" s="52">
        <f t="shared" si="12"/>
        <v>13.333333333333332</v>
      </c>
      <c r="AP31" s="52">
        <f t="shared" si="13"/>
        <v>13.401360544217686</v>
      </c>
      <c r="AQ31" s="52">
        <f t="shared" si="14"/>
        <v>27.443609022556391</v>
      </c>
      <c r="AR31" s="52">
        <f t="shared" si="15"/>
        <v>25.338983050847457</v>
      </c>
      <c r="AS31" s="53">
        <f t="shared" si="16"/>
        <v>51.286764705882355</v>
      </c>
      <c r="AT31" s="54">
        <f t="shared" si="17"/>
        <v>49.628252788104092</v>
      </c>
      <c r="AU31" s="54">
        <f t="shared" si="18"/>
        <v>75.241779497098648</v>
      </c>
      <c r="AV31" s="54">
        <f t="shared" si="19"/>
        <v>75.241779497098648</v>
      </c>
      <c r="AW31" s="54">
        <f t="shared" si="20"/>
        <v>70.225872689938399</v>
      </c>
      <c r="AX31" s="54">
        <f t="shared" si="21"/>
        <v>50.103519668737064</v>
      </c>
      <c r="AY31" s="54">
        <f t="shared" si="22"/>
        <v>50.103519668737064</v>
      </c>
      <c r="AZ31" s="54">
        <f t="shared" si="23"/>
        <v>24.927536231884059</v>
      </c>
      <c r="BA31" s="54">
        <f t="shared" si="24"/>
        <v>66.940451745379875</v>
      </c>
      <c r="BB31" s="54">
        <f t="shared" si="25"/>
        <v>66.940451745379875</v>
      </c>
      <c r="BC31" s="54">
        <f t="shared" si="26"/>
        <v>72.80898876404494</v>
      </c>
      <c r="BD31" s="54">
        <f t="shared" si="27"/>
        <v>77.712031558185402</v>
      </c>
      <c r="BE31" s="54">
        <f t="shared" si="28"/>
        <v>69.523809523809518</v>
      </c>
      <c r="BF31" s="54">
        <f t="shared" si="29"/>
        <v>59.090909090909086</v>
      </c>
      <c r="BG31" s="51">
        <v>9.15</v>
      </c>
      <c r="BH31" s="52">
        <v>9.1300000000000008</v>
      </c>
      <c r="BI31" s="52">
        <v>10.01</v>
      </c>
      <c r="BJ31" s="52">
        <v>10.01</v>
      </c>
      <c r="BK31" s="52">
        <v>10.51</v>
      </c>
      <c r="BL31" s="52">
        <v>9</v>
      </c>
      <c r="BM31" s="52">
        <v>9</v>
      </c>
      <c r="BN31" s="52">
        <v>8.6999999999999993</v>
      </c>
      <c r="BO31" s="52">
        <v>10.48</v>
      </c>
      <c r="BP31" s="52">
        <v>10.48</v>
      </c>
      <c r="BQ31" s="52">
        <v>10.37</v>
      </c>
      <c r="BR31" s="52">
        <v>10.44</v>
      </c>
      <c r="BS31" s="52">
        <v>9.4499999999999993</v>
      </c>
      <c r="BT31" s="52">
        <v>9.2799999999999994</v>
      </c>
    </row>
    <row r="32" spans="1:72" x14ac:dyDescent="0.2">
      <c r="A32" s="49" t="s">
        <v>45</v>
      </c>
      <c r="B32" s="50" t="s">
        <v>46</v>
      </c>
      <c r="C32" s="51">
        <v>3.3</v>
      </c>
      <c r="D32" s="52">
        <v>0.91</v>
      </c>
      <c r="E32" s="52">
        <v>1.33</v>
      </c>
      <c r="F32" s="52">
        <v>1.33</v>
      </c>
      <c r="G32" s="52">
        <v>2.94</v>
      </c>
      <c r="H32" s="52">
        <v>1.54</v>
      </c>
      <c r="I32" s="52">
        <v>1.54</v>
      </c>
      <c r="J32" s="52">
        <v>4.07</v>
      </c>
      <c r="K32" s="52">
        <v>4.42</v>
      </c>
      <c r="L32" s="52">
        <v>4.42</v>
      </c>
      <c r="M32" s="52">
        <v>4.63</v>
      </c>
      <c r="N32" s="52">
        <v>2.0499999999999998</v>
      </c>
      <c r="O32" s="52">
        <v>1.31</v>
      </c>
      <c r="P32" s="52">
        <v>2.75</v>
      </c>
      <c r="S32" s="54">
        <v>32.4</v>
      </c>
      <c r="T32" s="54">
        <v>32.4</v>
      </c>
      <c r="U32" s="54">
        <v>28.9</v>
      </c>
      <c r="V32" s="54">
        <v>15.3</v>
      </c>
      <c r="W32" s="54">
        <v>15.3</v>
      </c>
      <c r="X32" s="54">
        <v>6.8</v>
      </c>
      <c r="Y32" s="54">
        <v>8</v>
      </c>
      <c r="Z32" s="54">
        <v>8</v>
      </c>
      <c r="AA32" s="54">
        <v>5.2</v>
      </c>
      <c r="AC32" s="54">
        <v>6.5</v>
      </c>
      <c r="AE32" s="51">
        <f t="shared" si="2"/>
        <v>0</v>
      </c>
      <c r="AF32" s="52">
        <f t="shared" si="3"/>
        <v>0</v>
      </c>
      <c r="AG32" s="52">
        <f t="shared" si="4"/>
        <v>24.360902255639097</v>
      </c>
      <c r="AH32" s="52">
        <f t="shared" si="5"/>
        <v>24.360902255639097</v>
      </c>
      <c r="AI32" s="52">
        <f t="shared" si="6"/>
        <v>9.8299319727891152</v>
      </c>
      <c r="AJ32" s="52">
        <f t="shared" si="7"/>
        <v>9.9350649350649345</v>
      </c>
      <c r="AK32" s="52">
        <f t="shared" si="8"/>
        <v>9.9350649350649345</v>
      </c>
      <c r="AL32" s="52">
        <f t="shared" si="9"/>
        <v>1.6707616707616706</v>
      </c>
      <c r="AM32" s="52">
        <f t="shared" si="10"/>
        <v>1.8099547511312217</v>
      </c>
      <c r="AN32" s="52">
        <f t="shared" si="11"/>
        <v>1.8099547511312217</v>
      </c>
      <c r="AO32" s="52">
        <f t="shared" si="12"/>
        <v>1.1231101511879051</v>
      </c>
      <c r="AP32" s="52">
        <f t="shared" si="13"/>
        <v>0</v>
      </c>
      <c r="AQ32" s="52">
        <f t="shared" si="14"/>
        <v>4.9618320610687023</v>
      </c>
      <c r="AR32" s="52">
        <f t="shared" si="15"/>
        <v>0</v>
      </c>
      <c r="AS32" s="53">
        <f t="shared" si="16"/>
        <v>0</v>
      </c>
      <c r="AT32" s="54">
        <f t="shared" si="17"/>
        <v>0</v>
      </c>
      <c r="AU32" s="54">
        <f t="shared" si="18"/>
        <v>62.669245647969049</v>
      </c>
      <c r="AV32" s="54">
        <f t="shared" si="19"/>
        <v>62.669245647969049</v>
      </c>
      <c r="AW32" s="54">
        <f t="shared" si="20"/>
        <v>59.34291581108829</v>
      </c>
      <c r="AX32" s="54">
        <f t="shared" si="21"/>
        <v>31.677018633540374</v>
      </c>
      <c r="AY32" s="54">
        <f t="shared" si="22"/>
        <v>31.677018633540374</v>
      </c>
      <c r="AZ32" s="54">
        <f t="shared" si="23"/>
        <v>19.710144927536231</v>
      </c>
      <c r="BA32" s="54">
        <f t="shared" si="24"/>
        <v>16.427104722792606</v>
      </c>
      <c r="BB32" s="54">
        <f t="shared" si="25"/>
        <v>16.427104722792606</v>
      </c>
      <c r="BC32" s="54">
        <f t="shared" si="26"/>
        <v>11.685393258426966</v>
      </c>
      <c r="BD32" s="54">
        <f t="shared" si="27"/>
        <v>0</v>
      </c>
      <c r="BE32" s="54">
        <f t="shared" si="28"/>
        <v>12.380952380952381</v>
      </c>
      <c r="BF32" s="54">
        <f t="shared" si="29"/>
        <v>0</v>
      </c>
      <c r="BI32" s="52">
        <v>7.8</v>
      </c>
      <c r="BJ32" s="52">
        <v>7.8</v>
      </c>
      <c r="BK32" s="52">
        <v>7.8</v>
      </c>
      <c r="BL32" s="52">
        <v>7</v>
      </c>
      <c r="BM32" s="52">
        <v>7</v>
      </c>
      <c r="BN32" s="52">
        <v>7.01</v>
      </c>
      <c r="BO32" s="52">
        <v>7.31</v>
      </c>
      <c r="BP32" s="52">
        <v>7.31</v>
      </c>
      <c r="BQ32" s="52">
        <v>7.79</v>
      </c>
      <c r="BS32" s="52">
        <v>6.58</v>
      </c>
    </row>
    <row r="33" spans="1:72" ht="18" x14ac:dyDescent="0.25">
      <c r="A33" s="49" t="s">
        <v>52</v>
      </c>
      <c r="B33" s="50" t="s">
        <v>2678</v>
      </c>
      <c r="C33" s="51">
        <v>6.91</v>
      </c>
      <c r="D33" s="52">
        <v>5.52</v>
      </c>
      <c r="E33" s="52">
        <v>7.12</v>
      </c>
      <c r="F33" s="52">
        <v>7.12</v>
      </c>
      <c r="G33" s="52">
        <v>8.44</v>
      </c>
      <c r="H33" s="52">
        <v>7.32</v>
      </c>
      <c r="I33" s="52">
        <v>7.32</v>
      </c>
      <c r="J33" s="52">
        <v>2.91</v>
      </c>
      <c r="K33" s="52">
        <v>6.59</v>
      </c>
      <c r="L33" s="52">
        <v>6.59</v>
      </c>
      <c r="M33" s="52">
        <v>4.91</v>
      </c>
      <c r="N33" s="52">
        <v>4.3</v>
      </c>
      <c r="O33" s="52">
        <v>5.52</v>
      </c>
      <c r="P33" s="52">
        <v>7.15</v>
      </c>
      <c r="Q33" s="53">
        <v>20.399999999999999</v>
      </c>
      <c r="R33" s="54">
        <v>20.3</v>
      </c>
      <c r="S33" s="54">
        <v>19.899999999999999</v>
      </c>
      <c r="T33" s="54">
        <v>19.899999999999999</v>
      </c>
      <c r="U33" s="54">
        <v>13.7</v>
      </c>
      <c r="V33" s="54">
        <v>23.2</v>
      </c>
      <c r="W33" s="54">
        <v>23.2</v>
      </c>
      <c r="X33" s="54">
        <v>10.8</v>
      </c>
      <c r="Y33" s="54">
        <v>8.3000000000000007</v>
      </c>
      <c r="Z33" s="54">
        <v>8.3000000000000007</v>
      </c>
      <c r="AA33" s="54">
        <v>8</v>
      </c>
      <c r="AB33" s="54">
        <v>19.8</v>
      </c>
      <c r="AC33" s="54">
        <v>19.7</v>
      </c>
      <c r="AD33" s="54">
        <v>21.7</v>
      </c>
      <c r="AE33" s="51">
        <f t="shared" si="2"/>
        <v>2.9522431259044861</v>
      </c>
      <c r="AF33" s="52">
        <f t="shared" si="3"/>
        <v>3.6775362318840585</v>
      </c>
      <c r="AG33" s="52">
        <f t="shared" si="4"/>
        <v>2.7949438202247188</v>
      </c>
      <c r="AH33" s="52">
        <f t="shared" si="5"/>
        <v>2.7949438202247188</v>
      </c>
      <c r="AI33" s="52">
        <f t="shared" si="6"/>
        <v>1.6232227488151658</v>
      </c>
      <c r="AJ33" s="52">
        <f t="shared" si="7"/>
        <v>3.1693989071038251</v>
      </c>
      <c r="AK33" s="52">
        <f t="shared" si="8"/>
        <v>3.1693989071038251</v>
      </c>
      <c r="AL33" s="52">
        <f t="shared" si="9"/>
        <v>3.7113402061855671</v>
      </c>
      <c r="AM33" s="52">
        <f t="shared" si="10"/>
        <v>1.2594840667678302</v>
      </c>
      <c r="AN33" s="52">
        <f t="shared" si="11"/>
        <v>1.2594840667678302</v>
      </c>
      <c r="AO33" s="52">
        <f t="shared" si="12"/>
        <v>1.6293279022403258</v>
      </c>
      <c r="AP33" s="52">
        <f t="shared" si="13"/>
        <v>4.6046511627906979</v>
      </c>
      <c r="AQ33" s="52">
        <f t="shared" si="14"/>
        <v>3.568840579710145</v>
      </c>
      <c r="AR33" s="52">
        <f t="shared" si="15"/>
        <v>3.0349650349650346</v>
      </c>
      <c r="AS33" s="53">
        <f t="shared" si="16"/>
        <v>37.5</v>
      </c>
      <c r="AT33" s="54">
        <f t="shared" si="17"/>
        <v>37.732342007434944</v>
      </c>
      <c r="AU33" s="54">
        <f t="shared" si="18"/>
        <v>38.491295938104443</v>
      </c>
      <c r="AV33" s="54">
        <f t="shared" si="19"/>
        <v>38.491295938104443</v>
      </c>
      <c r="AW33" s="54">
        <f t="shared" si="20"/>
        <v>28.131416837782339</v>
      </c>
      <c r="AX33" s="54">
        <f t="shared" si="21"/>
        <v>48.033126293995863</v>
      </c>
      <c r="AY33" s="54">
        <f t="shared" si="22"/>
        <v>48.033126293995863</v>
      </c>
      <c r="AZ33" s="54">
        <f t="shared" si="23"/>
        <v>31.304347826086957</v>
      </c>
      <c r="BA33" s="54">
        <f t="shared" si="24"/>
        <v>17.043121149897331</v>
      </c>
      <c r="BB33" s="54">
        <f t="shared" si="25"/>
        <v>17.043121149897331</v>
      </c>
      <c r="BC33" s="54">
        <f t="shared" si="26"/>
        <v>17.977528089887642</v>
      </c>
      <c r="BD33" s="54">
        <f t="shared" si="27"/>
        <v>39.053254437869818</v>
      </c>
      <c r="BE33" s="54">
        <f t="shared" si="28"/>
        <v>37.523809523809526</v>
      </c>
      <c r="BF33" s="54">
        <f t="shared" si="29"/>
        <v>42.885375494071148</v>
      </c>
      <c r="BG33" s="51">
        <v>7.79</v>
      </c>
      <c r="BH33" s="52">
        <v>7.68</v>
      </c>
      <c r="BI33" s="52">
        <v>8.26</v>
      </c>
      <c r="BJ33" s="52">
        <v>8.26</v>
      </c>
      <c r="BK33" s="52">
        <v>8.3800000000000008</v>
      </c>
      <c r="BL33" s="52">
        <v>8.1199999999999992</v>
      </c>
      <c r="BM33" s="52">
        <v>8.1199999999999992</v>
      </c>
      <c r="BN33" s="52">
        <v>7.45</v>
      </c>
      <c r="BO33" s="52">
        <v>8.6300000000000008</v>
      </c>
      <c r="BP33" s="52">
        <v>8.6300000000000008</v>
      </c>
      <c r="BQ33" s="52">
        <v>8.52</v>
      </c>
      <c r="BR33" s="52">
        <v>8.18</v>
      </c>
      <c r="BS33" s="52">
        <v>7.73</v>
      </c>
      <c r="BT33" s="52">
        <v>8</v>
      </c>
    </row>
    <row r="34" spans="1:72" ht="18" x14ac:dyDescent="0.25">
      <c r="A34" s="49" t="s">
        <v>54</v>
      </c>
      <c r="B34" s="50" t="s">
        <v>2679</v>
      </c>
      <c r="C34" s="51">
        <v>4.0199999999999996</v>
      </c>
      <c r="D34" s="52">
        <v>4.8899999999999997</v>
      </c>
      <c r="E34" s="52">
        <v>4.9400000000000004</v>
      </c>
      <c r="F34" s="52">
        <v>4.9400000000000004</v>
      </c>
      <c r="G34" s="52">
        <v>4.97</v>
      </c>
      <c r="H34" s="52">
        <v>4.76</v>
      </c>
      <c r="I34" s="52">
        <v>4.76</v>
      </c>
      <c r="J34" s="52">
        <v>2.75</v>
      </c>
      <c r="K34" s="52">
        <v>4.8</v>
      </c>
      <c r="L34" s="52">
        <v>4.8</v>
      </c>
      <c r="M34" s="52">
        <v>4.74</v>
      </c>
      <c r="N34" s="52">
        <v>2.9</v>
      </c>
      <c r="O34" s="52">
        <v>2.44</v>
      </c>
      <c r="P34" s="52">
        <v>3.12</v>
      </c>
      <c r="Q34" s="53">
        <v>30.9</v>
      </c>
      <c r="R34" s="54">
        <v>25.8</v>
      </c>
      <c r="S34" s="54">
        <v>40.200000000000003</v>
      </c>
      <c r="T34" s="54">
        <v>40.200000000000003</v>
      </c>
      <c r="U34" s="54">
        <v>29.9</v>
      </c>
      <c r="V34" s="54">
        <v>38.299999999999997</v>
      </c>
      <c r="W34" s="54">
        <v>38.299999999999997</v>
      </c>
      <c r="X34" s="54">
        <v>24.7</v>
      </c>
      <c r="Y34" s="54">
        <v>30.8</v>
      </c>
      <c r="Z34" s="54">
        <v>30.8</v>
      </c>
      <c r="AA34" s="54">
        <v>29.4</v>
      </c>
      <c r="AB34" s="54">
        <v>42.3</v>
      </c>
      <c r="AC34" s="54">
        <v>40.6</v>
      </c>
      <c r="AD34" s="54">
        <v>38.6</v>
      </c>
      <c r="AE34" s="51">
        <f t="shared" si="2"/>
        <v>7.6865671641791051</v>
      </c>
      <c r="AF34" s="52">
        <f t="shared" si="3"/>
        <v>5.2760736196319025</v>
      </c>
      <c r="AG34" s="52">
        <f t="shared" si="4"/>
        <v>8.1376518218623488</v>
      </c>
      <c r="AH34" s="52">
        <f t="shared" si="5"/>
        <v>8.1376518218623488</v>
      </c>
      <c r="AI34" s="52">
        <f t="shared" si="6"/>
        <v>6.0160965794768613</v>
      </c>
      <c r="AJ34" s="52">
        <f t="shared" si="7"/>
        <v>8.0462184873949578</v>
      </c>
      <c r="AK34" s="52">
        <f t="shared" si="8"/>
        <v>8.0462184873949578</v>
      </c>
      <c r="AL34" s="52">
        <f t="shared" si="9"/>
        <v>8.9818181818181824</v>
      </c>
      <c r="AM34" s="52">
        <f t="shared" si="10"/>
        <v>6.416666666666667</v>
      </c>
      <c r="AN34" s="52">
        <f t="shared" si="11"/>
        <v>6.416666666666667</v>
      </c>
      <c r="AO34" s="52">
        <f t="shared" si="12"/>
        <v>6.2025316455696196</v>
      </c>
      <c r="AP34" s="52">
        <f t="shared" si="13"/>
        <v>14.586206896551724</v>
      </c>
      <c r="AQ34" s="52">
        <f t="shared" si="14"/>
        <v>16.639344262295083</v>
      </c>
      <c r="AR34" s="52">
        <f t="shared" si="15"/>
        <v>12.371794871794872</v>
      </c>
      <c r="AS34" s="53">
        <f t="shared" si="16"/>
        <v>56.801470588235297</v>
      </c>
      <c r="AT34" s="54">
        <f t="shared" si="17"/>
        <v>47.955390334572492</v>
      </c>
      <c r="AU34" s="54">
        <f t="shared" si="18"/>
        <v>77.756286266924576</v>
      </c>
      <c r="AV34" s="54">
        <f t="shared" si="19"/>
        <v>77.756286266924576</v>
      </c>
      <c r="AW34" s="54">
        <f t="shared" si="20"/>
        <v>61.396303901437371</v>
      </c>
      <c r="AX34" s="54">
        <f t="shared" si="21"/>
        <v>79.296066252587991</v>
      </c>
      <c r="AY34" s="54">
        <f t="shared" si="22"/>
        <v>79.296066252587991</v>
      </c>
      <c r="AZ34" s="54">
        <f t="shared" si="23"/>
        <v>71.594202898550719</v>
      </c>
      <c r="BA34" s="54">
        <f t="shared" si="24"/>
        <v>63.244353182751539</v>
      </c>
      <c r="BB34" s="54">
        <f t="shared" si="25"/>
        <v>63.244353182751539</v>
      </c>
      <c r="BC34" s="54">
        <f t="shared" si="26"/>
        <v>66.067415730337075</v>
      </c>
      <c r="BD34" s="54">
        <f t="shared" si="27"/>
        <v>83.431952662721883</v>
      </c>
      <c r="BE34" s="54">
        <f t="shared" si="28"/>
        <v>77.333333333333329</v>
      </c>
      <c r="BF34" s="54">
        <f t="shared" si="29"/>
        <v>76.284584980237156</v>
      </c>
      <c r="BG34" s="51">
        <v>8.48</v>
      </c>
      <c r="BH34" s="52">
        <v>8.24</v>
      </c>
      <c r="BI34" s="52">
        <v>9.93</v>
      </c>
      <c r="BJ34" s="52">
        <v>9.93</v>
      </c>
      <c r="BK34" s="52">
        <v>10.36</v>
      </c>
      <c r="BL34" s="52">
        <v>9.5</v>
      </c>
      <c r="BM34" s="52">
        <v>9.5</v>
      </c>
      <c r="BN34" s="52">
        <v>8.73</v>
      </c>
      <c r="BO34" s="52">
        <v>10.32</v>
      </c>
      <c r="BP34" s="52">
        <v>10.32</v>
      </c>
      <c r="BQ34" s="52">
        <v>10.3</v>
      </c>
      <c r="BR34" s="52">
        <v>10.01</v>
      </c>
      <c r="BS34" s="52">
        <v>9.33</v>
      </c>
      <c r="BT34" s="52">
        <v>9.5500000000000007</v>
      </c>
    </row>
    <row r="35" spans="1:72" ht="18" x14ac:dyDescent="0.25">
      <c r="A35" s="49" t="s">
        <v>80</v>
      </c>
      <c r="B35" s="50" t="s">
        <v>2680</v>
      </c>
      <c r="C35" s="51">
        <v>3.84</v>
      </c>
      <c r="D35" s="52">
        <v>4.43</v>
      </c>
      <c r="E35" s="52">
        <v>2.63</v>
      </c>
      <c r="F35" s="52">
        <v>2.63</v>
      </c>
      <c r="G35" s="52">
        <v>4.72</v>
      </c>
      <c r="H35" s="52">
        <v>2.93</v>
      </c>
      <c r="I35" s="52">
        <v>2.93</v>
      </c>
      <c r="J35" s="52">
        <v>3.32</v>
      </c>
      <c r="K35" s="52">
        <v>5.39</v>
      </c>
      <c r="L35" s="52">
        <v>5.39</v>
      </c>
      <c r="M35" s="52">
        <v>7.02</v>
      </c>
      <c r="N35" s="52">
        <v>3.04</v>
      </c>
      <c r="O35" s="52">
        <v>9.75</v>
      </c>
      <c r="P35" s="52">
        <v>10.6</v>
      </c>
      <c r="Q35" s="53">
        <v>54.4</v>
      </c>
      <c r="R35" s="54">
        <v>53.8</v>
      </c>
      <c r="S35" s="54">
        <v>51.7</v>
      </c>
      <c r="T35" s="54">
        <v>51.7</v>
      </c>
      <c r="U35" s="54">
        <v>46.9</v>
      </c>
      <c r="V35" s="54">
        <v>48.3</v>
      </c>
      <c r="W35" s="54">
        <v>48.3</v>
      </c>
      <c r="X35" s="54">
        <v>34</v>
      </c>
      <c r="Y35" s="54">
        <v>47.2</v>
      </c>
      <c r="Z35" s="54">
        <v>47.2</v>
      </c>
      <c r="AA35" s="54">
        <v>44.5</v>
      </c>
      <c r="AB35" s="54">
        <v>50.5</v>
      </c>
      <c r="AC35" s="54">
        <v>52.5</v>
      </c>
      <c r="AD35" s="54">
        <v>47.9</v>
      </c>
      <c r="AE35" s="51">
        <f t="shared" si="2"/>
        <v>14.166666666666666</v>
      </c>
      <c r="AF35" s="52">
        <f t="shared" si="3"/>
        <v>12.144469525959368</v>
      </c>
      <c r="AG35" s="52">
        <f t="shared" si="4"/>
        <v>19.657794676806084</v>
      </c>
      <c r="AH35" s="52">
        <f t="shared" si="5"/>
        <v>19.657794676806084</v>
      </c>
      <c r="AI35" s="52">
        <f t="shared" si="6"/>
        <v>9.9364406779661021</v>
      </c>
      <c r="AJ35" s="52">
        <f t="shared" si="7"/>
        <v>16.484641638225256</v>
      </c>
      <c r="AK35" s="52">
        <f t="shared" si="8"/>
        <v>16.484641638225256</v>
      </c>
      <c r="AL35" s="52">
        <f t="shared" si="9"/>
        <v>10.240963855421688</v>
      </c>
      <c r="AM35" s="52">
        <f t="shared" si="10"/>
        <v>8.7569573283859015</v>
      </c>
      <c r="AN35" s="52">
        <f t="shared" si="11"/>
        <v>8.7569573283859015</v>
      </c>
      <c r="AO35" s="52">
        <f t="shared" si="12"/>
        <v>6.3390313390313393</v>
      </c>
      <c r="AP35" s="52">
        <f t="shared" si="13"/>
        <v>16.611842105263158</v>
      </c>
      <c r="AQ35" s="52">
        <f t="shared" si="14"/>
        <v>5.384615384615385</v>
      </c>
      <c r="AR35" s="52">
        <f t="shared" si="15"/>
        <v>4.5188679245283021</v>
      </c>
      <c r="AS35" s="53">
        <f t="shared" si="16"/>
        <v>100</v>
      </c>
      <c r="AT35" s="54">
        <f t="shared" si="17"/>
        <v>100</v>
      </c>
      <c r="AU35" s="54">
        <f t="shared" si="18"/>
        <v>100</v>
      </c>
      <c r="AV35" s="54">
        <f t="shared" si="19"/>
        <v>100</v>
      </c>
      <c r="AW35" s="54">
        <f t="shared" si="20"/>
        <v>96.303901437371664</v>
      </c>
      <c r="AX35" s="54">
        <f t="shared" si="21"/>
        <v>100</v>
      </c>
      <c r="AY35" s="54">
        <f t="shared" si="22"/>
        <v>100</v>
      </c>
      <c r="AZ35" s="54">
        <f t="shared" si="23"/>
        <v>98.550724637681157</v>
      </c>
      <c r="BA35" s="54">
        <f t="shared" si="24"/>
        <v>96.919917864476375</v>
      </c>
      <c r="BB35" s="54">
        <f t="shared" si="25"/>
        <v>96.919917864476375</v>
      </c>
      <c r="BC35" s="54">
        <f t="shared" si="26"/>
        <v>100</v>
      </c>
      <c r="BD35" s="54">
        <f t="shared" si="27"/>
        <v>99.605522682445752</v>
      </c>
      <c r="BE35" s="54">
        <f t="shared" si="28"/>
        <v>100</v>
      </c>
      <c r="BF35" s="54">
        <f t="shared" si="29"/>
        <v>94.664031620553359</v>
      </c>
      <c r="BG35" s="51">
        <v>10.44</v>
      </c>
      <c r="BH35" s="52">
        <v>10.43</v>
      </c>
      <c r="BI35" s="52">
        <v>10.85</v>
      </c>
      <c r="BJ35" s="52">
        <v>10.85</v>
      </c>
      <c r="BK35" s="52">
        <v>10.99</v>
      </c>
      <c r="BL35" s="52">
        <v>10.220000000000001</v>
      </c>
      <c r="BM35" s="52">
        <v>10.220000000000001</v>
      </c>
      <c r="BN35" s="52">
        <v>9.83</v>
      </c>
      <c r="BO35" s="52">
        <v>10.83</v>
      </c>
      <c r="BP35" s="52">
        <v>10.83</v>
      </c>
      <c r="BQ35" s="52">
        <v>11.12</v>
      </c>
      <c r="BR35" s="52">
        <v>10.28</v>
      </c>
      <c r="BS35" s="52">
        <v>10.39</v>
      </c>
      <c r="BT35" s="52">
        <v>10.039999999999999</v>
      </c>
    </row>
    <row r="36" spans="1:72" ht="18" x14ac:dyDescent="0.25">
      <c r="A36" s="49" t="s">
        <v>144</v>
      </c>
      <c r="B36" s="50" t="s">
        <v>2681</v>
      </c>
      <c r="C36" s="51">
        <v>5.75</v>
      </c>
      <c r="D36" s="52">
        <v>6.14</v>
      </c>
      <c r="E36" s="52">
        <v>5.37</v>
      </c>
      <c r="F36" s="52">
        <v>5.37</v>
      </c>
      <c r="G36" s="52">
        <v>7.92</v>
      </c>
      <c r="H36" s="52">
        <v>5.62</v>
      </c>
      <c r="I36" s="52">
        <v>5.62</v>
      </c>
      <c r="J36" s="52">
        <v>4.84</v>
      </c>
      <c r="K36" s="52">
        <v>10.53</v>
      </c>
      <c r="L36" s="52">
        <v>10.53</v>
      </c>
      <c r="M36" s="52">
        <v>10.119999999999999</v>
      </c>
      <c r="N36" s="52">
        <v>4.1399999999999997</v>
      </c>
      <c r="O36" s="52">
        <v>3.5</v>
      </c>
      <c r="P36" s="52">
        <v>2.77</v>
      </c>
      <c r="Q36" s="53">
        <v>21.2</v>
      </c>
      <c r="R36" s="54">
        <v>15.5</v>
      </c>
      <c r="S36" s="54">
        <v>27.8</v>
      </c>
      <c r="T36" s="54">
        <v>27.8</v>
      </c>
      <c r="U36" s="54">
        <v>30.9</v>
      </c>
      <c r="V36" s="54">
        <v>15.8</v>
      </c>
      <c r="W36" s="54">
        <v>15.8</v>
      </c>
      <c r="X36" s="54">
        <v>7</v>
      </c>
      <c r="Y36" s="54">
        <v>35.5</v>
      </c>
      <c r="Z36" s="54">
        <v>35.5</v>
      </c>
      <c r="AA36" s="54">
        <v>27.9</v>
      </c>
      <c r="AB36" s="54">
        <v>28.2</v>
      </c>
      <c r="AC36" s="54">
        <v>5</v>
      </c>
      <c r="AD36" s="54">
        <v>2.2999999999999998</v>
      </c>
      <c r="AE36" s="51">
        <f t="shared" si="2"/>
        <v>3.6869565217391305</v>
      </c>
      <c r="AF36" s="52">
        <f t="shared" si="3"/>
        <v>2.5244299674267103</v>
      </c>
      <c r="AG36" s="52">
        <f t="shared" si="4"/>
        <v>5.1769087523277468</v>
      </c>
      <c r="AH36" s="52">
        <f t="shared" si="5"/>
        <v>5.1769087523277468</v>
      </c>
      <c r="AI36" s="52">
        <f t="shared" si="6"/>
        <v>3.9015151515151514</v>
      </c>
      <c r="AJ36" s="52">
        <f t="shared" si="7"/>
        <v>2.8113879003558719</v>
      </c>
      <c r="AK36" s="52">
        <f t="shared" si="8"/>
        <v>2.8113879003558719</v>
      </c>
      <c r="AL36" s="52">
        <f t="shared" si="9"/>
        <v>1.4462809917355373</v>
      </c>
      <c r="AM36" s="52">
        <f t="shared" si="10"/>
        <v>3.3713200379867048</v>
      </c>
      <c r="AN36" s="52">
        <f t="shared" si="11"/>
        <v>3.3713200379867048</v>
      </c>
      <c r="AO36" s="52">
        <f t="shared" si="12"/>
        <v>2.7569169960474311</v>
      </c>
      <c r="AP36" s="52">
        <f t="shared" si="13"/>
        <v>6.8115942028985508</v>
      </c>
      <c r="AQ36" s="52">
        <f t="shared" si="14"/>
        <v>1.4285714285714286</v>
      </c>
      <c r="AR36" s="52">
        <f t="shared" si="15"/>
        <v>0.83032490974729234</v>
      </c>
      <c r="AS36" s="53">
        <f t="shared" si="16"/>
        <v>38.970588235294116</v>
      </c>
      <c r="AT36" s="54">
        <f t="shared" si="17"/>
        <v>28.810408921933089</v>
      </c>
      <c r="AU36" s="54">
        <f t="shared" si="18"/>
        <v>53.771760154738878</v>
      </c>
      <c r="AV36" s="54">
        <f t="shared" si="19"/>
        <v>53.771760154738878</v>
      </c>
      <c r="AW36" s="54">
        <f t="shared" si="20"/>
        <v>63.449691991786445</v>
      </c>
      <c r="AX36" s="54">
        <f t="shared" si="21"/>
        <v>32.712215320910978</v>
      </c>
      <c r="AY36" s="54">
        <f t="shared" si="22"/>
        <v>32.712215320910978</v>
      </c>
      <c r="AZ36" s="54">
        <f t="shared" si="23"/>
        <v>20.289855072463769</v>
      </c>
      <c r="BA36" s="54">
        <f t="shared" si="24"/>
        <v>72.895277207392198</v>
      </c>
      <c r="BB36" s="54">
        <f t="shared" si="25"/>
        <v>72.895277207392198</v>
      </c>
      <c r="BC36" s="54">
        <f t="shared" si="26"/>
        <v>62.696629213483149</v>
      </c>
      <c r="BD36" s="54">
        <f t="shared" si="27"/>
        <v>55.621301775147927</v>
      </c>
      <c r="BE36" s="54">
        <f t="shared" si="28"/>
        <v>9.5238095238095237</v>
      </c>
      <c r="BF36" s="54">
        <f t="shared" si="29"/>
        <v>4.545454545454545</v>
      </c>
      <c r="BG36" s="51">
        <v>8.34</v>
      </c>
      <c r="BH36" s="52">
        <v>8.35</v>
      </c>
      <c r="BI36" s="52">
        <v>8.58</v>
      </c>
      <c r="BJ36" s="52">
        <v>8.58</v>
      </c>
      <c r="BK36" s="52">
        <v>8.93</v>
      </c>
      <c r="BL36" s="52">
        <v>8.41</v>
      </c>
      <c r="BM36" s="52">
        <v>8.41</v>
      </c>
      <c r="BN36" s="52">
        <v>8.35</v>
      </c>
      <c r="BO36" s="52">
        <v>9.41</v>
      </c>
      <c r="BP36" s="52">
        <v>9.41</v>
      </c>
      <c r="BQ36" s="52">
        <v>9.32</v>
      </c>
      <c r="BR36" s="52">
        <v>8.82</v>
      </c>
      <c r="BS36" s="52">
        <v>8.2899999999999991</v>
      </c>
      <c r="BT36" s="52">
        <v>8.26</v>
      </c>
    </row>
    <row r="37" spans="1:72" ht="18" x14ac:dyDescent="0.25">
      <c r="A37" s="49" t="s">
        <v>145</v>
      </c>
      <c r="B37" s="50" t="s">
        <v>2682</v>
      </c>
      <c r="C37" s="51">
        <v>2.95</v>
      </c>
      <c r="D37" s="52">
        <v>2.4900000000000002</v>
      </c>
      <c r="E37" s="52">
        <v>3.34</v>
      </c>
      <c r="F37" s="52">
        <v>3.34</v>
      </c>
      <c r="G37" s="52">
        <v>3.86</v>
      </c>
      <c r="H37" s="52">
        <v>2.65</v>
      </c>
      <c r="I37" s="52">
        <v>2.65</v>
      </c>
      <c r="J37" s="52">
        <v>2.08</v>
      </c>
      <c r="K37" s="52">
        <v>4.99</v>
      </c>
      <c r="L37" s="52">
        <v>4.99</v>
      </c>
      <c r="M37" s="52">
        <v>4.82</v>
      </c>
      <c r="N37" s="52">
        <v>2.2400000000000002</v>
      </c>
      <c r="O37" s="52">
        <v>2.19</v>
      </c>
      <c r="P37" s="52">
        <v>3.99</v>
      </c>
      <c r="S37" s="54">
        <v>21.9</v>
      </c>
      <c r="T37" s="54">
        <v>21.9</v>
      </c>
      <c r="U37" s="54">
        <v>32.5</v>
      </c>
      <c r="V37" s="54">
        <v>19.399999999999999</v>
      </c>
      <c r="W37" s="54">
        <v>19.399999999999999</v>
      </c>
      <c r="X37" s="54">
        <v>18.100000000000001</v>
      </c>
      <c r="Y37" s="54">
        <v>35.6</v>
      </c>
      <c r="Z37" s="54">
        <v>35.6</v>
      </c>
      <c r="AA37" s="54">
        <v>29</v>
      </c>
      <c r="AB37" s="54">
        <v>19.899999999999999</v>
      </c>
      <c r="AC37" s="54">
        <v>8.1</v>
      </c>
      <c r="AD37" s="54">
        <v>15.8</v>
      </c>
      <c r="AE37" s="51">
        <f t="shared" si="2"/>
        <v>0</v>
      </c>
      <c r="AF37" s="52">
        <f t="shared" si="3"/>
        <v>0</v>
      </c>
      <c r="AG37" s="52">
        <f t="shared" si="4"/>
        <v>6.5568862275449105</v>
      </c>
      <c r="AH37" s="52">
        <f t="shared" si="5"/>
        <v>6.5568862275449105</v>
      </c>
      <c r="AI37" s="52">
        <f t="shared" si="6"/>
        <v>8.4196891191709842</v>
      </c>
      <c r="AJ37" s="52">
        <f t="shared" si="7"/>
        <v>7.3207547169811322</v>
      </c>
      <c r="AK37" s="52">
        <f t="shared" si="8"/>
        <v>7.3207547169811322</v>
      </c>
      <c r="AL37" s="52">
        <f t="shared" si="9"/>
        <v>8.7019230769230766</v>
      </c>
      <c r="AM37" s="52">
        <f t="shared" si="10"/>
        <v>7.1342685370741483</v>
      </c>
      <c r="AN37" s="52">
        <f t="shared" si="11"/>
        <v>7.1342685370741483</v>
      </c>
      <c r="AO37" s="52">
        <f t="shared" si="12"/>
        <v>6.0165975103734439</v>
      </c>
      <c r="AP37" s="52">
        <f t="shared" si="13"/>
        <v>8.8839285714285694</v>
      </c>
      <c r="AQ37" s="52">
        <f t="shared" si="14"/>
        <v>3.6986301369863015</v>
      </c>
      <c r="AR37" s="52">
        <f t="shared" si="15"/>
        <v>3.9598997493734336</v>
      </c>
      <c r="AS37" s="53">
        <f t="shared" si="16"/>
        <v>0</v>
      </c>
      <c r="AT37" s="54">
        <f t="shared" si="17"/>
        <v>0</v>
      </c>
      <c r="AU37" s="54">
        <f t="shared" si="18"/>
        <v>42.359767891682786</v>
      </c>
      <c r="AV37" s="54">
        <f t="shared" si="19"/>
        <v>42.359767891682786</v>
      </c>
      <c r="AW37" s="54">
        <f t="shared" si="20"/>
        <v>66.735112936344962</v>
      </c>
      <c r="AX37" s="54">
        <f t="shared" si="21"/>
        <v>40.165631469979296</v>
      </c>
      <c r="AY37" s="54">
        <f t="shared" si="22"/>
        <v>40.165631469979296</v>
      </c>
      <c r="AZ37" s="54">
        <f t="shared" si="23"/>
        <v>52.463768115942038</v>
      </c>
      <c r="BA37" s="54">
        <f t="shared" si="24"/>
        <v>73.100616016427097</v>
      </c>
      <c r="BB37" s="54">
        <f t="shared" si="25"/>
        <v>73.100616016427097</v>
      </c>
      <c r="BC37" s="54">
        <f t="shared" si="26"/>
        <v>65.168539325842701</v>
      </c>
      <c r="BD37" s="54">
        <f t="shared" si="27"/>
        <v>39.250493096646935</v>
      </c>
      <c r="BE37" s="54">
        <f t="shared" si="28"/>
        <v>15.428571428571429</v>
      </c>
      <c r="BF37" s="54">
        <f t="shared" si="29"/>
        <v>31.225296442687746</v>
      </c>
      <c r="BI37" s="52">
        <v>7.4</v>
      </c>
      <c r="BJ37" s="52">
        <v>7.4</v>
      </c>
      <c r="BK37" s="52">
        <v>7.93</v>
      </c>
      <c r="BL37" s="52">
        <v>7.28</v>
      </c>
      <c r="BM37" s="52">
        <v>7.28</v>
      </c>
      <c r="BN37" s="52">
        <v>8.31</v>
      </c>
      <c r="BO37" s="52">
        <v>8.64</v>
      </c>
      <c r="BP37" s="52">
        <v>8.64</v>
      </c>
      <c r="BQ37" s="52">
        <v>8.61</v>
      </c>
      <c r="BR37" s="52">
        <v>7.09</v>
      </c>
      <c r="BS37" s="52">
        <v>7.09</v>
      </c>
      <c r="BT37" s="52">
        <v>6.58</v>
      </c>
    </row>
    <row r="38" spans="1:72" ht="18" x14ac:dyDescent="0.25">
      <c r="A38" s="49" t="s">
        <v>58</v>
      </c>
      <c r="B38" s="50" t="s">
        <v>2683</v>
      </c>
      <c r="C38" s="51">
        <v>1.46</v>
      </c>
      <c r="D38" s="52">
        <v>1.59</v>
      </c>
      <c r="E38" s="52">
        <v>7.35</v>
      </c>
      <c r="F38" s="52">
        <v>7.35</v>
      </c>
      <c r="G38" s="52">
        <v>7.85</v>
      </c>
      <c r="H38" s="52">
        <v>6.79</v>
      </c>
      <c r="I38" s="52">
        <v>6.79</v>
      </c>
      <c r="J38" s="52">
        <v>7.44</v>
      </c>
      <c r="K38" s="52">
        <v>4.24</v>
      </c>
      <c r="L38" s="52">
        <v>4.24</v>
      </c>
      <c r="M38" s="52">
        <v>3.66</v>
      </c>
      <c r="N38" s="52">
        <v>1.8</v>
      </c>
      <c r="O38" s="52">
        <v>2.14</v>
      </c>
      <c r="P38" s="52">
        <v>3.05</v>
      </c>
      <c r="S38" s="54">
        <v>11.2</v>
      </c>
      <c r="T38" s="54">
        <v>11.2</v>
      </c>
      <c r="U38" s="54">
        <v>7.7</v>
      </c>
      <c r="V38" s="54">
        <v>10.6</v>
      </c>
      <c r="W38" s="54">
        <v>10.6</v>
      </c>
      <c r="X38" s="54">
        <v>6.9</v>
      </c>
      <c r="AA38" s="54">
        <v>8.1</v>
      </c>
      <c r="AC38" s="54">
        <v>11.5</v>
      </c>
      <c r="AD38" s="54">
        <v>10.199999999999999</v>
      </c>
      <c r="AE38" s="51">
        <f t="shared" si="2"/>
        <v>0</v>
      </c>
      <c r="AF38" s="52">
        <f t="shared" si="3"/>
        <v>0</v>
      </c>
      <c r="AG38" s="52">
        <f t="shared" si="4"/>
        <v>1.5238095238095237</v>
      </c>
      <c r="AH38" s="52">
        <f t="shared" si="5"/>
        <v>1.5238095238095237</v>
      </c>
      <c r="AI38" s="52">
        <f t="shared" si="6"/>
        <v>0.98089171974522305</v>
      </c>
      <c r="AJ38" s="52">
        <f t="shared" si="7"/>
        <v>1.561119293078056</v>
      </c>
      <c r="AK38" s="52">
        <f t="shared" si="8"/>
        <v>1.561119293078056</v>
      </c>
      <c r="AL38" s="52">
        <f t="shared" si="9"/>
        <v>0.92741935483870963</v>
      </c>
      <c r="AM38" s="52">
        <f t="shared" si="10"/>
        <v>0</v>
      </c>
      <c r="AN38" s="52">
        <f t="shared" si="11"/>
        <v>0</v>
      </c>
      <c r="AO38" s="52">
        <f t="shared" si="12"/>
        <v>2.2131147540983607</v>
      </c>
      <c r="AP38" s="52">
        <f t="shared" si="13"/>
        <v>0</v>
      </c>
      <c r="AQ38" s="52">
        <f t="shared" si="14"/>
        <v>5.3738317757009346</v>
      </c>
      <c r="AR38" s="52">
        <f t="shared" si="15"/>
        <v>3.3442622950819674</v>
      </c>
      <c r="AS38" s="53">
        <f t="shared" si="16"/>
        <v>0</v>
      </c>
      <c r="AT38" s="54">
        <f t="shared" si="17"/>
        <v>0</v>
      </c>
      <c r="AU38" s="54">
        <f t="shared" si="18"/>
        <v>21.663442940038685</v>
      </c>
      <c r="AV38" s="54">
        <f t="shared" si="19"/>
        <v>21.663442940038685</v>
      </c>
      <c r="AW38" s="54">
        <f t="shared" si="20"/>
        <v>15.811088295687885</v>
      </c>
      <c r="AX38" s="54">
        <f t="shared" si="21"/>
        <v>21.946169772256731</v>
      </c>
      <c r="AY38" s="54">
        <f t="shared" si="22"/>
        <v>21.946169772256731</v>
      </c>
      <c r="AZ38" s="54">
        <f t="shared" si="23"/>
        <v>20</v>
      </c>
      <c r="BA38" s="54">
        <f t="shared" si="24"/>
        <v>0</v>
      </c>
      <c r="BB38" s="54">
        <f t="shared" si="25"/>
        <v>0</v>
      </c>
      <c r="BC38" s="54">
        <f t="shared" si="26"/>
        <v>18.202247191011235</v>
      </c>
      <c r="BD38" s="54">
        <f t="shared" si="27"/>
        <v>0</v>
      </c>
      <c r="BE38" s="54">
        <f t="shared" si="28"/>
        <v>21.904761904761905</v>
      </c>
      <c r="BF38" s="54">
        <f t="shared" si="29"/>
        <v>20.158102766798415</v>
      </c>
      <c r="BI38" s="52">
        <v>7.88</v>
      </c>
      <c r="BJ38" s="52">
        <v>7.88</v>
      </c>
      <c r="BK38" s="52">
        <v>7.94</v>
      </c>
      <c r="BL38" s="52">
        <v>7.94</v>
      </c>
      <c r="BM38" s="52">
        <v>7.94</v>
      </c>
      <c r="BN38" s="52">
        <v>7.8</v>
      </c>
      <c r="BQ38" s="52">
        <v>7.31</v>
      </c>
      <c r="BS38" s="52">
        <v>7.85</v>
      </c>
      <c r="BT38" s="52">
        <v>7.72</v>
      </c>
    </row>
    <row r="39" spans="1:72" ht="18" x14ac:dyDescent="0.25">
      <c r="A39" s="49" t="s">
        <v>59</v>
      </c>
      <c r="B39" s="50" t="s">
        <v>2684</v>
      </c>
      <c r="C39" s="51">
        <v>3.14</v>
      </c>
      <c r="D39" s="52">
        <v>1.74</v>
      </c>
      <c r="E39" s="52">
        <v>6.66</v>
      </c>
      <c r="F39" s="52">
        <v>6.66</v>
      </c>
      <c r="G39" s="52">
        <v>7.24</v>
      </c>
      <c r="H39" s="52">
        <v>2.27</v>
      </c>
      <c r="I39" s="52">
        <v>2.27</v>
      </c>
      <c r="J39" s="52">
        <v>1.9</v>
      </c>
      <c r="K39" s="52">
        <v>5.15</v>
      </c>
      <c r="L39" s="52">
        <v>5.15</v>
      </c>
      <c r="M39" s="52">
        <v>5.65</v>
      </c>
      <c r="N39" s="52">
        <v>1.43</v>
      </c>
      <c r="O39" s="52">
        <v>2.31</v>
      </c>
      <c r="P39" s="52">
        <v>3.97</v>
      </c>
      <c r="S39" s="54">
        <v>16.2</v>
      </c>
      <c r="T39" s="54">
        <v>16.2</v>
      </c>
      <c r="U39" s="54">
        <v>14</v>
      </c>
      <c r="V39" s="54">
        <v>14.5</v>
      </c>
      <c r="W39" s="54">
        <v>14.5</v>
      </c>
      <c r="X39" s="54">
        <v>7.5</v>
      </c>
      <c r="AA39" s="54">
        <v>4.0999999999999996</v>
      </c>
      <c r="AE39" s="51">
        <f t="shared" si="2"/>
        <v>0</v>
      </c>
      <c r="AF39" s="52">
        <f t="shared" si="3"/>
        <v>0</v>
      </c>
      <c r="AG39" s="52">
        <f t="shared" si="4"/>
        <v>2.4324324324324325</v>
      </c>
      <c r="AH39" s="52">
        <f t="shared" si="5"/>
        <v>2.4324324324324325</v>
      </c>
      <c r="AI39" s="52">
        <f t="shared" si="6"/>
        <v>1.9337016574585635</v>
      </c>
      <c r="AJ39" s="52">
        <f t="shared" si="7"/>
        <v>6.3876651982378858</v>
      </c>
      <c r="AK39" s="52">
        <f t="shared" si="8"/>
        <v>6.3876651982378858</v>
      </c>
      <c r="AL39" s="52">
        <f t="shared" si="9"/>
        <v>3.9473684210526319</v>
      </c>
      <c r="AM39" s="52">
        <f t="shared" si="10"/>
        <v>0</v>
      </c>
      <c r="AN39" s="52">
        <f t="shared" si="11"/>
        <v>0</v>
      </c>
      <c r="AO39" s="52">
        <f t="shared" si="12"/>
        <v>0.7256637168141592</v>
      </c>
      <c r="AP39" s="52">
        <f t="shared" si="13"/>
        <v>0</v>
      </c>
      <c r="AQ39" s="52">
        <f t="shared" si="14"/>
        <v>0</v>
      </c>
      <c r="AR39" s="52">
        <f t="shared" si="15"/>
        <v>0</v>
      </c>
      <c r="AS39" s="53">
        <f t="shared" si="16"/>
        <v>0</v>
      </c>
      <c r="AT39" s="54">
        <f t="shared" si="17"/>
        <v>0</v>
      </c>
      <c r="AU39" s="54">
        <f t="shared" si="18"/>
        <v>31.334622823984525</v>
      </c>
      <c r="AV39" s="54">
        <f t="shared" si="19"/>
        <v>31.334622823984525</v>
      </c>
      <c r="AW39" s="54">
        <f t="shared" si="20"/>
        <v>28.747433264887061</v>
      </c>
      <c r="AX39" s="54">
        <f t="shared" si="21"/>
        <v>30.020703933747413</v>
      </c>
      <c r="AY39" s="54">
        <f t="shared" si="22"/>
        <v>30.020703933747413</v>
      </c>
      <c r="AZ39" s="54">
        <f t="shared" si="23"/>
        <v>21.739130434782609</v>
      </c>
      <c r="BA39" s="54">
        <f t="shared" si="24"/>
        <v>0</v>
      </c>
      <c r="BB39" s="54">
        <f t="shared" si="25"/>
        <v>0</v>
      </c>
      <c r="BC39" s="54">
        <f t="shared" si="26"/>
        <v>9.2134831460674143</v>
      </c>
      <c r="BD39" s="54">
        <f t="shared" si="27"/>
        <v>0</v>
      </c>
      <c r="BE39" s="54">
        <f t="shared" si="28"/>
        <v>0</v>
      </c>
      <c r="BF39" s="54">
        <f t="shared" si="29"/>
        <v>0</v>
      </c>
      <c r="BI39" s="52">
        <v>8.16</v>
      </c>
      <c r="BJ39" s="52">
        <v>8.16</v>
      </c>
      <c r="BK39" s="52">
        <v>8.1999999999999993</v>
      </c>
      <c r="BL39" s="52">
        <v>7.95</v>
      </c>
      <c r="BM39" s="52">
        <v>7.95</v>
      </c>
      <c r="BN39" s="52">
        <v>7.86</v>
      </c>
      <c r="BQ39" s="52">
        <v>8</v>
      </c>
    </row>
    <row r="40" spans="1:72" ht="18" x14ac:dyDescent="0.25">
      <c r="A40" s="49" t="s">
        <v>106</v>
      </c>
      <c r="B40" s="50" t="s">
        <v>2685</v>
      </c>
      <c r="C40" s="51">
        <v>2.97</v>
      </c>
      <c r="D40" s="52">
        <v>3.49</v>
      </c>
      <c r="E40" s="52">
        <v>2.97</v>
      </c>
      <c r="F40" s="52">
        <v>2.97</v>
      </c>
      <c r="G40" s="52">
        <v>4.1900000000000004</v>
      </c>
      <c r="H40" s="52">
        <v>5.19</v>
      </c>
      <c r="I40" s="52">
        <v>5.19</v>
      </c>
      <c r="J40" s="52">
        <v>4.47</v>
      </c>
      <c r="K40" s="52">
        <v>4.8</v>
      </c>
      <c r="L40" s="52">
        <v>4.8</v>
      </c>
      <c r="M40" s="52">
        <v>4.79</v>
      </c>
      <c r="N40" s="52">
        <v>4.2300000000000004</v>
      </c>
      <c r="O40" s="52">
        <v>4.1399999999999997</v>
      </c>
      <c r="P40" s="52">
        <v>4.1900000000000004</v>
      </c>
      <c r="Q40" s="53">
        <v>26.3</v>
      </c>
      <c r="R40" s="54">
        <v>25.6</v>
      </c>
      <c r="U40" s="54">
        <v>12.9</v>
      </c>
      <c r="X40" s="54">
        <v>11.2</v>
      </c>
      <c r="Y40" s="54">
        <v>21.6</v>
      </c>
      <c r="Z40" s="54">
        <v>21.6</v>
      </c>
      <c r="AA40" s="54">
        <v>18.899999999999999</v>
      </c>
      <c r="AE40" s="51">
        <f t="shared" si="2"/>
        <v>8.8552188552188547</v>
      </c>
      <c r="AF40" s="52">
        <f t="shared" si="3"/>
        <v>7.3352435530085955</v>
      </c>
      <c r="AG40" s="52">
        <f t="shared" si="4"/>
        <v>0</v>
      </c>
      <c r="AH40" s="52">
        <f t="shared" si="5"/>
        <v>0</v>
      </c>
      <c r="AI40" s="52">
        <f t="shared" si="6"/>
        <v>3.078758949880668</v>
      </c>
      <c r="AJ40" s="52">
        <f t="shared" si="7"/>
        <v>0</v>
      </c>
      <c r="AK40" s="52">
        <f t="shared" si="8"/>
        <v>0</v>
      </c>
      <c r="AL40" s="52">
        <f t="shared" si="9"/>
        <v>2.505592841163311</v>
      </c>
      <c r="AM40" s="52">
        <f t="shared" si="10"/>
        <v>4.5000000000000009</v>
      </c>
      <c r="AN40" s="52">
        <f t="shared" si="11"/>
        <v>4.5000000000000009</v>
      </c>
      <c r="AO40" s="52">
        <f t="shared" si="12"/>
        <v>3.9457202505219202</v>
      </c>
      <c r="AP40" s="52">
        <f t="shared" si="13"/>
        <v>0</v>
      </c>
      <c r="AQ40" s="52">
        <f t="shared" si="14"/>
        <v>0</v>
      </c>
      <c r="AR40" s="52">
        <f t="shared" si="15"/>
        <v>0</v>
      </c>
      <c r="AS40" s="53">
        <f t="shared" si="16"/>
        <v>48.345588235294116</v>
      </c>
      <c r="AT40" s="54">
        <f t="shared" si="17"/>
        <v>47.583643122676584</v>
      </c>
      <c r="AU40" s="54">
        <f t="shared" si="18"/>
        <v>0</v>
      </c>
      <c r="AV40" s="54">
        <f t="shared" si="19"/>
        <v>0</v>
      </c>
      <c r="AW40" s="54">
        <f t="shared" si="20"/>
        <v>26.488706365503077</v>
      </c>
      <c r="AX40" s="54">
        <f t="shared" si="21"/>
        <v>0</v>
      </c>
      <c r="AY40" s="54">
        <f t="shared" si="22"/>
        <v>0</v>
      </c>
      <c r="AZ40" s="54">
        <f t="shared" si="23"/>
        <v>32.463768115942031</v>
      </c>
      <c r="BA40" s="54">
        <f t="shared" si="24"/>
        <v>44.353182751540039</v>
      </c>
      <c r="BB40" s="54">
        <f t="shared" si="25"/>
        <v>44.353182751540039</v>
      </c>
      <c r="BC40" s="54">
        <f t="shared" si="26"/>
        <v>42.471910112359545</v>
      </c>
      <c r="BD40" s="54">
        <f t="shared" si="27"/>
        <v>0</v>
      </c>
      <c r="BE40" s="54">
        <f t="shared" si="28"/>
        <v>0</v>
      </c>
      <c r="BF40" s="54">
        <f t="shared" si="29"/>
        <v>0</v>
      </c>
      <c r="BG40" s="51">
        <v>5.61</v>
      </c>
      <c r="BH40" s="52">
        <v>5.47</v>
      </c>
      <c r="BK40" s="52">
        <v>5.36</v>
      </c>
      <c r="BN40" s="52">
        <v>5.7</v>
      </c>
      <c r="BO40" s="52">
        <v>5.37</v>
      </c>
      <c r="BP40" s="52">
        <v>5.37</v>
      </c>
      <c r="BQ40" s="52">
        <v>5.7</v>
      </c>
    </row>
    <row r="41" spans="1:72" ht="18" x14ac:dyDescent="0.25">
      <c r="A41" s="49" t="s">
        <v>108</v>
      </c>
      <c r="B41" s="50" t="s">
        <v>2686</v>
      </c>
      <c r="E41" s="52">
        <v>0.35</v>
      </c>
      <c r="F41" s="52">
        <v>0.35</v>
      </c>
      <c r="G41" s="52">
        <v>1.92</v>
      </c>
      <c r="H41" s="52">
        <v>1.78</v>
      </c>
      <c r="I41" s="52">
        <v>1.78</v>
      </c>
      <c r="J41" s="52">
        <v>3.25</v>
      </c>
      <c r="S41" s="54">
        <v>33.299999999999997</v>
      </c>
      <c r="T41" s="54">
        <v>33.299999999999997</v>
      </c>
      <c r="U41" s="54">
        <v>30.2</v>
      </c>
      <c r="V41" s="54">
        <v>31.7</v>
      </c>
      <c r="W41" s="54">
        <v>31.7</v>
      </c>
      <c r="X41" s="54">
        <v>20.5</v>
      </c>
      <c r="AE41" s="51">
        <f t="shared" si="2"/>
        <v>0</v>
      </c>
      <c r="AF41" s="52">
        <f t="shared" si="3"/>
        <v>0</v>
      </c>
      <c r="AG41" s="52">
        <f t="shared" si="4"/>
        <v>95.142857142857139</v>
      </c>
      <c r="AH41" s="52">
        <f t="shared" si="5"/>
        <v>95.142857142857139</v>
      </c>
      <c r="AI41" s="52">
        <f t="shared" si="6"/>
        <v>15.729166666666666</v>
      </c>
      <c r="AJ41" s="52">
        <f t="shared" si="7"/>
        <v>17.808988764044944</v>
      </c>
      <c r="AK41" s="52">
        <f t="shared" si="8"/>
        <v>17.808988764044944</v>
      </c>
      <c r="AL41" s="52">
        <f t="shared" si="9"/>
        <v>6.3076923076923075</v>
      </c>
      <c r="AM41" s="52">
        <f t="shared" si="10"/>
        <v>0</v>
      </c>
      <c r="AN41" s="52">
        <f t="shared" si="11"/>
        <v>0</v>
      </c>
      <c r="AO41" s="52">
        <f t="shared" si="12"/>
        <v>0</v>
      </c>
      <c r="AP41" s="52">
        <f t="shared" si="13"/>
        <v>0</v>
      </c>
      <c r="AQ41" s="52">
        <f t="shared" si="14"/>
        <v>0</v>
      </c>
      <c r="AR41" s="52">
        <f t="shared" si="15"/>
        <v>0</v>
      </c>
      <c r="AS41" s="53">
        <f t="shared" si="16"/>
        <v>0</v>
      </c>
      <c r="AT41" s="54">
        <f t="shared" si="17"/>
        <v>0</v>
      </c>
      <c r="AU41" s="54">
        <f t="shared" si="18"/>
        <v>64.410058027079288</v>
      </c>
      <c r="AV41" s="54">
        <f t="shared" si="19"/>
        <v>64.410058027079288</v>
      </c>
      <c r="AW41" s="54">
        <f t="shared" si="20"/>
        <v>62.012320328542089</v>
      </c>
      <c r="AX41" s="54">
        <f t="shared" si="21"/>
        <v>65.631469979296071</v>
      </c>
      <c r="AY41" s="54">
        <f t="shared" si="22"/>
        <v>65.631469979296071</v>
      </c>
      <c r="AZ41" s="54">
        <f t="shared" si="23"/>
        <v>59.420289855072461</v>
      </c>
      <c r="BA41" s="54">
        <f t="shared" si="24"/>
        <v>0</v>
      </c>
      <c r="BB41" s="54">
        <f t="shared" si="25"/>
        <v>0</v>
      </c>
      <c r="BC41" s="54">
        <f t="shared" si="26"/>
        <v>0</v>
      </c>
      <c r="BD41" s="54">
        <f t="shared" si="27"/>
        <v>0</v>
      </c>
      <c r="BE41" s="54">
        <f t="shared" si="28"/>
        <v>0</v>
      </c>
      <c r="BF41" s="54">
        <f t="shared" si="29"/>
        <v>0</v>
      </c>
      <c r="BI41" s="52">
        <v>7.96</v>
      </c>
      <c r="BJ41" s="52">
        <v>7.96</v>
      </c>
      <c r="BK41" s="52">
        <v>8.1999999999999993</v>
      </c>
      <c r="BL41" s="52">
        <v>7.75</v>
      </c>
      <c r="BM41" s="52">
        <v>7.75</v>
      </c>
      <c r="BN41" s="52">
        <v>7.78</v>
      </c>
    </row>
    <row r="42" spans="1:72" ht="18" x14ac:dyDescent="0.25">
      <c r="A42" s="49" t="s">
        <v>109</v>
      </c>
      <c r="B42" s="50" t="s">
        <v>2687</v>
      </c>
      <c r="C42" s="51">
        <v>5.15</v>
      </c>
      <c r="D42" s="52">
        <v>5.77</v>
      </c>
      <c r="E42" s="52">
        <v>3.59</v>
      </c>
      <c r="F42" s="52">
        <v>3.59</v>
      </c>
      <c r="G42" s="52">
        <v>5.3</v>
      </c>
      <c r="H42" s="52">
        <v>2.68</v>
      </c>
      <c r="I42" s="52">
        <v>2.68</v>
      </c>
      <c r="J42" s="52">
        <v>3.43</v>
      </c>
      <c r="K42" s="52">
        <v>6.56</v>
      </c>
      <c r="L42" s="52">
        <v>6.56</v>
      </c>
      <c r="M42" s="52">
        <v>3.13</v>
      </c>
      <c r="N42" s="52">
        <v>4.12</v>
      </c>
      <c r="O42" s="52">
        <v>4.5999999999999996</v>
      </c>
      <c r="P42" s="52">
        <v>4.25</v>
      </c>
      <c r="S42" s="54">
        <v>9.3000000000000007</v>
      </c>
      <c r="T42" s="54">
        <v>9.3000000000000007</v>
      </c>
      <c r="U42" s="54">
        <v>17.3</v>
      </c>
      <c r="V42" s="54">
        <v>9.9</v>
      </c>
      <c r="W42" s="54">
        <v>9.9</v>
      </c>
      <c r="X42" s="54">
        <v>12.4</v>
      </c>
      <c r="AE42" s="51">
        <f t="shared" si="2"/>
        <v>0</v>
      </c>
      <c r="AF42" s="52">
        <f t="shared" si="3"/>
        <v>0</v>
      </c>
      <c r="AG42" s="52">
        <f t="shared" si="4"/>
        <v>2.5905292479108639</v>
      </c>
      <c r="AH42" s="52">
        <f t="shared" si="5"/>
        <v>2.5905292479108639</v>
      </c>
      <c r="AI42" s="52">
        <f t="shared" si="6"/>
        <v>3.2641509433962268</v>
      </c>
      <c r="AJ42" s="52">
        <f t="shared" si="7"/>
        <v>3.6940298507462686</v>
      </c>
      <c r="AK42" s="52">
        <f t="shared" si="8"/>
        <v>3.6940298507462686</v>
      </c>
      <c r="AL42" s="52">
        <f t="shared" si="9"/>
        <v>3.6151603498542273</v>
      </c>
      <c r="AM42" s="52">
        <f t="shared" si="10"/>
        <v>0</v>
      </c>
      <c r="AN42" s="52">
        <f t="shared" si="11"/>
        <v>0</v>
      </c>
      <c r="AO42" s="52">
        <f t="shared" si="12"/>
        <v>0</v>
      </c>
      <c r="AP42" s="52">
        <f t="shared" si="13"/>
        <v>0</v>
      </c>
      <c r="AQ42" s="52">
        <f t="shared" si="14"/>
        <v>0</v>
      </c>
      <c r="AR42" s="52">
        <f t="shared" si="15"/>
        <v>0</v>
      </c>
      <c r="AS42" s="53">
        <f t="shared" si="16"/>
        <v>0</v>
      </c>
      <c r="AT42" s="54">
        <f t="shared" si="17"/>
        <v>0</v>
      </c>
      <c r="AU42" s="54">
        <f t="shared" si="18"/>
        <v>17.988394584139265</v>
      </c>
      <c r="AV42" s="54">
        <f t="shared" si="19"/>
        <v>17.988394584139265</v>
      </c>
      <c r="AW42" s="54">
        <f t="shared" si="20"/>
        <v>35.523613963039011</v>
      </c>
      <c r="AX42" s="54">
        <f t="shared" si="21"/>
        <v>20.496894409937891</v>
      </c>
      <c r="AY42" s="54">
        <f t="shared" si="22"/>
        <v>20.496894409937891</v>
      </c>
      <c r="AZ42" s="54">
        <f t="shared" si="23"/>
        <v>35.94202898550725</v>
      </c>
      <c r="BA42" s="54">
        <f t="shared" si="24"/>
        <v>0</v>
      </c>
      <c r="BB42" s="54">
        <f t="shared" si="25"/>
        <v>0</v>
      </c>
      <c r="BC42" s="54">
        <f t="shared" si="26"/>
        <v>0</v>
      </c>
      <c r="BD42" s="54">
        <f t="shared" si="27"/>
        <v>0</v>
      </c>
      <c r="BE42" s="54">
        <f t="shared" si="28"/>
        <v>0</v>
      </c>
      <c r="BF42" s="54">
        <f t="shared" si="29"/>
        <v>0</v>
      </c>
      <c r="BI42" s="52">
        <v>7.67</v>
      </c>
      <c r="BJ42" s="52">
        <v>7.67</v>
      </c>
      <c r="BK42" s="52">
        <v>8.18</v>
      </c>
      <c r="BL42" s="52">
        <v>7.71</v>
      </c>
      <c r="BM42" s="52">
        <v>7.71</v>
      </c>
      <c r="BN42" s="52">
        <v>8.07</v>
      </c>
    </row>
    <row r="43" spans="1:72" ht="18" x14ac:dyDescent="0.25">
      <c r="A43" s="49" t="s">
        <v>110</v>
      </c>
      <c r="B43" s="50" t="s">
        <v>2688</v>
      </c>
      <c r="E43" s="52">
        <v>4.71</v>
      </c>
      <c r="F43" s="52">
        <v>4.71</v>
      </c>
      <c r="G43" s="52">
        <v>0.26</v>
      </c>
      <c r="H43" s="52">
        <v>0.04</v>
      </c>
      <c r="I43" s="52">
        <v>0.04</v>
      </c>
      <c r="J43" s="52">
        <v>1.22</v>
      </c>
      <c r="S43" s="54">
        <v>34.9</v>
      </c>
      <c r="T43" s="54">
        <v>34.9</v>
      </c>
      <c r="U43" s="54">
        <v>31.7</v>
      </c>
      <c r="V43" s="54">
        <v>30.4</v>
      </c>
      <c r="W43" s="54">
        <v>30.4</v>
      </c>
      <c r="X43" s="54">
        <v>24.5</v>
      </c>
      <c r="AE43" s="51">
        <f t="shared" si="2"/>
        <v>0</v>
      </c>
      <c r="AF43" s="52">
        <f t="shared" si="3"/>
        <v>0</v>
      </c>
      <c r="AG43" s="52">
        <f t="shared" si="4"/>
        <v>7.4097664543524413</v>
      </c>
      <c r="AH43" s="52">
        <f t="shared" si="5"/>
        <v>7.4097664543524413</v>
      </c>
      <c r="AI43" s="52">
        <f t="shared" si="6"/>
        <v>121.92307692307692</v>
      </c>
      <c r="AJ43" s="52">
        <f t="shared" si="7"/>
        <v>760</v>
      </c>
      <c r="AK43" s="52">
        <f t="shared" si="8"/>
        <v>760</v>
      </c>
      <c r="AL43" s="52">
        <f t="shared" si="9"/>
        <v>20.081967213114755</v>
      </c>
      <c r="AM43" s="52">
        <f t="shared" si="10"/>
        <v>0</v>
      </c>
      <c r="AN43" s="52">
        <f t="shared" si="11"/>
        <v>0</v>
      </c>
      <c r="AO43" s="52">
        <f t="shared" si="12"/>
        <v>0</v>
      </c>
      <c r="AP43" s="52">
        <f t="shared" si="13"/>
        <v>0</v>
      </c>
      <c r="AQ43" s="52">
        <f t="shared" si="14"/>
        <v>0</v>
      </c>
      <c r="AR43" s="52">
        <f t="shared" si="15"/>
        <v>0</v>
      </c>
      <c r="AS43" s="53">
        <f t="shared" si="16"/>
        <v>0</v>
      </c>
      <c r="AT43" s="54">
        <f t="shared" si="17"/>
        <v>0</v>
      </c>
      <c r="AU43" s="54">
        <f t="shared" si="18"/>
        <v>67.504835589941976</v>
      </c>
      <c r="AV43" s="54">
        <f t="shared" si="19"/>
        <v>67.504835589941976</v>
      </c>
      <c r="AW43" s="54">
        <f t="shared" si="20"/>
        <v>65.0924024640657</v>
      </c>
      <c r="AX43" s="54">
        <f t="shared" si="21"/>
        <v>62.939958592132506</v>
      </c>
      <c r="AY43" s="54">
        <f t="shared" si="22"/>
        <v>62.939958592132506</v>
      </c>
      <c r="AZ43" s="54">
        <f t="shared" si="23"/>
        <v>71.014492753623188</v>
      </c>
      <c r="BA43" s="54">
        <f t="shared" si="24"/>
        <v>0</v>
      </c>
      <c r="BB43" s="54">
        <f t="shared" si="25"/>
        <v>0</v>
      </c>
      <c r="BC43" s="54">
        <f t="shared" si="26"/>
        <v>0</v>
      </c>
      <c r="BD43" s="54">
        <f t="shared" si="27"/>
        <v>0</v>
      </c>
      <c r="BE43" s="54">
        <f t="shared" si="28"/>
        <v>0</v>
      </c>
      <c r="BF43" s="54">
        <f t="shared" si="29"/>
        <v>0</v>
      </c>
      <c r="BI43" s="52">
        <v>7.4</v>
      </c>
      <c r="BJ43" s="52">
        <v>7.4</v>
      </c>
      <c r="BK43" s="52">
        <v>7.88</v>
      </c>
      <c r="BL43" s="52">
        <v>7.42</v>
      </c>
      <c r="BM43" s="52">
        <v>7.42</v>
      </c>
      <c r="BN43" s="52">
        <v>7.6</v>
      </c>
    </row>
    <row r="44" spans="1:72" ht="18" x14ac:dyDescent="0.25">
      <c r="A44" s="49" t="s">
        <v>111</v>
      </c>
      <c r="B44" s="50" t="s">
        <v>2689</v>
      </c>
      <c r="C44" s="51">
        <v>4.09</v>
      </c>
      <c r="D44" s="52">
        <v>3.32</v>
      </c>
      <c r="E44" s="52">
        <v>4.13</v>
      </c>
      <c r="F44" s="52">
        <v>4.13</v>
      </c>
      <c r="G44" s="52">
        <v>3.68</v>
      </c>
      <c r="H44" s="52">
        <v>3.59</v>
      </c>
      <c r="I44" s="52">
        <v>3.59</v>
      </c>
      <c r="J44" s="52">
        <v>3.02</v>
      </c>
      <c r="K44" s="52">
        <v>3.08</v>
      </c>
      <c r="L44" s="52">
        <v>3.08</v>
      </c>
      <c r="M44" s="52">
        <v>4.71</v>
      </c>
      <c r="N44" s="52">
        <v>3.94</v>
      </c>
      <c r="O44" s="52">
        <v>4.07</v>
      </c>
      <c r="P44" s="52">
        <v>4.7</v>
      </c>
      <c r="Q44" s="53">
        <v>17.7</v>
      </c>
      <c r="R44" s="54">
        <v>14.3</v>
      </c>
      <c r="S44" s="54">
        <v>8.8000000000000007</v>
      </c>
      <c r="T44" s="54">
        <v>8.8000000000000007</v>
      </c>
      <c r="U44" s="54">
        <v>11.4</v>
      </c>
      <c r="V44" s="54">
        <v>10.7</v>
      </c>
      <c r="W44" s="54">
        <v>10.7</v>
      </c>
      <c r="X44" s="54">
        <v>9.5</v>
      </c>
      <c r="Y44" s="54">
        <v>11.9</v>
      </c>
      <c r="Z44" s="54">
        <v>11.9</v>
      </c>
      <c r="AA44" s="54">
        <v>14.7</v>
      </c>
      <c r="AC44" s="54">
        <v>4.5</v>
      </c>
      <c r="AD44" s="54">
        <v>6.3</v>
      </c>
      <c r="AE44" s="51">
        <f t="shared" si="2"/>
        <v>4.3276283618581903</v>
      </c>
      <c r="AF44" s="52">
        <f t="shared" si="3"/>
        <v>4.3072289156626509</v>
      </c>
      <c r="AG44" s="52">
        <f t="shared" si="4"/>
        <v>2.1307506053268765</v>
      </c>
      <c r="AH44" s="52">
        <f t="shared" si="5"/>
        <v>2.1307506053268765</v>
      </c>
      <c r="AI44" s="52">
        <f t="shared" si="6"/>
        <v>3.0978260869565215</v>
      </c>
      <c r="AJ44" s="52">
        <f t="shared" si="7"/>
        <v>2.98050139275766</v>
      </c>
      <c r="AK44" s="52">
        <f t="shared" si="8"/>
        <v>2.98050139275766</v>
      </c>
      <c r="AL44" s="52">
        <f t="shared" si="9"/>
        <v>3.1456953642384105</v>
      </c>
      <c r="AM44" s="52">
        <f t="shared" si="10"/>
        <v>3.8636363636363638</v>
      </c>
      <c r="AN44" s="52">
        <f t="shared" si="11"/>
        <v>3.8636363636363638</v>
      </c>
      <c r="AO44" s="52">
        <f t="shared" si="12"/>
        <v>3.1210191082802545</v>
      </c>
      <c r="AP44" s="52">
        <f t="shared" si="13"/>
        <v>0</v>
      </c>
      <c r="AQ44" s="52">
        <f t="shared" si="14"/>
        <v>1.1056511056511056</v>
      </c>
      <c r="AR44" s="52">
        <f t="shared" si="15"/>
        <v>1.3404255319148934</v>
      </c>
      <c r="AS44" s="53">
        <f t="shared" si="16"/>
        <v>32.536764705882355</v>
      </c>
      <c r="AT44" s="54">
        <f t="shared" si="17"/>
        <v>26.579925650557623</v>
      </c>
      <c r="AU44" s="54">
        <f t="shared" si="18"/>
        <v>17.021276595744681</v>
      </c>
      <c r="AV44" s="54">
        <f t="shared" si="19"/>
        <v>17.021276595744681</v>
      </c>
      <c r="AW44" s="54">
        <f t="shared" si="20"/>
        <v>23.408624229979466</v>
      </c>
      <c r="AX44" s="54">
        <f t="shared" si="21"/>
        <v>22.153209109730849</v>
      </c>
      <c r="AY44" s="54">
        <f t="shared" si="22"/>
        <v>22.153209109730849</v>
      </c>
      <c r="AZ44" s="54">
        <f t="shared" si="23"/>
        <v>27.536231884057973</v>
      </c>
      <c r="BA44" s="54">
        <f t="shared" si="24"/>
        <v>24.435318275154003</v>
      </c>
      <c r="BB44" s="54">
        <f t="shared" si="25"/>
        <v>24.435318275154003</v>
      </c>
      <c r="BC44" s="54">
        <f t="shared" si="26"/>
        <v>33.033707865168537</v>
      </c>
      <c r="BD44" s="54">
        <f t="shared" si="27"/>
        <v>0</v>
      </c>
      <c r="BE44" s="54">
        <f t="shared" si="28"/>
        <v>8.5714285714285712</v>
      </c>
      <c r="BF44" s="54">
        <f t="shared" si="29"/>
        <v>12.450592885375494</v>
      </c>
      <c r="BG44" s="51">
        <v>6.71</v>
      </c>
      <c r="BH44" s="52">
        <v>6.74</v>
      </c>
      <c r="BI44" s="52">
        <v>6.5</v>
      </c>
      <c r="BJ44" s="52">
        <v>6.5</v>
      </c>
      <c r="BK44" s="52">
        <v>6.21</v>
      </c>
      <c r="BL44" s="52">
        <v>6.45</v>
      </c>
      <c r="BM44" s="52">
        <v>6.45</v>
      </c>
      <c r="BN44" s="52">
        <v>6.06</v>
      </c>
      <c r="BO44" s="52">
        <v>6.69</v>
      </c>
      <c r="BP44" s="52">
        <v>6.69</v>
      </c>
      <c r="BQ44" s="52">
        <v>6.71</v>
      </c>
      <c r="BS44" s="52">
        <v>6.68</v>
      </c>
      <c r="BT44" s="52">
        <v>6.55</v>
      </c>
    </row>
    <row r="45" spans="1:72" ht="18" x14ac:dyDescent="0.25">
      <c r="A45" s="49" t="s">
        <v>112</v>
      </c>
      <c r="B45" s="50" t="s">
        <v>2690</v>
      </c>
      <c r="C45" s="51">
        <v>3.82</v>
      </c>
      <c r="D45" s="52">
        <v>4.6500000000000004</v>
      </c>
      <c r="E45" s="52">
        <v>3.83</v>
      </c>
      <c r="F45" s="52">
        <v>3.83</v>
      </c>
      <c r="G45" s="52">
        <v>3.61</v>
      </c>
      <c r="H45" s="52">
        <v>3.93</v>
      </c>
      <c r="I45" s="52">
        <v>3.93</v>
      </c>
      <c r="J45" s="52">
        <v>3.22</v>
      </c>
      <c r="K45" s="52">
        <v>7.69</v>
      </c>
      <c r="L45" s="52">
        <v>7.69</v>
      </c>
      <c r="M45" s="52">
        <v>6.65</v>
      </c>
      <c r="N45" s="52">
        <v>3.14</v>
      </c>
      <c r="O45" s="52">
        <v>3.03</v>
      </c>
      <c r="P45" s="52">
        <v>4.33</v>
      </c>
      <c r="Q45" s="53">
        <v>48</v>
      </c>
      <c r="R45" s="54">
        <v>46.5</v>
      </c>
      <c r="S45" s="54">
        <v>47.6</v>
      </c>
      <c r="T45" s="54">
        <v>47.6</v>
      </c>
      <c r="U45" s="54">
        <v>45.3</v>
      </c>
      <c r="V45" s="54">
        <v>46.3</v>
      </c>
      <c r="W45" s="54">
        <v>46.3</v>
      </c>
      <c r="X45" s="54">
        <v>34.5</v>
      </c>
      <c r="Y45" s="54">
        <v>41.4</v>
      </c>
      <c r="Z45" s="54">
        <v>41.4</v>
      </c>
      <c r="AA45" s="54">
        <v>42.6</v>
      </c>
      <c r="AB45" s="54">
        <v>48.9</v>
      </c>
      <c r="AC45" s="54">
        <v>50.1</v>
      </c>
      <c r="AD45" s="54">
        <v>47.9</v>
      </c>
      <c r="AE45" s="51">
        <f t="shared" si="2"/>
        <v>12.565445026178011</v>
      </c>
      <c r="AF45" s="52">
        <f t="shared" si="3"/>
        <v>10</v>
      </c>
      <c r="AG45" s="52">
        <f t="shared" si="4"/>
        <v>12.428198433420366</v>
      </c>
      <c r="AH45" s="52">
        <f t="shared" si="5"/>
        <v>12.428198433420366</v>
      </c>
      <c r="AI45" s="52">
        <f t="shared" si="6"/>
        <v>12.548476454293628</v>
      </c>
      <c r="AJ45" s="52">
        <f t="shared" si="7"/>
        <v>11.781170483460558</v>
      </c>
      <c r="AK45" s="52">
        <f t="shared" si="8"/>
        <v>11.781170483460558</v>
      </c>
      <c r="AL45" s="52">
        <f t="shared" si="9"/>
        <v>10.714285714285714</v>
      </c>
      <c r="AM45" s="52">
        <f t="shared" si="10"/>
        <v>5.3836150845253572</v>
      </c>
      <c r="AN45" s="52">
        <f t="shared" si="11"/>
        <v>5.3836150845253572</v>
      </c>
      <c r="AO45" s="52">
        <f t="shared" si="12"/>
        <v>6.4060150375939848</v>
      </c>
      <c r="AP45" s="52">
        <f t="shared" si="13"/>
        <v>15.573248407643311</v>
      </c>
      <c r="AQ45" s="52">
        <f t="shared" si="14"/>
        <v>16.534653465346537</v>
      </c>
      <c r="AR45" s="52">
        <f t="shared" si="15"/>
        <v>11.062355658198614</v>
      </c>
      <c r="AS45" s="53">
        <f t="shared" si="16"/>
        <v>88.235294117647058</v>
      </c>
      <c r="AT45" s="54">
        <f t="shared" si="17"/>
        <v>86.431226765799266</v>
      </c>
      <c r="AU45" s="54">
        <f t="shared" si="18"/>
        <v>92.069632495164399</v>
      </c>
      <c r="AV45" s="54">
        <f t="shared" si="19"/>
        <v>92.069632495164399</v>
      </c>
      <c r="AW45" s="54">
        <f t="shared" si="20"/>
        <v>93.01848049281314</v>
      </c>
      <c r="AX45" s="54">
        <f t="shared" si="21"/>
        <v>95.859213250517598</v>
      </c>
      <c r="AY45" s="54">
        <f t="shared" si="22"/>
        <v>95.859213250517598</v>
      </c>
      <c r="AZ45" s="54">
        <f t="shared" si="23"/>
        <v>100</v>
      </c>
      <c r="BA45" s="54">
        <f t="shared" si="24"/>
        <v>85.010266940451743</v>
      </c>
      <c r="BB45" s="54">
        <f t="shared" si="25"/>
        <v>85.010266940451743</v>
      </c>
      <c r="BC45" s="54">
        <f t="shared" si="26"/>
        <v>95.730337078651687</v>
      </c>
      <c r="BD45" s="54">
        <f t="shared" si="27"/>
        <v>96.449704142011825</v>
      </c>
      <c r="BE45" s="54">
        <f t="shared" si="28"/>
        <v>95.428571428571431</v>
      </c>
      <c r="BF45" s="54">
        <f t="shared" si="29"/>
        <v>94.664031620553359</v>
      </c>
      <c r="BG45" s="51">
        <v>9.84</v>
      </c>
      <c r="BH45" s="52">
        <v>9.66</v>
      </c>
      <c r="BI45" s="52">
        <v>10.43</v>
      </c>
      <c r="BJ45" s="52">
        <v>10.43</v>
      </c>
      <c r="BK45" s="52">
        <v>10.35</v>
      </c>
      <c r="BL45" s="52">
        <v>9.8699999999999992</v>
      </c>
      <c r="BM45" s="52">
        <v>9.8699999999999992</v>
      </c>
      <c r="BN45" s="52">
        <v>10.26</v>
      </c>
      <c r="BO45" s="52">
        <v>10.39</v>
      </c>
      <c r="BP45" s="52">
        <v>10.39</v>
      </c>
      <c r="BQ45" s="52">
        <v>10.5</v>
      </c>
      <c r="BR45" s="52">
        <v>9.81</v>
      </c>
      <c r="BS45" s="52">
        <v>10.4</v>
      </c>
      <c r="BT45" s="52">
        <v>9.94</v>
      </c>
    </row>
    <row r="46" spans="1:72" ht="18" x14ac:dyDescent="0.25">
      <c r="A46" s="49" t="s">
        <v>113</v>
      </c>
      <c r="B46" s="50" t="s">
        <v>2691</v>
      </c>
      <c r="C46" s="51">
        <v>6.9</v>
      </c>
      <c r="D46" s="52">
        <v>7.06</v>
      </c>
      <c r="E46" s="52">
        <v>8.5299999999999994</v>
      </c>
      <c r="F46" s="52">
        <v>8.5299999999999994</v>
      </c>
      <c r="G46" s="52">
        <v>9.43</v>
      </c>
      <c r="H46" s="52">
        <v>7.37</v>
      </c>
      <c r="I46" s="52">
        <v>7.37</v>
      </c>
      <c r="J46" s="52">
        <v>8.15</v>
      </c>
      <c r="K46" s="52">
        <v>4.76</v>
      </c>
      <c r="L46" s="52">
        <v>4.76</v>
      </c>
      <c r="M46" s="52">
        <v>9.1999999999999993</v>
      </c>
      <c r="N46" s="52">
        <v>5.83</v>
      </c>
      <c r="O46" s="52">
        <v>6.25</v>
      </c>
      <c r="P46" s="52">
        <v>6.16</v>
      </c>
      <c r="Q46" s="53">
        <v>36.799999999999997</v>
      </c>
      <c r="R46" s="54">
        <v>32.6</v>
      </c>
      <c r="S46" s="54">
        <v>42.4</v>
      </c>
      <c r="T46" s="54">
        <v>42.4</v>
      </c>
      <c r="U46" s="54">
        <v>38</v>
      </c>
      <c r="V46" s="54">
        <v>38.299999999999997</v>
      </c>
      <c r="W46" s="54">
        <v>38.299999999999997</v>
      </c>
      <c r="X46" s="54">
        <v>30.8</v>
      </c>
      <c r="Y46" s="54">
        <v>29.7</v>
      </c>
      <c r="Z46" s="54">
        <v>29.7</v>
      </c>
      <c r="AA46" s="54">
        <v>29.9</v>
      </c>
      <c r="AB46" s="54">
        <v>42.1</v>
      </c>
      <c r="AC46" s="54">
        <v>43.7</v>
      </c>
      <c r="AD46" s="54">
        <v>40</v>
      </c>
      <c r="AE46" s="51">
        <f t="shared" si="2"/>
        <v>5.333333333333333</v>
      </c>
      <c r="AF46" s="52">
        <f t="shared" si="3"/>
        <v>4.617563739376771</v>
      </c>
      <c r="AG46" s="52">
        <f t="shared" si="4"/>
        <v>4.9706916764361084</v>
      </c>
      <c r="AH46" s="52">
        <f t="shared" si="5"/>
        <v>4.9706916764361084</v>
      </c>
      <c r="AI46" s="52">
        <f t="shared" si="6"/>
        <v>4.0296924708377517</v>
      </c>
      <c r="AJ46" s="52">
        <f t="shared" si="7"/>
        <v>5.1967435549525094</v>
      </c>
      <c r="AK46" s="52">
        <f t="shared" si="8"/>
        <v>5.1967435549525094</v>
      </c>
      <c r="AL46" s="52">
        <f t="shared" si="9"/>
        <v>3.7791411042944785</v>
      </c>
      <c r="AM46" s="52">
        <f t="shared" si="10"/>
        <v>6.2394957983193278</v>
      </c>
      <c r="AN46" s="52">
        <f t="shared" si="11"/>
        <v>6.2394957983193278</v>
      </c>
      <c r="AO46" s="52">
        <f t="shared" si="12"/>
        <v>3.25</v>
      </c>
      <c r="AP46" s="52">
        <f t="shared" si="13"/>
        <v>7.2212692967409948</v>
      </c>
      <c r="AQ46" s="52">
        <f t="shared" si="14"/>
        <v>6.9920000000000009</v>
      </c>
      <c r="AR46" s="52">
        <f t="shared" si="15"/>
        <v>6.4935064935064934</v>
      </c>
      <c r="AS46" s="53">
        <f t="shared" si="16"/>
        <v>67.647058823529406</v>
      </c>
      <c r="AT46" s="54">
        <f t="shared" si="17"/>
        <v>60.594795539033463</v>
      </c>
      <c r="AU46" s="54">
        <f t="shared" si="18"/>
        <v>82.011605415860728</v>
      </c>
      <c r="AV46" s="54">
        <f t="shared" si="19"/>
        <v>82.011605415860728</v>
      </c>
      <c r="AW46" s="54">
        <f t="shared" si="20"/>
        <v>78.028747433264883</v>
      </c>
      <c r="AX46" s="54">
        <f t="shared" si="21"/>
        <v>79.296066252587991</v>
      </c>
      <c r="AY46" s="54">
        <f t="shared" si="22"/>
        <v>79.296066252587991</v>
      </c>
      <c r="AZ46" s="54">
        <f t="shared" si="23"/>
        <v>89.275362318840578</v>
      </c>
      <c r="BA46" s="54">
        <f t="shared" si="24"/>
        <v>60.985626283367552</v>
      </c>
      <c r="BB46" s="54">
        <f t="shared" si="25"/>
        <v>60.985626283367552</v>
      </c>
      <c r="BC46" s="54">
        <f t="shared" si="26"/>
        <v>67.19101123595506</v>
      </c>
      <c r="BD46" s="54">
        <f t="shared" si="27"/>
        <v>83.03747534516765</v>
      </c>
      <c r="BE46" s="54">
        <f t="shared" si="28"/>
        <v>83.238095238095241</v>
      </c>
      <c r="BF46" s="54">
        <f t="shared" si="29"/>
        <v>79.051383399209485</v>
      </c>
      <c r="BG46" s="51">
        <v>9.73</v>
      </c>
      <c r="BH46" s="52">
        <v>9.7100000000000009</v>
      </c>
      <c r="BI46" s="52">
        <v>10.56</v>
      </c>
      <c r="BJ46" s="52">
        <v>10.56</v>
      </c>
      <c r="BK46" s="52">
        <v>10.6</v>
      </c>
      <c r="BL46" s="52">
        <v>10.029999999999999</v>
      </c>
      <c r="BM46" s="52">
        <v>10.029999999999999</v>
      </c>
      <c r="BN46" s="52">
        <v>10.11</v>
      </c>
      <c r="BO46" s="52">
        <v>9.9</v>
      </c>
      <c r="BP46" s="52">
        <v>9.9</v>
      </c>
      <c r="BQ46" s="52">
        <v>10.24</v>
      </c>
      <c r="BR46" s="52">
        <v>10.16</v>
      </c>
      <c r="BS46" s="52">
        <v>10.5</v>
      </c>
      <c r="BT46" s="52">
        <v>10.11</v>
      </c>
    </row>
    <row r="47" spans="1:72" x14ac:dyDescent="0.2">
      <c r="A47" s="49" t="s">
        <v>117</v>
      </c>
      <c r="B47" s="50" t="s">
        <v>2618</v>
      </c>
      <c r="C47" s="51">
        <v>2.27</v>
      </c>
      <c r="D47" s="52">
        <v>2.2799999999999998</v>
      </c>
      <c r="E47" s="52">
        <v>4.62</v>
      </c>
      <c r="F47" s="52">
        <v>4.62</v>
      </c>
      <c r="G47" s="52">
        <v>5.22</v>
      </c>
      <c r="H47" s="52">
        <v>2.5299999999999998</v>
      </c>
      <c r="I47" s="52">
        <v>2.5299999999999998</v>
      </c>
      <c r="J47" s="52">
        <v>1.07</v>
      </c>
      <c r="K47" s="52">
        <v>8.2200000000000006</v>
      </c>
      <c r="L47" s="52">
        <v>8.2200000000000006</v>
      </c>
      <c r="M47" s="52">
        <v>5.88</v>
      </c>
      <c r="N47" s="52">
        <v>2.11</v>
      </c>
      <c r="O47" s="52">
        <v>1.53</v>
      </c>
      <c r="P47" s="52">
        <v>1.28</v>
      </c>
      <c r="Q47" s="53">
        <v>26.8</v>
      </c>
      <c r="R47" s="54">
        <v>27.2</v>
      </c>
      <c r="S47" s="54">
        <v>5.6</v>
      </c>
      <c r="T47" s="54">
        <v>5.6</v>
      </c>
      <c r="V47" s="54">
        <v>16.2</v>
      </c>
      <c r="W47" s="54">
        <v>16.2</v>
      </c>
      <c r="X47" s="54">
        <v>9.1</v>
      </c>
      <c r="Y47" s="54">
        <v>11</v>
      </c>
      <c r="Z47" s="54">
        <v>11</v>
      </c>
      <c r="AB47" s="54">
        <v>9.5</v>
      </c>
      <c r="AC47" s="54">
        <v>12.7</v>
      </c>
      <c r="AD47" s="54">
        <v>7.9</v>
      </c>
      <c r="AE47" s="51">
        <f t="shared" si="2"/>
        <v>11.806167400881057</v>
      </c>
      <c r="AF47" s="52">
        <f t="shared" si="3"/>
        <v>11.92982456140351</v>
      </c>
      <c r="AG47" s="52">
        <f t="shared" si="4"/>
        <v>1.2121212121212119</v>
      </c>
      <c r="AH47" s="52">
        <f t="shared" si="5"/>
        <v>1.2121212121212119</v>
      </c>
      <c r="AI47" s="52">
        <f t="shared" si="6"/>
        <v>0</v>
      </c>
      <c r="AJ47" s="52">
        <f t="shared" si="7"/>
        <v>6.4031620553359687</v>
      </c>
      <c r="AK47" s="52">
        <f t="shared" si="8"/>
        <v>6.4031620553359687</v>
      </c>
      <c r="AL47" s="52">
        <f t="shared" si="9"/>
        <v>8.5046728971962615</v>
      </c>
      <c r="AM47" s="52">
        <f t="shared" si="10"/>
        <v>1.3381995133819951</v>
      </c>
      <c r="AN47" s="52">
        <f t="shared" si="11"/>
        <v>1.3381995133819951</v>
      </c>
      <c r="AO47" s="52">
        <f t="shared" si="12"/>
        <v>0</v>
      </c>
      <c r="AP47" s="52">
        <f t="shared" si="13"/>
        <v>4.5023696682464456</v>
      </c>
      <c r="AQ47" s="52">
        <f t="shared" si="14"/>
        <v>8.3006535947712408</v>
      </c>
      <c r="AR47" s="52">
        <f t="shared" si="15"/>
        <v>6.171875</v>
      </c>
      <c r="AS47" s="53">
        <f t="shared" si="16"/>
        <v>49.264705882352942</v>
      </c>
      <c r="AT47" s="54">
        <f t="shared" si="17"/>
        <v>50.557620817843869</v>
      </c>
      <c r="AU47" s="54">
        <f t="shared" si="18"/>
        <v>10.831721470019342</v>
      </c>
      <c r="AV47" s="54">
        <f t="shared" si="19"/>
        <v>10.831721470019342</v>
      </c>
      <c r="AW47" s="54">
        <f t="shared" si="20"/>
        <v>0</v>
      </c>
      <c r="AX47" s="54">
        <f t="shared" si="21"/>
        <v>33.540372670807457</v>
      </c>
      <c r="AY47" s="54">
        <f t="shared" si="22"/>
        <v>33.540372670807457</v>
      </c>
      <c r="AZ47" s="54">
        <f t="shared" si="23"/>
        <v>26.376811594202898</v>
      </c>
      <c r="BA47" s="54">
        <f t="shared" si="24"/>
        <v>22.587268993839835</v>
      </c>
      <c r="BB47" s="54">
        <f t="shared" si="25"/>
        <v>22.587268993839835</v>
      </c>
      <c r="BC47" s="54">
        <f t="shared" si="26"/>
        <v>0</v>
      </c>
      <c r="BD47" s="54">
        <f t="shared" si="27"/>
        <v>18.737672583826431</v>
      </c>
      <c r="BE47" s="54">
        <f t="shared" si="28"/>
        <v>24.19047619047619</v>
      </c>
      <c r="BF47" s="54">
        <f t="shared" si="29"/>
        <v>15.612648221343873</v>
      </c>
      <c r="BG47" s="51">
        <v>4.87</v>
      </c>
      <c r="BH47" s="52">
        <v>4.88</v>
      </c>
      <c r="BI47" s="52">
        <v>5.48</v>
      </c>
      <c r="BJ47" s="52">
        <v>5.48</v>
      </c>
      <c r="BL47" s="52">
        <v>5.09</v>
      </c>
      <c r="BM47" s="52">
        <v>5.09</v>
      </c>
      <c r="BN47" s="52">
        <v>4.66</v>
      </c>
      <c r="BO47" s="52">
        <v>5.61</v>
      </c>
      <c r="BP47" s="52">
        <v>5.61</v>
      </c>
      <c r="BR47" s="52">
        <v>4.49</v>
      </c>
      <c r="BS47" s="52">
        <v>4.66</v>
      </c>
      <c r="BT47" s="52">
        <v>4.6500000000000004</v>
      </c>
    </row>
    <row r="48" spans="1:72" x14ac:dyDescent="0.2">
      <c r="A48" s="49" t="s">
        <v>118</v>
      </c>
      <c r="B48" s="50" t="s">
        <v>2617</v>
      </c>
      <c r="C48" s="51">
        <v>2.2599999999999998</v>
      </c>
      <c r="D48" s="52">
        <v>2.6</v>
      </c>
      <c r="E48" s="52">
        <v>2.94</v>
      </c>
      <c r="F48" s="52">
        <v>2.94</v>
      </c>
      <c r="G48" s="52">
        <v>3.43</v>
      </c>
      <c r="H48" s="52">
        <v>3.63</v>
      </c>
      <c r="I48" s="52">
        <v>3.63</v>
      </c>
      <c r="J48" s="52">
        <v>4.08</v>
      </c>
      <c r="K48" s="52">
        <v>4.04</v>
      </c>
      <c r="L48" s="52">
        <v>4.04</v>
      </c>
      <c r="M48" s="52">
        <v>3.13</v>
      </c>
      <c r="N48" s="52">
        <v>4.03</v>
      </c>
      <c r="O48" s="52">
        <v>4.3600000000000003</v>
      </c>
      <c r="P48" s="52">
        <v>4.33</v>
      </c>
      <c r="Q48" s="53">
        <v>16.5</v>
      </c>
      <c r="R48" s="54">
        <v>16.600000000000001</v>
      </c>
      <c r="V48" s="54">
        <v>14.1</v>
      </c>
      <c r="W48" s="54">
        <v>14.1</v>
      </c>
      <c r="X48" s="54">
        <v>10</v>
      </c>
      <c r="Y48" s="54">
        <v>8</v>
      </c>
      <c r="Z48" s="54">
        <v>8</v>
      </c>
      <c r="AB48" s="54">
        <v>14.7</v>
      </c>
      <c r="AC48" s="54">
        <v>5.5</v>
      </c>
      <c r="AD48" s="54">
        <v>6.4</v>
      </c>
      <c r="AE48" s="51">
        <f t="shared" si="2"/>
        <v>7.3008849557522133</v>
      </c>
      <c r="AF48" s="52">
        <f t="shared" si="3"/>
        <v>6.384615384615385</v>
      </c>
      <c r="AG48" s="52">
        <f t="shared" si="4"/>
        <v>0</v>
      </c>
      <c r="AH48" s="52">
        <f t="shared" si="5"/>
        <v>0</v>
      </c>
      <c r="AI48" s="52">
        <f t="shared" si="6"/>
        <v>0</v>
      </c>
      <c r="AJ48" s="52">
        <f t="shared" si="7"/>
        <v>3.884297520661157</v>
      </c>
      <c r="AK48" s="52">
        <f t="shared" si="8"/>
        <v>3.884297520661157</v>
      </c>
      <c r="AL48" s="52">
        <f t="shared" si="9"/>
        <v>2.4509803921568629</v>
      </c>
      <c r="AM48" s="52">
        <f t="shared" si="10"/>
        <v>1.9801980198019802</v>
      </c>
      <c r="AN48" s="52">
        <f t="shared" si="11"/>
        <v>1.9801980198019802</v>
      </c>
      <c r="AO48" s="52">
        <f t="shared" si="12"/>
        <v>0</v>
      </c>
      <c r="AP48" s="52">
        <f t="shared" si="13"/>
        <v>3.647642679900744</v>
      </c>
      <c r="AQ48" s="52">
        <f t="shared" si="14"/>
        <v>1.2614678899082568</v>
      </c>
      <c r="AR48" s="52">
        <f t="shared" si="15"/>
        <v>1.4780600461893765</v>
      </c>
      <c r="AS48" s="53">
        <f t="shared" si="16"/>
        <v>30.330882352941178</v>
      </c>
      <c r="AT48" s="54">
        <f t="shared" si="17"/>
        <v>30.8550185873606</v>
      </c>
      <c r="AU48" s="54">
        <f t="shared" si="18"/>
        <v>0</v>
      </c>
      <c r="AV48" s="54">
        <f t="shared" si="19"/>
        <v>0</v>
      </c>
      <c r="AW48" s="54">
        <f t="shared" si="20"/>
        <v>0</v>
      </c>
      <c r="AX48" s="54">
        <f t="shared" si="21"/>
        <v>29.192546583850934</v>
      </c>
      <c r="AY48" s="54">
        <f t="shared" si="22"/>
        <v>29.192546583850934</v>
      </c>
      <c r="AZ48" s="54">
        <f t="shared" si="23"/>
        <v>28.985507246376812</v>
      </c>
      <c r="BA48" s="54">
        <f t="shared" si="24"/>
        <v>16.427104722792606</v>
      </c>
      <c r="BB48" s="54">
        <f t="shared" si="25"/>
        <v>16.427104722792606</v>
      </c>
      <c r="BC48" s="54">
        <f t="shared" si="26"/>
        <v>0</v>
      </c>
      <c r="BD48" s="54">
        <f t="shared" si="27"/>
        <v>28.994082840236686</v>
      </c>
      <c r="BE48" s="54">
        <f t="shared" si="28"/>
        <v>10.476190476190476</v>
      </c>
      <c r="BF48" s="54">
        <f t="shared" si="29"/>
        <v>12.648221343873518</v>
      </c>
      <c r="BG48" s="51">
        <v>4.2</v>
      </c>
      <c r="BH48" s="52">
        <v>4.1399999999999997</v>
      </c>
      <c r="BL48" s="52">
        <v>4.22</v>
      </c>
      <c r="BM48" s="52">
        <v>4.22</v>
      </c>
      <c r="BN48" s="52">
        <v>3.37</v>
      </c>
      <c r="BO48" s="52">
        <v>4.97</v>
      </c>
      <c r="BP48" s="52">
        <v>4.97</v>
      </c>
      <c r="BR48" s="52">
        <v>4.6500000000000004</v>
      </c>
      <c r="BS48" s="52">
        <v>4.92</v>
      </c>
      <c r="BT48" s="52">
        <v>5.1100000000000003</v>
      </c>
    </row>
    <row r="49" spans="1:72" x14ac:dyDescent="0.2">
      <c r="A49" s="49" t="s">
        <v>119</v>
      </c>
      <c r="B49" s="50" t="s">
        <v>2616</v>
      </c>
      <c r="C49" s="51">
        <v>3.06</v>
      </c>
      <c r="D49" s="52">
        <v>1.61</v>
      </c>
      <c r="E49" s="52">
        <v>2.3199999999999998</v>
      </c>
      <c r="F49" s="52">
        <v>2.3199999999999998</v>
      </c>
      <c r="G49" s="52">
        <v>3.03</v>
      </c>
      <c r="H49" s="52">
        <v>5</v>
      </c>
      <c r="I49" s="52">
        <v>5</v>
      </c>
      <c r="J49" s="52">
        <v>6.16</v>
      </c>
      <c r="K49" s="52">
        <v>6.03</v>
      </c>
      <c r="L49" s="52">
        <v>6.03</v>
      </c>
      <c r="M49" s="52">
        <v>4.5599999999999996</v>
      </c>
      <c r="N49" s="52">
        <v>1.99</v>
      </c>
      <c r="O49" s="52">
        <v>2.2599999999999998</v>
      </c>
      <c r="P49" s="52">
        <v>4.18</v>
      </c>
      <c r="S49" s="54">
        <v>25.3</v>
      </c>
      <c r="T49" s="54">
        <v>25.3</v>
      </c>
      <c r="U49" s="54">
        <v>24.5</v>
      </c>
      <c r="V49" s="54">
        <v>25.5</v>
      </c>
      <c r="W49" s="54">
        <v>25.5</v>
      </c>
      <c r="X49" s="54">
        <v>18.899999999999999</v>
      </c>
      <c r="Y49" s="54">
        <v>5.7</v>
      </c>
      <c r="Z49" s="54">
        <v>5.7</v>
      </c>
      <c r="AA49" s="54">
        <v>9.1999999999999993</v>
      </c>
      <c r="AB49" s="54">
        <v>15</v>
      </c>
      <c r="AC49" s="54">
        <v>30.4</v>
      </c>
      <c r="AD49" s="54">
        <v>25.9</v>
      </c>
      <c r="AE49" s="51">
        <f t="shared" si="2"/>
        <v>0</v>
      </c>
      <c r="AF49" s="52">
        <f t="shared" si="3"/>
        <v>0</v>
      </c>
      <c r="AG49" s="52">
        <f t="shared" si="4"/>
        <v>10.905172413793105</v>
      </c>
      <c r="AH49" s="52">
        <f t="shared" si="5"/>
        <v>10.905172413793105</v>
      </c>
      <c r="AI49" s="52">
        <f t="shared" si="6"/>
        <v>8.0858085808580871</v>
      </c>
      <c r="AJ49" s="52">
        <f t="shared" si="7"/>
        <v>5.0999999999999996</v>
      </c>
      <c r="AK49" s="52">
        <f t="shared" si="8"/>
        <v>5.0999999999999996</v>
      </c>
      <c r="AL49" s="52">
        <f t="shared" si="9"/>
        <v>3.0681818181818179</v>
      </c>
      <c r="AM49" s="52">
        <f t="shared" si="10"/>
        <v>0.94527363184079605</v>
      </c>
      <c r="AN49" s="52">
        <f t="shared" si="11"/>
        <v>0.94527363184079605</v>
      </c>
      <c r="AO49" s="52">
        <f t="shared" si="12"/>
        <v>2.0175438596491229</v>
      </c>
      <c r="AP49" s="52">
        <f t="shared" si="13"/>
        <v>7.5376884422110555</v>
      </c>
      <c r="AQ49" s="52">
        <f t="shared" si="14"/>
        <v>13.45132743362832</v>
      </c>
      <c r="AR49" s="52">
        <f t="shared" si="15"/>
        <v>6.196172248803828</v>
      </c>
      <c r="AS49" s="53">
        <f t="shared" si="16"/>
        <v>0</v>
      </c>
      <c r="AT49" s="54">
        <f t="shared" si="17"/>
        <v>0</v>
      </c>
      <c r="AU49" s="54">
        <f t="shared" si="18"/>
        <v>48.936170212765951</v>
      </c>
      <c r="AV49" s="54">
        <f t="shared" si="19"/>
        <v>48.936170212765951</v>
      </c>
      <c r="AW49" s="54">
        <f t="shared" si="20"/>
        <v>50.308008213552355</v>
      </c>
      <c r="AX49" s="54">
        <f t="shared" si="21"/>
        <v>52.795031055900623</v>
      </c>
      <c r="AY49" s="54">
        <f t="shared" si="22"/>
        <v>52.795031055900623</v>
      </c>
      <c r="AZ49" s="54">
        <f t="shared" si="23"/>
        <v>54.782608695652165</v>
      </c>
      <c r="BA49" s="54">
        <f t="shared" si="24"/>
        <v>11.704312114989733</v>
      </c>
      <c r="BB49" s="54">
        <f t="shared" si="25"/>
        <v>11.704312114989733</v>
      </c>
      <c r="BC49" s="54">
        <f t="shared" si="26"/>
        <v>20.674157303370784</v>
      </c>
      <c r="BD49" s="54">
        <f t="shared" si="27"/>
        <v>29.585798816568047</v>
      </c>
      <c r="BE49" s="54">
        <f t="shared" si="28"/>
        <v>57.904761904761905</v>
      </c>
      <c r="BF49" s="54">
        <f t="shared" si="29"/>
        <v>51.185770750988141</v>
      </c>
      <c r="BI49" s="52">
        <v>4.5199999999999996</v>
      </c>
      <c r="BJ49" s="52">
        <v>4.5199999999999996</v>
      </c>
      <c r="BK49" s="52">
        <v>4.37</v>
      </c>
      <c r="BL49" s="52">
        <v>4.08</v>
      </c>
      <c r="BM49" s="52">
        <v>4.08</v>
      </c>
      <c r="BN49" s="52">
        <v>3.92</v>
      </c>
      <c r="BO49" s="52">
        <v>4.08</v>
      </c>
      <c r="BP49" s="52">
        <v>4.08</v>
      </c>
      <c r="BQ49" s="52">
        <v>3.91</v>
      </c>
      <c r="BR49" s="52">
        <v>3.3</v>
      </c>
      <c r="BS49" s="52">
        <v>3.88</v>
      </c>
      <c r="BT49" s="52">
        <v>4.08</v>
      </c>
    </row>
    <row r="50" spans="1:72" x14ac:dyDescent="0.2">
      <c r="A50" s="49" t="s">
        <v>120</v>
      </c>
      <c r="B50" s="50" t="s">
        <v>2615</v>
      </c>
      <c r="C50" s="51">
        <v>6.07</v>
      </c>
      <c r="D50" s="52">
        <v>4.8</v>
      </c>
      <c r="E50" s="52">
        <v>4.59</v>
      </c>
      <c r="F50" s="52">
        <v>4.59</v>
      </c>
      <c r="G50" s="52">
        <v>4.67</v>
      </c>
      <c r="H50" s="52">
        <v>6.41</v>
      </c>
      <c r="I50" s="52">
        <v>6.41</v>
      </c>
      <c r="J50" s="52">
        <v>5.88</v>
      </c>
      <c r="K50" s="52">
        <v>6.57</v>
      </c>
      <c r="L50" s="52">
        <v>6.57</v>
      </c>
      <c r="M50" s="52">
        <v>3.21</v>
      </c>
      <c r="N50" s="52">
        <v>5.03</v>
      </c>
      <c r="O50" s="52">
        <v>4.05</v>
      </c>
      <c r="P50" s="52">
        <v>4.5</v>
      </c>
      <c r="Q50" s="53">
        <v>20.8</v>
      </c>
      <c r="R50" s="54">
        <v>22.3</v>
      </c>
      <c r="S50" s="54">
        <v>15.2</v>
      </c>
      <c r="T50" s="54">
        <v>15.2</v>
      </c>
      <c r="U50" s="54">
        <v>10.199999999999999</v>
      </c>
      <c r="V50" s="54">
        <v>21.8</v>
      </c>
      <c r="W50" s="54">
        <v>21.8</v>
      </c>
      <c r="X50" s="54">
        <v>10.7</v>
      </c>
      <c r="Y50" s="54">
        <v>20.6</v>
      </c>
      <c r="Z50" s="54">
        <v>20.6</v>
      </c>
      <c r="AA50" s="54">
        <v>10.8</v>
      </c>
      <c r="AB50" s="54">
        <v>19.5</v>
      </c>
      <c r="AC50" s="54">
        <v>24.2</v>
      </c>
      <c r="AD50" s="54">
        <v>23</v>
      </c>
      <c r="AE50" s="51">
        <f t="shared" si="2"/>
        <v>3.4266886326194399</v>
      </c>
      <c r="AF50" s="52">
        <f t="shared" si="3"/>
        <v>4.6458333333333339</v>
      </c>
      <c r="AG50" s="52">
        <f t="shared" si="4"/>
        <v>3.3115468409586057</v>
      </c>
      <c r="AH50" s="52">
        <f t="shared" si="5"/>
        <v>3.3115468409586057</v>
      </c>
      <c r="AI50" s="52">
        <f t="shared" si="6"/>
        <v>2.1841541755888652</v>
      </c>
      <c r="AJ50" s="52">
        <f t="shared" si="7"/>
        <v>3.4009360374414976</v>
      </c>
      <c r="AK50" s="52">
        <f t="shared" si="8"/>
        <v>3.4009360374414976</v>
      </c>
      <c r="AL50" s="52">
        <f t="shared" si="9"/>
        <v>1.8197278911564625</v>
      </c>
      <c r="AM50" s="52">
        <f t="shared" si="10"/>
        <v>3.1354642313546424</v>
      </c>
      <c r="AN50" s="52">
        <f t="shared" si="11"/>
        <v>3.1354642313546424</v>
      </c>
      <c r="AO50" s="52">
        <f t="shared" si="12"/>
        <v>3.3644859813084116</v>
      </c>
      <c r="AP50" s="52">
        <f t="shared" si="13"/>
        <v>3.8767395626242545</v>
      </c>
      <c r="AQ50" s="52">
        <f t="shared" si="14"/>
        <v>5.9753086419753085</v>
      </c>
      <c r="AR50" s="52">
        <f t="shared" si="15"/>
        <v>5.1111111111111107</v>
      </c>
      <c r="AS50" s="53">
        <f t="shared" si="16"/>
        <v>38.235294117647058</v>
      </c>
      <c r="AT50" s="54">
        <f t="shared" si="17"/>
        <v>41.449814126394052</v>
      </c>
      <c r="AU50" s="54">
        <f t="shared" si="18"/>
        <v>29.400386847195357</v>
      </c>
      <c r="AV50" s="54">
        <f t="shared" si="19"/>
        <v>29.400386847195357</v>
      </c>
      <c r="AW50" s="54">
        <f t="shared" si="20"/>
        <v>20.94455852156057</v>
      </c>
      <c r="AX50" s="54">
        <f t="shared" si="21"/>
        <v>45.134575569358184</v>
      </c>
      <c r="AY50" s="54">
        <f t="shared" si="22"/>
        <v>45.134575569358184</v>
      </c>
      <c r="AZ50" s="54">
        <f t="shared" si="23"/>
        <v>31.014492753623188</v>
      </c>
      <c r="BA50" s="54">
        <f t="shared" si="24"/>
        <v>42.299794661190965</v>
      </c>
      <c r="BB50" s="54">
        <f t="shared" si="25"/>
        <v>42.299794661190965</v>
      </c>
      <c r="BC50" s="54">
        <f t="shared" si="26"/>
        <v>24.269662921348313</v>
      </c>
      <c r="BD50" s="54">
        <f t="shared" si="27"/>
        <v>38.46153846153846</v>
      </c>
      <c r="BE50" s="54">
        <f t="shared" si="28"/>
        <v>46.095238095238095</v>
      </c>
      <c r="BF50" s="54">
        <f t="shared" si="29"/>
        <v>45.454545454545453</v>
      </c>
      <c r="BG50" s="51">
        <v>7.49</v>
      </c>
      <c r="BH50" s="52">
        <v>7.28</v>
      </c>
      <c r="BI50" s="52">
        <v>8.1</v>
      </c>
      <c r="BJ50" s="52">
        <v>8.1</v>
      </c>
      <c r="BK50" s="52">
        <v>8.19</v>
      </c>
      <c r="BL50" s="52">
        <v>7.59</v>
      </c>
      <c r="BM50" s="52">
        <v>7.59</v>
      </c>
      <c r="BN50" s="52">
        <v>7.87</v>
      </c>
      <c r="BO50" s="52">
        <v>7.43</v>
      </c>
      <c r="BP50" s="52">
        <v>7.43</v>
      </c>
      <c r="BQ50" s="52">
        <v>7.85</v>
      </c>
      <c r="BR50" s="52">
        <v>6.49</v>
      </c>
      <c r="BS50" s="52">
        <v>7.23</v>
      </c>
      <c r="BT50" s="52">
        <v>7.14</v>
      </c>
    </row>
    <row r="51" spans="1:72" x14ac:dyDescent="0.2">
      <c r="A51" s="49" t="s">
        <v>114</v>
      </c>
      <c r="B51" s="50" t="s">
        <v>114</v>
      </c>
      <c r="C51" s="51">
        <v>4.38</v>
      </c>
      <c r="D51" s="52">
        <v>3.93</v>
      </c>
      <c r="E51" s="52">
        <v>5.3</v>
      </c>
      <c r="F51" s="52">
        <v>5.3</v>
      </c>
      <c r="G51" s="52">
        <v>7.12</v>
      </c>
      <c r="H51" s="52">
        <v>5.86</v>
      </c>
      <c r="I51" s="52">
        <v>5.86</v>
      </c>
      <c r="J51" s="52">
        <v>4.68</v>
      </c>
      <c r="K51" s="52">
        <v>7.15</v>
      </c>
      <c r="L51" s="52">
        <v>7.15</v>
      </c>
      <c r="M51" s="52">
        <v>5.72</v>
      </c>
      <c r="N51" s="52">
        <v>4.28</v>
      </c>
      <c r="O51" s="52">
        <v>3.86</v>
      </c>
      <c r="P51" s="52">
        <v>3.78</v>
      </c>
      <c r="S51" s="54">
        <v>7.2</v>
      </c>
      <c r="T51" s="54">
        <v>7.2</v>
      </c>
      <c r="U51" s="54">
        <v>15.8</v>
      </c>
      <c r="AA51" s="54">
        <v>8.3000000000000007</v>
      </c>
      <c r="AE51" s="51">
        <f t="shared" si="2"/>
        <v>0</v>
      </c>
      <c r="AF51" s="52">
        <f t="shared" si="3"/>
        <v>0</v>
      </c>
      <c r="AG51" s="52">
        <f t="shared" si="4"/>
        <v>1.358490566037736</v>
      </c>
      <c r="AH51" s="52">
        <f t="shared" si="5"/>
        <v>1.358490566037736</v>
      </c>
      <c r="AI51" s="52">
        <f t="shared" si="6"/>
        <v>2.2191011235955056</v>
      </c>
      <c r="AJ51" s="52">
        <f t="shared" si="7"/>
        <v>0</v>
      </c>
      <c r="AK51" s="52">
        <f t="shared" si="8"/>
        <v>0</v>
      </c>
      <c r="AL51" s="52">
        <f t="shared" si="9"/>
        <v>0</v>
      </c>
      <c r="AM51" s="52">
        <f t="shared" si="10"/>
        <v>0</v>
      </c>
      <c r="AN51" s="52">
        <f t="shared" si="11"/>
        <v>0</v>
      </c>
      <c r="AO51" s="52">
        <f t="shared" si="12"/>
        <v>1.4510489510489513</v>
      </c>
      <c r="AP51" s="52">
        <f t="shared" si="13"/>
        <v>0</v>
      </c>
      <c r="AQ51" s="52">
        <f t="shared" si="14"/>
        <v>0</v>
      </c>
      <c r="AR51" s="52">
        <f t="shared" si="15"/>
        <v>0</v>
      </c>
      <c r="AS51" s="53">
        <f t="shared" si="16"/>
        <v>0</v>
      </c>
      <c r="AT51" s="54">
        <f t="shared" si="17"/>
        <v>0</v>
      </c>
      <c r="AU51" s="54">
        <f t="shared" si="18"/>
        <v>13.926499032882012</v>
      </c>
      <c r="AV51" s="54">
        <f t="shared" si="19"/>
        <v>13.926499032882012</v>
      </c>
      <c r="AW51" s="54">
        <f t="shared" si="20"/>
        <v>32.4435318275154</v>
      </c>
      <c r="AX51" s="54">
        <f t="shared" si="21"/>
        <v>0</v>
      </c>
      <c r="AY51" s="54">
        <f t="shared" si="22"/>
        <v>0</v>
      </c>
      <c r="AZ51" s="54">
        <f t="shared" si="23"/>
        <v>0</v>
      </c>
      <c r="BA51" s="54">
        <f t="shared" si="24"/>
        <v>0</v>
      </c>
      <c r="BB51" s="54">
        <f t="shared" si="25"/>
        <v>0</v>
      </c>
      <c r="BC51" s="54">
        <f t="shared" si="26"/>
        <v>18.651685393258429</v>
      </c>
      <c r="BD51" s="54">
        <f t="shared" si="27"/>
        <v>0</v>
      </c>
      <c r="BE51" s="54">
        <f t="shared" si="28"/>
        <v>0</v>
      </c>
      <c r="BF51" s="54">
        <f t="shared" si="29"/>
        <v>0</v>
      </c>
      <c r="BI51" s="52">
        <v>7.15</v>
      </c>
      <c r="BJ51" s="52">
        <v>7.15</v>
      </c>
      <c r="BK51" s="52">
        <v>7.72</v>
      </c>
      <c r="BQ51" s="52">
        <v>7.23</v>
      </c>
    </row>
    <row r="52" spans="1:72" x14ac:dyDescent="0.2">
      <c r="A52" s="49" t="s">
        <v>115</v>
      </c>
      <c r="B52" s="50" t="s">
        <v>1191</v>
      </c>
      <c r="C52" s="51">
        <v>2.99</v>
      </c>
      <c r="D52" s="52">
        <v>3.09</v>
      </c>
      <c r="E52" s="52">
        <v>2.41</v>
      </c>
      <c r="F52" s="52">
        <v>2.41</v>
      </c>
      <c r="G52" s="52">
        <v>4.82</v>
      </c>
      <c r="H52" s="52">
        <v>2.41</v>
      </c>
      <c r="I52" s="52">
        <v>2.41</v>
      </c>
      <c r="J52" s="52">
        <v>4.1900000000000004</v>
      </c>
      <c r="K52" s="52">
        <v>6.53</v>
      </c>
      <c r="L52" s="52">
        <v>6.53</v>
      </c>
      <c r="M52" s="52">
        <v>5.22</v>
      </c>
      <c r="N52" s="52">
        <v>1.86</v>
      </c>
      <c r="O52" s="52">
        <v>0.69</v>
      </c>
      <c r="P52" s="52">
        <v>1.52</v>
      </c>
      <c r="Q52" s="53">
        <v>3.3</v>
      </c>
      <c r="R52" s="54">
        <v>3.6</v>
      </c>
      <c r="S52" s="54">
        <v>23.3</v>
      </c>
      <c r="T52" s="54">
        <v>23.3</v>
      </c>
      <c r="U52" s="54">
        <v>36.700000000000003</v>
      </c>
      <c r="V52" s="54">
        <v>20.6</v>
      </c>
      <c r="W52" s="54">
        <v>20.6</v>
      </c>
      <c r="X52" s="54">
        <v>8.8000000000000007</v>
      </c>
      <c r="Y52" s="54">
        <v>10.8</v>
      </c>
      <c r="Z52" s="54">
        <v>10.8</v>
      </c>
      <c r="AA52" s="54">
        <v>35.1</v>
      </c>
      <c r="AB52" s="54">
        <v>4.5</v>
      </c>
      <c r="AC52" s="54">
        <v>5.7</v>
      </c>
      <c r="AD52" s="54">
        <v>7</v>
      </c>
      <c r="AE52" s="51">
        <f t="shared" si="2"/>
        <v>1.1036789297658862</v>
      </c>
      <c r="AF52" s="52">
        <f t="shared" si="3"/>
        <v>1.1650485436893205</v>
      </c>
      <c r="AG52" s="52">
        <f t="shared" si="4"/>
        <v>9.6680497925311197</v>
      </c>
      <c r="AH52" s="52">
        <f t="shared" si="5"/>
        <v>9.6680497925311197</v>
      </c>
      <c r="AI52" s="52">
        <f t="shared" si="6"/>
        <v>7.6141078838174279</v>
      </c>
      <c r="AJ52" s="52">
        <f t="shared" si="7"/>
        <v>8.5477178423236513</v>
      </c>
      <c r="AK52" s="52">
        <f t="shared" si="8"/>
        <v>8.5477178423236513</v>
      </c>
      <c r="AL52" s="52">
        <f t="shared" si="9"/>
        <v>2.100238663484487</v>
      </c>
      <c r="AM52" s="52">
        <f t="shared" si="10"/>
        <v>1.6539050535987749</v>
      </c>
      <c r="AN52" s="52">
        <f t="shared" si="11"/>
        <v>1.6539050535987749</v>
      </c>
      <c r="AO52" s="52">
        <f t="shared" si="12"/>
        <v>6.7241379310344831</v>
      </c>
      <c r="AP52" s="52">
        <f t="shared" si="13"/>
        <v>2.4193548387096775</v>
      </c>
      <c r="AQ52" s="52">
        <f t="shared" si="14"/>
        <v>8.2608695652173925</v>
      </c>
      <c r="AR52" s="52">
        <f t="shared" si="15"/>
        <v>4.6052631578947372</v>
      </c>
      <c r="AS52" s="53">
        <f t="shared" si="16"/>
        <v>6.0661764705882355</v>
      </c>
      <c r="AT52" s="54">
        <f t="shared" si="17"/>
        <v>6.6914498141263943</v>
      </c>
      <c r="AU52" s="54">
        <f t="shared" si="18"/>
        <v>45.067698259187615</v>
      </c>
      <c r="AV52" s="54">
        <f t="shared" si="19"/>
        <v>45.067698259187615</v>
      </c>
      <c r="AW52" s="54">
        <f t="shared" si="20"/>
        <v>75.359342915811098</v>
      </c>
      <c r="AX52" s="54">
        <f t="shared" si="21"/>
        <v>42.65010351966874</v>
      </c>
      <c r="AY52" s="54">
        <f t="shared" si="22"/>
        <v>42.65010351966874</v>
      </c>
      <c r="AZ52" s="54">
        <f t="shared" si="23"/>
        <v>25.507246376811597</v>
      </c>
      <c r="BA52" s="54">
        <f t="shared" si="24"/>
        <v>22.17659137577002</v>
      </c>
      <c r="BB52" s="54">
        <f t="shared" si="25"/>
        <v>22.17659137577002</v>
      </c>
      <c r="BC52" s="54">
        <f t="shared" si="26"/>
        <v>78.876404494382029</v>
      </c>
      <c r="BD52" s="54">
        <f t="shared" si="27"/>
        <v>8.8757396449704142</v>
      </c>
      <c r="BE52" s="54">
        <f t="shared" si="28"/>
        <v>10.857142857142858</v>
      </c>
      <c r="BF52" s="54">
        <f t="shared" si="29"/>
        <v>13.83399209486166</v>
      </c>
      <c r="BG52" s="51">
        <v>6.1</v>
      </c>
      <c r="BH52" s="52">
        <v>6.41</v>
      </c>
      <c r="BI52" s="52">
        <v>6.67</v>
      </c>
      <c r="BJ52" s="52">
        <v>6.67</v>
      </c>
      <c r="BK52" s="52">
        <v>7.28</v>
      </c>
      <c r="BL52" s="52">
        <v>6.45</v>
      </c>
      <c r="BM52" s="52">
        <v>6.45</v>
      </c>
      <c r="BN52" s="52">
        <v>6.73</v>
      </c>
      <c r="BO52" s="52">
        <v>6.61</v>
      </c>
      <c r="BP52" s="52">
        <v>6.61</v>
      </c>
      <c r="BQ52" s="52">
        <v>7.48</v>
      </c>
      <c r="BR52" s="52">
        <v>6.14</v>
      </c>
      <c r="BS52" s="52">
        <v>6.6</v>
      </c>
      <c r="BT52" s="52">
        <v>6.64</v>
      </c>
    </row>
    <row r="53" spans="1:72" ht="18" x14ac:dyDescent="0.25">
      <c r="A53" s="49" t="s">
        <v>121</v>
      </c>
      <c r="B53" s="50" t="s">
        <v>2692</v>
      </c>
      <c r="C53" s="51">
        <v>0.93</v>
      </c>
      <c r="D53" s="52">
        <v>0.64</v>
      </c>
      <c r="E53" s="52">
        <v>0.74</v>
      </c>
      <c r="F53" s="52">
        <v>0.74</v>
      </c>
      <c r="G53" s="52">
        <v>0.87</v>
      </c>
      <c r="H53" s="52">
        <v>1.99</v>
      </c>
      <c r="I53" s="52">
        <v>1.99</v>
      </c>
      <c r="J53" s="52">
        <v>1.51</v>
      </c>
      <c r="K53" s="52">
        <v>1.5</v>
      </c>
      <c r="L53" s="52">
        <v>1.5</v>
      </c>
      <c r="M53" s="52">
        <v>2.91</v>
      </c>
      <c r="N53" s="52">
        <v>2.2400000000000002</v>
      </c>
      <c r="O53" s="52">
        <v>0.5</v>
      </c>
      <c r="P53" s="52">
        <v>2.02</v>
      </c>
      <c r="Q53" s="53">
        <v>9.6999999999999993</v>
      </c>
      <c r="R53" s="54">
        <v>6.7</v>
      </c>
      <c r="S53" s="54">
        <v>41.8</v>
      </c>
      <c r="T53" s="54">
        <v>41.8</v>
      </c>
      <c r="U53" s="54">
        <v>35.700000000000003</v>
      </c>
      <c r="V53" s="54">
        <v>25</v>
      </c>
      <c r="W53" s="54">
        <v>25</v>
      </c>
      <c r="X53" s="54">
        <v>12.7</v>
      </c>
      <c r="Y53" s="54">
        <v>20.2</v>
      </c>
      <c r="Z53" s="54">
        <v>20.2</v>
      </c>
      <c r="AA53" s="54">
        <v>19.399999999999999</v>
      </c>
      <c r="AB53" s="54">
        <v>10.1</v>
      </c>
      <c r="AC53" s="54">
        <v>12.9</v>
      </c>
      <c r="AD53" s="54">
        <v>10.6</v>
      </c>
      <c r="AE53" s="51">
        <f t="shared" si="2"/>
        <v>10.430107526881718</v>
      </c>
      <c r="AF53" s="52">
        <f t="shared" si="3"/>
        <v>10.46875</v>
      </c>
      <c r="AG53" s="52">
        <f t="shared" si="4"/>
        <v>56.486486486486484</v>
      </c>
      <c r="AH53" s="52">
        <f t="shared" si="5"/>
        <v>56.486486486486484</v>
      </c>
      <c r="AI53" s="52">
        <f t="shared" si="6"/>
        <v>41.03448275862069</v>
      </c>
      <c r="AJ53" s="52">
        <f t="shared" si="7"/>
        <v>12.562814070351759</v>
      </c>
      <c r="AK53" s="52">
        <f t="shared" si="8"/>
        <v>12.562814070351759</v>
      </c>
      <c r="AL53" s="52">
        <f t="shared" si="9"/>
        <v>8.4105960264900652</v>
      </c>
      <c r="AM53" s="52">
        <f t="shared" si="10"/>
        <v>13.466666666666667</v>
      </c>
      <c r="AN53" s="52">
        <f t="shared" si="11"/>
        <v>13.466666666666667</v>
      </c>
      <c r="AO53" s="52">
        <f t="shared" si="12"/>
        <v>6.6666666666666661</v>
      </c>
      <c r="AP53" s="52">
        <f t="shared" si="13"/>
        <v>4.5089285714285712</v>
      </c>
      <c r="AQ53" s="52">
        <f t="shared" si="14"/>
        <v>25.8</v>
      </c>
      <c r="AR53" s="52">
        <f t="shared" si="15"/>
        <v>5.2475247524752477</v>
      </c>
      <c r="AS53" s="53">
        <f t="shared" si="16"/>
        <v>17.830882352941174</v>
      </c>
      <c r="AT53" s="54">
        <f t="shared" si="17"/>
        <v>12.453531598513012</v>
      </c>
      <c r="AU53" s="54">
        <f t="shared" si="18"/>
        <v>80.851063829787236</v>
      </c>
      <c r="AV53" s="54">
        <f t="shared" si="19"/>
        <v>80.851063829787236</v>
      </c>
      <c r="AW53" s="54">
        <f t="shared" si="20"/>
        <v>73.305954825462024</v>
      </c>
      <c r="AX53" s="54">
        <f t="shared" si="21"/>
        <v>51.759834368530022</v>
      </c>
      <c r="AY53" s="54">
        <f t="shared" si="22"/>
        <v>51.759834368530022</v>
      </c>
      <c r="AZ53" s="54">
        <f t="shared" si="23"/>
        <v>36.811594202898547</v>
      </c>
      <c r="BA53" s="54">
        <f t="shared" si="24"/>
        <v>41.478439425051334</v>
      </c>
      <c r="BB53" s="54">
        <f t="shared" si="25"/>
        <v>41.478439425051334</v>
      </c>
      <c r="BC53" s="54">
        <f t="shared" si="26"/>
        <v>43.595505617977523</v>
      </c>
      <c r="BD53" s="54">
        <f t="shared" si="27"/>
        <v>19.92110453648915</v>
      </c>
      <c r="BE53" s="54">
        <f t="shared" si="28"/>
        <v>24.571428571428573</v>
      </c>
      <c r="BF53" s="54">
        <f t="shared" si="29"/>
        <v>20.948616600790512</v>
      </c>
      <c r="BG53" s="51">
        <v>6.92</v>
      </c>
      <c r="BH53" s="52">
        <v>7.04</v>
      </c>
      <c r="BI53" s="52">
        <v>8.0399999999999991</v>
      </c>
      <c r="BJ53" s="52">
        <v>8.0399999999999991</v>
      </c>
      <c r="BK53" s="52">
        <v>8.4700000000000006</v>
      </c>
      <c r="BL53" s="52">
        <v>7.8</v>
      </c>
      <c r="BM53" s="52">
        <v>7.8</v>
      </c>
      <c r="BN53" s="52">
        <v>7.42</v>
      </c>
      <c r="BO53" s="52">
        <v>7.27</v>
      </c>
      <c r="BP53" s="52">
        <v>7.27</v>
      </c>
      <c r="BQ53" s="52">
        <v>7.26</v>
      </c>
      <c r="BR53" s="52">
        <v>6.9</v>
      </c>
      <c r="BS53" s="52">
        <v>7.27</v>
      </c>
      <c r="BT53" s="52">
        <v>7.11</v>
      </c>
    </row>
    <row r="54" spans="1:72" ht="18" x14ac:dyDescent="0.25">
      <c r="A54" s="49" t="s">
        <v>123</v>
      </c>
      <c r="B54" s="50" t="s">
        <v>2693</v>
      </c>
      <c r="C54" s="51">
        <v>5.77</v>
      </c>
      <c r="D54" s="52">
        <v>4.08</v>
      </c>
      <c r="E54" s="52">
        <v>4.4000000000000004</v>
      </c>
      <c r="F54" s="52">
        <v>4.4000000000000004</v>
      </c>
      <c r="G54" s="52">
        <v>3.12</v>
      </c>
      <c r="H54" s="52">
        <v>4.38</v>
      </c>
      <c r="I54" s="52">
        <v>4.38</v>
      </c>
      <c r="J54" s="52">
        <v>5.77</v>
      </c>
      <c r="K54" s="52">
        <v>4.8600000000000003</v>
      </c>
      <c r="L54" s="52">
        <v>4.8600000000000003</v>
      </c>
      <c r="M54" s="52">
        <v>4.13</v>
      </c>
      <c r="N54" s="52">
        <v>4.28</v>
      </c>
      <c r="O54" s="52">
        <v>2.97</v>
      </c>
      <c r="P54" s="52">
        <v>4.2300000000000004</v>
      </c>
      <c r="S54" s="54">
        <v>21.7</v>
      </c>
      <c r="T54" s="54">
        <v>21.7</v>
      </c>
      <c r="U54" s="54">
        <v>24.8</v>
      </c>
      <c r="V54" s="54">
        <v>15.3</v>
      </c>
      <c r="W54" s="54">
        <v>15.3</v>
      </c>
      <c r="X54" s="54">
        <v>6.3</v>
      </c>
      <c r="Y54" s="54">
        <v>25.1</v>
      </c>
      <c r="Z54" s="54">
        <v>25.1</v>
      </c>
      <c r="AA54" s="54">
        <v>23.1</v>
      </c>
      <c r="AB54" s="54">
        <v>19.7</v>
      </c>
      <c r="AC54" s="54">
        <v>27.4</v>
      </c>
      <c r="AD54" s="54">
        <v>18.7</v>
      </c>
      <c r="AE54" s="51">
        <f t="shared" si="2"/>
        <v>0</v>
      </c>
      <c r="AF54" s="52">
        <f t="shared" si="3"/>
        <v>0</v>
      </c>
      <c r="AG54" s="52">
        <f t="shared" si="4"/>
        <v>4.9318181818181817</v>
      </c>
      <c r="AH54" s="52">
        <f t="shared" si="5"/>
        <v>4.9318181818181817</v>
      </c>
      <c r="AI54" s="52">
        <f t="shared" si="6"/>
        <v>7.9487179487179489</v>
      </c>
      <c r="AJ54" s="52">
        <f t="shared" si="7"/>
        <v>3.493150684931507</v>
      </c>
      <c r="AK54" s="52">
        <f t="shared" si="8"/>
        <v>3.493150684931507</v>
      </c>
      <c r="AL54" s="52">
        <f t="shared" si="9"/>
        <v>1.0918544194107453</v>
      </c>
      <c r="AM54" s="52">
        <f t="shared" si="10"/>
        <v>5.1646090534979425</v>
      </c>
      <c r="AN54" s="52">
        <f t="shared" si="11"/>
        <v>5.1646090534979425</v>
      </c>
      <c r="AO54" s="52">
        <f t="shared" si="12"/>
        <v>5.593220338983051</v>
      </c>
      <c r="AP54" s="52">
        <f t="shared" si="13"/>
        <v>4.6028037383177569</v>
      </c>
      <c r="AQ54" s="52">
        <f t="shared" si="14"/>
        <v>9.2255892255892249</v>
      </c>
      <c r="AR54" s="52">
        <f t="shared" si="15"/>
        <v>4.4208037825059092</v>
      </c>
      <c r="AS54" s="53">
        <f t="shared" si="16"/>
        <v>0</v>
      </c>
      <c r="AT54" s="54">
        <f t="shared" si="17"/>
        <v>0</v>
      </c>
      <c r="AU54" s="54">
        <f t="shared" si="18"/>
        <v>41.972920696324948</v>
      </c>
      <c r="AV54" s="54">
        <f t="shared" si="19"/>
        <v>41.972920696324948</v>
      </c>
      <c r="AW54" s="54">
        <f t="shared" si="20"/>
        <v>50.92402464065708</v>
      </c>
      <c r="AX54" s="54">
        <f t="shared" si="21"/>
        <v>31.677018633540374</v>
      </c>
      <c r="AY54" s="54">
        <f t="shared" si="22"/>
        <v>31.677018633540374</v>
      </c>
      <c r="AZ54" s="54">
        <f t="shared" si="23"/>
        <v>18.260869565217391</v>
      </c>
      <c r="BA54" s="54">
        <f t="shared" si="24"/>
        <v>51.540041067761805</v>
      </c>
      <c r="BB54" s="54">
        <f t="shared" si="25"/>
        <v>51.540041067761805</v>
      </c>
      <c r="BC54" s="54">
        <f t="shared" si="26"/>
        <v>51.91011235955056</v>
      </c>
      <c r="BD54" s="54">
        <f t="shared" si="27"/>
        <v>38.856015779092701</v>
      </c>
      <c r="BE54" s="54">
        <f t="shared" si="28"/>
        <v>52.19047619047619</v>
      </c>
      <c r="BF54" s="54">
        <f t="shared" si="29"/>
        <v>36.956521739130437</v>
      </c>
      <c r="BI54" s="52">
        <v>7.94</v>
      </c>
      <c r="BJ54" s="52">
        <v>7.94</v>
      </c>
      <c r="BK54" s="52">
        <v>8.52</v>
      </c>
      <c r="BL54" s="52">
        <v>7.9</v>
      </c>
      <c r="BM54" s="52">
        <v>7.9</v>
      </c>
      <c r="BN54" s="52">
        <v>7.25</v>
      </c>
      <c r="BO54" s="52">
        <v>8.74</v>
      </c>
      <c r="BP54" s="52">
        <v>8.74</v>
      </c>
      <c r="BQ54" s="52">
        <v>8.43</v>
      </c>
      <c r="BR54" s="52">
        <v>7.98</v>
      </c>
      <c r="BS54" s="52">
        <v>8.3699999999999992</v>
      </c>
      <c r="BT54" s="52">
        <v>8.06</v>
      </c>
    </row>
    <row r="55" spans="1:72" ht="18" x14ac:dyDescent="0.25">
      <c r="A55" s="49" t="s">
        <v>124</v>
      </c>
      <c r="B55" s="50" t="s">
        <v>2694</v>
      </c>
      <c r="C55" s="51">
        <v>4.12</v>
      </c>
      <c r="D55" s="52">
        <v>3.35</v>
      </c>
      <c r="E55" s="52">
        <v>3.08</v>
      </c>
      <c r="F55" s="52">
        <v>3.08</v>
      </c>
      <c r="G55" s="52">
        <v>7.09</v>
      </c>
      <c r="H55" s="52">
        <v>4.08</v>
      </c>
      <c r="I55" s="52">
        <v>4.08</v>
      </c>
      <c r="J55" s="52">
        <v>3.5</v>
      </c>
      <c r="K55" s="52">
        <v>6.31</v>
      </c>
      <c r="L55" s="52">
        <v>6.31</v>
      </c>
      <c r="M55" s="52">
        <v>6.49</v>
      </c>
      <c r="N55" s="52">
        <v>2.7</v>
      </c>
      <c r="O55" s="52">
        <v>3.65</v>
      </c>
      <c r="P55" s="52">
        <v>4.07</v>
      </c>
      <c r="S55" s="54">
        <v>7.5</v>
      </c>
      <c r="T55" s="54">
        <v>7.5</v>
      </c>
      <c r="U55" s="54">
        <v>14.7</v>
      </c>
      <c r="V55" s="54">
        <v>9.4</v>
      </c>
      <c r="W55" s="54">
        <v>9.4</v>
      </c>
      <c r="X55" s="54">
        <v>9.6</v>
      </c>
      <c r="AA55" s="54">
        <v>4.8</v>
      </c>
      <c r="AE55" s="51">
        <f t="shared" si="2"/>
        <v>0</v>
      </c>
      <c r="AF55" s="52">
        <f t="shared" si="3"/>
        <v>0</v>
      </c>
      <c r="AG55" s="52">
        <f t="shared" si="4"/>
        <v>2.4350649350649349</v>
      </c>
      <c r="AH55" s="52">
        <f t="shared" si="5"/>
        <v>2.4350649350649349</v>
      </c>
      <c r="AI55" s="52">
        <f t="shared" si="6"/>
        <v>2.0733427362482368</v>
      </c>
      <c r="AJ55" s="52">
        <f t="shared" si="7"/>
        <v>2.3039215686274512</v>
      </c>
      <c r="AK55" s="52">
        <f t="shared" si="8"/>
        <v>2.3039215686274512</v>
      </c>
      <c r="AL55" s="52">
        <f t="shared" si="9"/>
        <v>2.7428571428571429</v>
      </c>
      <c r="AM55" s="52">
        <f t="shared" si="10"/>
        <v>0</v>
      </c>
      <c r="AN55" s="52">
        <f t="shared" si="11"/>
        <v>0</v>
      </c>
      <c r="AO55" s="52">
        <f t="shared" si="12"/>
        <v>0.73959938366718025</v>
      </c>
      <c r="AP55" s="52">
        <f t="shared" si="13"/>
        <v>0</v>
      </c>
      <c r="AQ55" s="52">
        <f t="shared" si="14"/>
        <v>0</v>
      </c>
      <c r="AR55" s="52">
        <f t="shared" si="15"/>
        <v>0</v>
      </c>
      <c r="AS55" s="53">
        <f t="shared" si="16"/>
        <v>0</v>
      </c>
      <c r="AT55" s="54">
        <f t="shared" si="17"/>
        <v>0</v>
      </c>
      <c r="AU55" s="54">
        <f t="shared" si="18"/>
        <v>14.506769825918761</v>
      </c>
      <c r="AV55" s="54">
        <f t="shared" si="19"/>
        <v>14.506769825918761</v>
      </c>
      <c r="AW55" s="54">
        <f t="shared" si="20"/>
        <v>30.184804928131417</v>
      </c>
      <c r="AX55" s="54">
        <f t="shared" si="21"/>
        <v>19.46169772256729</v>
      </c>
      <c r="AY55" s="54">
        <f t="shared" si="22"/>
        <v>19.46169772256729</v>
      </c>
      <c r="AZ55" s="54">
        <f t="shared" si="23"/>
        <v>27.826086956521738</v>
      </c>
      <c r="BA55" s="54">
        <f t="shared" si="24"/>
        <v>0</v>
      </c>
      <c r="BB55" s="54">
        <f t="shared" si="25"/>
        <v>0</v>
      </c>
      <c r="BC55" s="54">
        <f t="shared" si="26"/>
        <v>10.786516853932584</v>
      </c>
      <c r="BD55" s="54">
        <f t="shared" si="27"/>
        <v>0</v>
      </c>
      <c r="BE55" s="54">
        <f t="shared" si="28"/>
        <v>0</v>
      </c>
      <c r="BF55" s="54">
        <f t="shared" si="29"/>
        <v>0</v>
      </c>
      <c r="BI55" s="52">
        <v>6.32</v>
      </c>
      <c r="BJ55" s="52">
        <v>6.32</v>
      </c>
      <c r="BK55" s="52">
        <v>6.34</v>
      </c>
      <c r="BL55" s="52">
        <v>6.43</v>
      </c>
      <c r="BM55" s="52">
        <v>6.43</v>
      </c>
      <c r="BN55" s="52">
        <v>6.34</v>
      </c>
      <c r="BQ55" s="52">
        <v>6.24</v>
      </c>
    </row>
    <row r="56" spans="1:72" ht="18" x14ac:dyDescent="0.25">
      <c r="A56" s="49" t="s">
        <v>81</v>
      </c>
      <c r="B56" s="50" t="s">
        <v>2695</v>
      </c>
      <c r="C56" s="51">
        <v>3.29</v>
      </c>
      <c r="D56" s="52">
        <v>2.96</v>
      </c>
      <c r="E56" s="52">
        <v>3.14</v>
      </c>
      <c r="F56" s="52">
        <v>3.14</v>
      </c>
      <c r="G56" s="52">
        <v>3.24</v>
      </c>
      <c r="H56" s="52">
        <v>2.92</v>
      </c>
      <c r="I56" s="52">
        <v>2.92</v>
      </c>
      <c r="J56" s="52">
        <v>2.2000000000000002</v>
      </c>
      <c r="K56" s="52">
        <v>5.37</v>
      </c>
      <c r="L56" s="52">
        <v>5.37</v>
      </c>
      <c r="M56" s="52">
        <v>6.75</v>
      </c>
      <c r="N56" s="52">
        <v>2.96</v>
      </c>
      <c r="O56" s="52">
        <v>0.92</v>
      </c>
      <c r="P56" s="52">
        <v>2.25</v>
      </c>
      <c r="Q56" s="53">
        <v>39.299999999999997</v>
      </c>
      <c r="R56" s="54">
        <v>39.299999999999997</v>
      </c>
      <c r="S56" s="54">
        <v>40.6</v>
      </c>
      <c r="T56" s="54">
        <v>40.6</v>
      </c>
      <c r="U56" s="54">
        <v>36.9</v>
      </c>
      <c r="V56" s="54">
        <v>31.8</v>
      </c>
      <c r="W56" s="54">
        <v>31.8</v>
      </c>
      <c r="X56" s="54">
        <v>18.2</v>
      </c>
      <c r="Y56" s="54">
        <v>34.6</v>
      </c>
      <c r="Z56" s="54">
        <v>34.6</v>
      </c>
      <c r="AA56" s="54">
        <v>28</v>
      </c>
      <c r="AB56" s="54">
        <v>32.4</v>
      </c>
      <c r="AC56" s="54">
        <v>39</v>
      </c>
      <c r="AD56" s="54">
        <v>35.299999999999997</v>
      </c>
      <c r="AE56" s="51">
        <f t="shared" si="2"/>
        <v>11.945288753799391</v>
      </c>
      <c r="AF56" s="52">
        <f t="shared" si="3"/>
        <v>13.277027027027026</v>
      </c>
      <c r="AG56" s="52">
        <f t="shared" si="4"/>
        <v>12.929936305732484</v>
      </c>
      <c r="AH56" s="52">
        <f t="shared" si="5"/>
        <v>12.929936305732484</v>
      </c>
      <c r="AI56" s="52">
        <f t="shared" si="6"/>
        <v>11.388888888888888</v>
      </c>
      <c r="AJ56" s="52">
        <f t="shared" si="7"/>
        <v>10.890410958904111</v>
      </c>
      <c r="AK56" s="52">
        <f t="shared" si="8"/>
        <v>10.890410958904111</v>
      </c>
      <c r="AL56" s="52">
        <f t="shared" si="9"/>
        <v>8.2727272727272716</v>
      </c>
      <c r="AM56" s="52">
        <f t="shared" si="10"/>
        <v>6.4432029795158288</v>
      </c>
      <c r="AN56" s="52">
        <f t="shared" si="11"/>
        <v>6.4432029795158288</v>
      </c>
      <c r="AO56" s="52">
        <f t="shared" si="12"/>
        <v>4.1481481481481479</v>
      </c>
      <c r="AP56" s="52">
        <f t="shared" si="13"/>
        <v>10.945945945945946</v>
      </c>
      <c r="AQ56" s="52">
        <f t="shared" si="14"/>
        <v>42.391304347826086</v>
      </c>
      <c r="AR56" s="52">
        <f t="shared" si="15"/>
        <v>15.688888888888888</v>
      </c>
      <c r="AS56" s="53">
        <f t="shared" si="16"/>
        <v>72.242647058823522</v>
      </c>
      <c r="AT56" s="54">
        <f t="shared" si="17"/>
        <v>73.048327137546465</v>
      </c>
      <c r="AU56" s="54">
        <f t="shared" si="18"/>
        <v>78.529980657640223</v>
      </c>
      <c r="AV56" s="54">
        <f t="shared" si="19"/>
        <v>78.529980657640223</v>
      </c>
      <c r="AW56" s="54">
        <f t="shared" si="20"/>
        <v>75.770020533880896</v>
      </c>
      <c r="AX56" s="54">
        <f t="shared" si="21"/>
        <v>65.838509316770185</v>
      </c>
      <c r="AY56" s="54">
        <f t="shared" si="22"/>
        <v>65.838509316770185</v>
      </c>
      <c r="AZ56" s="54">
        <f t="shared" si="23"/>
        <v>52.753623188405797</v>
      </c>
      <c r="BA56" s="54">
        <f t="shared" si="24"/>
        <v>71.047227926078023</v>
      </c>
      <c r="BB56" s="54">
        <f t="shared" si="25"/>
        <v>71.047227926078023</v>
      </c>
      <c r="BC56" s="54">
        <f t="shared" si="26"/>
        <v>62.921348314606739</v>
      </c>
      <c r="BD56" s="54">
        <f t="shared" si="27"/>
        <v>63.905325443786978</v>
      </c>
      <c r="BE56" s="54">
        <f t="shared" si="28"/>
        <v>74.285714285714292</v>
      </c>
      <c r="BF56" s="54">
        <f t="shared" si="29"/>
        <v>69.76284584980236</v>
      </c>
      <c r="BG56" s="51">
        <v>9.98</v>
      </c>
      <c r="BH56" s="52">
        <v>9.94</v>
      </c>
      <c r="BI56" s="52">
        <v>10.09</v>
      </c>
      <c r="BJ56" s="52">
        <v>10.09</v>
      </c>
      <c r="BK56" s="52">
        <v>10.34</v>
      </c>
      <c r="BL56" s="52">
        <v>9.58</v>
      </c>
      <c r="BM56" s="52">
        <v>9.58</v>
      </c>
      <c r="BN56" s="52">
        <v>9.4600000000000009</v>
      </c>
      <c r="BO56" s="52">
        <v>10.48</v>
      </c>
      <c r="BP56" s="52">
        <v>10.48</v>
      </c>
      <c r="BQ56" s="52">
        <v>10.63</v>
      </c>
      <c r="BR56" s="52">
        <v>9.64</v>
      </c>
      <c r="BS56" s="52">
        <v>9.74</v>
      </c>
      <c r="BT56" s="52">
        <v>9.68</v>
      </c>
    </row>
    <row r="57" spans="1:72" x14ac:dyDescent="0.2">
      <c r="A57" s="49" t="s">
        <v>125</v>
      </c>
      <c r="B57" s="50" t="s">
        <v>126</v>
      </c>
      <c r="C57" s="51">
        <v>2.42</v>
      </c>
      <c r="D57" s="52">
        <v>3.63</v>
      </c>
      <c r="E57" s="52">
        <v>3.03</v>
      </c>
      <c r="F57" s="52">
        <v>3.03</v>
      </c>
      <c r="G57" s="52">
        <v>3.37</v>
      </c>
      <c r="H57" s="52">
        <v>3.19</v>
      </c>
      <c r="I57" s="52">
        <v>3.19</v>
      </c>
      <c r="J57" s="52">
        <v>4.16</v>
      </c>
      <c r="K57" s="52">
        <v>2.0499999999999998</v>
      </c>
      <c r="L57" s="52">
        <v>2.0499999999999998</v>
      </c>
      <c r="M57" s="52">
        <v>4.7699999999999996</v>
      </c>
      <c r="N57" s="52">
        <v>2.35</v>
      </c>
      <c r="O57" s="52">
        <v>2.0699999999999998</v>
      </c>
      <c r="P57" s="52">
        <v>3.03</v>
      </c>
      <c r="Q57" s="53">
        <v>24</v>
      </c>
      <c r="R57" s="54">
        <v>18.2</v>
      </c>
      <c r="S57" s="54">
        <v>9.6</v>
      </c>
      <c r="T57" s="54">
        <v>9.6</v>
      </c>
      <c r="U57" s="54">
        <v>10.7</v>
      </c>
      <c r="V57" s="54">
        <v>22.4</v>
      </c>
      <c r="W57" s="54">
        <v>22.4</v>
      </c>
      <c r="X57" s="54">
        <v>18.5</v>
      </c>
      <c r="Y57" s="54">
        <v>5.4</v>
      </c>
      <c r="Z57" s="54">
        <v>5.4</v>
      </c>
      <c r="AA57" s="54">
        <v>20.3</v>
      </c>
      <c r="AB57" s="54">
        <v>29.6</v>
      </c>
      <c r="AC57" s="54">
        <v>24.1</v>
      </c>
      <c r="AD57" s="54">
        <v>21.1</v>
      </c>
      <c r="AE57" s="51">
        <f t="shared" si="2"/>
        <v>9.9173553719008272</v>
      </c>
      <c r="AF57" s="52">
        <f t="shared" si="3"/>
        <v>5.0137741046831952</v>
      </c>
      <c r="AG57" s="52">
        <f t="shared" si="4"/>
        <v>3.1683168316831685</v>
      </c>
      <c r="AH57" s="52">
        <f t="shared" si="5"/>
        <v>3.1683168316831685</v>
      </c>
      <c r="AI57" s="52">
        <f t="shared" si="6"/>
        <v>3.1750741839762608</v>
      </c>
      <c r="AJ57" s="52">
        <f t="shared" si="7"/>
        <v>7.0219435736677109</v>
      </c>
      <c r="AK57" s="52">
        <f t="shared" si="8"/>
        <v>7.0219435736677109</v>
      </c>
      <c r="AL57" s="52">
        <f t="shared" si="9"/>
        <v>4.4471153846153841</v>
      </c>
      <c r="AM57" s="52">
        <f t="shared" si="10"/>
        <v>2.6341463414634152</v>
      </c>
      <c r="AN57" s="52">
        <f t="shared" si="11"/>
        <v>2.6341463414634152</v>
      </c>
      <c r="AO57" s="52">
        <f t="shared" si="12"/>
        <v>4.2557651991614263</v>
      </c>
      <c r="AP57" s="52">
        <f t="shared" si="13"/>
        <v>12.595744680851064</v>
      </c>
      <c r="AQ57" s="52">
        <f t="shared" si="14"/>
        <v>11.642512077294688</v>
      </c>
      <c r="AR57" s="52">
        <f t="shared" si="15"/>
        <v>6.9636963696369643</v>
      </c>
      <c r="AS57" s="53">
        <f t="shared" si="16"/>
        <v>44.117647058823529</v>
      </c>
      <c r="AT57" s="54">
        <f t="shared" si="17"/>
        <v>33.828996282527882</v>
      </c>
      <c r="AU57" s="54">
        <f t="shared" si="18"/>
        <v>18.568665377176014</v>
      </c>
      <c r="AV57" s="54">
        <f t="shared" si="19"/>
        <v>18.568665377176014</v>
      </c>
      <c r="AW57" s="54">
        <f t="shared" si="20"/>
        <v>21.97125256673511</v>
      </c>
      <c r="AX57" s="54">
        <f t="shared" si="21"/>
        <v>46.376811594202898</v>
      </c>
      <c r="AY57" s="54">
        <f t="shared" si="22"/>
        <v>46.376811594202898</v>
      </c>
      <c r="AZ57" s="54">
        <f t="shared" si="23"/>
        <v>53.623188405797102</v>
      </c>
      <c r="BA57" s="54">
        <f t="shared" si="24"/>
        <v>11.08829568788501</v>
      </c>
      <c r="BB57" s="54">
        <f t="shared" si="25"/>
        <v>11.08829568788501</v>
      </c>
      <c r="BC57" s="54">
        <f t="shared" si="26"/>
        <v>45.617977528089888</v>
      </c>
      <c r="BD57" s="54">
        <f t="shared" si="27"/>
        <v>58.382642998027613</v>
      </c>
      <c r="BE57" s="54">
        <f t="shared" si="28"/>
        <v>45.904761904761905</v>
      </c>
      <c r="BF57" s="54">
        <f t="shared" si="29"/>
        <v>41.699604743083</v>
      </c>
      <c r="BG57" s="51">
        <v>9.85</v>
      </c>
      <c r="BH57" s="52">
        <v>9.82</v>
      </c>
      <c r="BI57" s="52">
        <v>9.94</v>
      </c>
      <c r="BJ57" s="52">
        <v>9.94</v>
      </c>
      <c r="BK57" s="52">
        <v>10.24</v>
      </c>
      <c r="BL57" s="52">
        <v>10.039999999999999</v>
      </c>
      <c r="BM57" s="52">
        <v>10.039999999999999</v>
      </c>
      <c r="BN57" s="52">
        <v>9.8699999999999992</v>
      </c>
      <c r="BO57" s="52">
        <v>10.44</v>
      </c>
      <c r="BP57" s="52">
        <v>10.44</v>
      </c>
      <c r="BQ57" s="52">
        <v>10.3</v>
      </c>
      <c r="BR57" s="52">
        <v>10.02</v>
      </c>
      <c r="BS57" s="52">
        <v>10.06</v>
      </c>
      <c r="BT57" s="52">
        <v>10.08</v>
      </c>
    </row>
    <row r="58" spans="1:72" x14ac:dyDescent="0.2">
      <c r="A58" s="49" t="s">
        <v>127</v>
      </c>
      <c r="B58" s="50" t="s">
        <v>2614</v>
      </c>
      <c r="C58" s="51">
        <v>6.77</v>
      </c>
      <c r="D58" s="52">
        <v>4.97</v>
      </c>
      <c r="E58" s="52">
        <v>6.55</v>
      </c>
      <c r="F58" s="52">
        <v>6.55</v>
      </c>
      <c r="G58" s="52">
        <v>6.79</v>
      </c>
      <c r="H58" s="52">
        <v>7.54</v>
      </c>
      <c r="I58" s="52">
        <v>7.54</v>
      </c>
      <c r="J58" s="52">
        <v>5.26</v>
      </c>
      <c r="K58" s="52">
        <v>8.32</v>
      </c>
      <c r="L58" s="52">
        <v>8.32</v>
      </c>
      <c r="M58" s="52">
        <v>8.25</v>
      </c>
      <c r="N58" s="52">
        <v>5.97</v>
      </c>
      <c r="O58" s="52">
        <v>5.68</v>
      </c>
      <c r="P58" s="52">
        <v>6.07</v>
      </c>
      <c r="Q58" s="53">
        <v>31.5</v>
      </c>
      <c r="R58" s="54">
        <v>30.8</v>
      </c>
      <c r="AE58" s="51">
        <f t="shared" si="2"/>
        <v>4.6528803545051698</v>
      </c>
      <c r="AF58" s="52">
        <f t="shared" si="3"/>
        <v>6.1971830985915499</v>
      </c>
      <c r="AG58" s="52">
        <f t="shared" si="4"/>
        <v>0</v>
      </c>
      <c r="AH58" s="52">
        <f t="shared" si="5"/>
        <v>0</v>
      </c>
      <c r="AI58" s="52">
        <f t="shared" si="6"/>
        <v>0</v>
      </c>
      <c r="AJ58" s="52">
        <f t="shared" si="7"/>
        <v>0</v>
      </c>
      <c r="AK58" s="52">
        <f t="shared" si="8"/>
        <v>0</v>
      </c>
      <c r="AL58" s="52">
        <f t="shared" si="9"/>
        <v>0</v>
      </c>
      <c r="AM58" s="52">
        <f t="shared" si="10"/>
        <v>0</v>
      </c>
      <c r="AN58" s="52">
        <f t="shared" si="11"/>
        <v>0</v>
      </c>
      <c r="AO58" s="52">
        <f t="shared" si="12"/>
        <v>0</v>
      </c>
      <c r="AP58" s="52">
        <f t="shared" si="13"/>
        <v>0</v>
      </c>
      <c r="AQ58" s="52">
        <f t="shared" si="14"/>
        <v>0</v>
      </c>
      <c r="AR58" s="52">
        <f t="shared" si="15"/>
        <v>0</v>
      </c>
      <c r="AS58" s="53">
        <f t="shared" si="16"/>
        <v>57.904411764705884</v>
      </c>
      <c r="AT58" s="54">
        <f t="shared" si="17"/>
        <v>57.249070631970262</v>
      </c>
      <c r="AU58" s="54">
        <f t="shared" si="18"/>
        <v>0</v>
      </c>
      <c r="AV58" s="54">
        <f t="shared" si="19"/>
        <v>0</v>
      </c>
      <c r="AW58" s="54">
        <f t="shared" si="20"/>
        <v>0</v>
      </c>
      <c r="AX58" s="54">
        <f t="shared" si="21"/>
        <v>0</v>
      </c>
      <c r="AY58" s="54">
        <f t="shared" si="22"/>
        <v>0</v>
      </c>
      <c r="AZ58" s="54">
        <f t="shared" si="23"/>
        <v>0</v>
      </c>
      <c r="BA58" s="54">
        <f t="shared" si="24"/>
        <v>0</v>
      </c>
      <c r="BB58" s="54">
        <f t="shared" si="25"/>
        <v>0</v>
      </c>
      <c r="BC58" s="54">
        <f t="shared" si="26"/>
        <v>0</v>
      </c>
      <c r="BD58" s="54">
        <f t="shared" si="27"/>
        <v>0</v>
      </c>
      <c r="BE58" s="54">
        <f t="shared" si="28"/>
        <v>0</v>
      </c>
      <c r="BF58" s="54">
        <f t="shared" si="29"/>
        <v>0</v>
      </c>
      <c r="BG58" s="51">
        <v>8.48</v>
      </c>
      <c r="BH58" s="52">
        <v>8.3800000000000008</v>
      </c>
    </row>
    <row r="59" spans="1:72" ht="18" x14ac:dyDescent="0.25">
      <c r="A59" s="49" t="s">
        <v>131</v>
      </c>
      <c r="B59" s="50" t="s">
        <v>2696</v>
      </c>
      <c r="C59" s="51">
        <v>4.34</v>
      </c>
      <c r="D59" s="52">
        <v>2.5299999999999998</v>
      </c>
      <c r="E59" s="52">
        <v>4.2699999999999996</v>
      </c>
      <c r="F59" s="52">
        <v>4.2699999999999996</v>
      </c>
      <c r="G59" s="52">
        <v>4.07</v>
      </c>
      <c r="H59" s="52">
        <v>5.28</v>
      </c>
      <c r="I59" s="52">
        <v>5.28</v>
      </c>
      <c r="J59" s="52">
        <v>6.17</v>
      </c>
      <c r="K59" s="52">
        <v>7.75</v>
      </c>
      <c r="L59" s="52">
        <v>7.75</v>
      </c>
      <c r="M59" s="52">
        <v>6.26</v>
      </c>
      <c r="N59" s="52">
        <v>4.68</v>
      </c>
      <c r="O59" s="52">
        <v>2.44</v>
      </c>
      <c r="P59" s="52">
        <v>4.4000000000000004</v>
      </c>
      <c r="Q59" s="53">
        <v>30.4</v>
      </c>
      <c r="R59" s="54">
        <v>29.4</v>
      </c>
      <c r="S59" s="54">
        <v>18.8</v>
      </c>
      <c r="T59" s="54">
        <v>18.8</v>
      </c>
      <c r="U59" s="54">
        <v>25.4</v>
      </c>
      <c r="V59" s="54">
        <v>10.6</v>
      </c>
      <c r="W59" s="54">
        <v>10.6</v>
      </c>
      <c r="X59" s="54">
        <v>12.6</v>
      </c>
      <c r="Y59" s="54">
        <v>28.2</v>
      </c>
      <c r="Z59" s="54">
        <v>28.2</v>
      </c>
      <c r="AA59" s="54">
        <v>26.3</v>
      </c>
      <c r="AE59" s="51">
        <f t="shared" si="2"/>
        <v>7.0046082949308754</v>
      </c>
      <c r="AF59" s="52">
        <f t="shared" si="3"/>
        <v>11.620553359683795</v>
      </c>
      <c r="AG59" s="52">
        <f t="shared" si="4"/>
        <v>4.4028103044496492</v>
      </c>
      <c r="AH59" s="52">
        <f t="shared" si="5"/>
        <v>4.4028103044496492</v>
      </c>
      <c r="AI59" s="52">
        <f t="shared" si="6"/>
        <v>6.2407862407862398</v>
      </c>
      <c r="AJ59" s="52">
        <f t="shared" si="7"/>
        <v>2.0075757575757573</v>
      </c>
      <c r="AK59" s="52">
        <f t="shared" si="8"/>
        <v>2.0075757575757573</v>
      </c>
      <c r="AL59" s="52">
        <f t="shared" si="9"/>
        <v>2.0421393841166937</v>
      </c>
      <c r="AM59" s="52">
        <f t="shared" si="10"/>
        <v>3.6387096774193548</v>
      </c>
      <c r="AN59" s="52">
        <f t="shared" si="11"/>
        <v>3.6387096774193548</v>
      </c>
      <c r="AO59" s="52">
        <f t="shared" si="12"/>
        <v>4.201277955271566</v>
      </c>
      <c r="AP59" s="52">
        <f t="shared" si="13"/>
        <v>0</v>
      </c>
      <c r="AQ59" s="52">
        <f t="shared" si="14"/>
        <v>0</v>
      </c>
      <c r="AR59" s="52">
        <f t="shared" si="15"/>
        <v>0</v>
      </c>
      <c r="AS59" s="53">
        <f t="shared" si="16"/>
        <v>55.882352941176471</v>
      </c>
      <c r="AT59" s="54">
        <f t="shared" si="17"/>
        <v>54.646840148698885</v>
      </c>
      <c r="AU59" s="54">
        <f t="shared" si="18"/>
        <v>36.36363636363636</v>
      </c>
      <c r="AV59" s="54">
        <f t="shared" si="19"/>
        <v>36.36363636363636</v>
      </c>
      <c r="AW59" s="54">
        <f t="shared" si="20"/>
        <v>52.156057494866523</v>
      </c>
      <c r="AX59" s="54">
        <f t="shared" si="21"/>
        <v>21.946169772256731</v>
      </c>
      <c r="AY59" s="54">
        <f t="shared" si="22"/>
        <v>21.946169772256731</v>
      </c>
      <c r="AZ59" s="54">
        <f t="shared" si="23"/>
        <v>36.521739130434781</v>
      </c>
      <c r="BA59" s="54">
        <f t="shared" si="24"/>
        <v>57.905544147843941</v>
      </c>
      <c r="BB59" s="54">
        <f t="shared" si="25"/>
        <v>57.905544147843941</v>
      </c>
      <c r="BC59" s="54">
        <f t="shared" si="26"/>
        <v>59.101123595505619</v>
      </c>
      <c r="BD59" s="54">
        <f t="shared" si="27"/>
        <v>0</v>
      </c>
      <c r="BE59" s="54">
        <f t="shared" si="28"/>
        <v>0</v>
      </c>
      <c r="BF59" s="54">
        <f t="shared" si="29"/>
        <v>0</v>
      </c>
      <c r="BG59" s="51">
        <v>9.5299999999999994</v>
      </c>
      <c r="BH59" s="52">
        <v>9.4600000000000009</v>
      </c>
      <c r="BI59" s="52">
        <v>8.9</v>
      </c>
      <c r="BJ59" s="52">
        <v>8.9</v>
      </c>
      <c r="BK59" s="52">
        <v>9.2200000000000006</v>
      </c>
      <c r="BL59" s="52">
        <v>8.7100000000000009</v>
      </c>
      <c r="BM59" s="52">
        <v>8.7100000000000009</v>
      </c>
      <c r="BN59" s="52">
        <v>8.93</v>
      </c>
      <c r="BO59" s="52">
        <v>9.67</v>
      </c>
      <c r="BP59" s="52">
        <v>9.67</v>
      </c>
      <c r="BQ59" s="52">
        <v>9.49</v>
      </c>
    </row>
    <row r="60" spans="1:72" x14ac:dyDescent="0.2">
      <c r="A60" s="49" t="s">
        <v>132</v>
      </c>
      <c r="B60" s="50" t="s">
        <v>133</v>
      </c>
      <c r="C60" s="51">
        <v>3.93</v>
      </c>
      <c r="D60" s="52">
        <v>2.88</v>
      </c>
      <c r="E60" s="52">
        <v>3.56</v>
      </c>
      <c r="F60" s="52">
        <v>3.56</v>
      </c>
      <c r="G60" s="52">
        <v>3.59</v>
      </c>
      <c r="H60" s="52">
        <v>3.48</v>
      </c>
      <c r="I60" s="52">
        <v>3.48</v>
      </c>
      <c r="J60" s="52">
        <v>2.67</v>
      </c>
      <c r="K60" s="52">
        <v>4.4400000000000004</v>
      </c>
      <c r="L60" s="52">
        <v>4.4400000000000004</v>
      </c>
      <c r="M60" s="52">
        <v>3.53</v>
      </c>
      <c r="N60" s="52">
        <v>2.27</v>
      </c>
      <c r="O60" s="52">
        <v>3.32</v>
      </c>
      <c r="P60" s="52">
        <v>4.42</v>
      </c>
      <c r="Q60" s="53">
        <v>19.8</v>
      </c>
      <c r="R60" s="54">
        <v>19.5</v>
      </c>
      <c r="S60" s="54">
        <v>8.8000000000000007</v>
      </c>
      <c r="T60" s="54">
        <v>8.8000000000000007</v>
      </c>
      <c r="U60" s="54">
        <v>10.9</v>
      </c>
      <c r="V60" s="54">
        <v>14.1</v>
      </c>
      <c r="W60" s="54">
        <v>14.1</v>
      </c>
      <c r="X60" s="54">
        <v>13.2</v>
      </c>
      <c r="Y60" s="54">
        <v>16.2</v>
      </c>
      <c r="Z60" s="54">
        <v>16.2</v>
      </c>
      <c r="AA60" s="54">
        <v>14.8</v>
      </c>
      <c r="AB60" s="54">
        <v>7.5</v>
      </c>
      <c r="AC60" s="54">
        <v>6.9</v>
      </c>
      <c r="AD60" s="54">
        <v>6.1</v>
      </c>
      <c r="AE60" s="51">
        <f t="shared" si="2"/>
        <v>5.0381679389312977</v>
      </c>
      <c r="AF60" s="52">
        <f t="shared" si="3"/>
        <v>6.7708333333333339</v>
      </c>
      <c r="AG60" s="52">
        <f t="shared" si="4"/>
        <v>2.4719101123595508</v>
      </c>
      <c r="AH60" s="52">
        <f t="shared" si="5"/>
        <v>2.4719101123595508</v>
      </c>
      <c r="AI60" s="52">
        <f t="shared" si="6"/>
        <v>3.0362116991643457</v>
      </c>
      <c r="AJ60" s="52">
        <f t="shared" si="7"/>
        <v>4.0517241379310347</v>
      </c>
      <c r="AK60" s="52">
        <f t="shared" si="8"/>
        <v>4.0517241379310347</v>
      </c>
      <c r="AL60" s="52">
        <f t="shared" si="9"/>
        <v>4.9438202247191008</v>
      </c>
      <c r="AM60" s="52">
        <f t="shared" si="10"/>
        <v>3.6486486486486482</v>
      </c>
      <c r="AN60" s="52">
        <f t="shared" si="11"/>
        <v>3.6486486486486482</v>
      </c>
      <c r="AO60" s="52">
        <f t="shared" si="12"/>
        <v>4.1926345609065159</v>
      </c>
      <c r="AP60" s="52">
        <f t="shared" si="13"/>
        <v>3.303964757709251</v>
      </c>
      <c r="AQ60" s="52">
        <f t="shared" si="14"/>
        <v>2.0783132530120483</v>
      </c>
      <c r="AR60" s="52">
        <f t="shared" si="15"/>
        <v>1.3800904977375565</v>
      </c>
      <c r="AS60" s="53">
        <f t="shared" si="16"/>
        <v>36.397058823529413</v>
      </c>
      <c r="AT60" s="54">
        <f t="shared" si="17"/>
        <v>36.245353159851305</v>
      </c>
      <c r="AU60" s="54">
        <f t="shared" si="18"/>
        <v>17.021276595744681</v>
      </c>
      <c r="AV60" s="54">
        <f t="shared" si="19"/>
        <v>17.021276595744681</v>
      </c>
      <c r="AW60" s="54">
        <f t="shared" si="20"/>
        <v>22.381930184804926</v>
      </c>
      <c r="AX60" s="54">
        <f t="shared" si="21"/>
        <v>29.192546583850934</v>
      </c>
      <c r="AY60" s="54">
        <f t="shared" si="22"/>
        <v>29.192546583850934</v>
      </c>
      <c r="AZ60" s="54">
        <f t="shared" si="23"/>
        <v>38.260869565217391</v>
      </c>
      <c r="BA60" s="54">
        <f t="shared" si="24"/>
        <v>33.264887063655031</v>
      </c>
      <c r="BB60" s="54">
        <f t="shared" si="25"/>
        <v>33.264887063655031</v>
      </c>
      <c r="BC60" s="54">
        <f t="shared" si="26"/>
        <v>33.258426966292134</v>
      </c>
      <c r="BD60" s="54">
        <f t="shared" si="27"/>
        <v>14.792899408284024</v>
      </c>
      <c r="BE60" s="54">
        <f t="shared" si="28"/>
        <v>13.142857142857142</v>
      </c>
      <c r="BF60" s="54">
        <f t="shared" si="29"/>
        <v>12.055335968379445</v>
      </c>
      <c r="BG60" s="51">
        <v>8.23</v>
      </c>
      <c r="BH60" s="52">
        <v>8.0500000000000007</v>
      </c>
      <c r="BI60" s="52">
        <v>7.58</v>
      </c>
      <c r="BJ60" s="52">
        <v>7.58</v>
      </c>
      <c r="BK60" s="52">
        <v>7.74</v>
      </c>
      <c r="BL60" s="52">
        <v>7.87</v>
      </c>
      <c r="BM60" s="52">
        <v>7.87</v>
      </c>
      <c r="BN60" s="52">
        <v>8.35</v>
      </c>
      <c r="BO60" s="52">
        <v>8.11</v>
      </c>
      <c r="BP60" s="52">
        <v>8.11</v>
      </c>
      <c r="BQ60" s="52">
        <v>8.2799999999999994</v>
      </c>
      <c r="BR60" s="52">
        <v>6.55</v>
      </c>
      <c r="BS60" s="52">
        <v>6.73</v>
      </c>
      <c r="BT60" s="52">
        <v>7.35</v>
      </c>
    </row>
    <row r="61" spans="1:72" x14ac:dyDescent="0.2">
      <c r="A61" s="49" t="s">
        <v>82</v>
      </c>
      <c r="B61" s="50" t="s">
        <v>83</v>
      </c>
      <c r="C61" s="51">
        <v>5.2</v>
      </c>
      <c r="D61" s="52">
        <v>4.72</v>
      </c>
      <c r="E61" s="52">
        <v>7.96</v>
      </c>
      <c r="F61" s="52">
        <v>7.96</v>
      </c>
      <c r="G61" s="52">
        <v>7.36</v>
      </c>
      <c r="H61" s="52">
        <v>9.27</v>
      </c>
      <c r="I61" s="52">
        <v>9.27</v>
      </c>
      <c r="J61" s="52">
        <v>8.09</v>
      </c>
      <c r="K61" s="52">
        <v>8.7799999999999994</v>
      </c>
      <c r="L61" s="52">
        <v>8.7799999999999994</v>
      </c>
      <c r="M61" s="52">
        <v>10.49</v>
      </c>
      <c r="N61" s="52">
        <v>10.64</v>
      </c>
      <c r="O61" s="52">
        <v>8.0500000000000007</v>
      </c>
      <c r="P61" s="52">
        <v>7.93</v>
      </c>
      <c r="Q61" s="53">
        <v>25.1</v>
      </c>
      <c r="R61" s="54">
        <v>35.5</v>
      </c>
      <c r="Y61" s="54">
        <v>17.7</v>
      </c>
      <c r="Z61" s="54">
        <v>17.7</v>
      </c>
      <c r="AA61" s="54">
        <v>11.2</v>
      </c>
      <c r="AE61" s="51">
        <f t="shared" si="2"/>
        <v>4.8269230769230766</v>
      </c>
      <c r="AF61" s="52">
        <f t="shared" si="3"/>
        <v>7.5211864406779663</v>
      </c>
      <c r="AG61" s="52">
        <f t="shared" si="4"/>
        <v>0</v>
      </c>
      <c r="AH61" s="52">
        <f t="shared" si="5"/>
        <v>0</v>
      </c>
      <c r="AI61" s="52">
        <f t="shared" si="6"/>
        <v>0</v>
      </c>
      <c r="AJ61" s="52">
        <f t="shared" si="7"/>
        <v>0</v>
      </c>
      <c r="AK61" s="52">
        <f t="shared" si="8"/>
        <v>0</v>
      </c>
      <c r="AL61" s="52">
        <f t="shared" si="9"/>
        <v>0</v>
      </c>
      <c r="AM61" s="52">
        <f t="shared" si="10"/>
        <v>2.0159453302961277</v>
      </c>
      <c r="AN61" s="52">
        <f t="shared" si="11"/>
        <v>2.0159453302961277</v>
      </c>
      <c r="AO61" s="52">
        <f t="shared" si="12"/>
        <v>1.0676835081029552</v>
      </c>
      <c r="AP61" s="52">
        <f t="shared" si="13"/>
        <v>0</v>
      </c>
      <c r="AQ61" s="52">
        <f t="shared" si="14"/>
        <v>0</v>
      </c>
      <c r="AR61" s="52">
        <f t="shared" si="15"/>
        <v>0</v>
      </c>
      <c r="AS61" s="53">
        <f t="shared" si="16"/>
        <v>46.139705882352942</v>
      </c>
      <c r="AT61" s="54">
        <f t="shared" si="17"/>
        <v>65.985130111524171</v>
      </c>
      <c r="AU61" s="54">
        <f t="shared" si="18"/>
        <v>0</v>
      </c>
      <c r="AV61" s="54">
        <f t="shared" si="19"/>
        <v>0</v>
      </c>
      <c r="AW61" s="54">
        <f t="shared" si="20"/>
        <v>0</v>
      </c>
      <c r="AX61" s="54">
        <f t="shared" si="21"/>
        <v>0</v>
      </c>
      <c r="AY61" s="54">
        <f t="shared" si="22"/>
        <v>0</v>
      </c>
      <c r="AZ61" s="54">
        <f t="shared" si="23"/>
        <v>0</v>
      </c>
      <c r="BA61" s="54">
        <f t="shared" si="24"/>
        <v>36.344969199178642</v>
      </c>
      <c r="BB61" s="54">
        <f t="shared" si="25"/>
        <v>36.344969199178642</v>
      </c>
      <c r="BC61" s="54">
        <f t="shared" si="26"/>
        <v>25.168539325842698</v>
      </c>
      <c r="BD61" s="54">
        <f t="shared" si="27"/>
        <v>0</v>
      </c>
      <c r="BE61" s="54">
        <f t="shared" si="28"/>
        <v>0</v>
      </c>
      <c r="BF61" s="54">
        <f t="shared" si="29"/>
        <v>0</v>
      </c>
      <c r="BG61" s="51">
        <v>5.49</v>
      </c>
      <c r="BH61" s="52">
        <v>5.13</v>
      </c>
      <c r="BO61" s="52">
        <v>5.64</v>
      </c>
      <c r="BP61" s="52">
        <v>5.64</v>
      </c>
      <c r="BQ61" s="52">
        <v>5.71</v>
      </c>
    </row>
    <row r="62" spans="1:72" x14ac:dyDescent="0.2">
      <c r="A62" s="49" t="s">
        <v>84</v>
      </c>
      <c r="B62" s="50" t="s">
        <v>85</v>
      </c>
      <c r="C62" s="51">
        <v>3.02</v>
      </c>
      <c r="D62" s="52">
        <v>2.73</v>
      </c>
      <c r="E62" s="52">
        <v>2.61</v>
      </c>
      <c r="F62" s="52">
        <v>2.61</v>
      </c>
      <c r="G62" s="52">
        <v>2.68</v>
      </c>
      <c r="H62" s="52">
        <v>1.97</v>
      </c>
      <c r="I62" s="52">
        <v>1.97</v>
      </c>
      <c r="J62" s="52">
        <v>2.71</v>
      </c>
      <c r="K62" s="52">
        <v>5.34</v>
      </c>
      <c r="L62" s="52">
        <v>5.34</v>
      </c>
      <c r="M62" s="52">
        <v>3.91</v>
      </c>
      <c r="N62" s="52">
        <v>3.32</v>
      </c>
      <c r="O62" s="52">
        <v>3.79</v>
      </c>
      <c r="P62" s="52">
        <v>4.3</v>
      </c>
      <c r="Q62" s="53">
        <v>10.9</v>
      </c>
      <c r="R62" s="54">
        <v>9.5</v>
      </c>
      <c r="AD62" s="54">
        <v>14</v>
      </c>
      <c r="AE62" s="51">
        <f t="shared" si="2"/>
        <v>3.6092715231788079</v>
      </c>
      <c r="AF62" s="52">
        <f t="shared" si="3"/>
        <v>3.4798534798534799</v>
      </c>
      <c r="AG62" s="52">
        <f t="shared" si="4"/>
        <v>0</v>
      </c>
      <c r="AH62" s="52">
        <f t="shared" si="5"/>
        <v>0</v>
      </c>
      <c r="AI62" s="52">
        <f t="shared" si="6"/>
        <v>0</v>
      </c>
      <c r="AJ62" s="52">
        <f t="shared" si="7"/>
        <v>0</v>
      </c>
      <c r="AK62" s="52">
        <f t="shared" si="8"/>
        <v>0</v>
      </c>
      <c r="AL62" s="52">
        <f t="shared" si="9"/>
        <v>0</v>
      </c>
      <c r="AM62" s="52">
        <f t="shared" si="10"/>
        <v>0</v>
      </c>
      <c r="AN62" s="52">
        <f t="shared" si="11"/>
        <v>0</v>
      </c>
      <c r="AO62" s="52">
        <f t="shared" si="12"/>
        <v>0</v>
      </c>
      <c r="AP62" s="52">
        <f t="shared" si="13"/>
        <v>0</v>
      </c>
      <c r="AQ62" s="52">
        <f t="shared" si="14"/>
        <v>0</v>
      </c>
      <c r="AR62" s="52">
        <f t="shared" si="15"/>
        <v>3.2558139534883721</v>
      </c>
      <c r="AS62" s="53">
        <f t="shared" si="16"/>
        <v>20.036764705882355</v>
      </c>
      <c r="AT62" s="54">
        <f t="shared" si="17"/>
        <v>17.657992565055764</v>
      </c>
      <c r="AU62" s="54">
        <f t="shared" si="18"/>
        <v>0</v>
      </c>
      <c r="AV62" s="54">
        <f t="shared" si="19"/>
        <v>0</v>
      </c>
      <c r="AW62" s="54">
        <f t="shared" si="20"/>
        <v>0</v>
      </c>
      <c r="AX62" s="54">
        <f t="shared" si="21"/>
        <v>0</v>
      </c>
      <c r="AY62" s="54">
        <f t="shared" si="22"/>
        <v>0</v>
      </c>
      <c r="AZ62" s="54">
        <f t="shared" si="23"/>
        <v>0</v>
      </c>
      <c r="BA62" s="54">
        <f t="shared" si="24"/>
        <v>0</v>
      </c>
      <c r="BB62" s="54">
        <f t="shared" si="25"/>
        <v>0</v>
      </c>
      <c r="BC62" s="54">
        <f t="shared" si="26"/>
        <v>0</v>
      </c>
      <c r="BD62" s="54">
        <f t="shared" si="27"/>
        <v>0</v>
      </c>
      <c r="BE62" s="54">
        <f t="shared" si="28"/>
        <v>0</v>
      </c>
      <c r="BF62" s="54">
        <f t="shared" si="29"/>
        <v>27.66798418972332</v>
      </c>
      <c r="BG62" s="51">
        <v>7.96</v>
      </c>
      <c r="BH62" s="52">
        <v>7.62</v>
      </c>
      <c r="BT62" s="52">
        <v>7.25</v>
      </c>
    </row>
    <row r="63" spans="1:72" x14ac:dyDescent="0.2">
      <c r="A63" s="49" t="s">
        <v>86</v>
      </c>
      <c r="B63" s="50" t="s">
        <v>87</v>
      </c>
      <c r="C63" s="51">
        <v>3.66</v>
      </c>
      <c r="D63" s="52">
        <v>2.98</v>
      </c>
      <c r="E63" s="52">
        <v>2.64</v>
      </c>
      <c r="F63" s="52">
        <v>2.64</v>
      </c>
      <c r="G63" s="52">
        <v>1.53</v>
      </c>
      <c r="H63" s="52">
        <v>1.89</v>
      </c>
      <c r="I63" s="52">
        <v>1.89</v>
      </c>
      <c r="J63" s="52">
        <v>3.23</v>
      </c>
      <c r="K63" s="52">
        <v>3.49</v>
      </c>
      <c r="L63" s="52">
        <v>3.49</v>
      </c>
      <c r="M63" s="52">
        <v>3.75</v>
      </c>
      <c r="N63" s="52">
        <v>5.56</v>
      </c>
      <c r="O63" s="52">
        <v>1.89</v>
      </c>
      <c r="P63" s="52">
        <v>1.94</v>
      </c>
      <c r="S63" s="54">
        <v>17.8</v>
      </c>
      <c r="T63" s="54">
        <v>17.8</v>
      </c>
      <c r="U63" s="54">
        <v>10.1</v>
      </c>
      <c r="V63" s="54">
        <v>16.5</v>
      </c>
      <c r="W63" s="54">
        <v>16.5</v>
      </c>
      <c r="X63" s="54">
        <v>6.8</v>
      </c>
      <c r="Y63" s="54">
        <v>3.1</v>
      </c>
      <c r="Z63" s="54">
        <v>3.1</v>
      </c>
      <c r="AA63" s="54">
        <v>3.9</v>
      </c>
      <c r="AB63" s="54">
        <v>5.3</v>
      </c>
      <c r="AC63" s="54">
        <v>8.6</v>
      </c>
      <c r="AE63" s="51">
        <f t="shared" si="2"/>
        <v>0</v>
      </c>
      <c r="AF63" s="52">
        <f t="shared" si="3"/>
        <v>0</v>
      </c>
      <c r="AG63" s="52">
        <f t="shared" si="4"/>
        <v>6.7424242424242422</v>
      </c>
      <c r="AH63" s="52">
        <f t="shared" si="5"/>
        <v>6.7424242424242422</v>
      </c>
      <c r="AI63" s="52">
        <f t="shared" si="6"/>
        <v>6.6013071895424833</v>
      </c>
      <c r="AJ63" s="52">
        <f t="shared" si="7"/>
        <v>8.7301587301587311</v>
      </c>
      <c r="AK63" s="52">
        <f t="shared" si="8"/>
        <v>8.7301587301587311</v>
      </c>
      <c r="AL63" s="52">
        <f t="shared" si="9"/>
        <v>2.1052631578947367</v>
      </c>
      <c r="AM63" s="52">
        <f t="shared" si="10"/>
        <v>0.88825214899713467</v>
      </c>
      <c r="AN63" s="52">
        <f t="shared" si="11"/>
        <v>0.88825214899713467</v>
      </c>
      <c r="AO63" s="52">
        <f t="shared" si="12"/>
        <v>1.04</v>
      </c>
      <c r="AP63" s="52">
        <f t="shared" si="13"/>
        <v>0.95323741007194251</v>
      </c>
      <c r="AQ63" s="52">
        <f t="shared" si="14"/>
        <v>4.5502645502645507</v>
      </c>
      <c r="AR63" s="52">
        <f t="shared" si="15"/>
        <v>0</v>
      </c>
      <c r="AS63" s="53">
        <f t="shared" si="16"/>
        <v>0</v>
      </c>
      <c r="AT63" s="54">
        <f t="shared" si="17"/>
        <v>0</v>
      </c>
      <c r="AU63" s="54">
        <f t="shared" si="18"/>
        <v>34.429400386847192</v>
      </c>
      <c r="AV63" s="54">
        <f t="shared" si="19"/>
        <v>34.429400386847192</v>
      </c>
      <c r="AW63" s="54">
        <f t="shared" si="20"/>
        <v>20.739219712525667</v>
      </c>
      <c r="AX63" s="54">
        <f t="shared" si="21"/>
        <v>34.161490683229815</v>
      </c>
      <c r="AY63" s="54">
        <f t="shared" si="22"/>
        <v>34.161490683229815</v>
      </c>
      <c r="AZ63" s="54">
        <f t="shared" si="23"/>
        <v>19.710144927536231</v>
      </c>
      <c r="BA63" s="54">
        <f t="shared" si="24"/>
        <v>6.3655030800821351</v>
      </c>
      <c r="BB63" s="54">
        <f t="shared" si="25"/>
        <v>6.3655030800821351</v>
      </c>
      <c r="BC63" s="54">
        <f t="shared" si="26"/>
        <v>8.7640449438202239</v>
      </c>
      <c r="BD63" s="54">
        <f t="shared" si="27"/>
        <v>10.453648915187376</v>
      </c>
      <c r="BE63" s="54">
        <f t="shared" si="28"/>
        <v>16.38095238095238</v>
      </c>
      <c r="BF63" s="54">
        <f t="shared" si="29"/>
        <v>0</v>
      </c>
      <c r="BI63" s="52">
        <v>8.44</v>
      </c>
      <c r="BJ63" s="52">
        <v>8.44</v>
      </c>
      <c r="BK63" s="52">
        <v>8.83</v>
      </c>
      <c r="BL63" s="52">
        <v>8.4600000000000009</v>
      </c>
      <c r="BM63" s="52">
        <v>8.4600000000000009</v>
      </c>
      <c r="BN63" s="52">
        <v>8.1300000000000008</v>
      </c>
      <c r="BO63" s="52">
        <v>8.08</v>
      </c>
      <c r="BP63" s="52">
        <v>8.08</v>
      </c>
      <c r="BQ63" s="52">
        <v>8.02</v>
      </c>
      <c r="BR63" s="52">
        <v>8</v>
      </c>
      <c r="BS63" s="52">
        <v>8</v>
      </c>
    </row>
    <row r="64" spans="1:72" x14ac:dyDescent="0.2">
      <c r="A64" s="49" t="s">
        <v>88</v>
      </c>
      <c r="B64" s="50" t="s">
        <v>88</v>
      </c>
      <c r="C64" s="51">
        <v>3.87</v>
      </c>
      <c r="D64" s="52">
        <v>3.64</v>
      </c>
      <c r="E64" s="52">
        <v>8.75</v>
      </c>
      <c r="F64" s="52">
        <v>8.75</v>
      </c>
      <c r="G64" s="52">
        <v>10.41</v>
      </c>
      <c r="H64" s="52">
        <v>4.91</v>
      </c>
      <c r="I64" s="52">
        <v>4.91</v>
      </c>
      <c r="J64" s="52">
        <v>6.86</v>
      </c>
      <c r="K64" s="52">
        <v>12.11</v>
      </c>
      <c r="L64" s="52">
        <v>12.11</v>
      </c>
      <c r="M64" s="52">
        <v>8.91</v>
      </c>
      <c r="N64" s="52">
        <v>5.07</v>
      </c>
      <c r="O64" s="52">
        <v>4.59</v>
      </c>
      <c r="P64" s="52">
        <v>5.33</v>
      </c>
      <c r="S64" s="54">
        <v>31.2</v>
      </c>
      <c r="T64" s="54">
        <v>31.2</v>
      </c>
      <c r="U64" s="54">
        <v>20.9</v>
      </c>
      <c r="V64" s="54">
        <v>37.1</v>
      </c>
      <c r="W64" s="54">
        <v>37.1</v>
      </c>
      <c r="X64" s="54">
        <v>17.5</v>
      </c>
      <c r="Y64" s="54">
        <v>31.1</v>
      </c>
      <c r="Z64" s="54">
        <v>31.1</v>
      </c>
      <c r="AA64" s="54">
        <v>20.7</v>
      </c>
      <c r="AC64" s="54">
        <v>37.700000000000003</v>
      </c>
      <c r="AD64" s="54">
        <v>30.3</v>
      </c>
      <c r="AE64" s="51">
        <f t="shared" si="2"/>
        <v>0</v>
      </c>
      <c r="AF64" s="52">
        <f t="shared" si="3"/>
        <v>0</v>
      </c>
      <c r="AG64" s="52">
        <f t="shared" si="4"/>
        <v>3.5657142857142858</v>
      </c>
      <c r="AH64" s="52">
        <f t="shared" si="5"/>
        <v>3.5657142857142858</v>
      </c>
      <c r="AI64" s="52">
        <f t="shared" si="6"/>
        <v>2.0076849183477425</v>
      </c>
      <c r="AJ64" s="52">
        <f t="shared" si="7"/>
        <v>7.5560081466395115</v>
      </c>
      <c r="AK64" s="52">
        <f t="shared" si="8"/>
        <v>7.5560081466395115</v>
      </c>
      <c r="AL64" s="52">
        <f t="shared" si="9"/>
        <v>2.5510204081632653</v>
      </c>
      <c r="AM64" s="52">
        <f t="shared" si="10"/>
        <v>2.5681255161023948</v>
      </c>
      <c r="AN64" s="52">
        <f t="shared" si="11"/>
        <v>2.5681255161023948</v>
      </c>
      <c r="AO64" s="52">
        <f t="shared" si="12"/>
        <v>2.3232323232323231</v>
      </c>
      <c r="AP64" s="52">
        <f t="shared" si="13"/>
        <v>0</v>
      </c>
      <c r="AQ64" s="52">
        <f t="shared" si="14"/>
        <v>8.2135076252723316</v>
      </c>
      <c r="AR64" s="52">
        <f t="shared" si="15"/>
        <v>5.6848030018761726</v>
      </c>
      <c r="AS64" s="53">
        <f t="shared" si="16"/>
        <v>0</v>
      </c>
      <c r="AT64" s="54">
        <f t="shared" si="17"/>
        <v>0</v>
      </c>
      <c r="AU64" s="54">
        <f t="shared" si="18"/>
        <v>60.348162475822051</v>
      </c>
      <c r="AV64" s="54">
        <f t="shared" si="19"/>
        <v>60.348162475822051</v>
      </c>
      <c r="AW64" s="54">
        <f t="shared" si="20"/>
        <v>42.915811088295683</v>
      </c>
      <c r="AX64" s="54">
        <f t="shared" si="21"/>
        <v>76.811594202898561</v>
      </c>
      <c r="AY64" s="54">
        <f t="shared" si="22"/>
        <v>76.811594202898561</v>
      </c>
      <c r="AZ64" s="54">
        <f t="shared" si="23"/>
        <v>50.724637681159422</v>
      </c>
      <c r="BA64" s="54">
        <f t="shared" si="24"/>
        <v>63.860369609856257</v>
      </c>
      <c r="BB64" s="54">
        <f t="shared" si="25"/>
        <v>63.860369609856257</v>
      </c>
      <c r="BC64" s="54">
        <f t="shared" si="26"/>
        <v>46.516853932584269</v>
      </c>
      <c r="BD64" s="54">
        <f t="shared" si="27"/>
        <v>0</v>
      </c>
      <c r="BE64" s="54">
        <f t="shared" si="28"/>
        <v>71.809523809523824</v>
      </c>
      <c r="BF64" s="54">
        <f t="shared" si="29"/>
        <v>59.881422924901187</v>
      </c>
      <c r="BI64" s="52">
        <v>7.31</v>
      </c>
      <c r="BJ64" s="52">
        <v>7.31</v>
      </c>
      <c r="BK64" s="52">
        <v>7.4</v>
      </c>
      <c r="BL64" s="52">
        <v>6.42</v>
      </c>
      <c r="BM64" s="52">
        <v>6.42</v>
      </c>
      <c r="BN64" s="52">
        <v>5.45</v>
      </c>
      <c r="BO64" s="52">
        <v>7.09</v>
      </c>
      <c r="BP64" s="52">
        <v>7.09</v>
      </c>
      <c r="BQ64" s="52">
        <v>6.12</v>
      </c>
      <c r="BS64" s="52">
        <v>5.62</v>
      </c>
      <c r="BT64" s="52">
        <v>5.39</v>
      </c>
    </row>
    <row r="65" spans="1:72" x14ac:dyDescent="0.2">
      <c r="A65" s="49" t="s">
        <v>89</v>
      </c>
      <c r="B65" s="50" t="s">
        <v>89</v>
      </c>
      <c r="C65" s="51">
        <v>2.4900000000000002</v>
      </c>
      <c r="D65" s="52">
        <v>1.87</v>
      </c>
      <c r="E65" s="52">
        <v>3.8</v>
      </c>
      <c r="F65" s="52">
        <v>3.8</v>
      </c>
      <c r="G65" s="52">
        <v>3.43</v>
      </c>
      <c r="H65" s="52">
        <v>2.59</v>
      </c>
      <c r="I65" s="52">
        <v>2.59</v>
      </c>
      <c r="J65" s="52">
        <v>2.04</v>
      </c>
      <c r="K65" s="52">
        <v>2.02</v>
      </c>
      <c r="L65" s="52">
        <v>2.02</v>
      </c>
      <c r="M65" s="52">
        <v>2.96</v>
      </c>
      <c r="N65" s="52">
        <v>1.64</v>
      </c>
      <c r="O65" s="52">
        <v>1.17</v>
      </c>
      <c r="P65" s="52">
        <v>1.31</v>
      </c>
      <c r="S65" s="54">
        <v>15.5</v>
      </c>
      <c r="T65" s="54">
        <v>15.5</v>
      </c>
      <c r="U65" s="54">
        <v>16.5</v>
      </c>
      <c r="V65" s="54">
        <v>19.399999999999999</v>
      </c>
      <c r="W65" s="54">
        <v>19.399999999999999</v>
      </c>
      <c r="AE65" s="51">
        <f t="shared" si="2"/>
        <v>0</v>
      </c>
      <c r="AF65" s="52">
        <f t="shared" si="3"/>
        <v>0</v>
      </c>
      <c r="AG65" s="52">
        <f t="shared" si="4"/>
        <v>4.0789473684210531</v>
      </c>
      <c r="AH65" s="52">
        <f t="shared" si="5"/>
        <v>4.0789473684210531</v>
      </c>
      <c r="AI65" s="52">
        <f t="shared" si="6"/>
        <v>4.8104956268221573</v>
      </c>
      <c r="AJ65" s="52">
        <f t="shared" si="7"/>
        <v>7.4903474903474905</v>
      </c>
      <c r="AK65" s="52">
        <f t="shared" si="8"/>
        <v>7.4903474903474905</v>
      </c>
      <c r="AL65" s="52">
        <f t="shared" si="9"/>
        <v>0</v>
      </c>
      <c r="AM65" s="52">
        <f t="shared" si="10"/>
        <v>0</v>
      </c>
      <c r="AN65" s="52">
        <f t="shared" si="11"/>
        <v>0</v>
      </c>
      <c r="AO65" s="52">
        <f t="shared" si="12"/>
        <v>0</v>
      </c>
      <c r="AP65" s="52">
        <f t="shared" si="13"/>
        <v>0</v>
      </c>
      <c r="AQ65" s="52">
        <f t="shared" si="14"/>
        <v>0</v>
      </c>
      <c r="AR65" s="52">
        <f t="shared" si="15"/>
        <v>0</v>
      </c>
      <c r="AS65" s="53">
        <f t="shared" si="16"/>
        <v>0</v>
      </c>
      <c r="AT65" s="54">
        <f t="shared" si="17"/>
        <v>0</v>
      </c>
      <c r="AU65" s="54">
        <f t="shared" si="18"/>
        <v>29.980657640232106</v>
      </c>
      <c r="AV65" s="54">
        <f t="shared" si="19"/>
        <v>29.980657640232106</v>
      </c>
      <c r="AW65" s="54">
        <f t="shared" si="20"/>
        <v>33.880903490759749</v>
      </c>
      <c r="AX65" s="54">
        <f t="shared" si="21"/>
        <v>40.165631469979296</v>
      </c>
      <c r="AY65" s="54">
        <f t="shared" si="22"/>
        <v>40.165631469979296</v>
      </c>
      <c r="AZ65" s="54">
        <f t="shared" si="23"/>
        <v>0</v>
      </c>
      <c r="BA65" s="54">
        <f t="shared" si="24"/>
        <v>0</v>
      </c>
      <c r="BB65" s="54">
        <f t="shared" si="25"/>
        <v>0</v>
      </c>
      <c r="BC65" s="54">
        <f t="shared" si="26"/>
        <v>0</v>
      </c>
      <c r="BD65" s="54">
        <f t="shared" si="27"/>
        <v>0</v>
      </c>
      <c r="BE65" s="54">
        <f t="shared" si="28"/>
        <v>0</v>
      </c>
      <c r="BF65" s="54">
        <f t="shared" si="29"/>
        <v>0</v>
      </c>
      <c r="BI65" s="52">
        <v>6.77</v>
      </c>
      <c r="BJ65" s="52">
        <v>6.77</v>
      </c>
      <c r="BK65" s="52">
        <v>6.25</v>
      </c>
      <c r="BL65" s="52">
        <v>6.41</v>
      </c>
      <c r="BM65" s="52">
        <v>6.41</v>
      </c>
    </row>
    <row r="66" spans="1:72" x14ac:dyDescent="0.2">
      <c r="A66" s="49" t="s">
        <v>90</v>
      </c>
      <c r="B66" s="50" t="s">
        <v>90</v>
      </c>
      <c r="C66" s="51">
        <v>2.9</v>
      </c>
      <c r="D66" s="52">
        <v>2.19</v>
      </c>
      <c r="E66" s="52">
        <v>7.36</v>
      </c>
      <c r="F66" s="52">
        <v>7.36</v>
      </c>
      <c r="G66" s="52">
        <v>9.1999999999999993</v>
      </c>
      <c r="H66" s="52">
        <v>7.55</v>
      </c>
      <c r="I66" s="52">
        <v>7.55</v>
      </c>
      <c r="J66" s="52">
        <v>5.31</v>
      </c>
      <c r="K66" s="52">
        <v>6.67</v>
      </c>
      <c r="L66" s="52">
        <v>6.67</v>
      </c>
      <c r="M66" s="52">
        <v>6.72</v>
      </c>
      <c r="N66" s="52">
        <v>3.01</v>
      </c>
      <c r="O66" s="52">
        <v>6.45</v>
      </c>
      <c r="P66" s="52">
        <v>4.8</v>
      </c>
      <c r="S66" s="54">
        <v>24.1</v>
      </c>
      <c r="T66" s="54">
        <v>24.1</v>
      </c>
      <c r="U66" s="54">
        <v>17.3</v>
      </c>
      <c r="V66" s="54">
        <v>23.1</v>
      </c>
      <c r="W66" s="54">
        <v>23.1</v>
      </c>
      <c r="X66" s="54">
        <v>13</v>
      </c>
      <c r="AC66" s="54">
        <v>15.7</v>
      </c>
      <c r="AD66" s="54">
        <v>11.1</v>
      </c>
      <c r="AE66" s="51">
        <f t="shared" si="2"/>
        <v>0</v>
      </c>
      <c r="AF66" s="52">
        <f t="shared" si="3"/>
        <v>0</v>
      </c>
      <c r="AG66" s="52">
        <f t="shared" si="4"/>
        <v>3.2744565217391304</v>
      </c>
      <c r="AH66" s="52">
        <f t="shared" si="5"/>
        <v>3.2744565217391304</v>
      </c>
      <c r="AI66" s="52">
        <f t="shared" si="6"/>
        <v>1.8804347826086958</v>
      </c>
      <c r="AJ66" s="52">
        <f t="shared" si="7"/>
        <v>3.0596026490066226</v>
      </c>
      <c r="AK66" s="52">
        <f t="shared" si="8"/>
        <v>3.0596026490066226</v>
      </c>
      <c r="AL66" s="52">
        <f t="shared" si="9"/>
        <v>2.4482109227871942</v>
      </c>
      <c r="AM66" s="52">
        <f t="shared" si="10"/>
        <v>0</v>
      </c>
      <c r="AN66" s="52">
        <f t="shared" si="11"/>
        <v>0</v>
      </c>
      <c r="AO66" s="52">
        <f t="shared" si="12"/>
        <v>0</v>
      </c>
      <c r="AP66" s="52">
        <f t="shared" si="13"/>
        <v>0</v>
      </c>
      <c r="AQ66" s="52">
        <f t="shared" si="14"/>
        <v>2.4341085271317828</v>
      </c>
      <c r="AR66" s="52">
        <f t="shared" si="15"/>
        <v>2.3125</v>
      </c>
      <c r="AS66" s="53">
        <f t="shared" si="16"/>
        <v>0</v>
      </c>
      <c r="AT66" s="54">
        <f t="shared" si="17"/>
        <v>0</v>
      </c>
      <c r="AU66" s="54">
        <f t="shared" si="18"/>
        <v>46.615087040618953</v>
      </c>
      <c r="AV66" s="54">
        <f t="shared" si="19"/>
        <v>46.615087040618953</v>
      </c>
      <c r="AW66" s="54">
        <f t="shared" si="20"/>
        <v>35.523613963039011</v>
      </c>
      <c r="AX66" s="54">
        <f t="shared" si="21"/>
        <v>47.826086956521742</v>
      </c>
      <c r="AY66" s="54">
        <f t="shared" si="22"/>
        <v>47.826086956521742</v>
      </c>
      <c r="AZ66" s="54">
        <f t="shared" si="23"/>
        <v>37.681159420289852</v>
      </c>
      <c r="BA66" s="54">
        <f t="shared" si="24"/>
        <v>0</v>
      </c>
      <c r="BB66" s="54">
        <f t="shared" si="25"/>
        <v>0</v>
      </c>
      <c r="BC66" s="54">
        <f t="shared" si="26"/>
        <v>0</v>
      </c>
      <c r="BD66" s="54">
        <f t="shared" si="27"/>
        <v>0</v>
      </c>
      <c r="BE66" s="54">
        <f t="shared" si="28"/>
        <v>29.904761904761905</v>
      </c>
      <c r="BF66" s="54">
        <f t="shared" si="29"/>
        <v>21.936758893280633</v>
      </c>
      <c r="BI66" s="52">
        <v>5.45</v>
      </c>
      <c r="BJ66" s="52">
        <v>5.45</v>
      </c>
      <c r="BK66" s="52">
        <v>5.65</v>
      </c>
      <c r="BL66" s="52">
        <v>5.68</v>
      </c>
      <c r="BM66" s="52">
        <v>5.68</v>
      </c>
      <c r="BN66" s="52">
        <v>5.0999999999999996</v>
      </c>
      <c r="BS66" s="52">
        <v>5.74</v>
      </c>
      <c r="BT66" s="52">
        <v>5.68</v>
      </c>
    </row>
    <row r="67" spans="1:72" x14ac:dyDescent="0.2">
      <c r="A67" s="49" t="s">
        <v>134</v>
      </c>
      <c r="B67" s="50" t="s">
        <v>134</v>
      </c>
      <c r="C67" s="51">
        <v>6.44</v>
      </c>
      <c r="D67" s="52">
        <v>6.04</v>
      </c>
      <c r="E67" s="52">
        <v>8.83</v>
      </c>
      <c r="F67" s="52">
        <v>8.83</v>
      </c>
      <c r="G67" s="52">
        <v>8.5500000000000007</v>
      </c>
      <c r="H67" s="52">
        <v>8.14</v>
      </c>
      <c r="I67" s="52">
        <v>8.14</v>
      </c>
      <c r="J67" s="52">
        <v>7.26</v>
      </c>
      <c r="K67" s="52">
        <v>10.19</v>
      </c>
      <c r="L67" s="52">
        <v>10.19</v>
      </c>
      <c r="M67" s="52">
        <v>6.16</v>
      </c>
      <c r="N67" s="52">
        <v>8.61</v>
      </c>
      <c r="O67" s="52">
        <v>6.65</v>
      </c>
      <c r="P67" s="52">
        <v>8.9600000000000009</v>
      </c>
      <c r="AD67" s="54">
        <v>35.4</v>
      </c>
      <c r="AE67" s="51">
        <f t="shared" ref="AE67:AE130" si="30">IF(Q67="",0,IFERROR(Q67/C67,""))</f>
        <v>0</v>
      </c>
      <c r="AF67" s="52">
        <f t="shared" ref="AF67:AF130" si="31">IF(R67="",0,IFERROR(R67/D67,""))</f>
        <v>0</v>
      </c>
      <c r="AG67" s="52">
        <f t="shared" ref="AG67:AG130" si="32">IF(S67="",0,IFERROR(S67/E67,""))</f>
        <v>0</v>
      </c>
      <c r="AH67" s="52">
        <f t="shared" ref="AH67:AH130" si="33">IF(T67="",0,IFERROR(T67/F67,""))</f>
        <v>0</v>
      </c>
      <c r="AI67" s="52">
        <f t="shared" ref="AI67:AI130" si="34">IF(U67="",0,IFERROR(U67/G67,""))</f>
        <v>0</v>
      </c>
      <c r="AJ67" s="52">
        <f t="shared" ref="AJ67:AJ130" si="35">IF(V67="",0,IFERROR(V67/H67,""))</f>
        <v>0</v>
      </c>
      <c r="AK67" s="52">
        <f t="shared" ref="AK67:AK130" si="36">IF(W67="",0,IFERROR(W67/I67,""))</f>
        <v>0</v>
      </c>
      <c r="AL67" s="52">
        <f t="shared" ref="AL67:AL130" si="37">IF(X67="",0,IFERROR(X67/J67,""))</f>
        <v>0</v>
      </c>
      <c r="AM67" s="52">
        <f t="shared" ref="AM67:AM130" si="38">IF(Y67="",0,IFERROR(Y67/K67,""))</f>
        <v>0</v>
      </c>
      <c r="AN67" s="52">
        <f t="shared" ref="AN67:AN130" si="39">IF(Z67="",0,IFERROR(Z67/L67,""))</f>
        <v>0</v>
      </c>
      <c r="AO67" s="52">
        <f t="shared" ref="AO67:AO130" si="40">IF(AA67="",0,IFERROR(AA67/M67,""))</f>
        <v>0</v>
      </c>
      <c r="AP67" s="52">
        <f t="shared" ref="AP67:AP130" si="41">IF(AB67="",0,IFERROR(AB67/N67,""))</f>
        <v>0</v>
      </c>
      <c r="AQ67" s="52">
        <f t="shared" ref="AQ67:AQ130" si="42">IF(AC67="",0,IFERROR(AC67/O67,""))</f>
        <v>0</v>
      </c>
      <c r="AR67" s="52">
        <f t="shared" ref="AR67:AR130" si="43">IF(AD67="",0,IFERROR(AD67/P67,""))</f>
        <v>3.9508928571428568</v>
      </c>
      <c r="AS67" s="53">
        <f t="shared" ref="AS67:AS130" si="44">IF(Q67="",0,100*Q67/MAX(Q:Q))</f>
        <v>0</v>
      </c>
      <c r="AT67" s="54">
        <f t="shared" ref="AT67:AT130" si="45">IF(R67="",0,100*R67/MAX(R:R))</f>
        <v>0</v>
      </c>
      <c r="AU67" s="54">
        <f t="shared" ref="AU67:AU130" si="46">IF(S67="",0,100*S67/MAX(S:S))</f>
        <v>0</v>
      </c>
      <c r="AV67" s="54">
        <f t="shared" ref="AV67:AV130" si="47">IF(T67="",0,100*T67/MAX(T:T))</f>
        <v>0</v>
      </c>
      <c r="AW67" s="54">
        <f t="shared" ref="AW67:AW130" si="48">IF(U67="",0,100*U67/MAX(U:U))</f>
        <v>0</v>
      </c>
      <c r="AX67" s="54">
        <f t="shared" ref="AX67:AX130" si="49">IF(V67="",0,100*V67/MAX(V:V))</f>
        <v>0</v>
      </c>
      <c r="AY67" s="54">
        <f t="shared" ref="AY67:AY130" si="50">IF(W67="",0,100*W67/MAX(W:W))</f>
        <v>0</v>
      </c>
      <c r="AZ67" s="54">
        <f t="shared" ref="AZ67:AZ130" si="51">IF(X67="",0,100*X67/MAX(X:X))</f>
        <v>0</v>
      </c>
      <c r="BA67" s="54">
        <f t="shared" ref="BA67:BA130" si="52">IF(Y67="",0,100*Y67/MAX(Y:Y))</f>
        <v>0</v>
      </c>
      <c r="BB67" s="54">
        <f t="shared" ref="BB67:BB130" si="53">IF(Z67="",0,100*Z67/MAX(Z:Z))</f>
        <v>0</v>
      </c>
      <c r="BC67" s="54">
        <f t="shared" ref="BC67:BC130" si="54">IF(AA67="",0,100*AA67/MAX(AA:AA))</f>
        <v>0</v>
      </c>
      <c r="BD67" s="54">
        <f t="shared" ref="BD67:BD130" si="55">IF(AB67="",0,100*AB67/MAX(AB:AB))</f>
        <v>0</v>
      </c>
      <c r="BE67" s="54">
        <f t="shared" ref="BE67:BE130" si="56">IF(AC67="",0,100*AC67/MAX(AC:AC))</f>
        <v>0</v>
      </c>
      <c r="BF67" s="54">
        <f t="shared" ref="BF67:BF130" si="57">IF(AD67="",0,100*AD67/MAX(AD:AD))</f>
        <v>69.960474308300391</v>
      </c>
      <c r="BT67" s="52">
        <v>6.77</v>
      </c>
    </row>
    <row r="68" spans="1:72" x14ac:dyDescent="0.2">
      <c r="A68" s="49" t="s">
        <v>93</v>
      </c>
      <c r="B68" s="50" t="s">
        <v>93</v>
      </c>
      <c r="C68" s="51">
        <v>4.0999999999999996</v>
      </c>
      <c r="D68" s="52">
        <v>2.87</v>
      </c>
      <c r="E68" s="52">
        <v>5.0999999999999996</v>
      </c>
      <c r="F68" s="52">
        <v>5.0999999999999996</v>
      </c>
      <c r="G68" s="52">
        <v>4.3099999999999996</v>
      </c>
      <c r="H68" s="52">
        <v>5.76</v>
      </c>
      <c r="I68" s="52">
        <v>5.76</v>
      </c>
      <c r="J68" s="52">
        <v>6.24</v>
      </c>
      <c r="K68" s="52">
        <v>8.82</v>
      </c>
      <c r="L68" s="52">
        <v>8.82</v>
      </c>
      <c r="M68" s="52">
        <v>8.26</v>
      </c>
      <c r="N68" s="52">
        <v>6.72</v>
      </c>
      <c r="O68" s="52">
        <v>3.17</v>
      </c>
      <c r="P68" s="52">
        <v>4.88</v>
      </c>
      <c r="S68" s="54">
        <v>25.2</v>
      </c>
      <c r="T68" s="54">
        <v>25.2</v>
      </c>
      <c r="U68" s="54">
        <v>33.700000000000003</v>
      </c>
      <c r="V68" s="54">
        <v>26.9</v>
      </c>
      <c r="W68" s="54">
        <v>26.9</v>
      </c>
      <c r="X68" s="54">
        <v>17.5</v>
      </c>
      <c r="AE68" s="51">
        <f t="shared" si="30"/>
        <v>0</v>
      </c>
      <c r="AF68" s="52">
        <f t="shared" si="31"/>
        <v>0</v>
      </c>
      <c r="AG68" s="52">
        <f t="shared" si="32"/>
        <v>4.9411764705882355</v>
      </c>
      <c r="AH68" s="52">
        <f t="shared" si="33"/>
        <v>4.9411764705882355</v>
      </c>
      <c r="AI68" s="52">
        <f t="shared" si="34"/>
        <v>7.8190255220417644</v>
      </c>
      <c r="AJ68" s="52">
        <f t="shared" si="35"/>
        <v>4.6701388888888884</v>
      </c>
      <c r="AK68" s="52">
        <f t="shared" si="36"/>
        <v>4.6701388888888884</v>
      </c>
      <c r="AL68" s="52">
        <f t="shared" si="37"/>
        <v>2.8044871794871793</v>
      </c>
      <c r="AM68" s="52">
        <f t="shared" si="38"/>
        <v>0</v>
      </c>
      <c r="AN68" s="52">
        <f t="shared" si="39"/>
        <v>0</v>
      </c>
      <c r="AO68" s="52">
        <f t="shared" si="40"/>
        <v>0</v>
      </c>
      <c r="AP68" s="52">
        <f t="shared" si="41"/>
        <v>0</v>
      </c>
      <c r="AQ68" s="52">
        <f t="shared" si="42"/>
        <v>0</v>
      </c>
      <c r="AR68" s="52">
        <f t="shared" si="43"/>
        <v>0</v>
      </c>
      <c r="AS68" s="53">
        <f t="shared" si="44"/>
        <v>0</v>
      </c>
      <c r="AT68" s="54">
        <f t="shared" si="45"/>
        <v>0</v>
      </c>
      <c r="AU68" s="54">
        <f t="shared" si="46"/>
        <v>48.742746615087036</v>
      </c>
      <c r="AV68" s="54">
        <f t="shared" si="47"/>
        <v>48.742746615087036</v>
      </c>
      <c r="AW68" s="54">
        <f t="shared" si="48"/>
        <v>69.199178644763862</v>
      </c>
      <c r="AX68" s="54">
        <f t="shared" si="49"/>
        <v>55.693581780538302</v>
      </c>
      <c r="AY68" s="54">
        <f t="shared" si="50"/>
        <v>55.693581780538302</v>
      </c>
      <c r="AZ68" s="54">
        <f t="shared" si="51"/>
        <v>50.724637681159422</v>
      </c>
      <c r="BA68" s="54">
        <f t="shared" si="52"/>
        <v>0</v>
      </c>
      <c r="BB68" s="54">
        <f t="shared" si="53"/>
        <v>0</v>
      </c>
      <c r="BC68" s="54">
        <f t="shared" si="54"/>
        <v>0</v>
      </c>
      <c r="BD68" s="54">
        <f t="shared" si="55"/>
        <v>0</v>
      </c>
      <c r="BE68" s="54">
        <f t="shared" si="56"/>
        <v>0</v>
      </c>
      <c r="BF68" s="54">
        <f t="shared" si="57"/>
        <v>0</v>
      </c>
      <c r="BI68" s="52">
        <v>3.55</v>
      </c>
      <c r="BJ68" s="52">
        <v>3.55</v>
      </c>
      <c r="BK68" s="52">
        <v>3.94</v>
      </c>
      <c r="BL68" s="52">
        <v>3.73</v>
      </c>
      <c r="BM68" s="52">
        <v>3.73</v>
      </c>
      <c r="BN68" s="52">
        <v>3.37</v>
      </c>
    </row>
    <row r="69" spans="1:72" ht="18" x14ac:dyDescent="0.25">
      <c r="A69" s="49" t="s">
        <v>50</v>
      </c>
      <c r="B69" s="50" t="s">
        <v>2697</v>
      </c>
      <c r="C69" s="51">
        <v>6.65</v>
      </c>
      <c r="D69" s="52">
        <v>6.38</v>
      </c>
      <c r="E69" s="52">
        <v>10.050000000000001</v>
      </c>
      <c r="F69" s="52">
        <v>10.050000000000001</v>
      </c>
      <c r="G69" s="52">
        <v>8.76</v>
      </c>
      <c r="H69" s="52">
        <v>6.47</v>
      </c>
      <c r="I69" s="52">
        <v>6.47</v>
      </c>
      <c r="J69" s="52">
        <v>8.19</v>
      </c>
      <c r="K69" s="52">
        <v>12.09</v>
      </c>
      <c r="L69" s="52">
        <v>12.09</v>
      </c>
      <c r="M69" s="52">
        <v>12.73</v>
      </c>
      <c r="N69" s="52">
        <v>8.3000000000000007</v>
      </c>
      <c r="O69" s="52">
        <v>6.8</v>
      </c>
      <c r="P69" s="52">
        <v>6.22</v>
      </c>
      <c r="Q69" s="53">
        <v>42.4</v>
      </c>
      <c r="R69" s="54">
        <v>41.7</v>
      </c>
      <c r="S69" s="54">
        <v>35.5</v>
      </c>
      <c r="T69" s="54">
        <v>35.5</v>
      </c>
      <c r="U69" s="54">
        <v>37.6</v>
      </c>
      <c r="V69" s="54">
        <v>36.6</v>
      </c>
      <c r="W69" s="54">
        <v>36.6</v>
      </c>
      <c r="X69" s="54">
        <v>25.7</v>
      </c>
      <c r="Y69" s="54">
        <v>38.200000000000003</v>
      </c>
      <c r="Z69" s="54">
        <v>38.200000000000003</v>
      </c>
      <c r="AA69" s="54">
        <v>36.200000000000003</v>
      </c>
      <c r="AB69" s="54">
        <v>20.3</v>
      </c>
      <c r="AC69" s="54">
        <v>43</v>
      </c>
      <c r="AD69" s="54">
        <v>42.1</v>
      </c>
      <c r="AE69" s="51">
        <f t="shared" si="30"/>
        <v>6.3759398496240598</v>
      </c>
      <c r="AF69" s="52">
        <f t="shared" si="31"/>
        <v>6.5360501567398126</v>
      </c>
      <c r="AG69" s="52">
        <f t="shared" si="32"/>
        <v>3.5323383084577111</v>
      </c>
      <c r="AH69" s="52">
        <f t="shared" si="33"/>
        <v>3.5323383084577111</v>
      </c>
      <c r="AI69" s="52">
        <f t="shared" si="34"/>
        <v>4.2922374429223744</v>
      </c>
      <c r="AJ69" s="52">
        <f t="shared" si="35"/>
        <v>5.6568778979907268</v>
      </c>
      <c r="AK69" s="52">
        <f t="shared" si="36"/>
        <v>5.6568778979907268</v>
      </c>
      <c r="AL69" s="52">
        <f t="shared" si="37"/>
        <v>3.1379731379731379</v>
      </c>
      <c r="AM69" s="52">
        <f t="shared" si="38"/>
        <v>3.1596360628618694</v>
      </c>
      <c r="AN69" s="52">
        <f t="shared" si="39"/>
        <v>3.1596360628618694</v>
      </c>
      <c r="AO69" s="52">
        <f t="shared" si="40"/>
        <v>2.8436763550667714</v>
      </c>
      <c r="AP69" s="52">
        <f t="shared" si="41"/>
        <v>2.4457831325301203</v>
      </c>
      <c r="AQ69" s="52">
        <f t="shared" si="42"/>
        <v>6.3235294117647056</v>
      </c>
      <c r="AR69" s="52">
        <f t="shared" si="43"/>
        <v>6.7684887459807079</v>
      </c>
      <c r="AS69" s="53">
        <f t="shared" si="44"/>
        <v>77.941176470588232</v>
      </c>
      <c r="AT69" s="54">
        <f t="shared" si="45"/>
        <v>77.509293680297404</v>
      </c>
      <c r="AU69" s="54">
        <f t="shared" si="46"/>
        <v>68.665377176015468</v>
      </c>
      <c r="AV69" s="54">
        <f t="shared" si="47"/>
        <v>68.665377176015468</v>
      </c>
      <c r="AW69" s="54">
        <f t="shared" si="48"/>
        <v>77.207392197125259</v>
      </c>
      <c r="AX69" s="54">
        <f t="shared" si="49"/>
        <v>75.776397515527961</v>
      </c>
      <c r="AY69" s="54">
        <f t="shared" si="50"/>
        <v>75.776397515527961</v>
      </c>
      <c r="AZ69" s="54">
        <f t="shared" si="51"/>
        <v>74.492753623188406</v>
      </c>
      <c r="BA69" s="54">
        <f t="shared" si="52"/>
        <v>78.439425051334709</v>
      </c>
      <c r="BB69" s="54">
        <f t="shared" si="53"/>
        <v>78.439425051334709</v>
      </c>
      <c r="BC69" s="54">
        <f t="shared" si="54"/>
        <v>81.348314606741582</v>
      </c>
      <c r="BD69" s="54">
        <f t="shared" si="55"/>
        <v>40.039447731755423</v>
      </c>
      <c r="BE69" s="54">
        <f t="shared" si="56"/>
        <v>81.904761904761898</v>
      </c>
      <c r="BF69" s="54">
        <f t="shared" si="57"/>
        <v>83.201581027667984</v>
      </c>
      <c r="BG69" s="51">
        <v>9.73</v>
      </c>
      <c r="BH69" s="52">
        <v>9.66</v>
      </c>
      <c r="BI69" s="52">
        <v>9.66</v>
      </c>
      <c r="BJ69" s="52">
        <v>9.66</v>
      </c>
      <c r="BK69" s="52">
        <v>9.82</v>
      </c>
      <c r="BL69" s="52">
        <v>9.58</v>
      </c>
      <c r="BM69" s="52">
        <v>9.58</v>
      </c>
      <c r="BN69" s="52">
        <v>9.7899999999999991</v>
      </c>
      <c r="BO69" s="52">
        <v>10.36</v>
      </c>
      <c r="BP69" s="52">
        <v>10.36</v>
      </c>
      <c r="BQ69" s="52">
        <v>10.19</v>
      </c>
      <c r="BR69" s="52">
        <v>9.07</v>
      </c>
      <c r="BS69" s="52">
        <v>9.9600000000000009</v>
      </c>
      <c r="BT69" s="52">
        <v>10.119999999999999</v>
      </c>
    </row>
    <row r="70" spans="1:72" ht="18" x14ac:dyDescent="0.25">
      <c r="A70" s="49" t="s">
        <v>135</v>
      </c>
      <c r="B70" s="50" t="s">
        <v>2698</v>
      </c>
      <c r="C70" s="51">
        <v>6.43</v>
      </c>
      <c r="D70" s="52">
        <v>5.48</v>
      </c>
      <c r="E70" s="52">
        <v>7.02</v>
      </c>
      <c r="F70" s="52">
        <v>7.02</v>
      </c>
      <c r="G70" s="52">
        <v>8.4499999999999993</v>
      </c>
      <c r="H70" s="52">
        <v>6.9</v>
      </c>
      <c r="I70" s="52">
        <v>6.9</v>
      </c>
      <c r="J70" s="52">
        <v>6.63</v>
      </c>
      <c r="K70" s="52">
        <v>9.18</v>
      </c>
      <c r="L70" s="52">
        <v>9.18</v>
      </c>
      <c r="M70" s="52">
        <v>5.92</v>
      </c>
      <c r="N70" s="52">
        <v>6.26</v>
      </c>
      <c r="O70" s="52">
        <v>5.55</v>
      </c>
      <c r="P70" s="52">
        <v>6.46</v>
      </c>
      <c r="Q70" s="53">
        <v>35.5</v>
      </c>
      <c r="R70" s="54">
        <v>36.299999999999997</v>
      </c>
      <c r="S70" s="54">
        <v>21.5</v>
      </c>
      <c r="T70" s="54">
        <v>21.5</v>
      </c>
      <c r="U70" s="54">
        <v>14.2</v>
      </c>
      <c r="V70" s="54">
        <v>31</v>
      </c>
      <c r="W70" s="54">
        <v>31</v>
      </c>
      <c r="X70" s="54">
        <v>24.4</v>
      </c>
      <c r="Y70" s="54">
        <v>14.2</v>
      </c>
      <c r="Z70" s="54">
        <v>14.2</v>
      </c>
      <c r="AA70" s="54">
        <v>8.6</v>
      </c>
      <c r="AB70" s="54">
        <v>36.6</v>
      </c>
      <c r="AC70" s="54">
        <v>30.1</v>
      </c>
      <c r="AD70" s="54">
        <v>19.2</v>
      </c>
      <c r="AE70" s="51">
        <f t="shared" si="30"/>
        <v>5.5209953343701406</v>
      </c>
      <c r="AF70" s="52">
        <f t="shared" si="31"/>
        <v>6.6240875912408752</v>
      </c>
      <c r="AG70" s="52">
        <f t="shared" si="32"/>
        <v>3.0626780626780628</v>
      </c>
      <c r="AH70" s="52">
        <f t="shared" si="33"/>
        <v>3.0626780626780628</v>
      </c>
      <c r="AI70" s="52">
        <f t="shared" si="34"/>
        <v>1.6804733727810652</v>
      </c>
      <c r="AJ70" s="52">
        <f t="shared" si="35"/>
        <v>4.4927536231884053</v>
      </c>
      <c r="AK70" s="52">
        <f t="shared" si="36"/>
        <v>4.4927536231884053</v>
      </c>
      <c r="AL70" s="52">
        <f t="shared" si="37"/>
        <v>3.6802413273001506</v>
      </c>
      <c r="AM70" s="52">
        <f t="shared" si="38"/>
        <v>1.5468409586056644</v>
      </c>
      <c r="AN70" s="52">
        <f t="shared" si="39"/>
        <v>1.5468409586056644</v>
      </c>
      <c r="AO70" s="52">
        <f t="shared" si="40"/>
        <v>1.4527027027027026</v>
      </c>
      <c r="AP70" s="52">
        <f t="shared" si="41"/>
        <v>5.8466453674121412</v>
      </c>
      <c r="AQ70" s="52">
        <f t="shared" si="42"/>
        <v>5.423423423423424</v>
      </c>
      <c r="AR70" s="52">
        <f t="shared" si="43"/>
        <v>2.9721362229102168</v>
      </c>
      <c r="AS70" s="53">
        <f t="shared" si="44"/>
        <v>65.257352941176478</v>
      </c>
      <c r="AT70" s="54">
        <f t="shared" si="45"/>
        <v>67.472118959107803</v>
      </c>
      <c r="AU70" s="54">
        <f t="shared" si="46"/>
        <v>41.586073500967117</v>
      </c>
      <c r="AV70" s="54">
        <f t="shared" si="47"/>
        <v>41.586073500967117</v>
      </c>
      <c r="AW70" s="54">
        <f t="shared" si="48"/>
        <v>29.158110882956876</v>
      </c>
      <c r="AX70" s="54">
        <f t="shared" si="49"/>
        <v>64.182194616977227</v>
      </c>
      <c r="AY70" s="54">
        <f t="shared" si="50"/>
        <v>64.182194616977227</v>
      </c>
      <c r="AZ70" s="54">
        <f t="shared" si="51"/>
        <v>70.724637681159422</v>
      </c>
      <c r="BA70" s="54">
        <f t="shared" si="52"/>
        <v>29.158110882956876</v>
      </c>
      <c r="BB70" s="54">
        <f t="shared" si="53"/>
        <v>29.158110882956876</v>
      </c>
      <c r="BC70" s="54">
        <f t="shared" si="54"/>
        <v>19.325842696629213</v>
      </c>
      <c r="BD70" s="54">
        <f t="shared" si="55"/>
        <v>72.189349112426029</v>
      </c>
      <c r="BE70" s="54">
        <f t="shared" si="56"/>
        <v>57.333333333333336</v>
      </c>
      <c r="BF70" s="54">
        <f t="shared" si="57"/>
        <v>37.944664031620555</v>
      </c>
      <c r="BG70" s="51">
        <v>7.27</v>
      </c>
      <c r="BH70" s="52">
        <v>7.28</v>
      </c>
      <c r="BI70" s="52">
        <v>8.0299999999999994</v>
      </c>
      <c r="BJ70" s="52">
        <v>8.0299999999999994</v>
      </c>
      <c r="BK70" s="52">
        <v>8.02</v>
      </c>
      <c r="BL70" s="52">
        <v>7.32</v>
      </c>
      <c r="BM70" s="52">
        <v>7.32</v>
      </c>
      <c r="BN70" s="52">
        <v>7.57</v>
      </c>
      <c r="BO70" s="52">
        <v>8.0299999999999994</v>
      </c>
      <c r="BP70" s="52">
        <v>8.0299999999999994</v>
      </c>
      <c r="BQ70" s="52">
        <v>7.98</v>
      </c>
      <c r="BR70" s="52">
        <v>7.24</v>
      </c>
      <c r="BS70" s="52">
        <v>6.48</v>
      </c>
      <c r="BT70" s="52">
        <v>5.99</v>
      </c>
    </row>
    <row r="71" spans="1:72" ht="18" x14ac:dyDescent="0.25">
      <c r="A71" s="49" t="s">
        <v>137</v>
      </c>
      <c r="B71" s="50" t="s">
        <v>2699</v>
      </c>
      <c r="C71" s="51">
        <v>6.97</v>
      </c>
      <c r="D71" s="52">
        <v>7.17</v>
      </c>
      <c r="E71" s="52">
        <v>8.57</v>
      </c>
      <c r="F71" s="52">
        <v>8.57</v>
      </c>
      <c r="G71" s="52">
        <v>5.92</v>
      </c>
      <c r="H71" s="52">
        <v>5.48</v>
      </c>
      <c r="I71" s="52">
        <v>5.48</v>
      </c>
      <c r="J71" s="52">
        <v>6.17</v>
      </c>
      <c r="K71" s="52">
        <v>9.36</v>
      </c>
      <c r="L71" s="52">
        <v>9.36</v>
      </c>
      <c r="M71" s="52">
        <v>8.61</v>
      </c>
      <c r="N71" s="52">
        <v>6.73</v>
      </c>
      <c r="O71" s="52">
        <v>9.49</v>
      </c>
      <c r="P71" s="52">
        <v>8.89</v>
      </c>
      <c r="Q71" s="53">
        <v>25.7</v>
      </c>
      <c r="R71" s="54">
        <v>21.6</v>
      </c>
      <c r="S71" s="54">
        <v>8.8000000000000007</v>
      </c>
      <c r="T71" s="54">
        <v>8.8000000000000007</v>
      </c>
      <c r="U71" s="54">
        <v>15.6</v>
      </c>
      <c r="V71" s="54">
        <v>16.399999999999999</v>
      </c>
      <c r="W71" s="54">
        <v>16.399999999999999</v>
      </c>
      <c r="X71" s="54">
        <v>10.9</v>
      </c>
      <c r="Y71" s="54">
        <v>7.6</v>
      </c>
      <c r="Z71" s="54">
        <v>7.6</v>
      </c>
      <c r="AA71" s="54">
        <v>9.1</v>
      </c>
      <c r="AD71" s="54">
        <v>6</v>
      </c>
      <c r="AE71" s="51">
        <f t="shared" si="30"/>
        <v>3.6872309899569586</v>
      </c>
      <c r="AF71" s="52">
        <f t="shared" si="31"/>
        <v>3.0125523012552304</v>
      </c>
      <c r="AG71" s="52">
        <f t="shared" si="32"/>
        <v>1.0268378063010501</v>
      </c>
      <c r="AH71" s="52">
        <f t="shared" si="33"/>
        <v>1.0268378063010501</v>
      </c>
      <c r="AI71" s="52">
        <f t="shared" si="34"/>
        <v>2.6351351351351351</v>
      </c>
      <c r="AJ71" s="52">
        <f t="shared" si="35"/>
        <v>2.992700729927007</v>
      </c>
      <c r="AK71" s="52">
        <f t="shared" si="36"/>
        <v>2.992700729927007</v>
      </c>
      <c r="AL71" s="52">
        <f t="shared" si="37"/>
        <v>1.766612641815235</v>
      </c>
      <c r="AM71" s="52">
        <f t="shared" si="38"/>
        <v>0.81196581196581197</v>
      </c>
      <c r="AN71" s="52">
        <f t="shared" si="39"/>
        <v>0.81196581196581197</v>
      </c>
      <c r="AO71" s="52">
        <f t="shared" si="40"/>
        <v>1.056910569105691</v>
      </c>
      <c r="AP71" s="52">
        <f t="shared" si="41"/>
        <v>0</v>
      </c>
      <c r="AQ71" s="52">
        <f t="shared" si="42"/>
        <v>0</v>
      </c>
      <c r="AR71" s="52">
        <f t="shared" si="43"/>
        <v>0.67491563554555678</v>
      </c>
      <c r="AS71" s="53">
        <f t="shared" si="44"/>
        <v>47.242647058823529</v>
      </c>
      <c r="AT71" s="54">
        <f t="shared" si="45"/>
        <v>40.148698884758367</v>
      </c>
      <c r="AU71" s="54">
        <f t="shared" si="46"/>
        <v>17.021276595744681</v>
      </c>
      <c r="AV71" s="54">
        <f t="shared" si="47"/>
        <v>17.021276595744681</v>
      </c>
      <c r="AW71" s="54">
        <f t="shared" si="48"/>
        <v>32.032854209445581</v>
      </c>
      <c r="AX71" s="54">
        <f t="shared" si="49"/>
        <v>33.954451345755693</v>
      </c>
      <c r="AY71" s="54">
        <f t="shared" si="50"/>
        <v>33.954451345755693</v>
      </c>
      <c r="AZ71" s="54">
        <f t="shared" si="51"/>
        <v>31.594202898550726</v>
      </c>
      <c r="BA71" s="54">
        <f t="shared" si="52"/>
        <v>15.605749486652977</v>
      </c>
      <c r="BB71" s="54">
        <f t="shared" si="53"/>
        <v>15.605749486652977</v>
      </c>
      <c r="BC71" s="54">
        <f t="shared" si="54"/>
        <v>20.44943820224719</v>
      </c>
      <c r="BD71" s="54">
        <f t="shared" si="55"/>
        <v>0</v>
      </c>
      <c r="BE71" s="54">
        <f t="shared" si="56"/>
        <v>0</v>
      </c>
      <c r="BF71" s="54">
        <f t="shared" si="57"/>
        <v>11.857707509881422</v>
      </c>
      <c r="BG71" s="51">
        <v>6.04</v>
      </c>
      <c r="BH71" s="52">
        <v>5.96</v>
      </c>
      <c r="BI71" s="52">
        <v>5.59</v>
      </c>
      <c r="BJ71" s="52">
        <v>5.59</v>
      </c>
      <c r="BK71" s="52">
        <v>5.65</v>
      </c>
      <c r="BL71" s="52">
        <v>5.67</v>
      </c>
      <c r="BM71" s="52">
        <v>5.67</v>
      </c>
      <c r="BN71" s="52">
        <v>5.56</v>
      </c>
      <c r="BO71" s="52">
        <v>5.67</v>
      </c>
      <c r="BP71" s="52">
        <v>5.67</v>
      </c>
      <c r="BQ71" s="52">
        <v>5.66</v>
      </c>
      <c r="BT71" s="52">
        <v>5.85</v>
      </c>
    </row>
    <row r="72" spans="1:72" ht="18" x14ac:dyDescent="0.25">
      <c r="A72" s="49" t="s">
        <v>138</v>
      </c>
      <c r="B72" s="50" t="s">
        <v>2700</v>
      </c>
      <c r="C72" s="51">
        <v>3.77</v>
      </c>
      <c r="D72" s="52">
        <v>5.45</v>
      </c>
      <c r="E72" s="52">
        <v>2.64</v>
      </c>
      <c r="F72" s="52">
        <v>2.64</v>
      </c>
      <c r="G72" s="52">
        <v>4.1399999999999997</v>
      </c>
      <c r="H72" s="52">
        <v>2.56</v>
      </c>
      <c r="I72" s="52">
        <v>2.56</v>
      </c>
      <c r="J72" s="52">
        <v>2.75</v>
      </c>
      <c r="K72" s="52">
        <v>4.1500000000000004</v>
      </c>
      <c r="L72" s="52">
        <v>4.1500000000000004</v>
      </c>
      <c r="M72" s="52">
        <v>2.71</v>
      </c>
      <c r="N72" s="52">
        <v>3.27</v>
      </c>
      <c r="O72" s="52">
        <v>2.89</v>
      </c>
      <c r="P72" s="52">
        <v>1.77</v>
      </c>
      <c r="S72" s="54">
        <v>40.6</v>
      </c>
      <c r="T72" s="54">
        <v>40.6</v>
      </c>
      <c r="U72" s="54">
        <v>36.700000000000003</v>
      </c>
      <c r="V72" s="54">
        <v>28.9</v>
      </c>
      <c r="W72" s="54">
        <v>28.9</v>
      </c>
      <c r="X72" s="54">
        <v>7.5</v>
      </c>
      <c r="AA72" s="54">
        <v>13.5</v>
      </c>
      <c r="AC72" s="54">
        <v>6.8</v>
      </c>
      <c r="AE72" s="51">
        <f t="shared" si="30"/>
        <v>0</v>
      </c>
      <c r="AF72" s="52">
        <f t="shared" si="31"/>
        <v>0</v>
      </c>
      <c r="AG72" s="52">
        <f t="shared" si="32"/>
        <v>15.378787878787879</v>
      </c>
      <c r="AH72" s="52">
        <f t="shared" si="33"/>
        <v>15.378787878787879</v>
      </c>
      <c r="AI72" s="52">
        <f t="shared" si="34"/>
        <v>8.8647342995169094</v>
      </c>
      <c r="AJ72" s="52">
        <f t="shared" si="35"/>
        <v>11.2890625</v>
      </c>
      <c r="AK72" s="52">
        <f t="shared" si="36"/>
        <v>11.2890625</v>
      </c>
      <c r="AL72" s="52">
        <f t="shared" si="37"/>
        <v>2.7272727272727271</v>
      </c>
      <c r="AM72" s="52">
        <f t="shared" si="38"/>
        <v>0</v>
      </c>
      <c r="AN72" s="52">
        <f t="shared" si="39"/>
        <v>0</v>
      </c>
      <c r="AO72" s="52">
        <f t="shared" si="40"/>
        <v>4.9815498154981555</v>
      </c>
      <c r="AP72" s="52">
        <f t="shared" si="41"/>
        <v>0</v>
      </c>
      <c r="AQ72" s="52">
        <f t="shared" si="42"/>
        <v>2.3529411764705879</v>
      </c>
      <c r="AR72" s="52">
        <f t="shared" si="43"/>
        <v>0</v>
      </c>
      <c r="AS72" s="53">
        <f t="shared" si="44"/>
        <v>0</v>
      </c>
      <c r="AT72" s="54">
        <f t="shared" si="45"/>
        <v>0</v>
      </c>
      <c r="AU72" s="54">
        <f t="shared" si="46"/>
        <v>78.529980657640223</v>
      </c>
      <c r="AV72" s="54">
        <f t="shared" si="47"/>
        <v>78.529980657640223</v>
      </c>
      <c r="AW72" s="54">
        <f t="shared" si="48"/>
        <v>75.359342915811098</v>
      </c>
      <c r="AX72" s="54">
        <f t="shared" si="49"/>
        <v>59.834368530020704</v>
      </c>
      <c r="AY72" s="54">
        <f t="shared" si="50"/>
        <v>59.834368530020704</v>
      </c>
      <c r="AZ72" s="54">
        <f t="shared" si="51"/>
        <v>21.739130434782609</v>
      </c>
      <c r="BA72" s="54">
        <f t="shared" si="52"/>
        <v>0</v>
      </c>
      <c r="BB72" s="54">
        <f t="shared" si="53"/>
        <v>0</v>
      </c>
      <c r="BC72" s="54">
        <f t="shared" si="54"/>
        <v>30.337078651685392</v>
      </c>
      <c r="BD72" s="54">
        <f t="shared" si="55"/>
        <v>0</v>
      </c>
      <c r="BE72" s="54">
        <f t="shared" si="56"/>
        <v>12.952380952380953</v>
      </c>
      <c r="BF72" s="54">
        <f t="shared" si="57"/>
        <v>0</v>
      </c>
      <c r="BI72" s="52">
        <v>6.88</v>
      </c>
      <c r="BJ72" s="52">
        <v>6.88</v>
      </c>
      <c r="BK72" s="52">
        <v>6.76</v>
      </c>
      <c r="BL72" s="52">
        <v>6.33</v>
      </c>
      <c r="BM72" s="52">
        <v>6.33</v>
      </c>
      <c r="BN72" s="52">
        <v>6.17</v>
      </c>
      <c r="BQ72" s="52">
        <v>6.12</v>
      </c>
      <c r="BS72" s="52">
        <v>5.75</v>
      </c>
    </row>
    <row r="73" spans="1:72" ht="18" x14ac:dyDescent="0.25">
      <c r="A73" s="49" t="s">
        <v>139</v>
      </c>
      <c r="B73" s="50" t="s">
        <v>2701</v>
      </c>
      <c r="C73" s="51">
        <v>3.25</v>
      </c>
      <c r="D73" s="52">
        <v>3.66</v>
      </c>
      <c r="E73" s="52">
        <v>4.09</v>
      </c>
      <c r="F73" s="52">
        <v>4.09</v>
      </c>
      <c r="G73" s="52">
        <v>4.63</v>
      </c>
      <c r="H73" s="52">
        <v>3.28</v>
      </c>
      <c r="I73" s="52">
        <v>3.28</v>
      </c>
      <c r="J73" s="52">
        <v>3.14</v>
      </c>
      <c r="K73" s="52">
        <v>7.26</v>
      </c>
      <c r="L73" s="52">
        <v>7.26</v>
      </c>
      <c r="M73" s="52">
        <v>7.98</v>
      </c>
      <c r="N73" s="52">
        <v>2.72</v>
      </c>
      <c r="O73" s="52">
        <v>3.01</v>
      </c>
      <c r="P73" s="52">
        <v>2.89</v>
      </c>
      <c r="Q73" s="53">
        <v>4</v>
      </c>
      <c r="R73" s="54">
        <v>2.6</v>
      </c>
      <c r="S73" s="54">
        <v>21.1</v>
      </c>
      <c r="T73" s="54">
        <v>21.1</v>
      </c>
      <c r="U73" s="54">
        <v>16.100000000000001</v>
      </c>
      <c r="V73" s="54">
        <v>7.6</v>
      </c>
      <c r="W73" s="54">
        <v>7.6</v>
      </c>
      <c r="X73" s="54">
        <v>2.9</v>
      </c>
      <c r="Y73" s="54">
        <v>2.8</v>
      </c>
      <c r="Z73" s="54">
        <v>2.8</v>
      </c>
      <c r="AA73" s="54">
        <v>4.2</v>
      </c>
      <c r="AB73" s="54">
        <v>7.9</v>
      </c>
      <c r="AC73" s="54">
        <v>4</v>
      </c>
      <c r="AE73" s="51">
        <f t="shared" si="30"/>
        <v>1.2307692307692308</v>
      </c>
      <c r="AF73" s="52">
        <f t="shared" si="31"/>
        <v>0.7103825136612022</v>
      </c>
      <c r="AG73" s="52">
        <f t="shared" si="32"/>
        <v>5.1589242053789732</v>
      </c>
      <c r="AH73" s="52">
        <f t="shared" si="33"/>
        <v>5.1589242053789732</v>
      </c>
      <c r="AI73" s="52">
        <f t="shared" si="34"/>
        <v>3.4773218142548599</v>
      </c>
      <c r="AJ73" s="52">
        <f t="shared" si="35"/>
        <v>2.3170731707317072</v>
      </c>
      <c r="AK73" s="52">
        <f t="shared" si="36"/>
        <v>2.3170731707317072</v>
      </c>
      <c r="AL73" s="52">
        <f t="shared" si="37"/>
        <v>0.92356687898089163</v>
      </c>
      <c r="AM73" s="52">
        <f t="shared" si="38"/>
        <v>0.38567493112947659</v>
      </c>
      <c r="AN73" s="52">
        <f t="shared" si="39"/>
        <v>0.38567493112947659</v>
      </c>
      <c r="AO73" s="52">
        <f t="shared" si="40"/>
        <v>0.52631578947368418</v>
      </c>
      <c r="AP73" s="52">
        <f t="shared" si="41"/>
        <v>2.9044117647058822</v>
      </c>
      <c r="AQ73" s="52">
        <f t="shared" si="42"/>
        <v>1.3289036544850499</v>
      </c>
      <c r="AR73" s="52">
        <f t="shared" si="43"/>
        <v>0</v>
      </c>
      <c r="AS73" s="53">
        <f t="shared" si="44"/>
        <v>7.3529411764705888</v>
      </c>
      <c r="AT73" s="54">
        <f t="shared" si="45"/>
        <v>4.8327137546468402</v>
      </c>
      <c r="AU73" s="54">
        <f t="shared" si="46"/>
        <v>40.812379110251449</v>
      </c>
      <c r="AV73" s="54">
        <f t="shared" si="47"/>
        <v>40.812379110251449</v>
      </c>
      <c r="AW73" s="54">
        <f t="shared" si="48"/>
        <v>33.059548254620125</v>
      </c>
      <c r="AX73" s="54">
        <f t="shared" si="49"/>
        <v>15.734989648033126</v>
      </c>
      <c r="AY73" s="54">
        <f t="shared" si="50"/>
        <v>15.734989648033126</v>
      </c>
      <c r="AZ73" s="54">
        <f t="shared" si="51"/>
        <v>8.4057971014492754</v>
      </c>
      <c r="BA73" s="54">
        <f t="shared" si="52"/>
        <v>5.7494866529774127</v>
      </c>
      <c r="BB73" s="54">
        <f t="shared" si="53"/>
        <v>5.7494866529774127</v>
      </c>
      <c r="BC73" s="54">
        <f t="shared" si="54"/>
        <v>9.4382022471910112</v>
      </c>
      <c r="BD73" s="54">
        <f t="shared" si="55"/>
        <v>15.581854043392504</v>
      </c>
      <c r="BE73" s="54">
        <f t="shared" si="56"/>
        <v>7.6190476190476186</v>
      </c>
      <c r="BF73" s="54">
        <f t="shared" si="57"/>
        <v>0</v>
      </c>
      <c r="BG73" s="51">
        <v>6.48</v>
      </c>
      <c r="BH73" s="52">
        <v>6.74</v>
      </c>
      <c r="BI73" s="52">
        <v>7.44</v>
      </c>
      <c r="BJ73" s="52">
        <v>7.44</v>
      </c>
      <c r="BK73" s="52">
        <v>7.41</v>
      </c>
      <c r="BL73" s="52">
        <v>6.71</v>
      </c>
      <c r="BM73" s="52">
        <v>6.71</v>
      </c>
      <c r="BN73" s="52">
        <v>6.71</v>
      </c>
      <c r="BO73" s="52">
        <v>6.84</v>
      </c>
      <c r="BP73" s="52">
        <v>6.84</v>
      </c>
      <c r="BQ73" s="52">
        <v>6.89</v>
      </c>
      <c r="BR73" s="52">
        <v>6.9</v>
      </c>
      <c r="BS73" s="52">
        <v>6.72</v>
      </c>
    </row>
    <row r="74" spans="1:72" x14ac:dyDescent="0.2">
      <c r="A74" s="49" t="s">
        <v>142</v>
      </c>
      <c r="B74" s="50" t="s">
        <v>143</v>
      </c>
      <c r="C74" s="51">
        <v>6.13</v>
      </c>
      <c r="D74" s="52">
        <v>7.17</v>
      </c>
      <c r="E74" s="52">
        <v>6.68</v>
      </c>
      <c r="F74" s="52">
        <v>6.68</v>
      </c>
      <c r="G74" s="52">
        <v>6.81</v>
      </c>
      <c r="H74" s="52">
        <v>5.85</v>
      </c>
      <c r="I74" s="52">
        <v>5.85</v>
      </c>
      <c r="J74" s="52">
        <v>4.95</v>
      </c>
      <c r="K74" s="52">
        <v>8.58</v>
      </c>
      <c r="L74" s="52">
        <v>8.58</v>
      </c>
      <c r="M74" s="52">
        <v>6.09</v>
      </c>
      <c r="N74" s="52">
        <v>5.99</v>
      </c>
      <c r="O74" s="52">
        <v>4.99</v>
      </c>
      <c r="P74" s="52">
        <v>4.8600000000000003</v>
      </c>
      <c r="Q74" s="53">
        <v>38.9</v>
      </c>
      <c r="R74" s="54">
        <v>36.799999999999997</v>
      </c>
      <c r="S74" s="54">
        <v>35.799999999999997</v>
      </c>
      <c r="T74" s="54">
        <v>35.799999999999997</v>
      </c>
      <c r="U74" s="54">
        <v>33.700000000000003</v>
      </c>
      <c r="V74" s="54">
        <v>32.200000000000003</v>
      </c>
      <c r="W74" s="54">
        <v>32.200000000000003</v>
      </c>
      <c r="X74" s="54">
        <v>19.600000000000001</v>
      </c>
      <c r="Y74" s="54">
        <v>31.3</v>
      </c>
      <c r="Z74" s="54">
        <v>31.3</v>
      </c>
      <c r="AA74" s="54">
        <v>30.8</v>
      </c>
      <c r="AB74" s="54">
        <v>24.1</v>
      </c>
      <c r="AC74" s="54">
        <v>35.299999999999997</v>
      </c>
      <c r="AD74" s="54">
        <v>30</v>
      </c>
      <c r="AE74" s="51">
        <f t="shared" si="30"/>
        <v>6.3458401305057093</v>
      </c>
      <c r="AF74" s="52">
        <f t="shared" si="31"/>
        <v>5.1324965132496514</v>
      </c>
      <c r="AG74" s="52">
        <f t="shared" si="32"/>
        <v>5.3592814371257482</v>
      </c>
      <c r="AH74" s="52">
        <f t="shared" si="33"/>
        <v>5.3592814371257482</v>
      </c>
      <c r="AI74" s="52">
        <f t="shared" si="34"/>
        <v>4.9486049926578568</v>
      </c>
      <c r="AJ74" s="52">
        <f t="shared" si="35"/>
        <v>5.5042735042735051</v>
      </c>
      <c r="AK74" s="52">
        <f t="shared" si="36"/>
        <v>5.5042735042735051</v>
      </c>
      <c r="AL74" s="52">
        <f t="shared" si="37"/>
        <v>3.9595959595959598</v>
      </c>
      <c r="AM74" s="52">
        <f t="shared" si="38"/>
        <v>3.6480186480186481</v>
      </c>
      <c r="AN74" s="52">
        <f t="shared" si="39"/>
        <v>3.6480186480186481</v>
      </c>
      <c r="AO74" s="52">
        <f t="shared" si="40"/>
        <v>5.0574712643678161</v>
      </c>
      <c r="AP74" s="52">
        <f t="shared" si="41"/>
        <v>4.023372287145242</v>
      </c>
      <c r="AQ74" s="52">
        <f t="shared" si="42"/>
        <v>7.0741482965931857</v>
      </c>
      <c r="AR74" s="52">
        <f t="shared" si="43"/>
        <v>6.1728395061728394</v>
      </c>
      <c r="AS74" s="53">
        <f t="shared" si="44"/>
        <v>71.507352941176478</v>
      </c>
      <c r="AT74" s="54">
        <f t="shared" si="45"/>
        <v>68.40148698884758</v>
      </c>
      <c r="AU74" s="54">
        <f t="shared" si="46"/>
        <v>69.245647969052214</v>
      </c>
      <c r="AV74" s="54">
        <f t="shared" si="47"/>
        <v>69.245647969052214</v>
      </c>
      <c r="AW74" s="54">
        <f t="shared" si="48"/>
        <v>69.199178644763862</v>
      </c>
      <c r="AX74" s="54">
        <f t="shared" si="49"/>
        <v>66.666666666666686</v>
      </c>
      <c r="AY74" s="54">
        <f t="shared" si="50"/>
        <v>66.666666666666686</v>
      </c>
      <c r="AZ74" s="54">
        <f t="shared" si="51"/>
        <v>56.811594202898554</v>
      </c>
      <c r="BA74" s="54">
        <f t="shared" si="52"/>
        <v>64.271047227926076</v>
      </c>
      <c r="BB74" s="54">
        <f t="shared" si="53"/>
        <v>64.271047227926076</v>
      </c>
      <c r="BC74" s="54">
        <f t="shared" si="54"/>
        <v>69.213483146067418</v>
      </c>
      <c r="BD74" s="54">
        <f t="shared" si="55"/>
        <v>47.534516765285993</v>
      </c>
      <c r="BE74" s="54">
        <f t="shared" si="56"/>
        <v>67.238095238095227</v>
      </c>
      <c r="BF74" s="54">
        <f t="shared" si="57"/>
        <v>59.28853754940711</v>
      </c>
      <c r="BG74" s="51">
        <v>7.61</v>
      </c>
      <c r="BH74" s="52">
        <v>7.55</v>
      </c>
      <c r="BI74" s="52">
        <v>7.88</v>
      </c>
      <c r="BJ74" s="52">
        <v>7.88</v>
      </c>
      <c r="BK74" s="52">
        <v>8.33</v>
      </c>
      <c r="BL74" s="52">
        <v>7.44</v>
      </c>
      <c r="BM74" s="52">
        <v>7.44</v>
      </c>
      <c r="BN74" s="52">
        <v>7.15</v>
      </c>
      <c r="BO74" s="52">
        <v>9.39</v>
      </c>
      <c r="BP74" s="52">
        <v>9.39</v>
      </c>
      <c r="BQ74" s="52">
        <v>9.31</v>
      </c>
      <c r="BR74" s="52">
        <v>6.82</v>
      </c>
      <c r="BS74" s="52">
        <v>7.46</v>
      </c>
      <c r="BT74" s="52">
        <v>7.15</v>
      </c>
    </row>
    <row r="75" spans="1:72" ht="18" x14ac:dyDescent="0.25">
      <c r="A75" s="49" t="s">
        <v>148</v>
      </c>
      <c r="B75" s="50" t="s">
        <v>2702</v>
      </c>
      <c r="C75" s="51">
        <v>2.0499999999999998</v>
      </c>
      <c r="D75" s="52">
        <v>1.71</v>
      </c>
      <c r="E75" s="52">
        <v>3.28</v>
      </c>
      <c r="F75" s="52">
        <v>3.28</v>
      </c>
      <c r="G75" s="52">
        <v>4.42</v>
      </c>
      <c r="H75" s="52">
        <v>3.15</v>
      </c>
      <c r="I75" s="52">
        <v>3.15</v>
      </c>
      <c r="J75" s="52">
        <v>3.3</v>
      </c>
      <c r="K75" s="52">
        <v>3.03</v>
      </c>
      <c r="L75" s="52">
        <v>3.03</v>
      </c>
      <c r="M75" s="52">
        <v>3.72</v>
      </c>
      <c r="N75" s="52">
        <v>3.58</v>
      </c>
      <c r="O75" s="52">
        <v>1.2</v>
      </c>
      <c r="P75" s="52">
        <v>3.63</v>
      </c>
      <c r="S75" s="54">
        <v>20.8</v>
      </c>
      <c r="T75" s="54">
        <v>20.8</v>
      </c>
      <c r="U75" s="54">
        <v>11.8</v>
      </c>
      <c r="V75" s="54">
        <v>7.3</v>
      </c>
      <c r="W75" s="54">
        <v>7.3</v>
      </c>
      <c r="Y75" s="54">
        <v>23.5</v>
      </c>
      <c r="Z75" s="54">
        <v>23.5</v>
      </c>
      <c r="AA75" s="54">
        <v>18</v>
      </c>
      <c r="AB75" s="54">
        <v>21.3</v>
      </c>
      <c r="AC75" s="54">
        <v>25</v>
      </c>
      <c r="AD75" s="54">
        <v>11.9</v>
      </c>
      <c r="AE75" s="51">
        <f t="shared" si="30"/>
        <v>0</v>
      </c>
      <c r="AF75" s="52">
        <f t="shared" si="31"/>
        <v>0</v>
      </c>
      <c r="AG75" s="52">
        <f t="shared" si="32"/>
        <v>6.3414634146341466</v>
      </c>
      <c r="AH75" s="52">
        <f t="shared" si="33"/>
        <v>6.3414634146341466</v>
      </c>
      <c r="AI75" s="52">
        <f t="shared" si="34"/>
        <v>2.6696832579185523</v>
      </c>
      <c r="AJ75" s="52">
        <f t="shared" si="35"/>
        <v>2.3174603174603177</v>
      </c>
      <c r="AK75" s="52">
        <f t="shared" si="36"/>
        <v>2.3174603174603177</v>
      </c>
      <c r="AL75" s="52">
        <f t="shared" si="37"/>
        <v>0</v>
      </c>
      <c r="AM75" s="52">
        <f t="shared" si="38"/>
        <v>7.7557755775577562</v>
      </c>
      <c r="AN75" s="52">
        <f t="shared" si="39"/>
        <v>7.7557755775577562</v>
      </c>
      <c r="AO75" s="52">
        <f t="shared" si="40"/>
        <v>4.838709677419355</v>
      </c>
      <c r="AP75" s="52">
        <f t="shared" si="41"/>
        <v>5.9497206703910619</v>
      </c>
      <c r="AQ75" s="52">
        <f t="shared" si="42"/>
        <v>20.833333333333336</v>
      </c>
      <c r="AR75" s="52">
        <f t="shared" si="43"/>
        <v>3.278236914600551</v>
      </c>
      <c r="AS75" s="53">
        <f t="shared" si="44"/>
        <v>0</v>
      </c>
      <c r="AT75" s="54">
        <f t="shared" si="45"/>
        <v>0</v>
      </c>
      <c r="AU75" s="54">
        <f t="shared" si="46"/>
        <v>40.232108317214696</v>
      </c>
      <c r="AV75" s="54">
        <f t="shared" si="47"/>
        <v>40.232108317214696</v>
      </c>
      <c r="AW75" s="54">
        <f t="shared" si="48"/>
        <v>24.229979466119094</v>
      </c>
      <c r="AX75" s="54">
        <f t="shared" si="49"/>
        <v>15.113871635610767</v>
      </c>
      <c r="AY75" s="54">
        <f t="shared" si="50"/>
        <v>15.113871635610767</v>
      </c>
      <c r="AZ75" s="54">
        <f t="shared" si="51"/>
        <v>0</v>
      </c>
      <c r="BA75" s="54">
        <f t="shared" si="52"/>
        <v>48.254620123203281</v>
      </c>
      <c r="BB75" s="54">
        <f t="shared" si="53"/>
        <v>48.254620123203281</v>
      </c>
      <c r="BC75" s="54">
        <f t="shared" si="54"/>
        <v>40.449438202247194</v>
      </c>
      <c r="BD75" s="54">
        <f t="shared" si="55"/>
        <v>42.011834319526628</v>
      </c>
      <c r="BE75" s="54">
        <f t="shared" si="56"/>
        <v>47.61904761904762</v>
      </c>
      <c r="BF75" s="54">
        <f t="shared" si="57"/>
        <v>23.51778656126482</v>
      </c>
      <c r="BI75" s="52">
        <v>7.89</v>
      </c>
      <c r="BJ75" s="52">
        <v>7.89</v>
      </c>
      <c r="BK75" s="52">
        <v>8.1999999999999993</v>
      </c>
      <c r="BL75" s="52">
        <v>8.06</v>
      </c>
      <c r="BM75" s="52">
        <v>8.06</v>
      </c>
      <c r="BO75" s="52">
        <v>7.66</v>
      </c>
      <c r="BP75" s="52">
        <v>7.66</v>
      </c>
      <c r="BQ75" s="52">
        <v>8.11</v>
      </c>
      <c r="BR75" s="52">
        <v>8.0500000000000007</v>
      </c>
      <c r="BS75" s="52">
        <v>7.71</v>
      </c>
      <c r="BT75" s="52">
        <v>8.26</v>
      </c>
    </row>
    <row r="76" spans="1:72" ht="18" x14ac:dyDescent="0.25">
      <c r="A76" s="49" t="s">
        <v>149</v>
      </c>
      <c r="B76" s="50" t="s">
        <v>2703</v>
      </c>
      <c r="C76" s="51">
        <v>2.37</v>
      </c>
      <c r="D76" s="52">
        <v>1.98</v>
      </c>
      <c r="E76" s="52">
        <v>4.12</v>
      </c>
      <c r="F76" s="52">
        <v>4.12</v>
      </c>
      <c r="G76" s="52">
        <v>3.39</v>
      </c>
      <c r="H76" s="52">
        <v>3.31</v>
      </c>
      <c r="I76" s="52">
        <v>3.31</v>
      </c>
      <c r="J76" s="52">
        <v>4.25</v>
      </c>
      <c r="K76" s="52">
        <v>4.2300000000000004</v>
      </c>
      <c r="L76" s="52">
        <v>4.2300000000000004</v>
      </c>
      <c r="M76" s="52">
        <v>4.37</v>
      </c>
      <c r="N76" s="52">
        <v>4.3499999999999996</v>
      </c>
      <c r="O76" s="52">
        <v>2.73</v>
      </c>
      <c r="P76" s="52">
        <v>4.34</v>
      </c>
      <c r="Q76" s="53">
        <v>28</v>
      </c>
      <c r="R76" s="54">
        <v>25.6</v>
      </c>
      <c r="S76" s="54">
        <v>8</v>
      </c>
      <c r="T76" s="54">
        <v>8</v>
      </c>
      <c r="U76" s="54">
        <v>4.8</v>
      </c>
      <c r="V76" s="54">
        <v>5.9</v>
      </c>
      <c r="W76" s="54">
        <v>5.9</v>
      </c>
      <c r="X76" s="54">
        <v>4.5999999999999996</v>
      </c>
      <c r="Y76" s="54">
        <v>13.7</v>
      </c>
      <c r="Z76" s="54">
        <v>13.7</v>
      </c>
      <c r="AA76" s="54">
        <v>7.1</v>
      </c>
      <c r="AB76" s="54">
        <v>13</v>
      </c>
      <c r="AC76" s="54">
        <v>12.1</v>
      </c>
      <c r="AD76" s="54">
        <v>8.4</v>
      </c>
      <c r="AE76" s="51">
        <f t="shared" si="30"/>
        <v>11.814345991561181</v>
      </c>
      <c r="AF76" s="52">
        <f t="shared" si="31"/>
        <v>12.929292929292931</v>
      </c>
      <c r="AG76" s="52">
        <f t="shared" si="32"/>
        <v>1.941747572815534</v>
      </c>
      <c r="AH76" s="52">
        <f t="shared" si="33"/>
        <v>1.941747572815534</v>
      </c>
      <c r="AI76" s="52">
        <f t="shared" si="34"/>
        <v>1.415929203539823</v>
      </c>
      <c r="AJ76" s="52">
        <f t="shared" si="35"/>
        <v>1.7824773413897281</v>
      </c>
      <c r="AK76" s="52">
        <f t="shared" si="36"/>
        <v>1.7824773413897281</v>
      </c>
      <c r="AL76" s="52">
        <f t="shared" si="37"/>
        <v>1.0823529411764705</v>
      </c>
      <c r="AM76" s="52">
        <f t="shared" si="38"/>
        <v>3.2387706855791958</v>
      </c>
      <c r="AN76" s="52">
        <f t="shared" si="39"/>
        <v>3.2387706855791958</v>
      </c>
      <c r="AO76" s="52">
        <f t="shared" si="40"/>
        <v>1.6247139588100685</v>
      </c>
      <c r="AP76" s="52">
        <f t="shared" si="41"/>
        <v>2.9885057471264371</v>
      </c>
      <c r="AQ76" s="52">
        <f t="shared" si="42"/>
        <v>4.4322344322344325</v>
      </c>
      <c r="AR76" s="52">
        <f t="shared" si="43"/>
        <v>1.935483870967742</v>
      </c>
      <c r="AS76" s="53">
        <f t="shared" si="44"/>
        <v>51.470588235294116</v>
      </c>
      <c r="AT76" s="54">
        <f t="shared" si="45"/>
        <v>47.583643122676584</v>
      </c>
      <c r="AU76" s="54">
        <f t="shared" si="46"/>
        <v>15.473887814313345</v>
      </c>
      <c r="AV76" s="54">
        <f t="shared" si="47"/>
        <v>15.473887814313345</v>
      </c>
      <c r="AW76" s="54">
        <f t="shared" si="48"/>
        <v>9.8562628336755633</v>
      </c>
      <c r="AX76" s="54">
        <f t="shared" si="49"/>
        <v>12.215320910973086</v>
      </c>
      <c r="AY76" s="54">
        <f t="shared" si="50"/>
        <v>12.215320910973086</v>
      </c>
      <c r="AZ76" s="54">
        <f t="shared" si="51"/>
        <v>13.333333333333332</v>
      </c>
      <c r="BA76" s="54">
        <f t="shared" si="52"/>
        <v>28.131416837782339</v>
      </c>
      <c r="BB76" s="54">
        <f t="shared" si="53"/>
        <v>28.131416837782339</v>
      </c>
      <c r="BC76" s="54">
        <f t="shared" si="54"/>
        <v>15.955056179775282</v>
      </c>
      <c r="BD76" s="54">
        <f t="shared" si="55"/>
        <v>25.641025641025639</v>
      </c>
      <c r="BE76" s="54">
        <f t="shared" si="56"/>
        <v>23.047619047619047</v>
      </c>
      <c r="BF76" s="54">
        <f t="shared" si="57"/>
        <v>16.600790513833992</v>
      </c>
      <c r="BG76" s="51">
        <v>7.69</v>
      </c>
      <c r="BH76" s="52">
        <v>7.66</v>
      </c>
      <c r="BI76" s="52">
        <v>8.33</v>
      </c>
      <c r="BJ76" s="52">
        <v>8.33</v>
      </c>
      <c r="BK76" s="52">
        <v>8.5500000000000007</v>
      </c>
      <c r="BL76" s="52">
        <v>8.49</v>
      </c>
      <c r="BM76" s="52">
        <v>8.49</v>
      </c>
      <c r="BN76" s="52">
        <v>8.3699999999999992</v>
      </c>
      <c r="BO76" s="52">
        <v>8.43</v>
      </c>
      <c r="BP76" s="52">
        <v>8.43</v>
      </c>
      <c r="BQ76" s="52">
        <v>8.32</v>
      </c>
      <c r="BR76" s="52">
        <v>8.3699999999999992</v>
      </c>
      <c r="BS76" s="52">
        <v>8.5</v>
      </c>
      <c r="BT76" s="52">
        <v>8.44</v>
      </c>
    </row>
    <row r="77" spans="1:72" ht="18" x14ac:dyDescent="0.25">
      <c r="A77" s="49" t="s">
        <v>150</v>
      </c>
      <c r="B77" s="50" t="s">
        <v>2704</v>
      </c>
      <c r="C77" s="51">
        <v>10.119999999999999</v>
      </c>
      <c r="D77" s="52">
        <v>7.83</v>
      </c>
      <c r="E77" s="52">
        <v>11</v>
      </c>
      <c r="F77" s="52">
        <v>11</v>
      </c>
      <c r="G77" s="52">
        <v>9.2899999999999991</v>
      </c>
      <c r="H77" s="52">
        <v>8.99</v>
      </c>
      <c r="I77" s="52">
        <v>8.99</v>
      </c>
      <c r="J77" s="52">
        <v>6.42</v>
      </c>
      <c r="K77" s="52">
        <v>10.210000000000001</v>
      </c>
      <c r="L77" s="52">
        <v>10.210000000000001</v>
      </c>
      <c r="M77" s="52">
        <v>8.92</v>
      </c>
      <c r="N77" s="52">
        <v>8.89</v>
      </c>
      <c r="O77" s="52">
        <v>8.18</v>
      </c>
      <c r="P77" s="52">
        <v>9.32</v>
      </c>
      <c r="Q77" s="53">
        <v>40.700000000000003</v>
      </c>
      <c r="R77" s="54">
        <v>33.4</v>
      </c>
      <c r="S77" s="54">
        <v>31.5</v>
      </c>
      <c r="T77" s="54">
        <v>31.5</v>
      </c>
      <c r="U77" s="54">
        <v>24.9</v>
      </c>
      <c r="V77" s="54">
        <v>27</v>
      </c>
      <c r="W77" s="54">
        <v>27</v>
      </c>
      <c r="X77" s="54">
        <v>18.7</v>
      </c>
      <c r="Y77" s="54">
        <v>23.4</v>
      </c>
      <c r="Z77" s="54">
        <v>23.4</v>
      </c>
      <c r="AA77" s="54">
        <v>19.3</v>
      </c>
      <c r="AB77" s="54">
        <v>31.4</v>
      </c>
      <c r="AC77" s="54">
        <v>25.4</v>
      </c>
      <c r="AD77" s="54">
        <v>29.1</v>
      </c>
      <c r="AE77" s="51">
        <f t="shared" si="30"/>
        <v>4.0217391304347831</v>
      </c>
      <c r="AF77" s="52">
        <f t="shared" si="31"/>
        <v>4.2656449553001279</v>
      </c>
      <c r="AG77" s="52">
        <f t="shared" si="32"/>
        <v>2.8636363636363638</v>
      </c>
      <c r="AH77" s="52">
        <f t="shared" si="33"/>
        <v>2.8636363636363638</v>
      </c>
      <c r="AI77" s="52">
        <f t="shared" si="34"/>
        <v>2.6803013993541445</v>
      </c>
      <c r="AJ77" s="52">
        <f t="shared" si="35"/>
        <v>3.0033370411568407</v>
      </c>
      <c r="AK77" s="52">
        <f t="shared" si="36"/>
        <v>3.0033370411568407</v>
      </c>
      <c r="AL77" s="52">
        <f t="shared" si="37"/>
        <v>2.9127725856697819</v>
      </c>
      <c r="AM77" s="52">
        <f t="shared" si="38"/>
        <v>2.2918707149853081</v>
      </c>
      <c r="AN77" s="52">
        <f t="shared" si="39"/>
        <v>2.2918707149853081</v>
      </c>
      <c r="AO77" s="52">
        <f t="shared" si="40"/>
        <v>2.1636771300448432</v>
      </c>
      <c r="AP77" s="52">
        <f t="shared" si="41"/>
        <v>3.5320584926884138</v>
      </c>
      <c r="AQ77" s="52">
        <f t="shared" si="42"/>
        <v>3.1051344743276283</v>
      </c>
      <c r="AR77" s="52">
        <f t="shared" si="43"/>
        <v>3.1223175965665235</v>
      </c>
      <c r="AS77" s="53">
        <f t="shared" si="44"/>
        <v>74.816176470588246</v>
      </c>
      <c r="AT77" s="54">
        <f t="shared" si="45"/>
        <v>62.081784386617102</v>
      </c>
      <c r="AU77" s="54">
        <f t="shared" si="46"/>
        <v>60.928433268858797</v>
      </c>
      <c r="AV77" s="54">
        <f t="shared" si="47"/>
        <v>60.928433268858797</v>
      </c>
      <c r="AW77" s="54">
        <f t="shared" si="48"/>
        <v>51.129363449691986</v>
      </c>
      <c r="AX77" s="54">
        <f t="shared" si="49"/>
        <v>55.900621118012424</v>
      </c>
      <c r="AY77" s="54">
        <f t="shared" si="50"/>
        <v>55.900621118012424</v>
      </c>
      <c r="AZ77" s="54">
        <f t="shared" si="51"/>
        <v>54.20289855072464</v>
      </c>
      <c r="BA77" s="54">
        <f t="shared" si="52"/>
        <v>48.049281314168375</v>
      </c>
      <c r="BB77" s="54">
        <f t="shared" si="53"/>
        <v>48.049281314168375</v>
      </c>
      <c r="BC77" s="54">
        <f t="shared" si="54"/>
        <v>43.370786516853933</v>
      </c>
      <c r="BD77" s="54">
        <f t="shared" si="55"/>
        <v>61.932938856015774</v>
      </c>
      <c r="BE77" s="54">
        <f t="shared" si="56"/>
        <v>48.38095238095238</v>
      </c>
      <c r="BF77" s="54">
        <f t="shared" si="57"/>
        <v>57.509881422924899</v>
      </c>
      <c r="BG77" s="51">
        <v>5.81</v>
      </c>
      <c r="BH77" s="52">
        <v>6.03</v>
      </c>
      <c r="BI77" s="52">
        <v>6.72</v>
      </c>
      <c r="BJ77" s="52">
        <v>6.72</v>
      </c>
      <c r="BK77" s="52">
        <v>6.99</v>
      </c>
      <c r="BL77" s="52">
        <v>6.94</v>
      </c>
      <c r="BM77" s="52">
        <v>6.94</v>
      </c>
      <c r="BN77" s="52">
        <v>7.19</v>
      </c>
      <c r="BO77" s="52">
        <v>6.63</v>
      </c>
      <c r="BP77" s="52">
        <v>6.63</v>
      </c>
      <c r="BQ77" s="52">
        <v>6.81</v>
      </c>
      <c r="BR77" s="52">
        <v>6.38</v>
      </c>
      <c r="BS77" s="52">
        <v>6.32</v>
      </c>
      <c r="BT77" s="52">
        <v>6.54</v>
      </c>
    </row>
    <row r="78" spans="1:72" ht="18" x14ac:dyDescent="0.25">
      <c r="A78" s="49" t="s">
        <v>151</v>
      </c>
      <c r="B78" s="50" t="s">
        <v>2705</v>
      </c>
      <c r="C78" s="51">
        <v>4.2</v>
      </c>
      <c r="D78" s="52">
        <v>3.65</v>
      </c>
      <c r="E78" s="52">
        <v>4.05</v>
      </c>
      <c r="F78" s="52">
        <v>4.05</v>
      </c>
      <c r="G78" s="52">
        <v>4.2300000000000004</v>
      </c>
      <c r="H78" s="52">
        <v>4.71</v>
      </c>
      <c r="I78" s="52">
        <v>4.71</v>
      </c>
      <c r="J78" s="52">
        <v>4.5</v>
      </c>
      <c r="K78" s="52">
        <v>4.76</v>
      </c>
      <c r="L78" s="52">
        <v>4.76</v>
      </c>
      <c r="M78" s="52">
        <v>5.65</v>
      </c>
      <c r="N78" s="52">
        <v>8.56</v>
      </c>
      <c r="O78" s="52">
        <v>5.01</v>
      </c>
      <c r="P78" s="52">
        <v>6.17</v>
      </c>
      <c r="Q78" s="53">
        <v>14.2</v>
      </c>
      <c r="R78" s="54">
        <v>13.7</v>
      </c>
      <c r="S78" s="54">
        <v>12.4</v>
      </c>
      <c r="T78" s="54">
        <v>12.4</v>
      </c>
      <c r="U78" s="54">
        <v>9.4</v>
      </c>
      <c r="V78" s="54">
        <v>15</v>
      </c>
      <c r="W78" s="54">
        <v>15</v>
      </c>
      <c r="X78" s="54">
        <v>16</v>
      </c>
      <c r="Y78" s="54">
        <v>18</v>
      </c>
      <c r="Z78" s="54">
        <v>18</v>
      </c>
      <c r="AA78" s="54">
        <v>14.1</v>
      </c>
      <c r="AB78" s="54">
        <v>17.399999999999999</v>
      </c>
      <c r="AC78" s="54">
        <v>6.1</v>
      </c>
      <c r="AD78" s="54">
        <v>12.1</v>
      </c>
      <c r="AE78" s="51">
        <f t="shared" si="30"/>
        <v>3.3809523809523805</v>
      </c>
      <c r="AF78" s="52">
        <f t="shared" si="31"/>
        <v>3.7534246575342465</v>
      </c>
      <c r="AG78" s="52">
        <f t="shared" si="32"/>
        <v>3.0617283950617287</v>
      </c>
      <c r="AH78" s="52">
        <f t="shared" si="33"/>
        <v>3.0617283950617287</v>
      </c>
      <c r="AI78" s="52">
        <f t="shared" si="34"/>
        <v>2.2222222222222219</v>
      </c>
      <c r="AJ78" s="52">
        <f t="shared" si="35"/>
        <v>3.1847133757961785</v>
      </c>
      <c r="AK78" s="52">
        <f t="shared" si="36"/>
        <v>3.1847133757961785</v>
      </c>
      <c r="AL78" s="52">
        <f t="shared" si="37"/>
        <v>3.5555555555555554</v>
      </c>
      <c r="AM78" s="52">
        <f t="shared" si="38"/>
        <v>3.7815126050420171</v>
      </c>
      <c r="AN78" s="52">
        <f t="shared" si="39"/>
        <v>3.7815126050420171</v>
      </c>
      <c r="AO78" s="52">
        <f t="shared" si="40"/>
        <v>2.4955752212389379</v>
      </c>
      <c r="AP78" s="52">
        <f t="shared" si="41"/>
        <v>2.0327102803738315</v>
      </c>
      <c r="AQ78" s="52">
        <f t="shared" si="42"/>
        <v>1.217564870259481</v>
      </c>
      <c r="AR78" s="52">
        <f t="shared" si="43"/>
        <v>1.9611021069692058</v>
      </c>
      <c r="AS78" s="53">
        <f t="shared" si="44"/>
        <v>26.102941176470591</v>
      </c>
      <c r="AT78" s="54">
        <f t="shared" si="45"/>
        <v>25.464684014869889</v>
      </c>
      <c r="AU78" s="54">
        <f t="shared" si="46"/>
        <v>23.984526112185684</v>
      </c>
      <c r="AV78" s="54">
        <f t="shared" si="47"/>
        <v>23.984526112185684</v>
      </c>
      <c r="AW78" s="54">
        <f t="shared" si="48"/>
        <v>19.301848049281315</v>
      </c>
      <c r="AX78" s="54">
        <f t="shared" si="49"/>
        <v>31.055900621118013</v>
      </c>
      <c r="AY78" s="54">
        <f t="shared" si="50"/>
        <v>31.055900621118013</v>
      </c>
      <c r="AZ78" s="54">
        <f t="shared" si="51"/>
        <v>46.376811594202898</v>
      </c>
      <c r="BA78" s="54">
        <f t="shared" si="52"/>
        <v>36.960985626283367</v>
      </c>
      <c r="BB78" s="54">
        <f t="shared" si="53"/>
        <v>36.960985626283367</v>
      </c>
      <c r="BC78" s="54">
        <f t="shared" si="54"/>
        <v>31.685393258426966</v>
      </c>
      <c r="BD78" s="54">
        <f t="shared" si="55"/>
        <v>34.319526627218927</v>
      </c>
      <c r="BE78" s="54">
        <f t="shared" si="56"/>
        <v>11.619047619047619</v>
      </c>
      <c r="BF78" s="54">
        <f t="shared" si="57"/>
        <v>23.913043478260867</v>
      </c>
      <c r="BG78" s="51">
        <v>7.31</v>
      </c>
      <c r="BH78" s="52">
        <v>7.25</v>
      </c>
      <c r="BI78" s="52">
        <v>7.16</v>
      </c>
      <c r="BJ78" s="52">
        <v>7.16</v>
      </c>
      <c r="BK78" s="52">
        <v>7.19</v>
      </c>
      <c r="BL78" s="52">
        <v>7.12</v>
      </c>
      <c r="BM78" s="52">
        <v>7.12</v>
      </c>
      <c r="BN78" s="52">
        <v>6.93</v>
      </c>
      <c r="BO78" s="52">
        <v>6.53</v>
      </c>
      <c r="BP78" s="52">
        <v>6.53</v>
      </c>
      <c r="BQ78" s="52">
        <v>6.85</v>
      </c>
      <c r="BR78" s="52">
        <v>6.82</v>
      </c>
      <c r="BS78" s="52">
        <v>7.04</v>
      </c>
      <c r="BT78" s="52">
        <v>7.21</v>
      </c>
    </row>
    <row r="79" spans="1:72" ht="18" x14ac:dyDescent="0.25">
      <c r="A79" s="49" t="s">
        <v>152</v>
      </c>
      <c r="B79" s="50" t="s">
        <v>2706</v>
      </c>
      <c r="C79" s="51">
        <v>6.12</v>
      </c>
      <c r="D79" s="52">
        <v>6.38</v>
      </c>
      <c r="E79" s="52">
        <v>7.13</v>
      </c>
      <c r="F79" s="52">
        <v>7.13</v>
      </c>
      <c r="G79" s="52">
        <v>5.58</v>
      </c>
      <c r="H79" s="52">
        <v>7.53</v>
      </c>
      <c r="I79" s="52">
        <v>7.53</v>
      </c>
      <c r="J79" s="52">
        <v>5.25</v>
      </c>
      <c r="K79" s="52">
        <v>6.02</v>
      </c>
      <c r="L79" s="52">
        <v>6.02</v>
      </c>
      <c r="M79" s="52">
        <v>5.91</v>
      </c>
      <c r="N79" s="52">
        <v>6.4</v>
      </c>
      <c r="O79" s="52">
        <v>5.44</v>
      </c>
      <c r="P79" s="52">
        <v>5.61</v>
      </c>
      <c r="S79" s="54">
        <v>24</v>
      </c>
      <c r="T79" s="54">
        <v>24</v>
      </c>
      <c r="U79" s="54">
        <v>12.5</v>
      </c>
      <c r="V79" s="54">
        <v>27.9</v>
      </c>
      <c r="W79" s="54">
        <v>27.9</v>
      </c>
      <c r="X79" s="54">
        <v>24.8</v>
      </c>
      <c r="AE79" s="51">
        <f t="shared" si="30"/>
        <v>0</v>
      </c>
      <c r="AF79" s="52">
        <f t="shared" si="31"/>
        <v>0</v>
      </c>
      <c r="AG79" s="52">
        <f t="shared" si="32"/>
        <v>3.3660589060308554</v>
      </c>
      <c r="AH79" s="52">
        <f t="shared" si="33"/>
        <v>3.3660589060308554</v>
      </c>
      <c r="AI79" s="52">
        <f t="shared" si="34"/>
        <v>2.2401433691756272</v>
      </c>
      <c r="AJ79" s="52">
        <f t="shared" si="35"/>
        <v>3.7051792828685257</v>
      </c>
      <c r="AK79" s="52">
        <f t="shared" si="36"/>
        <v>3.7051792828685257</v>
      </c>
      <c r="AL79" s="52">
        <f t="shared" si="37"/>
        <v>4.7238095238095239</v>
      </c>
      <c r="AM79" s="52">
        <f t="shared" si="38"/>
        <v>0</v>
      </c>
      <c r="AN79" s="52">
        <f t="shared" si="39"/>
        <v>0</v>
      </c>
      <c r="AO79" s="52">
        <f t="shared" si="40"/>
        <v>0</v>
      </c>
      <c r="AP79" s="52">
        <f t="shared" si="41"/>
        <v>0</v>
      </c>
      <c r="AQ79" s="52">
        <f t="shared" si="42"/>
        <v>0</v>
      </c>
      <c r="AR79" s="52">
        <f t="shared" si="43"/>
        <v>0</v>
      </c>
      <c r="AS79" s="53">
        <f t="shared" si="44"/>
        <v>0</v>
      </c>
      <c r="AT79" s="54">
        <f t="shared" si="45"/>
        <v>0</v>
      </c>
      <c r="AU79" s="54">
        <f t="shared" si="46"/>
        <v>46.421663442940037</v>
      </c>
      <c r="AV79" s="54">
        <f t="shared" si="47"/>
        <v>46.421663442940037</v>
      </c>
      <c r="AW79" s="54">
        <f t="shared" si="48"/>
        <v>25.66735112936345</v>
      </c>
      <c r="AX79" s="54">
        <f t="shared" si="49"/>
        <v>57.763975155279503</v>
      </c>
      <c r="AY79" s="54">
        <f t="shared" si="50"/>
        <v>57.763975155279503</v>
      </c>
      <c r="AZ79" s="54">
        <f t="shared" si="51"/>
        <v>71.884057971014499</v>
      </c>
      <c r="BA79" s="54">
        <f t="shared" si="52"/>
        <v>0</v>
      </c>
      <c r="BB79" s="54">
        <f t="shared" si="53"/>
        <v>0</v>
      </c>
      <c r="BC79" s="54">
        <f t="shared" si="54"/>
        <v>0</v>
      </c>
      <c r="BD79" s="54">
        <f t="shared" si="55"/>
        <v>0</v>
      </c>
      <c r="BE79" s="54">
        <f t="shared" si="56"/>
        <v>0</v>
      </c>
      <c r="BF79" s="54">
        <f t="shared" si="57"/>
        <v>0</v>
      </c>
      <c r="BI79" s="52">
        <v>6.67</v>
      </c>
      <c r="BJ79" s="52">
        <v>6.67</v>
      </c>
      <c r="BK79" s="52">
        <v>6.86</v>
      </c>
      <c r="BL79" s="52">
        <v>6.66</v>
      </c>
      <c r="BM79" s="52">
        <v>6.66</v>
      </c>
      <c r="BN79" s="52">
        <v>6.61</v>
      </c>
    </row>
    <row r="80" spans="1:72" ht="18" x14ac:dyDescent="0.25">
      <c r="A80" s="49" t="s">
        <v>153</v>
      </c>
      <c r="B80" s="50" t="s">
        <v>2707</v>
      </c>
      <c r="C80" s="51">
        <v>4.6100000000000003</v>
      </c>
      <c r="D80" s="52">
        <v>5.76</v>
      </c>
      <c r="E80" s="52">
        <v>5.74</v>
      </c>
      <c r="F80" s="52">
        <v>5.74</v>
      </c>
      <c r="G80" s="52">
        <v>5.67</v>
      </c>
      <c r="H80" s="52">
        <v>5.93</v>
      </c>
      <c r="I80" s="52">
        <v>5.93</v>
      </c>
      <c r="J80" s="52">
        <v>4.3499999999999996</v>
      </c>
      <c r="K80" s="52">
        <v>5.6</v>
      </c>
      <c r="L80" s="52">
        <v>5.6</v>
      </c>
      <c r="M80" s="52">
        <v>5.76</v>
      </c>
      <c r="N80" s="52">
        <v>4.76</v>
      </c>
      <c r="O80" s="52">
        <v>4.87</v>
      </c>
      <c r="P80" s="52">
        <v>4.47</v>
      </c>
      <c r="Q80" s="53">
        <v>24</v>
      </c>
      <c r="R80" s="54">
        <v>24.7</v>
      </c>
      <c r="S80" s="54">
        <v>35.9</v>
      </c>
      <c r="T80" s="54">
        <v>35.9</v>
      </c>
      <c r="U80" s="54">
        <v>31.8</v>
      </c>
      <c r="V80" s="54">
        <v>35.299999999999997</v>
      </c>
      <c r="W80" s="54">
        <v>35.299999999999997</v>
      </c>
      <c r="X80" s="54">
        <v>28</v>
      </c>
      <c r="Y80" s="54">
        <v>23.5</v>
      </c>
      <c r="Z80" s="54">
        <v>23.5</v>
      </c>
      <c r="AA80" s="54">
        <v>28.1</v>
      </c>
      <c r="AB80" s="54">
        <v>25</v>
      </c>
      <c r="AC80" s="54">
        <v>30.1</v>
      </c>
      <c r="AD80" s="54">
        <v>22.4</v>
      </c>
      <c r="AE80" s="51">
        <f t="shared" si="30"/>
        <v>5.2060737527114966</v>
      </c>
      <c r="AF80" s="52">
        <f t="shared" si="31"/>
        <v>4.2881944444444446</v>
      </c>
      <c r="AG80" s="52">
        <f t="shared" si="32"/>
        <v>6.2543554006968636</v>
      </c>
      <c r="AH80" s="52">
        <f t="shared" si="33"/>
        <v>6.2543554006968636</v>
      </c>
      <c r="AI80" s="52">
        <f t="shared" si="34"/>
        <v>5.6084656084656084</v>
      </c>
      <c r="AJ80" s="52">
        <f t="shared" si="35"/>
        <v>5.9527824620573355</v>
      </c>
      <c r="AK80" s="52">
        <f t="shared" si="36"/>
        <v>5.9527824620573355</v>
      </c>
      <c r="AL80" s="52">
        <f t="shared" si="37"/>
        <v>6.4367816091954024</v>
      </c>
      <c r="AM80" s="52">
        <f t="shared" si="38"/>
        <v>4.1964285714285721</v>
      </c>
      <c r="AN80" s="52">
        <f t="shared" si="39"/>
        <v>4.1964285714285721</v>
      </c>
      <c r="AO80" s="52">
        <f t="shared" si="40"/>
        <v>4.8784722222222223</v>
      </c>
      <c r="AP80" s="52">
        <f t="shared" si="41"/>
        <v>5.2521008403361344</v>
      </c>
      <c r="AQ80" s="52">
        <f t="shared" si="42"/>
        <v>6.1806981519507191</v>
      </c>
      <c r="AR80" s="52">
        <f t="shared" si="43"/>
        <v>5.0111856823266221</v>
      </c>
      <c r="AS80" s="53">
        <f t="shared" si="44"/>
        <v>44.117647058823529</v>
      </c>
      <c r="AT80" s="54">
        <f t="shared" si="45"/>
        <v>45.910780669144984</v>
      </c>
      <c r="AU80" s="54">
        <f t="shared" si="46"/>
        <v>69.439071566731144</v>
      </c>
      <c r="AV80" s="54">
        <f t="shared" si="47"/>
        <v>69.439071566731144</v>
      </c>
      <c r="AW80" s="54">
        <f t="shared" si="48"/>
        <v>65.297741273100613</v>
      </c>
      <c r="AX80" s="54">
        <f t="shared" si="49"/>
        <v>73.084886128364388</v>
      </c>
      <c r="AY80" s="54">
        <f t="shared" si="50"/>
        <v>73.084886128364388</v>
      </c>
      <c r="AZ80" s="54">
        <f t="shared" si="51"/>
        <v>81.159420289855078</v>
      </c>
      <c r="BA80" s="54">
        <f t="shared" si="52"/>
        <v>48.254620123203281</v>
      </c>
      <c r="BB80" s="54">
        <f t="shared" si="53"/>
        <v>48.254620123203281</v>
      </c>
      <c r="BC80" s="54">
        <f t="shared" si="54"/>
        <v>63.146067415730336</v>
      </c>
      <c r="BD80" s="54">
        <f t="shared" si="55"/>
        <v>49.309664694280073</v>
      </c>
      <c r="BE80" s="54">
        <f t="shared" si="56"/>
        <v>57.333333333333336</v>
      </c>
      <c r="BF80" s="54">
        <f t="shared" si="57"/>
        <v>44.268774703557312</v>
      </c>
      <c r="BG80" s="51">
        <v>5.86</v>
      </c>
      <c r="BH80" s="52">
        <v>5.51</v>
      </c>
      <c r="BI80" s="52">
        <v>6.54</v>
      </c>
      <c r="BJ80" s="52">
        <v>6.54</v>
      </c>
      <c r="BK80" s="52">
        <v>6.79</v>
      </c>
      <c r="BL80" s="52">
        <v>6.65</v>
      </c>
      <c r="BM80" s="52">
        <v>6.65</v>
      </c>
      <c r="BN80" s="52">
        <v>6.28</v>
      </c>
      <c r="BO80" s="52">
        <v>5.9</v>
      </c>
      <c r="BP80" s="52">
        <v>5.9</v>
      </c>
      <c r="BQ80" s="52">
        <v>6.25</v>
      </c>
      <c r="BR80" s="52">
        <v>5.87</v>
      </c>
      <c r="BS80" s="52">
        <v>6.94</v>
      </c>
      <c r="BT80" s="52">
        <v>7.07</v>
      </c>
    </row>
    <row r="81" spans="1:72" ht="18" x14ac:dyDescent="0.25">
      <c r="A81" s="49" t="s">
        <v>146</v>
      </c>
      <c r="B81" s="50" t="s">
        <v>2708</v>
      </c>
      <c r="C81" s="51">
        <v>0.93</v>
      </c>
      <c r="D81" s="52">
        <v>1.1399999999999999</v>
      </c>
      <c r="E81" s="52">
        <v>2.0299999999999998</v>
      </c>
      <c r="F81" s="52">
        <v>2.0299999999999998</v>
      </c>
      <c r="G81" s="52">
        <v>2.17</v>
      </c>
      <c r="H81" s="52">
        <v>3.07</v>
      </c>
      <c r="I81" s="52">
        <v>3.07</v>
      </c>
      <c r="J81" s="52">
        <v>3.58</v>
      </c>
      <c r="K81" s="52">
        <v>3.32</v>
      </c>
      <c r="L81" s="52">
        <v>3.32</v>
      </c>
      <c r="M81" s="52">
        <v>2.99</v>
      </c>
      <c r="N81" s="52">
        <v>1.24</v>
      </c>
      <c r="O81" s="52">
        <v>0.8</v>
      </c>
      <c r="P81" s="52">
        <v>2.4300000000000002</v>
      </c>
      <c r="Q81" s="53">
        <v>7.1</v>
      </c>
      <c r="R81" s="54">
        <v>7.1</v>
      </c>
      <c r="S81" s="54">
        <v>22</v>
      </c>
      <c r="T81" s="54">
        <v>22</v>
      </c>
      <c r="U81" s="54">
        <v>27.1</v>
      </c>
      <c r="V81" s="54">
        <v>9</v>
      </c>
      <c r="W81" s="54">
        <v>9</v>
      </c>
      <c r="X81" s="54">
        <v>6</v>
      </c>
      <c r="Y81" s="54">
        <v>7</v>
      </c>
      <c r="Z81" s="54">
        <v>7</v>
      </c>
      <c r="AA81" s="54">
        <v>20.2</v>
      </c>
      <c r="AB81" s="54">
        <v>5.7</v>
      </c>
      <c r="AC81" s="54">
        <v>8</v>
      </c>
      <c r="AD81" s="54">
        <v>5.9</v>
      </c>
      <c r="AE81" s="51">
        <f t="shared" si="30"/>
        <v>7.6344086021505371</v>
      </c>
      <c r="AF81" s="52">
        <f t="shared" si="31"/>
        <v>6.2280701754385968</v>
      </c>
      <c r="AG81" s="52">
        <f t="shared" si="32"/>
        <v>10.837438423645322</v>
      </c>
      <c r="AH81" s="52">
        <f t="shared" si="33"/>
        <v>10.837438423645322</v>
      </c>
      <c r="AI81" s="52">
        <f t="shared" si="34"/>
        <v>12.488479262672811</v>
      </c>
      <c r="AJ81" s="52">
        <f t="shared" si="35"/>
        <v>2.9315960912052117</v>
      </c>
      <c r="AK81" s="52">
        <f t="shared" si="36"/>
        <v>2.9315960912052117</v>
      </c>
      <c r="AL81" s="52">
        <f t="shared" si="37"/>
        <v>1.6759776536312849</v>
      </c>
      <c r="AM81" s="52">
        <f t="shared" si="38"/>
        <v>2.1084337349397591</v>
      </c>
      <c r="AN81" s="52">
        <f t="shared" si="39"/>
        <v>2.1084337349397591</v>
      </c>
      <c r="AO81" s="52">
        <f t="shared" si="40"/>
        <v>6.7558528428093636</v>
      </c>
      <c r="AP81" s="52">
        <f t="shared" si="41"/>
        <v>4.596774193548387</v>
      </c>
      <c r="AQ81" s="52">
        <f t="shared" si="42"/>
        <v>10</v>
      </c>
      <c r="AR81" s="52">
        <f t="shared" si="43"/>
        <v>2.42798353909465</v>
      </c>
      <c r="AS81" s="53">
        <f t="shared" si="44"/>
        <v>13.051470588235295</v>
      </c>
      <c r="AT81" s="54">
        <f t="shared" si="45"/>
        <v>13.197026022304833</v>
      </c>
      <c r="AU81" s="54">
        <f t="shared" si="46"/>
        <v>42.553191489361701</v>
      </c>
      <c r="AV81" s="54">
        <f t="shared" si="47"/>
        <v>42.553191489361701</v>
      </c>
      <c r="AW81" s="54">
        <f t="shared" si="48"/>
        <v>55.646817248459953</v>
      </c>
      <c r="AX81" s="54">
        <f t="shared" si="49"/>
        <v>18.633540372670808</v>
      </c>
      <c r="AY81" s="54">
        <f t="shared" si="50"/>
        <v>18.633540372670808</v>
      </c>
      <c r="AZ81" s="54">
        <f t="shared" si="51"/>
        <v>17.391304347826086</v>
      </c>
      <c r="BA81" s="54">
        <f t="shared" si="52"/>
        <v>14.37371663244353</v>
      </c>
      <c r="BB81" s="54">
        <f t="shared" si="53"/>
        <v>14.37371663244353</v>
      </c>
      <c r="BC81" s="54">
        <f t="shared" si="54"/>
        <v>45.393258426966291</v>
      </c>
      <c r="BD81" s="54">
        <f t="shared" si="55"/>
        <v>11.242603550295858</v>
      </c>
      <c r="BE81" s="54">
        <f t="shared" si="56"/>
        <v>15.238095238095237</v>
      </c>
      <c r="BF81" s="54">
        <f t="shared" si="57"/>
        <v>11.660079051383399</v>
      </c>
      <c r="BG81" s="51">
        <v>8.5500000000000007</v>
      </c>
      <c r="BH81" s="52">
        <v>8.4700000000000006</v>
      </c>
      <c r="BI81" s="52">
        <v>8.67</v>
      </c>
      <c r="BJ81" s="52">
        <v>8.67</v>
      </c>
      <c r="BK81" s="52">
        <v>9.01</v>
      </c>
      <c r="BL81" s="52">
        <v>8.58</v>
      </c>
      <c r="BM81" s="52">
        <v>8.58</v>
      </c>
      <c r="BN81" s="52">
        <v>8.4499999999999993</v>
      </c>
      <c r="BO81" s="52">
        <v>8.4499999999999993</v>
      </c>
      <c r="BP81" s="52">
        <v>8.4499999999999993</v>
      </c>
      <c r="BQ81" s="52">
        <v>8.41</v>
      </c>
      <c r="BR81" s="52">
        <v>8.48</v>
      </c>
      <c r="BS81" s="52">
        <v>8.59</v>
      </c>
      <c r="BT81" s="52">
        <v>8.57</v>
      </c>
    </row>
    <row r="82" spans="1:72" ht="18" x14ac:dyDescent="0.25">
      <c r="A82" s="49" t="s">
        <v>147</v>
      </c>
      <c r="B82" s="50" t="s">
        <v>2709</v>
      </c>
      <c r="C82" s="51">
        <v>0.91</v>
      </c>
      <c r="D82" s="52">
        <v>2.2599999999999998</v>
      </c>
      <c r="E82" s="52">
        <v>2.2999999999999998</v>
      </c>
      <c r="F82" s="52">
        <v>2.2999999999999998</v>
      </c>
      <c r="G82" s="52">
        <v>3.77</v>
      </c>
      <c r="H82" s="52">
        <v>2.82</v>
      </c>
      <c r="I82" s="52">
        <v>2.82</v>
      </c>
      <c r="J82" s="52">
        <v>4.8</v>
      </c>
      <c r="K82" s="52">
        <v>2.02</v>
      </c>
      <c r="L82" s="52">
        <v>2.02</v>
      </c>
      <c r="M82" s="52">
        <v>4.13</v>
      </c>
      <c r="N82" s="52">
        <v>2.93</v>
      </c>
      <c r="O82" s="52">
        <v>2.02</v>
      </c>
      <c r="P82" s="52">
        <v>3.1</v>
      </c>
      <c r="S82" s="54">
        <v>18.8</v>
      </c>
      <c r="T82" s="54">
        <v>18.8</v>
      </c>
      <c r="U82" s="54">
        <v>28.3</v>
      </c>
      <c r="V82" s="54">
        <v>20.399999999999999</v>
      </c>
      <c r="W82" s="54">
        <v>20.399999999999999</v>
      </c>
      <c r="Y82" s="54">
        <v>4.7</v>
      </c>
      <c r="Z82" s="54">
        <v>4.7</v>
      </c>
      <c r="AA82" s="54">
        <v>11.3</v>
      </c>
      <c r="AC82" s="54">
        <v>7.8</v>
      </c>
      <c r="AE82" s="51">
        <f t="shared" si="30"/>
        <v>0</v>
      </c>
      <c r="AF82" s="52">
        <f t="shared" si="31"/>
        <v>0</v>
      </c>
      <c r="AG82" s="52">
        <f t="shared" si="32"/>
        <v>8.1739130434782616</v>
      </c>
      <c r="AH82" s="52">
        <f t="shared" si="33"/>
        <v>8.1739130434782616</v>
      </c>
      <c r="AI82" s="52">
        <f t="shared" si="34"/>
        <v>7.5066312997347477</v>
      </c>
      <c r="AJ82" s="52">
        <f t="shared" si="35"/>
        <v>7.2340425531914896</v>
      </c>
      <c r="AK82" s="52">
        <f t="shared" si="36"/>
        <v>7.2340425531914896</v>
      </c>
      <c r="AL82" s="52">
        <f t="shared" si="37"/>
        <v>0</v>
      </c>
      <c r="AM82" s="52">
        <f t="shared" si="38"/>
        <v>2.3267326732673266</v>
      </c>
      <c r="AN82" s="52">
        <f t="shared" si="39"/>
        <v>2.3267326732673266</v>
      </c>
      <c r="AO82" s="52">
        <f t="shared" si="40"/>
        <v>2.7360774818401938</v>
      </c>
      <c r="AP82" s="52">
        <f t="shared" si="41"/>
        <v>0</v>
      </c>
      <c r="AQ82" s="52">
        <f t="shared" si="42"/>
        <v>3.8613861386138613</v>
      </c>
      <c r="AR82" s="52">
        <f t="shared" si="43"/>
        <v>0</v>
      </c>
      <c r="AS82" s="53">
        <f t="shared" si="44"/>
        <v>0</v>
      </c>
      <c r="AT82" s="54">
        <f t="shared" si="45"/>
        <v>0</v>
      </c>
      <c r="AU82" s="54">
        <f t="shared" si="46"/>
        <v>36.36363636363636</v>
      </c>
      <c r="AV82" s="54">
        <f t="shared" si="47"/>
        <v>36.36363636363636</v>
      </c>
      <c r="AW82" s="54">
        <f t="shared" si="48"/>
        <v>58.110882956878847</v>
      </c>
      <c r="AX82" s="54">
        <f t="shared" si="49"/>
        <v>42.236024844720497</v>
      </c>
      <c r="AY82" s="54">
        <f t="shared" si="50"/>
        <v>42.236024844720497</v>
      </c>
      <c r="AZ82" s="54">
        <f t="shared" si="51"/>
        <v>0</v>
      </c>
      <c r="BA82" s="54">
        <f t="shared" si="52"/>
        <v>9.6509240246406574</v>
      </c>
      <c r="BB82" s="54">
        <f t="shared" si="53"/>
        <v>9.6509240246406574</v>
      </c>
      <c r="BC82" s="54">
        <f t="shared" si="54"/>
        <v>25.393258426966291</v>
      </c>
      <c r="BD82" s="54">
        <f t="shared" si="55"/>
        <v>0</v>
      </c>
      <c r="BE82" s="54">
        <f t="shared" si="56"/>
        <v>14.857142857142858</v>
      </c>
      <c r="BF82" s="54">
        <f t="shared" si="57"/>
        <v>0</v>
      </c>
      <c r="BI82" s="52">
        <v>7.44</v>
      </c>
      <c r="BJ82" s="52">
        <v>7.44</v>
      </c>
      <c r="BK82" s="52">
        <v>7.75</v>
      </c>
      <c r="BL82" s="52">
        <v>4.95</v>
      </c>
      <c r="BM82" s="52">
        <v>4.95</v>
      </c>
      <c r="BO82" s="52">
        <v>6.98</v>
      </c>
      <c r="BP82" s="52">
        <v>6.98</v>
      </c>
      <c r="BQ82" s="52">
        <v>6.2</v>
      </c>
      <c r="BS82" s="52">
        <v>6.69</v>
      </c>
    </row>
    <row r="83" spans="1:72" ht="18" x14ac:dyDescent="0.25">
      <c r="A83" s="49" t="s">
        <v>160</v>
      </c>
      <c r="B83" s="50" t="s">
        <v>2710</v>
      </c>
      <c r="C83" s="51">
        <v>2.4700000000000002</v>
      </c>
      <c r="D83" s="52">
        <v>4.54</v>
      </c>
      <c r="E83" s="52">
        <v>3.57</v>
      </c>
      <c r="F83" s="52">
        <v>3.57</v>
      </c>
      <c r="G83" s="52">
        <v>3.17</v>
      </c>
      <c r="H83" s="52">
        <v>3.62</v>
      </c>
      <c r="I83" s="52">
        <v>3.62</v>
      </c>
      <c r="J83" s="52">
        <v>3.6</v>
      </c>
      <c r="K83" s="52">
        <v>6.94</v>
      </c>
      <c r="L83" s="52">
        <v>6.94</v>
      </c>
      <c r="M83" s="52">
        <v>5.31</v>
      </c>
      <c r="N83" s="52">
        <v>4.1900000000000004</v>
      </c>
      <c r="O83" s="52">
        <v>3.11</v>
      </c>
      <c r="P83" s="52">
        <v>5.77</v>
      </c>
      <c r="Q83" s="53">
        <v>3.6</v>
      </c>
      <c r="R83" s="54">
        <v>3.7</v>
      </c>
      <c r="S83" s="54">
        <v>2.6</v>
      </c>
      <c r="T83" s="54">
        <v>2.6</v>
      </c>
      <c r="U83" s="54">
        <v>5.4</v>
      </c>
      <c r="V83" s="54">
        <v>3.2</v>
      </c>
      <c r="W83" s="54">
        <v>3.2</v>
      </c>
      <c r="X83" s="54">
        <v>5.8</v>
      </c>
      <c r="Y83" s="54">
        <v>5.4</v>
      </c>
      <c r="Z83" s="54">
        <v>5.4</v>
      </c>
      <c r="AA83" s="54">
        <v>9.1999999999999993</v>
      </c>
      <c r="AB83" s="54">
        <v>3.4</v>
      </c>
      <c r="AC83" s="54">
        <v>2.8</v>
      </c>
      <c r="AD83" s="54">
        <v>3.3</v>
      </c>
      <c r="AE83" s="51">
        <f t="shared" si="30"/>
        <v>1.4574898785425101</v>
      </c>
      <c r="AF83" s="52">
        <f t="shared" si="31"/>
        <v>0.81497797356828194</v>
      </c>
      <c r="AG83" s="52">
        <f t="shared" si="32"/>
        <v>0.72829131652661072</v>
      </c>
      <c r="AH83" s="52">
        <f t="shared" si="33"/>
        <v>0.72829131652661072</v>
      </c>
      <c r="AI83" s="52">
        <f t="shared" si="34"/>
        <v>1.7034700315457414</v>
      </c>
      <c r="AJ83" s="52">
        <f t="shared" si="35"/>
        <v>0.88397790055248626</v>
      </c>
      <c r="AK83" s="52">
        <f t="shared" si="36"/>
        <v>0.88397790055248626</v>
      </c>
      <c r="AL83" s="52">
        <f t="shared" si="37"/>
        <v>1.6111111111111109</v>
      </c>
      <c r="AM83" s="52">
        <f t="shared" si="38"/>
        <v>0.77809798270893371</v>
      </c>
      <c r="AN83" s="52">
        <f t="shared" si="39"/>
        <v>0.77809798270893371</v>
      </c>
      <c r="AO83" s="52">
        <f t="shared" si="40"/>
        <v>1.7325800376647835</v>
      </c>
      <c r="AP83" s="52">
        <f t="shared" si="41"/>
        <v>0.81145584725536979</v>
      </c>
      <c r="AQ83" s="52">
        <f t="shared" si="42"/>
        <v>0.90032154340836013</v>
      </c>
      <c r="AR83" s="52">
        <f t="shared" si="43"/>
        <v>0.57192374350086661</v>
      </c>
      <c r="AS83" s="53">
        <f t="shared" si="44"/>
        <v>6.6176470588235299</v>
      </c>
      <c r="AT83" s="54">
        <f t="shared" si="45"/>
        <v>6.87732342007435</v>
      </c>
      <c r="AU83" s="54">
        <f t="shared" si="46"/>
        <v>5.029013539651837</v>
      </c>
      <c r="AV83" s="54">
        <f t="shared" si="47"/>
        <v>5.029013539651837</v>
      </c>
      <c r="AW83" s="54">
        <f t="shared" si="48"/>
        <v>11.08829568788501</v>
      </c>
      <c r="AX83" s="54">
        <f t="shared" si="49"/>
        <v>6.625258799171843</v>
      </c>
      <c r="AY83" s="54">
        <f t="shared" si="50"/>
        <v>6.625258799171843</v>
      </c>
      <c r="AZ83" s="54">
        <f t="shared" si="51"/>
        <v>16.811594202898551</v>
      </c>
      <c r="BA83" s="54">
        <f t="shared" si="52"/>
        <v>11.08829568788501</v>
      </c>
      <c r="BB83" s="54">
        <f t="shared" si="53"/>
        <v>11.08829568788501</v>
      </c>
      <c r="BC83" s="54">
        <f t="shared" si="54"/>
        <v>20.674157303370784</v>
      </c>
      <c r="BD83" s="54">
        <f t="shared" si="55"/>
        <v>6.7061143984220903</v>
      </c>
      <c r="BE83" s="54">
        <f t="shared" si="56"/>
        <v>5.333333333333333</v>
      </c>
      <c r="BF83" s="54">
        <f t="shared" si="57"/>
        <v>6.5217391304347823</v>
      </c>
      <c r="BG83" s="51">
        <v>8.2899999999999991</v>
      </c>
      <c r="BH83" s="52">
        <v>8.74</v>
      </c>
      <c r="BI83" s="52">
        <v>8.52</v>
      </c>
      <c r="BJ83" s="52">
        <v>8.52</v>
      </c>
      <c r="BK83" s="52">
        <v>8.8000000000000007</v>
      </c>
      <c r="BL83" s="52">
        <v>8.83</v>
      </c>
      <c r="BM83" s="52">
        <v>8.83</v>
      </c>
      <c r="BN83" s="52">
        <v>8.89</v>
      </c>
      <c r="BO83" s="52">
        <v>8.76</v>
      </c>
      <c r="BP83" s="52">
        <v>8.76</v>
      </c>
      <c r="BQ83" s="52">
        <v>8.86</v>
      </c>
      <c r="BR83" s="52">
        <v>9.2799999999999994</v>
      </c>
      <c r="BS83" s="52">
        <v>9.48</v>
      </c>
      <c r="BT83" s="52">
        <v>9.0500000000000007</v>
      </c>
    </row>
    <row r="84" spans="1:72" ht="18" x14ac:dyDescent="0.25">
      <c r="A84" s="49" t="s">
        <v>161</v>
      </c>
      <c r="B84" s="50" t="s">
        <v>2711</v>
      </c>
      <c r="C84" s="51">
        <v>4.72</v>
      </c>
      <c r="D84" s="52">
        <v>4.7300000000000004</v>
      </c>
      <c r="E84" s="52">
        <v>3.29</v>
      </c>
      <c r="F84" s="52">
        <v>3.29</v>
      </c>
      <c r="G84" s="52">
        <v>2.68</v>
      </c>
      <c r="H84" s="52">
        <v>3.14</v>
      </c>
      <c r="I84" s="52">
        <v>3.14</v>
      </c>
      <c r="J84" s="52">
        <v>3.01</v>
      </c>
      <c r="K84" s="52">
        <v>5.62</v>
      </c>
      <c r="L84" s="52">
        <v>5.62</v>
      </c>
      <c r="M84" s="52">
        <v>5.32</v>
      </c>
      <c r="N84" s="52">
        <v>1.69</v>
      </c>
      <c r="O84" s="52">
        <v>2.08</v>
      </c>
      <c r="P84" s="52">
        <v>2.12</v>
      </c>
      <c r="Q84" s="53">
        <v>18.399999999999999</v>
      </c>
      <c r="R84" s="54">
        <v>17.7</v>
      </c>
      <c r="S84" s="54">
        <v>11.6</v>
      </c>
      <c r="T84" s="54">
        <v>11.6</v>
      </c>
      <c r="U84" s="54">
        <v>16.8</v>
      </c>
      <c r="V84" s="54">
        <v>9.6999999999999993</v>
      </c>
      <c r="W84" s="54">
        <v>9.6999999999999993</v>
      </c>
      <c r="X84" s="54">
        <v>13.5</v>
      </c>
      <c r="Y84" s="54">
        <v>12.8</v>
      </c>
      <c r="Z84" s="54">
        <v>12.8</v>
      </c>
      <c r="AA84" s="54">
        <v>18.5</v>
      </c>
      <c r="AE84" s="51">
        <f t="shared" si="30"/>
        <v>3.8983050847457625</v>
      </c>
      <c r="AF84" s="52">
        <f t="shared" si="31"/>
        <v>3.7420718816067646</v>
      </c>
      <c r="AG84" s="52">
        <f t="shared" si="32"/>
        <v>3.525835866261398</v>
      </c>
      <c r="AH84" s="52">
        <f t="shared" si="33"/>
        <v>3.525835866261398</v>
      </c>
      <c r="AI84" s="52">
        <f t="shared" si="34"/>
        <v>6.2686567164179108</v>
      </c>
      <c r="AJ84" s="52">
        <f t="shared" si="35"/>
        <v>3.0891719745222925</v>
      </c>
      <c r="AK84" s="52">
        <f t="shared" si="36"/>
        <v>3.0891719745222925</v>
      </c>
      <c r="AL84" s="52">
        <f t="shared" si="37"/>
        <v>4.4850498338870439</v>
      </c>
      <c r="AM84" s="52">
        <f t="shared" si="38"/>
        <v>2.2775800711743774</v>
      </c>
      <c r="AN84" s="52">
        <f t="shared" si="39"/>
        <v>2.2775800711743774</v>
      </c>
      <c r="AO84" s="52">
        <f t="shared" si="40"/>
        <v>3.477443609022556</v>
      </c>
      <c r="AP84" s="52">
        <f t="shared" si="41"/>
        <v>0</v>
      </c>
      <c r="AQ84" s="52">
        <f t="shared" si="42"/>
        <v>0</v>
      </c>
      <c r="AR84" s="52">
        <f t="shared" si="43"/>
        <v>0</v>
      </c>
      <c r="AS84" s="53">
        <f t="shared" si="44"/>
        <v>33.823529411764703</v>
      </c>
      <c r="AT84" s="54">
        <f t="shared" si="45"/>
        <v>32.899628252788105</v>
      </c>
      <c r="AU84" s="54">
        <f t="shared" si="46"/>
        <v>22.43713733075435</v>
      </c>
      <c r="AV84" s="54">
        <f t="shared" si="47"/>
        <v>22.43713733075435</v>
      </c>
      <c r="AW84" s="54">
        <f t="shared" si="48"/>
        <v>34.496919917864474</v>
      </c>
      <c r="AX84" s="54">
        <f t="shared" si="49"/>
        <v>20.082815734989648</v>
      </c>
      <c r="AY84" s="54">
        <f t="shared" si="50"/>
        <v>20.082815734989648</v>
      </c>
      <c r="AZ84" s="54">
        <f t="shared" si="51"/>
        <v>39.130434782608695</v>
      </c>
      <c r="BA84" s="54">
        <f t="shared" si="52"/>
        <v>26.283367556468171</v>
      </c>
      <c r="BB84" s="54">
        <f t="shared" si="53"/>
        <v>26.283367556468171</v>
      </c>
      <c r="BC84" s="54">
        <f t="shared" si="54"/>
        <v>41.573033707865171</v>
      </c>
      <c r="BD84" s="54">
        <f t="shared" si="55"/>
        <v>0</v>
      </c>
      <c r="BE84" s="54">
        <f t="shared" si="56"/>
        <v>0</v>
      </c>
      <c r="BF84" s="54">
        <f t="shared" si="57"/>
        <v>0</v>
      </c>
      <c r="BG84" s="51">
        <v>7.17</v>
      </c>
      <c r="BH84" s="52">
        <v>7.46</v>
      </c>
      <c r="BI84" s="52">
        <v>7.22</v>
      </c>
      <c r="BJ84" s="52">
        <v>7.22</v>
      </c>
      <c r="BK84" s="52">
        <v>7.44</v>
      </c>
      <c r="BL84" s="52">
        <v>6.59</v>
      </c>
      <c r="BM84" s="52">
        <v>6.59</v>
      </c>
      <c r="BN84" s="52">
        <v>7.49</v>
      </c>
      <c r="BO84" s="52">
        <v>7.58</v>
      </c>
      <c r="BP84" s="52">
        <v>7.58</v>
      </c>
      <c r="BQ84" s="52">
        <v>7.72</v>
      </c>
    </row>
    <row r="85" spans="1:72" ht="18" x14ac:dyDescent="0.25">
      <c r="A85" s="49" t="s">
        <v>162</v>
      </c>
      <c r="B85" s="50" t="s">
        <v>2712</v>
      </c>
      <c r="C85" s="51">
        <v>4.3499999999999996</v>
      </c>
      <c r="D85" s="52">
        <v>3.91</v>
      </c>
      <c r="E85" s="52">
        <v>5.16</v>
      </c>
      <c r="F85" s="52">
        <v>5.16</v>
      </c>
      <c r="G85" s="52">
        <v>6.31</v>
      </c>
      <c r="H85" s="52">
        <v>5.37</v>
      </c>
      <c r="I85" s="52">
        <v>5.37</v>
      </c>
      <c r="J85" s="52">
        <v>5.64</v>
      </c>
      <c r="K85" s="52">
        <v>7.01</v>
      </c>
      <c r="L85" s="52">
        <v>7.01</v>
      </c>
      <c r="M85" s="52">
        <v>6.49</v>
      </c>
      <c r="N85" s="52">
        <v>3.67</v>
      </c>
      <c r="O85" s="52">
        <v>3.47</v>
      </c>
      <c r="P85" s="52">
        <v>3.49</v>
      </c>
      <c r="Q85" s="53">
        <v>5.2</v>
      </c>
      <c r="R85" s="54">
        <v>6.6</v>
      </c>
      <c r="S85" s="54">
        <v>22.5</v>
      </c>
      <c r="T85" s="54">
        <v>22.5</v>
      </c>
      <c r="U85" s="54">
        <v>17.7</v>
      </c>
      <c r="V85" s="54">
        <v>18</v>
      </c>
      <c r="W85" s="54">
        <v>18</v>
      </c>
      <c r="X85" s="54">
        <v>18.399999999999999</v>
      </c>
      <c r="Y85" s="54">
        <v>22</v>
      </c>
      <c r="Z85" s="54">
        <v>22</v>
      </c>
      <c r="AA85" s="54">
        <v>21.6</v>
      </c>
      <c r="AB85" s="54">
        <v>12.4</v>
      </c>
      <c r="AC85" s="54">
        <v>4</v>
      </c>
      <c r="AD85" s="54">
        <v>4.5</v>
      </c>
      <c r="AE85" s="51">
        <f t="shared" si="30"/>
        <v>1.1954022988505748</v>
      </c>
      <c r="AF85" s="52">
        <f t="shared" si="31"/>
        <v>1.6879795396419435</v>
      </c>
      <c r="AG85" s="52">
        <f t="shared" si="32"/>
        <v>4.3604651162790695</v>
      </c>
      <c r="AH85" s="52">
        <f t="shared" si="33"/>
        <v>4.3604651162790695</v>
      </c>
      <c r="AI85" s="52">
        <f t="shared" si="34"/>
        <v>2.8050713153724249</v>
      </c>
      <c r="AJ85" s="52">
        <f t="shared" si="35"/>
        <v>3.3519553072625698</v>
      </c>
      <c r="AK85" s="52">
        <f t="shared" si="36"/>
        <v>3.3519553072625698</v>
      </c>
      <c r="AL85" s="52">
        <f t="shared" si="37"/>
        <v>3.2624113475177303</v>
      </c>
      <c r="AM85" s="52">
        <f t="shared" si="38"/>
        <v>3.1383737517831669</v>
      </c>
      <c r="AN85" s="52">
        <f t="shared" si="39"/>
        <v>3.1383737517831669</v>
      </c>
      <c r="AO85" s="52">
        <f t="shared" si="40"/>
        <v>3.3281972265023114</v>
      </c>
      <c r="AP85" s="52">
        <f t="shared" si="41"/>
        <v>3.3787465940054497</v>
      </c>
      <c r="AQ85" s="52">
        <f t="shared" si="42"/>
        <v>1.1527377521613833</v>
      </c>
      <c r="AR85" s="52">
        <f t="shared" si="43"/>
        <v>1.2893982808022921</v>
      </c>
      <c r="AS85" s="53">
        <f t="shared" si="44"/>
        <v>9.5588235294117645</v>
      </c>
      <c r="AT85" s="54">
        <f t="shared" si="45"/>
        <v>12.267657992565056</v>
      </c>
      <c r="AU85" s="54">
        <f t="shared" si="46"/>
        <v>43.520309477756285</v>
      </c>
      <c r="AV85" s="54">
        <f t="shared" si="47"/>
        <v>43.520309477756285</v>
      </c>
      <c r="AW85" s="54">
        <f t="shared" si="48"/>
        <v>36.344969199178642</v>
      </c>
      <c r="AX85" s="54">
        <f t="shared" si="49"/>
        <v>37.267080745341616</v>
      </c>
      <c r="AY85" s="54">
        <f t="shared" si="50"/>
        <v>37.267080745341616</v>
      </c>
      <c r="AZ85" s="54">
        <f t="shared" si="51"/>
        <v>53.333333333333329</v>
      </c>
      <c r="BA85" s="54">
        <f t="shared" si="52"/>
        <v>45.17453798767967</v>
      </c>
      <c r="BB85" s="54">
        <f t="shared" si="53"/>
        <v>45.17453798767967</v>
      </c>
      <c r="BC85" s="54">
        <f t="shared" si="54"/>
        <v>48.539325842696627</v>
      </c>
      <c r="BD85" s="54">
        <f t="shared" si="55"/>
        <v>24.457593688362916</v>
      </c>
      <c r="BE85" s="54">
        <f t="shared" si="56"/>
        <v>7.6190476190476186</v>
      </c>
      <c r="BF85" s="54">
        <f t="shared" si="57"/>
        <v>8.8932806324110665</v>
      </c>
      <c r="BG85" s="51">
        <v>6.13</v>
      </c>
      <c r="BH85" s="52">
        <v>5.98</v>
      </c>
      <c r="BI85" s="52">
        <v>5.55</v>
      </c>
      <c r="BJ85" s="52">
        <v>5.55</v>
      </c>
      <c r="BK85" s="52">
        <v>5.93</v>
      </c>
      <c r="BL85" s="52">
        <v>5.1100000000000003</v>
      </c>
      <c r="BM85" s="52">
        <v>5.1100000000000003</v>
      </c>
      <c r="BN85" s="52">
        <v>5.7</v>
      </c>
      <c r="BO85" s="52">
        <v>5.72</v>
      </c>
      <c r="BP85" s="52">
        <v>5.72</v>
      </c>
      <c r="BQ85" s="52">
        <v>6.34</v>
      </c>
      <c r="BR85" s="52">
        <v>5.47</v>
      </c>
      <c r="BS85" s="52">
        <v>6.42</v>
      </c>
      <c r="BT85" s="52">
        <v>6.27</v>
      </c>
    </row>
    <row r="86" spans="1:72" ht="18" x14ac:dyDescent="0.25">
      <c r="A86" s="49" t="s">
        <v>158</v>
      </c>
      <c r="B86" s="50" t="s">
        <v>2713</v>
      </c>
      <c r="C86" s="51">
        <v>6.17</v>
      </c>
      <c r="D86" s="52">
        <v>3.97</v>
      </c>
      <c r="E86" s="52">
        <v>11.37</v>
      </c>
      <c r="F86" s="52">
        <v>11.37</v>
      </c>
      <c r="G86" s="52">
        <v>5.22</v>
      </c>
      <c r="H86" s="52">
        <v>4.91</v>
      </c>
      <c r="I86" s="52">
        <v>4.91</v>
      </c>
      <c r="J86" s="52">
        <v>4.25</v>
      </c>
      <c r="K86" s="52">
        <v>7.8</v>
      </c>
      <c r="L86" s="52">
        <v>7.8</v>
      </c>
      <c r="M86" s="52">
        <v>7.46</v>
      </c>
      <c r="N86" s="52">
        <v>6.82</v>
      </c>
      <c r="O86" s="52">
        <v>5.95</v>
      </c>
      <c r="P86" s="52">
        <v>5.5</v>
      </c>
      <c r="Q86" s="53">
        <v>45.3</v>
      </c>
      <c r="R86" s="54">
        <v>44.2</v>
      </c>
      <c r="S86" s="54">
        <v>45</v>
      </c>
      <c r="T86" s="54">
        <v>45</v>
      </c>
      <c r="U86" s="54">
        <v>48.7</v>
      </c>
      <c r="V86" s="54">
        <v>42.6</v>
      </c>
      <c r="W86" s="54">
        <v>42.6</v>
      </c>
      <c r="X86" s="54">
        <v>18.5</v>
      </c>
      <c r="Y86" s="54">
        <v>48.7</v>
      </c>
      <c r="Z86" s="54">
        <v>48.7</v>
      </c>
      <c r="AA86" s="54">
        <v>30.1</v>
      </c>
      <c r="AB86" s="54">
        <v>12.9</v>
      </c>
      <c r="AC86" s="54">
        <v>30.3</v>
      </c>
      <c r="AD86" s="54">
        <v>32.1</v>
      </c>
      <c r="AE86" s="51">
        <f t="shared" si="30"/>
        <v>7.3419773095623979</v>
      </c>
      <c r="AF86" s="52">
        <f t="shared" si="31"/>
        <v>11.133501259445843</v>
      </c>
      <c r="AG86" s="52">
        <f t="shared" si="32"/>
        <v>3.9577836411609502</v>
      </c>
      <c r="AH86" s="52">
        <f t="shared" si="33"/>
        <v>3.9577836411609502</v>
      </c>
      <c r="AI86" s="52">
        <f t="shared" si="34"/>
        <v>9.3295019157088124</v>
      </c>
      <c r="AJ86" s="52">
        <f t="shared" si="35"/>
        <v>8.6761710794297358</v>
      </c>
      <c r="AK86" s="52">
        <f t="shared" si="36"/>
        <v>8.6761710794297358</v>
      </c>
      <c r="AL86" s="52">
        <f t="shared" si="37"/>
        <v>4.3529411764705879</v>
      </c>
      <c r="AM86" s="52">
        <f t="shared" si="38"/>
        <v>6.2435897435897445</v>
      </c>
      <c r="AN86" s="52">
        <f t="shared" si="39"/>
        <v>6.2435897435897445</v>
      </c>
      <c r="AO86" s="52">
        <f t="shared" si="40"/>
        <v>4.0348525469168903</v>
      </c>
      <c r="AP86" s="52">
        <f t="shared" si="41"/>
        <v>1.8914956011730204</v>
      </c>
      <c r="AQ86" s="52">
        <f t="shared" si="42"/>
        <v>5.0924369747899156</v>
      </c>
      <c r="AR86" s="52">
        <f t="shared" si="43"/>
        <v>5.8363636363636369</v>
      </c>
      <c r="AS86" s="53">
        <f t="shared" si="44"/>
        <v>83.27205882352942</v>
      </c>
      <c r="AT86" s="54">
        <f t="shared" si="45"/>
        <v>82.156133828996289</v>
      </c>
      <c r="AU86" s="54">
        <f t="shared" si="46"/>
        <v>87.040618955512571</v>
      </c>
      <c r="AV86" s="54">
        <f t="shared" si="47"/>
        <v>87.040618955512571</v>
      </c>
      <c r="AW86" s="54">
        <f t="shared" si="48"/>
        <v>100</v>
      </c>
      <c r="AX86" s="54">
        <f t="shared" si="49"/>
        <v>88.198757763975166</v>
      </c>
      <c r="AY86" s="54">
        <f t="shared" si="50"/>
        <v>88.198757763975166</v>
      </c>
      <c r="AZ86" s="54">
        <f t="shared" si="51"/>
        <v>53.623188405797102</v>
      </c>
      <c r="BA86" s="54">
        <f t="shared" si="52"/>
        <v>100</v>
      </c>
      <c r="BB86" s="54">
        <f t="shared" si="53"/>
        <v>100</v>
      </c>
      <c r="BC86" s="54">
        <f t="shared" si="54"/>
        <v>67.640449438202253</v>
      </c>
      <c r="BD86" s="54">
        <f t="shared" si="55"/>
        <v>25.443786982248518</v>
      </c>
      <c r="BE86" s="54">
        <f t="shared" si="56"/>
        <v>57.714285714285715</v>
      </c>
      <c r="BF86" s="54">
        <f t="shared" si="57"/>
        <v>63.43873517786561</v>
      </c>
      <c r="BG86" s="51">
        <v>7.68</v>
      </c>
      <c r="BH86" s="52">
        <v>7.7</v>
      </c>
      <c r="BI86" s="52">
        <v>8.14</v>
      </c>
      <c r="BJ86" s="52">
        <v>8.14</v>
      </c>
      <c r="BK86" s="52">
        <v>8.6</v>
      </c>
      <c r="BL86" s="52">
        <v>7.85</v>
      </c>
      <c r="BM86" s="52">
        <v>7.85</v>
      </c>
      <c r="BN86" s="52">
        <v>7.13</v>
      </c>
      <c r="BO86" s="52">
        <v>8.51</v>
      </c>
      <c r="BP86" s="52">
        <v>8.51</v>
      </c>
      <c r="BQ86" s="52">
        <v>7.27</v>
      </c>
      <c r="BR86" s="52">
        <v>6.57</v>
      </c>
      <c r="BS86" s="52">
        <v>7.26</v>
      </c>
      <c r="BT86" s="52">
        <v>7.39</v>
      </c>
    </row>
    <row r="87" spans="1:72" ht="18" x14ac:dyDescent="0.25">
      <c r="A87" s="49" t="s">
        <v>159</v>
      </c>
      <c r="B87" s="50" t="s">
        <v>2714</v>
      </c>
      <c r="C87" s="51">
        <v>3.66</v>
      </c>
      <c r="D87" s="52">
        <v>1.58</v>
      </c>
      <c r="E87" s="52">
        <v>4.0999999999999996</v>
      </c>
      <c r="F87" s="52">
        <v>4.0999999999999996</v>
      </c>
      <c r="G87" s="52">
        <v>1.57</v>
      </c>
      <c r="H87" s="52">
        <v>2.4</v>
      </c>
      <c r="I87" s="52">
        <v>2.4</v>
      </c>
      <c r="J87" s="52">
        <v>3.05</v>
      </c>
      <c r="K87" s="52">
        <v>3.31</v>
      </c>
      <c r="L87" s="52">
        <v>3.31</v>
      </c>
      <c r="M87" s="52">
        <v>1.78</v>
      </c>
      <c r="N87" s="52">
        <v>2.06</v>
      </c>
      <c r="O87" s="52">
        <v>1.67</v>
      </c>
      <c r="P87" s="52">
        <v>2.35</v>
      </c>
      <c r="Q87" s="53">
        <v>40.9</v>
      </c>
      <c r="R87" s="54">
        <v>39.4</v>
      </c>
      <c r="S87" s="54">
        <v>39.6</v>
      </c>
      <c r="T87" s="54">
        <v>39.6</v>
      </c>
      <c r="U87" s="54">
        <v>41.3</v>
      </c>
      <c r="V87" s="54">
        <v>29.8</v>
      </c>
      <c r="W87" s="54">
        <v>29.8</v>
      </c>
      <c r="X87" s="54">
        <v>20.5</v>
      </c>
      <c r="Y87" s="54">
        <v>36</v>
      </c>
      <c r="Z87" s="54">
        <v>36</v>
      </c>
      <c r="AA87" s="54">
        <v>29.8</v>
      </c>
      <c r="AB87" s="54">
        <v>37.299999999999997</v>
      </c>
      <c r="AC87" s="54">
        <v>37.9</v>
      </c>
      <c r="AD87" s="54">
        <v>34.4</v>
      </c>
      <c r="AE87" s="51">
        <f t="shared" si="30"/>
        <v>11.17486338797814</v>
      </c>
      <c r="AF87" s="52">
        <f t="shared" si="31"/>
        <v>24.936708860759492</v>
      </c>
      <c r="AG87" s="52">
        <f t="shared" si="32"/>
        <v>9.6585365853658551</v>
      </c>
      <c r="AH87" s="52">
        <f t="shared" si="33"/>
        <v>9.6585365853658551</v>
      </c>
      <c r="AI87" s="52">
        <f t="shared" si="34"/>
        <v>26.30573248407643</v>
      </c>
      <c r="AJ87" s="52">
        <f t="shared" si="35"/>
        <v>12.416666666666668</v>
      </c>
      <c r="AK87" s="52">
        <f t="shared" si="36"/>
        <v>12.416666666666668</v>
      </c>
      <c r="AL87" s="52">
        <f t="shared" si="37"/>
        <v>6.7213114754098369</v>
      </c>
      <c r="AM87" s="52">
        <f t="shared" si="38"/>
        <v>10.876132930513595</v>
      </c>
      <c r="AN87" s="52">
        <f t="shared" si="39"/>
        <v>10.876132930513595</v>
      </c>
      <c r="AO87" s="52">
        <f t="shared" si="40"/>
        <v>16.741573033707866</v>
      </c>
      <c r="AP87" s="52">
        <f t="shared" si="41"/>
        <v>18.106796116504853</v>
      </c>
      <c r="AQ87" s="52">
        <f t="shared" si="42"/>
        <v>22.694610778443113</v>
      </c>
      <c r="AR87" s="52">
        <f t="shared" si="43"/>
        <v>14.638297872340424</v>
      </c>
      <c r="AS87" s="53">
        <f t="shared" si="44"/>
        <v>75.183823529411768</v>
      </c>
      <c r="AT87" s="54">
        <f t="shared" si="45"/>
        <v>73.234200743494426</v>
      </c>
      <c r="AU87" s="54">
        <f t="shared" si="46"/>
        <v>76.595744680851055</v>
      </c>
      <c r="AV87" s="54">
        <f t="shared" si="47"/>
        <v>76.595744680851055</v>
      </c>
      <c r="AW87" s="54">
        <f t="shared" si="48"/>
        <v>84.80492813141683</v>
      </c>
      <c r="AX87" s="54">
        <f t="shared" si="49"/>
        <v>61.697722567287791</v>
      </c>
      <c r="AY87" s="54">
        <f t="shared" si="50"/>
        <v>61.697722567287791</v>
      </c>
      <c r="AZ87" s="54">
        <f t="shared" si="51"/>
        <v>59.420289855072461</v>
      </c>
      <c r="BA87" s="54">
        <f t="shared" si="52"/>
        <v>73.921971252566735</v>
      </c>
      <c r="BB87" s="54">
        <f t="shared" si="53"/>
        <v>73.921971252566735</v>
      </c>
      <c r="BC87" s="54">
        <f t="shared" si="54"/>
        <v>66.966292134831463</v>
      </c>
      <c r="BD87" s="54">
        <f t="shared" si="55"/>
        <v>73.570019723865869</v>
      </c>
      <c r="BE87" s="54">
        <f t="shared" si="56"/>
        <v>72.19047619047619</v>
      </c>
      <c r="BF87" s="54">
        <f t="shared" si="57"/>
        <v>67.984189723320156</v>
      </c>
      <c r="BG87" s="51">
        <v>7.95</v>
      </c>
      <c r="BH87" s="52">
        <v>8</v>
      </c>
      <c r="BI87" s="52">
        <v>8.1300000000000008</v>
      </c>
      <c r="BJ87" s="52">
        <v>8.1300000000000008</v>
      </c>
      <c r="BK87" s="52">
        <v>8.67</v>
      </c>
      <c r="BL87" s="52">
        <v>7.52</v>
      </c>
      <c r="BM87" s="52">
        <v>7.52</v>
      </c>
      <c r="BN87" s="52">
        <v>7.61</v>
      </c>
      <c r="BO87" s="52">
        <v>8.83</v>
      </c>
      <c r="BP87" s="52">
        <v>8.83</v>
      </c>
      <c r="BQ87" s="52">
        <v>8.17</v>
      </c>
      <c r="BR87" s="52">
        <v>7.95</v>
      </c>
      <c r="BS87" s="52">
        <v>7.9</v>
      </c>
      <c r="BT87" s="52">
        <v>7.78</v>
      </c>
    </row>
    <row r="88" spans="1:72" x14ac:dyDescent="0.2">
      <c r="A88" s="49" t="s">
        <v>94</v>
      </c>
      <c r="B88" s="50" t="s">
        <v>95</v>
      </c>
      <c r="C88" s="51">
        <v>9.76</v>
      </c>
      <c r="D88" s="52">
        <v>9.3000000000000007</v>
      </c>
      <c r="E88" s="52">
        <v>6.31</v>
      </c>
      <c r="F88" s="52">
        <v>6.31</v>
      </c>
      <c r="G88" s="52">
        <v>6.17</v>
      </c>
      <c r="H88" s="52">
        <v>9.49</v>
      </c>
      <c r="I88" s="52">
        <v>9.49</v>
      </c>
      <c r="J88" s="52">
        <v>8.09</v>
      </c>
      <c r="K88" s="52">
        <v>8.83</v>
      </c>
      <c r="L88" s="52">
        <v>8.83</v>
      </c>
      <c r="M88" s="52">
        <v>6.16</v>
      </c>
      <c r="N88" s="52">
        <v>9.31</v>
      </c>
      <c r="O88" s="52">
        <v>9.23</v>
      </c>
      <c r="P88" s="52">
        <v>8.32</v>
      </c>
      <c r="Q88" s="53">
        <v>28.3</v>
      </c>
      <c r="R88" s="54">
        <v>30.3</v>
      </c>
      <c r="S88" s="54">
        <v>14.1</v>
      </c>
      <c r="T88" s="54">
        <v>14.1</v>
      </c>
      <c r="U88" s="54">
        <v>9.9</v>
      </c>
      <c r="V88" s="54">
        <v>19</v>
      </c>
      <c r="W88" s="54">
        <v>19</v>
      </c>
      <c r="X88" s="54">
        <v>15.5</v>
      </c>
      <c r="Y88" s="54">
        <v>16.7</v>
      </c>
      <c r="Z88" s="54">
        <v>16.7</v>
      </c>
      <c r="AA88" s="54">
        <v>12.5</v>
      </c>
      <c r="AB88" s="54">
        <v>33.6</v>
      </c>
      <c r="AC88" s="54">
        <v>22.4</v>
      </c>
      <c r="AD88" s="54">
        <v>29.8</v>
      </c>
      <c r="AE88" s="51">
        <f t="shared" si="30"/>
        <v>2.8995901639344264</v>
      </c>
      <c r="AF88" s="52">
        <f t="shared" si="31"/>
        <v>3.258064516129032</v>
      </c>
      <c r="AG88" s="52">
        <f t="shared" si="32"/>
        <v>2.2345483359746434</v>
      </c>
      <c r="AH88" s="52">
        <f t="shared" si="33"/>
        <v>2.2345483359746434</v>
      </c>
      <c r="AI88" s="52">
        <f t="shared" si="34"/>
        <v>1.6045380875202595</v>
      </c>
      <c r="AJ88" s="52">
        <f t="shared" si="35"/>
        <v>2.0021074815595363</v>
      </c>
      <c r="AK88" s="52">
        <f t="shared" si="36"/>
        <v>2.0021074815595363</v>
      </c>
      <c r="AL88" s="52">
        <f t="shared" si="37"/>
        <v>1.9159456118665019</v>
      </c>
      <c r="AM88" s="52">
        <f t="shared" si="38"/>
        <v>1.8912797281993203</v>
      </c>
      <c r="AN88" s="52">
        <f t="shared" si="39"/>
        <v>1.8912797281993203</v>
      </c>
      <c r="AO88" s="52">
        <f t="shared" si="40"/>
        <v>2.029220779220779</v>
      </c>
      <c r="AP88" s="52">
        <f t="shared" si="41"/>
        <v>3.6090225563909772</v>
      </c>
      <c r="AQ88" s="52">
        <f t="shared" si="42"/>
        <v>2.4268689057421451</v>
      </c>
      <c r="AR88" s="52">
        <f t="shared" si="43"/>
        <v>3.5817307692307692</v>
      </c>
      <c r="AS88" s="53">
        <f t="shared" si="44"/>
        <v>52.022058823529413</v>
      </c>
      <c r="AT88" s="54">
        <f t="shared" si="45"/>
        <v>56.319702602230485</v>
      </c>
      <c r="AU88" s="54">
        <f t="shared" si="46"/>
        <v>27.27272727272727</v>
      </c>
      <c r="AV88" s="54">
        <f t="shared" si="47"/>
        <v>27.27272727272727</v>
      </c>
      <c r="AW88" s="54">
        <f t="shared" si="48"/>
        <v>20.328542094455852</v>
      </c>
      <c r="AX88" s="54">
        <f t="shared" si="49"/>
        <v>39.337474120082817</v>
      </c>
      <c r="AY88" s="54">
        <f t="shared" si="50"/>
        <v>39.337474120082817</v>
      </c>
      <c r="AZ88" s="54">
        <f t="shared" si="51"/>
        <v>44.927536231884055</v>
      </c>
      <c r="BA88" s="54">
        <f t="shared" si="52"/>
        <v>34.291581108829568</v>
      </c>
      <c r="BB88" s="54">
        <f t="shared" si="53"/>
        <v>34.291581108829568</v>
      </c>
      <c r="BC88" s="54">
        <f t="shared" si="54"/>
        <v>28.089887640449437</v>
      </c>
      <c r="BD88" s="54">
        <f t="shared" si="55"/>
        <v>66.272189349112423</v>
      </c>
      <c r="BE88" s="54">
        <f t="shared" si="56"/>
        <v>42.666666666666664</v>
      </c>
      <c r="BF88" s="54">
        <f t="shared" si="57"/>
        <v>58.893280632411063</v>
      </c>
      <c r="BG88" s="51">
        <v>6.97</v>
      </c>
      <c r="BH88" s="52">
        <v>6.95</v>
      </c>
      <c r="BI88" s="52">
        <v>6.83</v>
      </c>
      <c r="BJ88" s="52">
        <v>6.83</v>
      </c>
      <c r="BK88" s="52">
        <v>7.07</v>
      </c>
      <c r="BL88" s="52">
        <v>6.99</v>
      </c>
      <c r="BM88" s="52">
        <v>6.99</v>
      </c>
      <c r="BN88" s="52">
        <v>6.91</v>
      </c>
      <c r="BO88" s="52">
        <v>7.08</v>
      </c>
      <c r="BP88" s="52">
        <v>7.08</v>
      </c>
      <c r="BQ88" s="52">
        <v>6.92</v>
      </c>
      <c r="BR88" s="52">
        <v>6.71</v>
      </c>
      <c r="BS88" s="52">
        <v>7.03</v>
      </c>
      <c r="BT88" s="52">
        <v>6.78</v>
      </c>
    </row>
    <row r="89" spans="1:72" x14ac:dyDescent="0.2">
      <c r="A89" s="49" t="s">
        <v>96</v>
      </c>
      <c r="B89" s="50" t="s">
        <v>97</v>
      </c>
      <c r="C89" s="51">
        <v>5.07</v>
      </c>
      <c r="D89" s="52">
        <v>3.73</v>
      </c>
      <c r="E89" s="52">
        <v>5.29</v>
      </c>
      <c r="F89" s="52">
        <v>5.29</v>
      </c>
      <c r="G89" s="52">
        <v>6.79</v>
      </c>
      <c r="H89" s="52">
        <v>4.1100000000000003</v>
      </c>
      <c r="I89" s="52">
        <v>4.1100000000000003</v>
      </c>
      <c r="J89" s="52">
        <v>3.54</v>
      </c>
      <c r="K89" s="52">
        <v>6.91</v>
      </c>
      <c r="L89" s="52">
        <v>6.91</v>
      </c>
      <c r="M89" s="52">
        <v>7.3</v>
      </c>
      <c r="N89" s="52">
        <v>4.68</v>
      </c>
      <c r="O89" s="52">
        <v>4.6100000000000003</v>
      </c>
      <c r="P89" s="52">
        <v>4.51</v>
      </c>
      <c r="Q89" s="53">
        <v>29.3</v>
      </c>
      <c r="R89" s="54">
        <v>28.2</v>
      </c>
      <c r="S89" s="54">
        <v>21.8</v>
      </c>
      <c r="T89" s="54">
        <v>21.8</v>
      </c>
      <c r="U89" s="54">
        <v>19.5</v>
      </c>
      <c r="V89" s="54">
        <v>27.2</v>
      </c>
      <c r="W89" s="54">
        <v>27.2</v>
      </c>
      <c r="X89" s="54">
        <v>16.8</v>
      </c>
      <c r="Y89" s="54">
        <v>26.4</v>
      </c>
      <c r="Z89" s="54">
        <v>26.4</v>
      </c>
      <c r="AA89" s="54">
        <v>20.100000000000001</v>
      </c>
      <c r="AB89" s="54">
        <v>22.2</v>
      </c>
      <c r="AC89" s="54">
        <v>24.1</v>
      </c>
      <c r="AD89" s="54">
        <v>16.8</v>
      </c>
      <c r="AE89" s="51">
        <f t="shared" si="30"/>
        <v>5.779092702169625</v>
      </c>
      <c r="AF89" s="52">
        <f t="shared" si="31"/>
        <v>7.5603217158176941</v>
      </c>
      <c r="AG89" s="52">
        <f t="shared" si="32"/>
        <v>4.1209829867674861</v>
      </c>
      <c r="AH89" s="52">
        <f t="shared" si="33"/>
        <v>4.1209829867674861</v>
      </c>
      <c r="AI89" s="52">
        <f t="shared" si="34"/>
        <v>2.8718703976435935</v>
      </c>
      <c r="AJ89" s="52">
        <f t="shared" si="35"/>
        <v>6.6180048661800477</v>
      </c>
      <c r="AK89" s="52">
        <f t="shared" si="36"/>
        <v>6.6180048661800477</v>
      </c>
      <c r="AL89" s="52">
        <f t="shared" si="37"/>
        <v>4.7457627118644066</v>
      </c>
      <c r="AM89" s="52">
        <f t="shared" si="38"/>
        <v>3.8205499276410997</v>
      </c>
      <c r="AN89" s="52">
        <f t="shared" si="39"/>
        <v>3.8205499276410997</v>
      </c>
      <c r="AO89" s="52">
        <f t="shared" si="40"/>
        <v>2.7534246575342469</v>
      </c>
      <c r="AP89" s="52">
        <f t="shared" si="41"/>
        <v>4.7435897435897436</v>
      </c>
      <c r="AQ89" s="52">
        <f t="shared" si="42"/>
        <v>5.2277657266811275</v>
      </c>
      <c r="AR89" s="52">
        <f t="shared" si="43"/>
        <v>3.725055432372506</v>
      </c>
      <c r="AS89" s="53">
        <f t="shared" si="44"/>
        <v>53.860294117647058</v>
      </c>
      <c r="AT89" s="54">
        <f t="shared" si="45"/>
        <v>52.416356877323423</v>
      </c>
      <c r="AU89" s="54">
        <f t="shared" si="46"/>
        <v>42.166344294003864</v>
      </c>
      <c r="AV89" s="54">
        <f t="shared" si="47"/>
        <v>42.166344294003864</v>
      </c>
      <c r="AW89" s="54">
        <f t="shared" si="48"/>
        <v>40.041067761806978</v>
      </c>
      <c r="AX89" s="54">
        <f t="shared" si="49"/>
        <v>56.314699792960667</v>
      </c>
      <c r="AY89" s="54">
        <f t="shared" si="50"/>
        <v>56.314699792960667</v>
      </c>
      <c r="AZ89" s="54">
        <f t="shared" si="51"/>
        <v>48.695652173913047</v>
      </c>
      <c r="BA89" s="54">
        <f t="shared" si="52"/>
        <v>54.209445585215605</v>
      </c>
      <c r="BB89" s="54">
        <f t="shared" si="53"/>
        <v>54.209445585215605</v>
      </c>
      <c r="BC89" s="54">
        <f t="shared" si="54"/>
        <v>45.168539325842701</v>
      </c>
      <c r="BD89" s="54">
        <f t="shared" si="55"/>
        <v>43.786982248520708</v>
      </c>
      <c r="BE89" s="54">
        <f t="shared" si="56"/>
        <v>45.904761904761905</v>
      </c>
      <c r="BF89" s="54">
        <f t="shared" si="57"/>
        <v>33.201581027667984</v>
      </c>
      <c r="BG89" s="51">
        <v>6.95</v>
      </c>
      <c r="BH89" s="52">
        <v>6.98</v>
      </c>
      <c r="BI89" s="52">
        <v>7.31</v>
      </c>
      <c r="BJ89" s="52">
        <v>7.31</v>
      </c>
      <c r="BK89" s="52">
        <v>7.3</v>
      </c>
      <c r="BL89" s="52">
        <v>7.09</v>
      </c>
      <c r="BM89" s="52">
        <v>7.09</v>
      </c>
      <c r="BN89" s="52">
        <v>6.96</v>
      </c>
      <c r="BO89" s="52">
        <v>7.13</v>
      </c>
      <c r="BP89" s="52">
        <v>7.13</v>
      </c>
      <c r="BQ89" s="52">
        <v>7.28</v>
      </c>
      <c r="BR89" s="52">
        <v>6.72</v>
      </c>
      <c r="BS89" s="52">
        <v>6.92</v>
      </c>
      <c r="BT89" s="52">
        <v>6.78</v>
      </c>
    </row>
    <row r="90" spans="1:72" ht="18" x14ac:dyDescent="0.25">
      <c r="A90" s="49" t="s">
        <v>163</v>
      </c>
      <c r="B90" s="50" t="s">
        <v>2715</v>
      </c>
      <c r="C90" s="51">
        <v>3.96</v>
      </c>
      <c r="D90" s="52">
        <v>3.17</v>
      </c>
      <c r="E90" s="52">
        <v>6.32</v>
      </c>
      <c r="F90" s="52">
        <v>6.32</v>
      </c>
      <c r="G90" s="52">
        <v>6.45</v>
      </c>
      <c r="H90" s="52">
        <v>7.49</v>
      </c>
      <c r="I90" s="52">
        <v>7.49</v>
      </c>
      <c r="J90" s="52">
        <v>2.42</v>
      </c>
      <c r="K90" s="52">
        <v>6.91</v>
      </c>
      <c r="L90" s="52">
        <v>6.91</v>
      </c>
      <c r="M90" s="52">
        <v>6.35</v>
      </c>
      <c r="N90" s="52">
        <v>4.6399999999999997</v>
      </c>
      <c r="O90" s="52">
        <v>5.73</v>
      </c>
      <c r="P90" s="52">
        <v>4.46</v>
      </c>
      <c r="Y90" s="54">
        <v>7</v>
      </c>
      <c r="Z90" s="54">
        <v>7</v>
      </c>
      <c r="AA90" s="54">
        <v>9.6999999999999993</v>
      </c>
      <c r="AE90" s="51">
        <f t="shared" si="30"/>
        <v>0</v>
      </c>
      <c r="AF90" s="52">
        <f t="shared" si="31"/>
        <v>0</v>
      </c>
      <c r="AG90" s="52">
        <f t="shared" si="32"/>
        <v>0</v>
      </c>
      <c r="AH90" s="52">
        <f t="shared" si="33"/>
        <v>0</v>
      </c>
      <c r="AI90" s="52">
        <f t="shared" si="34"/>
        <v>0</v>
      </c>
      <c r="AJ90" s="52">
        <f t="shared" si="35"/>
        <v>0</v>
      </c>
      <c r="AK90" s="52">
        <f t="shared" si="36"/>
        <v>0</v>
      </c>
      <c r="AL90" s="52">
        <f t="shared" si="37"/>
        <v>0</v>
      </c>
      <c r="AM90" s="52">
        <f t="shared" si="38"/>
        <v>1.0130246020260492</v>
      </c>
      <c r="AN90" s="52">
        <f t="shared" si="39"/>
        <v>1.0130246020260492</v>
      </c>
      <c r="AO90" s="52">
        <f t="shared" si="40"/>
        <v>1.5275590551181102</v>
      </c>
      <c r="AP90" s="52">
        <f t="shared" si="41"/>
        <v>0</v>
      </c>
      <c r="AQ90" s="52">
        <f t="shared" si="42"/>
        <v>0</v>
      </c>
      <c r="AR90" s="52">
        <f t="shared" si="43"/>
        <v>0</v>
      </c>
      <c r="AS90" s="53">
        <f t="shared" si="44"/>
        <v>0</v>
      </c>
      <c r="AT90" s="54">
        <f t="shared" si="45"/>
        <v>0</v>
      </c>
      <c r="AU90" s="54">
        <f t="shared" si="46"/>
        <v>0</v>
      </c>
      <c r="AV90" s="54">
        <f t="shared" si="47"/>
        <v>0</v>
      </c>
      <c r="AW90" s="54">
        <f t="shared" si="48"/>
        <v>0</v>
      </c>
      <c r="AX90" s="54">
        <f t="shared" si="49"/>
        <v>0</v>
      </c>
      <c r="AY90" s="54">
        <f t="shared" si="50"/>
        <v>0</v>
      </c>
      <c r="AZ90" s="54">
        <f t="shared" si="51"/>
        <v>0</v>
      </c>
      <c r="BA90" s="54">
        <f t="shared" si="52"/>
        <v>14.37371663244353</v>
      </c>
      <c r="BB90" s="54">
        <f t="shared" si="53"/>
        <v>14.37371663244353</v>
      </c>
      <c r="BC90" s="54">
        <f t="shared" si="54"/>
        <v>21.797752808988761</v>
      </c>
      <c r="BD90" s="54">
        <f t="shared" si="55"/>
        <v>0</v>
      </c>
      <c r="BE90" s="54">
        <f t="shared" si="56"/>
        <v>0</v>
      </c>
      <c r="BF90" s="54">
        <f t="shared" si="57"/>
        <v>0</v>
      </c>
      <c r="BO90" s="52">
        <v>7.93</v>
      </c>
      <c r="BP90" s="52">
        <v>7.93</v>
      </c>
      <c r="BQ90" s="52">
        <v>8.2799999999999994</v>
      </c>
    </row>
    <row r="91" spans="1:72" x14ac:dyDescent="0.2">
      <c r="A91" s="49" t="s">
        <v>171</v>
      </c>
      <c r="B91" s="50" t="s">
        <v>1803</v>
      </c>
      <c r="C91" s="51">
        <v>4.09</v>
      </c>
      <c r="D91" s="52">
        <v>2.2999999999999998</v>
      </c>
      <c r="E91" s="52">
        <v>4.6900000000000004</v>
      </c>
      <c r="F91" s="52">
        <v>4.6900000000000004</v>
      </c>
      <c r="G91" s="52">
        <v>2.56</v>
      </c>
      <c r="H91" s="52">
        <v>2.62</v>
      </c>
      <c r="I91" s="52">
        <v>2.62</v>
      </c>
      <c r="J91" s="52">
        <v>3.78</v>
      </c>
      <c r="K91" s="52">
        <v>2.72</v>
      </c>
      <c r="L91" s="52">
        <v>2.72</v>
      </c>
      <c r="M91" s="52">
        <v>1.8</v>
      </c>
      <c r="N91" s="52">
        <v>2.41</v>
      </c>
      <c r="O91" s="52">
        <v>1.3</v>
      </c>
      <c r="P91" s="52">
        <v>2.29</v>
      </c>
      <c r="Q91" s="53">
        <v>33.4</v>
      </c>
      <c r="R91" s="54">
        <v>30.6</v>
      </c>
      <c r="S91" s="54">
        <v>36.700000000000003</v>
      </c>
      <c r="T91" s="54">
        <v>36.700000000000003</v>
      </c>
      <c r="U91" s="54">
        <v>37.700000000000003</v>
      </c>
      <c r="V91" s="54">
        <v>23</v>
      </c>
      <c r="W91" s="54">
        <v>23</v>
      </c>
      <c r="X91" s="54">
        <v>19.8</v>
      </c>
      <c r="Y91" s="54">
        <v>45.3</v>
      </c>
      <c r="Z91" s="54">
        <v>45.3</v>
      </c>
      <c r="AA91" s="54">
        <v>40.200000000000003</v>
      </c>
      <c r="AB91" s="54">
        <v>22.7</v>
      </c>
      <c r="AC91" s="54">
        <v>33.299999999999997</v>
      </c>
      <c r="AD91" s="54">
        <v>24.7</v>
      </c>
      <c r="AE91" s="51">
        <f t="shared" si="30"/>
        <v>8.1662591687041566</v>
      </c>
      <c r="AF91" s="52">
        <f t="shared" si="31"/>
        <v>13.304347826086959</v>
      </c>
      <c r="AG91" s="52">
        <f t="shared" si="32"/>
        <v>7.8251599147121533</v>
      </c>
      <c r="AH91" s="52">
        <f t="shared" si="33"/>
        <v>7.8251599147121533</v>
      </c>
      <c r="AI91" s="52">
        <f t="shared" si="34"/>
        <v>14.7265625</v>
      </c>
      <c r="AJ91" s="52">
        <f t="shared" si="35"/>
        <v>8.778625954198473</v>
      </c>
      <c r="AK91" s="52">
        <f t="shared" si="36"/>
        <v>8.778625954198473</v>
      </c>
      <c r="AL91" s="52">
        <f t="shared" si="37"/>
        <v>5.2380952380952381</v>
      </c>
      <c r="AM91" s="52">
        <f t="shared" si="38"/>
        <v>16.65441176470588</v>
      </c>
      <c r="AN91" s="52">
        <f t="shared" si="39"/>
        <v>16.65441176470588</v>
      </c>
      <c r="AO91" s="52">
        <f t="shared" si="40"/>
        <v>22.333333333333336</v>
      </c>
      <c r="AP91" s="52">
        <f t="shared" si="41"/>
        <v>9.4190871369294591</v>
      </c>
      <c r="AQ91" s="52">
        <f t="shared" si="42"/>
        <v>25.615384615384613</v>
      </c>
      <c r="AR91" s="52">
        <f t="shared" si="43"/>
        <v>10.786026200873362</v>
      </c>
      <c r="AS91" s="53">
        <f t="shared" si="44"/>
        <v>61.397058823529413</v>
      </c>
      <c r="AT91" s="54">
        <f t="shared" si="45"/>
        <v>56.877323420074354</v>
      </c>
      <c r="AU91" s="54">
        <f t="shared" si="46"/>
        <v>70.986460348162481</v>
      </c>
      <c r="AV91" s="54">
        <f t="shared" si="47"/>
        <v>70.986460348162481</v>
      </c>
      <c r="AW91" s="54">
        <f t="shared" si="48"/>
        <v>77.412731006160172</v>
      </c>
      <c r="AX91" s="54">
        <f t="shared" si="49"/>
        <v>47.61904761904762</v>
      </c>
      <c r="AY91" s="54">
        <f t="shared" si="50"/>
        <v>47.61904761904762</v>
      </c>
      <c r="AZ91" s="54">
        <f t="shared" si="51"/>
        <v>57.391304347826086</v>
      </c>
      <c r="BA91" s="54">
        <f t="shared" si="52"/>
        <v>93.01848049281314</v>
      </c>
      <c r="BB91" s="54">
        <f t="shared" si="53"/>
        <v>93.01848049281314</v>
      </c>
      <c r="BC91" s="54">
        <f t="shared" si="54"/>
        <v>90.337078651685403</v>
      </c>
      <c r="BD91" s="54">
        <f t="shared" si="55"/>
        <v>44.773175542406307</v>
      </c>
      <c r="BE91" s="54">
        <f t="shared" si="56"/>
        <v>63.428571428571416</v>
      </c>
      <c r="BF91" s="54">
        <f t="shared" si="57"/>
        <v>48.814229249011859</v>
      </c>
      <c r="BG91" s="51">
        <v>8.98</v>
      </c>
      <c r="BH91" s="52">
        <v>8.9499999999999993</v>
      </c>
      <c r="BI91" s="52">
        <v>9.31</v>
      </c>
      <c r="BJ91" s="52">
        <v>9.31</v>
      </c>
      <c r="BK91" s="52">
        <v>9.7100000000000009</v>
      </c>
      <c r="BL91" s="52">
        <v>9.09</v>
      </c>
      <c r="BM91" s="52">
        <v>9.09</v>
      </c>
      <c r="BN91" s="52">
        <v>9.09</v>
      </c>
      <c r="BO91" s="52">
        <v>10.029999999999999</v>
      </c>
      <c r="BP91" s="52">
        <v>10.029999999999999</v>
      </c>
      <c r="BQ91" s="52">
        <v>9.52</v>
      </c>
      <c r="BR91" s="52">
        <v>8.68</v>
      </c>
      <c r="BS91" s="52">
        <v>9.2899999999999991</v>
      </c>
      <c r="BT91" s="52">
        <v>9.14</v>
      </c>
    </row>
    <row r="92" spans="1:72" ht="18" x14ac:dyDescent="0.25">
      <c r="A92" s="49" t="s">
        <v>164</v>
      </c>
      <c r="B92" s="50" t="s">
        <v>2716</v>
      </c>
      <c r="C92" s="51">
        <v>4.6100000000000003</v>
      </c>
      <c r="D92" s="52">
        <v>2.21</v>
      </c>
      <c r="E92" s="52">
        <v>3.62</v>
      </c>
      <c r="F92" s="52">
        <v>3.62</v>
      </c>
      <c r="G92" s="52">
        <v>2.2999999999999998</v>
      </c>
      <c r="H92" s="52">
        <v>4.47</v>
      </c>
      <c r="I92" s="52">
        <v>4.47</v>
      </c>
      <c r="J92" s="52">
        <v>4.8600000000000003</v>
      </c>
      <c r="K92" s="52">
        <v>4.41</v>
      </c>
      <c r="L92" s="52">
        <v>4.41</v>
      </c>
      <c r="M92" s="52">
        <v>3.76</v>
      </c>
      <c r="N92" s="52">
        <v>7.5</v>
      </c>
      <c r="O92" s="52">
        <v>7.92</v>
      </c>
      <c r="P92" s="52">
        <v>7.43</v>
      </c>
      <c r="S92" s="54">
        <v>29.1</v>
      </c>
      <c r="T92" s="54">
        <v>29.1</v>
      </c>
      <c r="U92" s="54">
        <v>27.2</v>
      </c>
      <c r="V92" s="54">
        <v>26.1</v>
      </c>
      <c r="W92" s="54">
        <v>26.1</v>
      </c>
      <c r="X92" s="54">
        <v>19.600000000000001</v>
      </c>
      <c r="AE92" s="51">
        <f t="shared" si="30"/>
        <v>0</v>
      </c>
      <c r="AF92" s="52">
        <f t="shared" si="31"/>
        <v>0</v>
      </c>
      <c r="AG92" s="52">
        <f t="shared" si="32"/>
        <v>8.0386740331491708</v>
      </c>
      <c r="AH92" s="52">
        <f t="shared" si="33"/>
        <v>8.0386740331491708</v>
      </c>
      <c r="AI92" s="52">
        <f t="shared" si="34"/>
        <v>11.82608695652174</v>
      </c>
      <c r="AJ92" s="52">
        <f t="shared" si="35"/>
        <v>5.8389261744966445</v>
      </c>
      <c r="AK92" s="52">
        <f t="shared" si="36"/>
        <v>5.8389261744966445</v>
      </c>
      <c r="AL92" s="52">
        <f t="shared" si="37"/>
        <v>4.0329218106995883</v>
      </c>
      <c r="AM92" s="52">
        <f t="shared" si="38"/>
        <v>0</v>
      </c>
      <c r="AN92" s="52">
        <f t="shared" si="39"/>
        <v>0</v>
      </c>
      <c r="AO92" s="52">
        <f t="shared" si="40"/>
        <v>0</v>
      </c>
      <c r="AP92" s="52">
        <f t="shared" si="41"/>
        <v>0</v>
      </c>
      <c r="AQ92" s="52">
        <f t="shared" si="42"/>
        <v>0</v>
      </c>
      <c r="AR92" s="52">
        <f t="shared" si="43"/>
        <v>0</v>
      </c>
      <c r="AS92" s="53">
        <f t="shared" si="44"/>
        <v>0</v>
      </c>
      <c r="AT92" s="54">
        <f t="shared" si="45"/>
        <v>0</v>
      </c>
      <c r="AU92" s="54">
        <f t="shared" si="46"/>
        <v>56.286266924564792</v>
      </c>
      <c r="AV92" s="54">
        <f t="shared" si="47"/>
        <v>56.286266924564792</v>
      </c>
      <c r="AW92" s="54">
        <f t="shared" si="48"/>
        <v>55.852156057494867</v>
      </c>
      <c r="AX92" s="54">
        <f t="shared" si="49"/>
        <v>54.037267080745345</v>
      </c>
      <c r="AY92" s="54">
        <f t="shared" si="50"/>
        <v>54.037267080745345</v>
      </c>
      <c r="AZ92" s="54">
        <f t="shared" si="51"/>
        <v>56.811594202898554</v>
      </c>
      <c r="BA92" s="54">
        <f t="shared" si="52"/>
        <v>0</v>
      </c>
      <c r="BB92" s="54">
        <f t="shared" si="53"/>
        <v>0</v>
      </c>
      <c r="BC92" s="54">
        <f t="shared" si="54"/>
        <v>0</v>
      </c>
      <c r="BD92" s="54">
        <f t="shared" si="55"/>
        <v>0</v>
      </c>
      <c r="BE92" s="54">
        <f t="shared" si="56"/>
        <v>0</v>
      </c>
      <c r="BF92" s="54">
        <f t="shared" si="57"/>
        <v>0</v>
      </c>
      <c r="BI92" s="52">
        <v>10.33</v>
      </c>
      <c r="BJ92" s="52">
        <v>10.33</v>
      </c>
      <c r="BK92" s="52">
        <v>10.48</v>
      </c>
      <c r="BL92" s="52">
        <v>10.08</v>
      </c>
      <c r="BM92" s="52">
        <v>10.08</v>
      </c>
      <c r="BN92" s="52">
        <v>10.58</v>
      </c>
    </row>
    <row r="93" spans="1:72" ht="18" x14ac:dyDescent="0.25">
      <c r="A93" s="49" t="s">
        <v>166</v>
      </c>
      <c r="B93" s="50" t="s">
        <v>2717</v>
      </c>
      <c r="C93" s="51">
        <v>0.54</v>
      </c>
      <c r="D93" s="52">
        <v>1.24</v>
      </c>
      <c r="E93" s="52">
        <v>1.64</v>
      </c>
      <c r="F93" s="52">
        <v>1.64</v>
      </c>
      <c r="G93" s="52">
        <v>0.47</v>
      </c>
      <c r="H93" s="52">
        <v>2.06</v>
      </c>
      <c r="I93" s="52">
        <v>2.06</v>
      </c>
      <c r="J93" s="52">
        <v>2.06</v>
      </c>
      <c r="K93" s="52">
        <v>3.04</v>
      </c>
      <c r="L93" s="52">
        <v>3.04</v>
      </c>
      <c r="M93" s="52">
        <v>2.35</v>
      </c>
      <c r="N93" s="52">
        <v>1.6</v>
      </c>
      <c r="O93" s="52">
        <v>0.78</v>
      </c>
      <c r="P93" s="52">
        <v>1.27</v>
      </c>
      <c r="S93" s="54">
        <v>31.7</v>
      </c>
      <c r="T93" s="54">
        <v>31.7</v>
      </c>
      <c r="U93" s="54">
        <v>27.1</v>
      </c>
      <c r="V93" s="54">
        <v>13</v>
      </c>
      <c r="W93" s="54">
        <v>13</v>
      </c>
      <c r="X93" s="54">
        <v>18.100000000000001</v>
      </c>
      <c r="AE93" s="51">
        <f t="shared" si="30"/>
        <v>0</v>
      </c>
      <c r="AF93" s="52">
        <f t="shared" si="31"/>
        <v>0</v>
      </c>
      <c r="AG93" s="52">
        <f t="shared" si="32"/>
        <v>19.329268292682926</v>
      </c>
      <c r="AH93" s="52">
        <f t="shared" si="33"/>
        <v>19.329268292682926</v>
      </c>
      <c r="AI93" s="52">
        <f t="shared" si="34"/>
        <v>57.659574468085111</v>
      </c>
      <c r="AJ93" s="52">
        <f t="shared" si="35"/>
        <v>6.3106796116504853</v>
      </c>
      <c r="AK93" s="52">
        <f t="shared" si="36"/>
        <v>6.3106796116504853</v>
      </c>
      <c r="AL93" s="52">
        <f t="shared" si="37"/>
        <v>8.7864077669902922</v>
      </c>
      <c r="AM93" s="52">
        <f t="shared" si="38"/>
        <v>0</v>
      </c>
      <c r="AN93" s="52">
        <f t="shared" si="39"/>
        <v>0</v>
      </c>
      <c r="AO93" s="52">
        <f t="shared" si="40"/>
        <v>0</v>
      </c>
      <c r="AP93" s="52">
        <f t="shared" si="41"/>
        <v>0</v>
      </c>
      <c r="AQ93" s="52">
        <f t="shared" si="42"/>
        <v>0</v>
      </c>
      <c r="AR93" s="52">
        <f t="shared" si="43"/>
        <v>0</v>
      </c>
      <c r="AS93" s="53">
        <f t="shared" si="44"/>
        <v>0</v>
      </c>
      <c r="AT93" s="54">
        <f t="shared" si="45"/>
        <v>0</v>
      </c>
      <c r="AU93" s="54">
        <f t="shared" si="46"/>
        <v>61.315280464216634</v>
      </c>
      <c r="AV93" s="54">
        <f t="shared" si="47"/>
        <v>61.315280464216634</v>
      </c>
      <c r="AW93" s="54">
        <f t="shared" si="48"/>
        <v>55.646817248459953</v>
      </c>
      <c r="AX93" s="54">
        <f t="shared" si="49"/>
        <v>26.915113871635612</v>
      </c>
      <c r="AY93" s="54">
        <f t="shared" si="50"/>
        <v>26.915113871635612</v>
      </c>
      <c r="AZ93" s="54">
        <f t="shared" si="51"/>
        <v>52.463768115942038</v>
      </c>
      <c r="BA93" s="54">
        <f t="shared" si="52"/>
        <v>0</v>
      </c>
      <c r="BB93" s="54">
        <f t="shared" si="53"/>
        <v>0</v>
      </c>
      <c r="BC93" s="54">
        <f t="shared" si="54"/>
        <v>0</v>
      </c>
      <c r="BD93" s="54">
        <f t="shared" si="55"/>
        <v>0</v>
      </c>
      <c r="BE93" s="54">
        <f t="shared" si="56"/>
        <v>0</v>
      </c>
      <c r="BF93" s="54">
        <f t="shared" si="57"/>
        <v>0</v>
      </c>
      <c r="BI93" s="52">
        <v>10.1</v>
      </c>
      <c r="BJ93" s="52">
        <v>10.1</v>
      </c>
      <c r="BK93" s="52">
        <v>10.16</v>
      </c>
      <c r="BL93" s="52">
        <v>9.6</v>
      </c>
      <c r="BM93" s="52">
        <v>9.6</v>
      </c>
      <c r="BN93" s="52">
        <v>10.06</v>
      </c>
    </row>
    <row r="94" spans="1:72" ht="18" x14ac:dyDescent="0.25">
      <c r="A94" s="49" t="s">
        <v>222</v>
      </c>
      <c r="B94" s="50" t="s">
        <v>2718</v>
      </c>
      <c r="C94" s="51">
        <v>4.4400000000000004</v>
      </c>
      <c r="D94" s="52">
        <v>5.2</v>
      </c>
      <c r="E94" s="52">
        <v>2.42</v>
      </c>
      <c r="F94" s="52">
        <v>2.42</v>
      </c>
      <c r="G94" s="52">
        <v>5.07</v>
      </c>
      <c r="H94" s="52">
        <v>3.56</v>
      </c>
      <c r="I94" s="52">
        <v>3.56</v>
      </c>
      <c r="J94" s="52">
        <v>3.1</v>
      </c>
      <c r="K94" s="52">
        <v>6.77</v>
      </c>
      <c r="L94" s="52">
        <v>6.77</v>
      </c>
      <c r="M94" s="52">
        <v>6.29</v>
      </c>
      <c r="N94" s="52">
        <v>2.6</v>
      </c>
      <c r="O94" s="52">
        <v>4.4000000000000004</v>
      </c>
      <c r="P94" s="52">
        <v>3.43</v>
      </c>
      <c r="Q94" s="53">
        <v>46.3</v>
      </c>
      <c r="R94" s="54">
        <v>44.8</v>
      </c>
      <c r="S94" s="54">
        <v>45.1</v>
      </c>
      <c r="T94" s="54">
        <v>45.1</v>
      </c>
      <c r="U94" s="54">
        <v>43.2</v>
      </c>
      <c r="V94" s="54">
        <v>44.3</v>
      </c>
      <c r="W94" s="54">
        <v>44.3</v>
      </c>
      <c r="X94" s="54">
        <v>33.6</v>
      </c>
      <c r="Y94" s="54">
        <v>39.9</v>
      </c>
      <c r="Z94" s="54">
        <v>39.9</v>
      </c>
      <c r="AA94" s="54">
        <v>40.6</v>
      </c>
      <c r="AB94" s="54">
        <v>41.1</v>
      </c>
      <c r="AC94" s="54">
        <v>47.3</v>
      </c>
      <c r="AD94" s="54">
        <v>45.3</v>
      </c>
      <c r="AE94" s="51">
        <f t="shared" si="30"/>
        <v>10.427927927927927</v>
      </c>
      <c r="AF94" s="52">
        <f t="shared" si="31"/>
        <v>8.615384615384615</v>
      </c>
      <c r="AG94" s="52">
        <f t="shared" si="32"/>
        <v>18.636363636363637</v>
      </c>
      <c r="AH94" s="52">
        <f t="shared" si="33"/>
        <v>18.636363636363637</v>
      </c>
      <c r="AI94" s="52">
        <f t="shared" si="34"/>
        <v>8.5207100591715985</v>
      </c>
      <c r="AJ94" s="52">
        <f t="shared" si="35"/>
        <v>12.443820224719101</v>
      </c>
      <c r="AK94" s="52">
        <f t="shared" si="36"/>
        <v>12.443820224719101</v>
      </c>
      <c r="AL94" s="52">
        <f t="shared" si="37"/>
        <v>10.838709677419356</v>
      </c>
      <c r="AM94" s="52">
        <f t="shared" si="38"/>
        <v>5.8936484490398824</v>
      </c>
      <c r="AN94" s="52">
        <f t="shared" si="39"/>
        <v>5.8936484490398824</v>
      </c>
      <c r="AO94" s="52">
        <f t="shared" si="40"/>
        <v>6.4546899841017487</v>
      </c>
      <c r="AP94" s="52">
        <f t="shared" si="41"/>
        <v>15.807692307692308</v>
      </c>
      <c r="AQ94" s="52">
        <f t="shared" si="42"/>
        <v>10.749999999999998</v>
      </c>
      <c r="AR94" s="52">
        <f t="shared" si="43"/>
        <v>13.206997084548103</v>
      </c>
      <c r="AS94" s="53">
        <f t="shared" si="44"/>
        <v>85.110294117647058</v>
      </c>
      <c r="AT94" s="54">
        <f t="shared" si="45"/>
        <v>83.271375464684013</v>
      </c>
      <c r="AU94" s="54">
        <f t="shared" si="46"/>
        <v>87.234042553191486</v>
      </c>
      <c r="AV94" s="54">
        <f t="shared" si="47"/>
        <v>87.234042553191486</v>
      </c>
      <c r="AW94" s="54">
        <f t="shared" si="48"/>
        <v>88.706365503080079</v>
      </c>
      <c r="AX94" s="54">
        <f t="shared" si="49"/>
        <v>91.718426501035196</v>
      </c>
      <c r="AY94" s="54">
        <f t="shared" si="50"/>
        <v>91.718426501035196</v>
      </c>
      <c r="AZ94" s="54">
        <f t="shared" si="51"/>
        <v>97.391304347826093</v>
      </c>
      <c r="BA94" s="54">
        <f t="shared" si="52"/>
        <v>81.930184804928132</v>
      </c>
      <c r="BB94" s="54">
        <f t="shared" si="53"/>
        <v>81.930184804928132</v>
      </c>
      <c r="BC94" s="54">
        <f t="shared" si="54"/>
        <v>91.235955056179776</v>
      </c>
      <c r="BD94" s="54">
        <f t="shared" si="55"/>
        <v>81.065088757396438</v>
      </c>
      <c r="BE94" s="54">
        <f t="shared" si="56"/>
        <v>90.095238095238102</v>
      </c>
      <c r="BF94" s="54">
        <f t="shared" si="57"/>
        <v>89.525691699604735</v>
      </c>
      <c r="BG94" s="51">
        <v>9.32</v>
      </c>
      <c r="BH94" s="52">
        <v>9.3000000000000007</v>
      </c>
      <c r="BI94" s="52">
        <v>9.52</v>
      </c>
      <c r="BJ94" s="52">
        <v>9.52</v>
      </c>
      <c r="BK94" s="52">
        <v>9.41</v>
      </c>
      <c r="BL94" s="52">
        <v>9.23</v>
      </c>
      <c r="BM94" s="52">
        <v>9.23</v>
      </c>
      <c r="BN94" s="52">
        <v>9.27</v>
      </c>
      <c r="BO94" s="52">
        <v>9.89</v>
      </c>
      <c r="BP94" s="52">
        <v>9.89</v>
      </c>
      <c r="BQ94" s="52">
        <v>9.94</v>
      </c>
      <c r="BR94" s="52">
        <v>8.83</v>
      </c>
      <c r="BS94" s="52">
        <v>9.25</v>
      </c>
      <c r="BT94" s="52">
        <v>9.58</v>
      </c>
    </row>
    <row r="95" spans="1:72" ht="18" x14ac:dyDescent="0.25">
      <c r="A95" s="49" t="s">
        <v>223</v>
      </c>
      <c r="B95" s="50" t="s">
        <v>2719</v>
      </c>
      <c r="C95" s="51">
        <v>6.66</v>
      </c>
      <c r="D95" s="52">
        <v>4.83</v>
      </c>
      <c r="E95" s="52">
        <v>5.38</v>
      </c>
      <c r="F95" s="52">
        <v>5.38</v>
      </c>
      <c r="G95" s="52">
        <v>4.9000000000000004</v>
      </c>
      <c r="H95" s="52">
        <v>4.55</v>
      </c>
      <c r="I95" s="52">
        <v>4.55</v>
      </c>
      <c r="J95" s="52">
        <v>2.74</v>
      </c>
      <c r="K95" s="52">
        <v>6.92</v>
      </c>
      <c r="L95" s="52">
        <v>6.92</v>
      </c>
      <c r="M95" s="52">
        <v>9.2100000000000009</v>
      </c>
      <c r="N95" s="52">
        <v>3.8</v>
      </c>
      <c r="O95" s="52">
        <v>5.33</v>
      </c>
      <c r="P95" s="52">
        <v>5.46</v>
      </c>
      <c r="Q95" s="53">
        <v>27.9</v>
      </c>
      <c r="R95" s="54">
        <v>26</v>
      </c>
      <c r="S95" s="54">
        <v>33.4</v>
      </c>
      <c r="T95" s="54">
        <v>33.4</v>
      </c>
      <c r="U95" s="54">
        <v>26.7</v>
      </c>
      <c r="V95" s="54">
        <v>26.9</v>
      </c>
      <c r="W95" s="54">
        <v>26.9</v>
      </c>
      <c r="X95" s="54">
        <v>20</v>
      </c>
      <c r="Y95" s="54">
        <v>32.299999999999997</v>
      </c>
      <c r="Z95" s="54">
        <v>32.299999999999997</v>
      </c>
      <c r="AA95" s="54">
        <v>30.7</v>
      </c>
      <c r="AB95" s="54">
        <v>23.2</v>
      </c>
      <c r="AC95" s="54">
        <v>30.6</v>
      </c>
      <c r="AD95" s="54">
        <v>25.9</v>
      </c>
      <c r="AE95" s="51">
        <f t="shared" si="30"/>
        <v>4.1891891891891886</v>
      </c>
      <c r="AF95" s="52">
        <f t="shared" si="31"/>
        <v>5.383022774327122</v>
      </c>
      <c r="AG95" s="52">
        <f t="shared" si="32"/>
        <v>6.2081784386617098</v>
      </c>
      <c r="AH95" s="52">
        <f t="shared" si="33"/>
        <v>6.2081784386617098</v>
      </c>
      <c r="AI95" s="52">
        <f t="shared" si="34"/>
        <v>5.4489795918367339</v>
      </c>
      <c r="AJ95" s="52">
        <f t="shared" si="35"/>
        <v>5.9120879120879124</v>
      </c>
      <c r="AK95" s="52">
        <f t="shared" si="36"/>
        <v>5.9120879120879124</v>
      </c>
      <c r="AL95" s="52">
        <f t="shared" si="37"/>
        <v>7.2992700729926998</v>
      </c>
      <c r="AM95" s="52">
        <f t="shared" si="38"/>
        <v>4.6676300578034677</v>
      </c>
      <c r="AN95" s="52">
        <f t="shared" si="39"/>
        <v>4.6676300578034677</v>
      </c>
      <c r="AO95" s="52">
        <f t="shared" si="40"/>
        <v>3.333333333333333</v>
      </c>
      <c r="AP95" s="52">
        <f t="shared" si="41"/>
        <v>6.1052631578947372</v>
      </c>
      <c r="AQ95" s="52">
        <f t="shared" si="42"/>
        <v>5.7410881801125706</v>
      </c>
      <c r="AR95" s="52">
        <f t="shared" si="43"/>
        <v>4.7435897435897436</v>
      </c>
      <c r="AS95" s="53">
        <f t="shared" si="44"/>
        <v>51.286764705882355</v>
      </c>
      <c r="AT95" s="54">
        <f t="shared" si="45"/>
        <v>48.327137546468407</v>
      </c>
      <c r="AU95" s="54">
        <f t="shared" si="46"/>
        <v>64.603481624758217</v>
      </c>
      <c r="AV95" s="54">
        <f t="shared" si="47"/>
        <v>64.603481624758217</v>
      </c>
      <c r="AW95" s="54">
        <f t="shared" si="48"/>
        <v>54.825462012320322</v>
      </c>
      <c r="AX95" s="54">
        <f t="shared" si="49"/>
        <v>55.693581780538302</v>
      </c>
      <c r="AY95" s="54">
        <f t="shared" si="50"/>
        <v>55.693581780538302</v>
      </c>
      <c r="AZ95" s="54">
        <f t="shared" si="51"/>
        <v>57.971014492753625</v>
      </c>
      <c r="BA95" s="54">
        <f t="shared" si="52"/>
        <v>66.324435318275135</v>
      </c>
      <c r="BB95" s="54">
        <f t="shared" si="53"/>
        <v>66.324435318275135</v>
      </c>
      <c r="BC95" s="54">
        <f t="shared" si="54"/>
        <v>68.988764044943821</v>
      </c>
      <c r="BD95" s="54">
        <f t="shared" si="55"/>
        <v>45.759368836291912</v>
      </c>
      <c r="BE95" s="54">
        <f t="shared" si="56"/>
        <v>58.285714285714285</v>
      </c>
      <c r="BF95" s="54">
        <f t="shared" si="57"/>
        <v>51.185770750988141</v>
      </c>
      <c r="BG95" s="51">
        <v>8.64</v>
      </c>
      <c r="BH95" s="52">
        <v>8.69</v>
      </c>
      <c r="BI95" s="52">
        <v>9.3699999999999992</v>
      </c>
      <c r="BJ95" s="52">
        <v>9.3699999999999992</v>
      </c>
      <c r="BK95" s="52">
        <v>9.5399999999999991</v>
      </c>
      <c r="BL95" s="52">
        <v>8.84</v>
      </c>
      <c r="BM95" s="52">
        <v>8.84</v>
      </c>
      <c r="BN95" s="52">
        <v>8.94</v>
      </c>
      <c r="BO95" s="52">
        <v>10</v>
      </c>
      <c r="BP95" s="52">
        <v>10</v>
      </c>
      <c r="BQ95" s="52">
        <v>10.01</v>
      </c>
      <c r="BR95" s="52">
        <v>8.58</v>
      </c>
      <c r="BS95" s="52">
        <v>8.9</v>
      </c>
      <c r="BT95" s="52">
        <v>8.86</v>
      </c>
    </row>
    <row r="96" spans="1:72" ht="18" x14ac:dyDescent="0.25">
      <c r="A96" s="49" t="s">
        <v>224</v>
      </c>
      <c r="B96" s="50" t="s">
        <v>2720</v>
      </c>
      <c r="C96" s="51">
        <v>6.42</v>
      </c>
      <c r="D96" s="52">
        <v>4.9400000000000004</v>
      </c>
      <c r="E96" s="52">
        <v>5.86</v>
      </c>
      <c r="F96" s="52">
        <v>5.86</v>
      </c>
      <c r="G96" s="52">
        <v>5.99</v>
      </c>
      <c r="H96" s="52">
        <v>4.87</v>
      </c>
      <c r="I96" s="52">
        <v>4.87</v>
      </c>
      <c r="J96" s="52">
        <v>3.26</v>
      </c>
      <c r="K96" s="52">
        <v>9.5299999999999994</v>
      </c>
      <c r="L96" s="52">
        <v>9.5299999999999994</v>
      </c>
      <c r="M96" s="52">
        <v>11.13</v>
      </c>
      <c r="N96" s="52">
        <v>4.2300000000000004</v>
      </c>
      <c r="O96" s="52">
        <v>6.95</v>
      </c>
      <c r="P96" s="52">
        <v>4.4000000000000004</v>
      </c>
      <c r="Q96" s="53">
        <v>38</v>
      </c>
      <c r="R96" s="54">
        <v>34.799999999999997</v>
      </c>
      <c r="S96" s="54">
        <v>36.1</v>
      </c>
      <c r="T96" s="54">
        <v>36.1</v>
      </c>
      <c r="U96" s="54">
        <v>33.299999999999997</v>
      </c>
      <c r="V96" s="54">
        <v>24.6</v>
      </c>
      <c r="W96" s="54">
        <v>24.6</v>
      </c>
      <c r="X96" s="54">
        <v>17</v>
      </c>
      <c r="Y96" s="54">
        <v>35.700000000000003</v>
      </c>
      <c r="Z96" s="54">
        <v>35.700000000000003</v>
      </c>
      <c r="AA96" s="54">
        <v>35.700000000000003</v>
      </c>
      <c r="AB96" s="54">
        <v>22.9</v>
      </c>
      <c r="AC96" s="54">
        <v>31</v>
      </c>
      <c r="AD96" s="54">
        <v>36.6</v>
      </c>
      <c r="AE96" s="51">
        <f t="shared" si="30"/>
        <v>5.9190031152647977</v>
      </c>
      <c r="AF96" s="52">
        <f t="shared" si="31"/>
        <v>7.0445344129554641</v>
      </c>
      <c r="AG96" s="52">
        <f t="shared" si="32"/>
        <v>6.1604095563139927</v>
      </c>
      <c r="AH96" s="52">
        <f t="shared" si="33"/>
        <v>6.1604095563139927</v>
      </c>
      <c r="AI96" s="52">
        <f t="shared" si="34"/>
        <v>5.5592654424040058</v>
      </c>
      <c r="AJ96" s="52">
        <f t="shared" si="35"/>
        <v>5.0513347022587274</v>
      </c>
      <c r="AK96" s="52">
        <f t="shared" si="36"/>
        <v>5.0513347022587274</v>
      </c>
      <c r="AL96" s="52">
        <f t="shared" si="37"/>
        <v>5.2147239263803682</v>
      </c>
      <c r="AM96" s="52">
        <f t="shared" si="38"/>
        <v>3.7460650577124874</v>
      </c>
      <c r="AN96" s="52">
        <f t="shared" si="39"/>
        <v>3.7460650577124874</v>
      </c>
      <c r="AO96" s="52">
        <f t="shared" si="40"/>
        <v>3.2075471698113209</v>
      </c>
      <c r="AP96" s="52">
        <f t="shared" si="41"/>
        <v>5.413711583924349</v>
      </c>
      <c r="AQ96" s="52">
        <f t="shared" si="42"/>
        <v>4.4604316546762588</v>
      </c>
      <c r="AR96" s="52">
        <f t="shared" si="43"/>
        <v>8.3181818181818183</v>
      </c>
      <c r="AS96" s="53">
        <f t="shared" si="44"/>
        <v>69.852941176470594</v>
      </c>
      <c r="AT96" s="54">
        <f t="shared" si="45"/>
        <v>64.684014869888472</v>
      </c>
      <c r="AU96" s="54">
        <f t="shared" si="46"/>
        <v>69.825918762088975</v>
      </c>
      <c r="AV96" s="54">
        <f t="shared" si="47"/>
        <v>69.825918762088975</v>
      </c>
      <c r="AW96" s="54">
        <f t="shared" si="48"/>
        <v>68.377823408624224</v>
      </c>
      <c r="AX96" s="54">
        <f t="shared" si="49"/>
        <v>50.931677018633543</v>
      </c>
      <c r="AY96" s="54">
        <f t="shared" si="50"/>
        <v>50.931677018633543</v>
      </c>
      <c r="AZ96" s="54">
        <f t="shared" si="51"/>
        <v>49.275362318840578</v>
      </c>
      <c r="BA96" s="54">
        <f t="shared" si="52"/>
        <v>73.305954825462024</v>
      </c>
      <c r="BB96" s="54">
        <f t="shared" si="53"/>
        <v>73.305954825462024</v>
      </c>
      <c r="BC96" s="54">
        <f t="shared" si="54"/>
        <v>80.224719101123611</v>
      </c>
      <c r="BD96" s="54">
        <f t="shared" si="55"/>
        <v>45.167652859960548</v>
      </c>
      <c r="BE96" s="54">
        <f t="shared" si="56"/>
        <v>59.047619047619051</v>
      </c>
      <c r="BF96" s="54">
        <f t="shared" si="57"/>
        <v>72.332015810276673</v>
      </c>
      <c r="BG96" s="51">
        <v>7.94</v>
      </c>
      <c r="BH96" s="52">
        <v>7.88</v>
      </c>
      <c r="BI96" s="52">
        <v>8.08</v>
      </c>
      <c r="BJ96" s="52">
        <v>8.08</v>
      </c>
      <c r="BK96" s="52">
        <v>8.02</v>
      </c>
      <c r="BL96" s="52">
        <v>7.51</v>
      </c>
      <c r="BM96" s="52">
        <v>7.51</v>
      </c>
      <c r="BN96" s="52">
        <v>7.69</v>
      </c>
      <c r="BO96" s="52">
        <v>8.6</v>
      </c>
      <c r="BP96" s="52">
        <v>8.6</v>
      </c>
      <c r="BQ96" s="52">
        <v>8.6300000000000008</v>
      </c>
      <c r="BR96" s="52">
        <v>7.53</v>
      </c>
      <c r="BS96" s="52">
        <v>7.84</v>
      </c>
      <c r="BT96" s="52">
        <v>8.1199999999999992</v>
      </c>
    </row>
    <row r="97" spans="1:72" ht="18" x14ac:dyDescent="0.25">
      <c r="A97" s="49" t="s">
        <v>51</v>
      </c>
      <c r="B97" s="50" t="s">
        <v>2721</v>
      </c>
      <c r="C97" s="51">
        <v>3.61</v>
      </c>
      <c r="D97" s="52">
        <v>3.66</v>
      </c>
      <c r="E97" s="52">
        <v>3.17</v>
      </c>
      <c r="F97" s="52">
        <v>3.17</v>
      </c>
      <c r="G97" s="52">
        <v>2.99</v>
      </c>
      <c r="H97" s="52">
        <v>4.84</v>
      </c>
      <c r="I97" s="52">
        <v>4.84</v>
      </c>
      <c r="J97" s="52">
        <v>4.57</v>
      </c>
      <c r="K97" s="52">
        <v>6.1</v>
      </c>
      <c r="L97" s="52">
        <v>6.1</v>
      </c>
      <c r="M97" s="52">
        <v>6.07</v>
      </c>
      <c r="N97" s="52">
        <v>4.84</v>
      </c>
      <c r="O97" s="52">
        <v>3.91</v>
      </c>
      <c r="P97" s="52">
        <v>4.78</v>
      </c>
      <c r="Q97" s="53">
        <v>34.299999999999997</v>
      </c>
      <c r="R97" s="54">
        <v>34</v>
      </c>
      <c r="S97" s="54">
        <v>34.9</v>
      </c>
      <c r="T97" s="54">
        <v>34.9</v>
      </c>
      <c r="U97" s="54">
        <v>35</v>
      </c>
      <c r="V97" s="54">
        <v>29.3</v>
      </c>
      <c r="W97" s="54">
        <v>29.3</v>
      </c>
      <c r="X97" s="54">
        <v>22.3</v>
      </c>
      <c r="Y97" s="54">
        <v>38.299999999999997</v>
      </c>
      <c r="Z97" s="54">
        <v>38.299999999999997</v>
      </c>
      <c r="AA97" s="54">
        <v>32.700000000000003</v>
      </c>
      <c r="AB97" s="54">
        <v>9.6</v>
      </c>
      <c r="AC97" s="54">
        <v>30.8</v>
      </c>
      <c r="AD97" s="54">
        <v>33.299999999999997</v>
      </c>
      <c r="AE97" s="51">
        <f t="shared" si="30"/>
        <v>9.5013850415512469</v>
      </c>
      <c r="AF97" s="52">
        <f t="shared" si="31"/>
        <v>9.2896174863387966</v>
      </c>
      <c r="AG97" s="52">
        <f t="shared" si="32"/>
        <v>11.009463722397475</v>
      </c>
      <c r="AH97" s="52">
        <f t="shared" si="33"/>
        <v>11.009463722397475</v>
      </c>
      <c r="AI97" s="52">
        <f t="shared" si="34"/>
        <v>11.705685618729095</v>
      </c>
      <c r="AJ97" s="52">
        <f t="shared" si="35"/>
        <v>6.053719008264463</v>
      </c>
      <c r="AK97" s="52">
        <f t="shared" si="36"/>
        <v>6.053719008264463</v>
      </c>
      <c r="AL97" s="52">
        <f t="shared" si="37"/>
        <v>4.8796498905908097</v>
      </c>
      <c r="AM97" s="52">
        <f t="shared" si="38"/>
        <v>6.278688524590164</v>
      </c>
      <c r="AN97" s="52">
        <f t="shared" si="39"/>
        <v>6.278688524590164</v>
      </c>
      <c r="AO97" s="52">
        <f t="shared" si="40"/>
        <v>5.3871499176276769</v>
      </c>
      <c r="AP97" s="52">
        <f t="shared" si="41"/>
        <v>1.9834710743801653</v>
      </c>
      <c r="AQ97" s="52">
        <f t="shared" si="42"/>
        <v>7.8772378516624038</v>
      </c>
      <c r="AR97" s="52">
        <f t="shared" si="43"/>
        <v>6.9665271966527191</v>
      </c>
      <c r="AS97" s="53">
        <f t="shared" si="44"/>
        <v>63.05147058823529</v>
      </c>
      <c r="AT97" s="54">
        <f t="shared" si="45"/>
        <v>63.197026022304833</v>
      </c>
      <c r="AU97" s="54">
        <f t="shared" si="46"/>
        <v>67.504835589941976</v>
      </c>
      <c r="AV97" s="54">
        <f t="shared" si="47"/>
        <v>67.504835589941976</v>
      </c>
      <c r="AW97" s="54">
        <f t="shared" si="48"/>
        <v>71.868583162217661</v>
      </c>
      <c r="AX97" s="54">
        <f t="shared" si="49"/>
        <v>60.66252587991719</v>
      </c>
      <c r="AY97" s="54">
        <f t="shared" si="50"/>
        <v>60.66252587991719</v>
      </c>
      <c r="AZ97" s="54">
        <f t="shared" si="51"/>
        <v>64.637681159420296</v>
      </c>
      <c r="BA97" s="54">
        <f t="shared" si="52"/>
        <v>78.644763860369594</v>
      </c>
      <c r="BB97" s="54">
        <f t="shared" si="53"/>
        <v>78.644763860369594</v>
      </c>
      <c r="BC97" s="54">
        <f t="shared" si="54"/>
        <v>73.483146067415746</v>
      </c>
      <c r="BD97" s="54">
        <f t="shared" si="55"/>
        <v>18.934911242603548</v>
      </c>
      <c r="BE97" s="54">
        <f t="shared" si="56"/>
        <v>58.666666666666664</v>
      </c>
      <c r="BF97" s="54">
        <f t="shared" si="57"/>
        <v>65.810276679841891</v>
      </c>
      <c r="BG97" s="51">
        <v>9.9600000000000009</v>
      </c>
      <c r="BH97" s="52">
        <v>10.029999999999999</v>
      </c>
      <c r="BI97" s="52">
        <v>10.17</v>
      </c>
      <c r="BJ97" s="52">
        <v>10.17</v>
      </c>
      <c r="BK97" s="52">
        <v>10.43</v>
      </c>
      <c r="BL97" s="52">
        <v>10.08</v>
      </c>
      <c r="BM97" s="52">
        <v>10.08</v>
      </c>
      <c r="BN97" s="52">
        <v>10.4</v>
      </c>
      <c r="BO97" s="52">
        <v>10.84</v>
      </c>
      <c r="BP97" s="52">
        <v>10.84</v>
      </c>
      <c r="BQ97" s="52">
        <v>10.72</v>
      </c>
      <c r="BR97" s="52">
        <v>8.85</v>
      </c>
      <c r="BS97" s="52">
        <v>10.039999999999999</v>
      </c>
      <c r="BT97" s="52">
        <v>10.47</v>
      </c>
    </row>
    <row r="98" spans="1:72" x14ac:dyDescent="0.2">
      <c r="A98" s="49" t="s">
        <v>172</v>
      </c>
      <c r="B98" s="50" t="s">
        <v>2613</v>
      </c>
      <c r="C98" s="51">
        <v>4.9800000000000004</v>
      </c>
      <c r="D98" s="52">
        <v>3.6</v>
      </c>
      <c r="E98" s="52">
        <v>4.74</v>
      </c>
      <c r="F98" s="52">
        <v>4.74</v>
      </c>
      <c r="G98" s="52">
        <v>4.6900000000000004</v>
      </c>
      <c r="H98" s="52">
        <v>4.67</v>
      </c>
      <c r="I98" s="52">
        <v>4.67</v>
      </c>
      <c r="J98" s="52">
        <v>6.69</v>
      </c>
      <c r="K98" s="52">
        <v>7.13</v>
      </c>
      <c r="L98" s="52">
        <v>7.13</v>
      </c>
      <c r="M98" s="52">
        <v>7.48</v>
      </c>
      <c r="N98" s="52">
        <v>4.1399999999999997</v>
      </c>
      <c r="O98" s="52">
        <v>4.62</v>
      </c>
      <c r="P98" s="52">
        <v>6.04</v>
      </c>
      <c r="Q98" s="53">
        <v>22.8</v>
      </c>
      <c r="R98" s="54">
        <v>24.9</v>
      </c>
      <c r="S98" s="54">
        <v>21.7</v>
      </c>
      <c r="T98" s="54">
        <v>21.7</v>
      </c>
      <c r="U98" s="54">
        <v>28.9</v>
      </c>
      <c r="V98" s="54">
        <v>7.3</v>
      </c>
      <c r="W98" s="54">
        <v>7.3</v>
      </c>
      <c r="X98" s="54">
        <v>8.3000000000000007</v>
      </c>
      <c r="Y98" s="54">
        <v>37.799999999999997</v>
      </c>
      <c r="Z98" s="54">
        <v>37.799999999999997</v>
      </c>
      <c r="AA98" s="54">
        <v>36</v>
      </c>
      <c r="AB98" s="54">
        <v>6.9</v>
      </c>
      <c r="AC98" s="54">
        <v>13</v>
      </c>
      <c r="AD98" s="54">
        <v>12.9</v>
      </c>
      <c r="AE98" s="51">
        <f t="shared" si="30"/>
        <v>4.5783132530120483</v>
      </c>
      <c r="AF98" s="52">
        <f t="shared" si="31"/>
        <v>6.9166666666666661</v>
      </c>
      <c r="AG98" s="52">
        <f t="shared" si="32"/>
        <v>4.5780590717299576</v>
      </c>
      <c r="AH98" s="52">
        <f t="shared" si="33"/>
        <v>4.5780590717299576</v>
      </c>
      <c r="AI98" s="52">
        <f t="shared" si="34"/>
        <v>6.1620469083155642</v>
      </c>
      <c r="AJ98" s="52">
        <f t="shared" si="35"/>
        <v>1.563169164882227</v>
      </c>
      <c r="AK98" s="52">
        <f t="shared" si="36"/>
        <v>1.563169164882227</v>
      </c>
      <c r="AL98" s="52">
        <f t="shared" si="37"/>
        <v>1.2406576980568012</v>
      </c>
      <c r="AM98" s="52">
        <f t="shared" si="38"/>
        <v>5.3015427769985974</v>
      </c>
      <c r="AN98" s="52">
        <f t="shared" si="39"/>
        <v>5.3015427769985974</v>
      </c>
      <c r="AO98" s="52">
        <f t="shared" si="40"/>
        <v>4.8128342245989302</v>
      </c>
      <c r="AP98" s="52">
        <f t="shared" si="41"/>
        <v>1.666666666666667</v>
      </c>
      <c r="AQ98" s="52">
        <f t="shared" si="42"/>
        <v>2.8138528138528138</v>
      </c>
      <c r="AR98" s="52">
        <f t="shared" si="43"/>
        <v>2.1357615894039736</v>
      </c>
      <c r="AS98" s="53">
        <f t="shared" si="44"/>
        <v>41.911764705882355</v>
      </c>
      <c r="AT98" s="54">
        <f t="shared" si="45"/>
        <v>46.282527881040892</v>
      </c>
      <c r="AU98" s="54">
        <f t="shared" si="46"/>
        <v>41.972920696324948</v>
      </c>
      <c r="AV98" s="54">
        <f t="shared" si="47"/>
        <v>41.972920696324948</v>
      </c>
      <c r="AW98" s="54">
        <f t="shared" si="48"/>
        <v>59.34291581108829</v>
      </c>
      <c r="AX98" s="54">
        <f t="shared" si="49"/>
        <v>15.113871635610767</v>
      </c>
      <c r="AY98" s="54">
        <f t="shared" si="50"/>
        <v>15.113871635610767</v>
      </c>
      <c r="AZ98" s="54">
        <f t="shared" si="51"/>
        <v>24.057971014492757</v>
      </c>
      <c r="BA98" s="54">
        <f t="shared" si="52"/>
        <v>77.618069815195057</v>
      </c>
      <c r="BB98" s="54">
        <f t="shared" si="53"/>
        <v>77.618069815195057</v>
      </c>
      <c r="BC98" s="54">
        <f t="shared" si="54"/>
        <v>80.898876404494388</v>
      </c>
      <c r="BD98" s="54">
        <f t="shared" si="55"/>
        <v>13.609467455621301</v>
      </c>
      <c r="BE98" s="54">
        <f t="shared" si="56"/>
        <v>24.761904761904763</v>
      </c>
      <c r="BF98" s="54">
        <f t="shared" si="57"/>
        <v>25.494071146245059</v>
      </c>
      <c r="BG98" s="51">
        <v>7.8</v>
      </c>
      <c r="BH98" s="52">
        <v>7.83</v>
      </c>
      <c r="BI98" s="52">
        <v>7.82</v>
      </c>
      <c r="BJ98" s="52">
        <v>7.82</v>
      </c>
      <c r="BK98" s="52">
        <v>8.1</v>
      </c>
      <c r="BL98" s="52">
        <v>7.47</v>
      </c>
      <c r="BM98" s="52">
        <v>7.47</v>
      </c>
      <c r="BN98" s="52">
        <v>7.75</v>
      </c>
      <c r="BO98" s="52">
        <v>9.0399999999999991</v>
      </c>
      <c r="BP98" s="52">
        <v>9.0399999999999991</v>
      </c>
      <c r="BQ98" s="52">
        <v>8.9</v>
      </c>
      <c r="BR98" s="52">
        <v>7.33</v>
      </c>
      <c r="BS98" s="52">
        <v>7.61</v>
      </c>
      <c r="BT98" s="52">
        <v>7.65</v>
      </c>
    </row>
    <row r="99" spans="1:72" x14ac:dyDescent="0.2">
      <c r="A99" s="49" t="s">
        <v>173</v>
      </c>
      <c r="B99" s="50" t="s">
        <v>2612</v>
      </c>
      <c r="C99" s="51">
        <v>3.18</v>
      </c>
      <c r="D99" s="52">
        <v>1.73</v>
      </c>
      <c r="E99" s="52">
        <v>3.51</v>
      </c>
      <c r="F99" s="52">
        <v>3.51</v>
      </c>
      <c r="G99" s="52">
        <v>3.48</v>
      </c>
      <c r="H99" s="52">
        <v>2.36</v>
      </c>
      <c r="I99" s="52">
        <v>2.36</v>
      </c>
      <c r="J99" s="52">
        <v>2.2999999999999998</v>
      </c>
      <c r="K99" s="52">
        <v>4.83</v>
      </c>
      <c r="L99" s="52">
        <v>4.83</v>
      </c>
      <c r="M99" s="52">
        <v>2.59</v>
      </c>
      <c r="N99" s="52">
        <v>3.82</v>
      </c>
      <c r="O99" s="52">
        <v>1.75</v>
      </c>
      <c r="P99" s="52">
        <v>3.06</v>
      </c>
      <c r="Q99" s="53">
        <v>21.2</v>
      </c>
      <c r="R99" s="54">
        <v>19.7</v>
      </c>
      <c r="S99" s="54">
        <v>37.299999999999997</v>
      </c>
      <c r="T99" s="54">
        <v>37.299999999999997</v>
      </c>
      <c r="U99" s="54">
        <v>32.9</v>
      </c>
      <c r="V99" s="54">
        <v>32.700000000000003</v>
      </c>
      <c r="W99" s="54">
        <v>32.700000000000003</v>
      </c>
      <c r="X99" s="54">
        <v>24.5</v>
      </c>
      <c r="Y99" s="54">
        <v>31</v>
      </c>
      <c r="Z99" s="54">
        <v>31</v>
      </c>
      <c r="AA99" s="54">
        <v>29</v>
      </c>
      <c r="AB99" s="54">
        <v>37.5</v>
      </c>
      <c r="AC99" s="54">
        <v>37.799999999999997</v>
      </c>
      <c r="AD99" s="54">
        <v>24</v>
      </c>
      <c r="AE99" s="51">
        <f t="shared" si="30"/>
        <v>6.6666666666666661</v>
      </c>
      <c r="AF99" s="52">
        <f t="shared" si="31"/>
        <v>11.38728323699422</v>
      </c>
      <c r="AG99" s="52">
        <f t="shared" si="32"/>
        <v>10.626780626780626</v>
      </c>
      <c r="AH99" s="52">
        <f t="shared" si="33"/>
        <v>10.626780626780626</v>
      </c>
      <c r="AI99" s="52">
        <f t="shared" si="34"/>
        <v>9.4540229885057467</v>
      </c>
      <c r="AJ99" s="52">
        <f t="shared" si="35"/>
        <v>13.855932203389832</v>
      </c>
      <c r="AK99" s="52">
        <f t="shared" si="36"/>
        <v>13.855932203389832</v>
      </c>
      <c r="AL99" s="52">
        <f t="shared" si="37"/>
        <v>10.652173913043478</v>
      </c>
      <c r="AM99" s="52">
        <f t="shared" si="38"/>
        <v>6.4182194616977224</v>
      </c>
      <c r="AN99" s="52">
        <f t="shared" si="39"/>
        <v>6.4182194616977224</v>
      </c>
      <c r="AO99" s="52">
        <f t="shared" si="40"/>
        <v>11.196911196911197</v>
      </c>
      <c r="AP99" s="52">
        <f t="shared" si="41"/>
        <v>9.8167539267015709</v>
      </c>
      <c r="AQ99" s="52">
        <f t="shared" si="42"/>
        <v>21.599999999999998</v>
      </c>
      <c r="AR99" s="52">
        <f t="shared" si="43"/>
        <v>7.8431372549019605</v>
      </c>
      <c r="AS99" s="53">
        <f t="shared" si="44"/>
        <v>38.970588235294116</v>
      </c>
      <c r="AT99" s="54">
        <f t="shared" si="45"/>
        <v>36.617100371747213</v>
      </c>
      <c r="AU99" s="54">
        <f t="shared" si="46"/>
        <v>72.147001934235959</v>
      </c>
      <c r="AV99" s="54">
        <f t="shared" si="47"/>
        <v>72.147001934235959</v>
      </c>
      <c r="AW99" s="54">
        <f t="shared" si="48"/>
        <v>67.5564681724846</v>
      </c>
      <c r="AX99" s="54">
        <f t="shared" si="49"/>
        <v>67.701863354037286</v>
      </c>
      <c r="AY99" s="54">
        <f t="shared" si="50"/>
        <v>67.701863354037286</v>
      </c>
      <c r="AZ99" s="54">
        <f t="shared" si="51"/>
        <v>71.014492753623188</v>
      </c>
      <c r="BA99" s="54">
        <f t="shared" si="52"/>
        <v>63.655030800821351</v>
      </c>
      <c r="BB99" s="54">
        <f t="shared" si="53"/>
        <v>63.655030800821351</v>
      </c>
      <c r="BC99" s="54">
        <f t="shared" si="54"/>
        <v>65.168539325842701</v>
      </c>
      <c r="BD99" s="54">
        <f t="shared" si="55"/>
        <v>73.964497041420117</v>
      </c>
      <c r="BE99" s="54">
        <f t="shared" si="56"/>
        <v>71.999999999999986</v>
      </c>
      <c r="BF99" s="54">
        <f t="shared" si="57"/>
        <v>47.430830039525688</v>
      </c>
      <c r="BG99" s="51">
        <v>7.86</v>
      </c>
      <c r="BH99" s="52">
        <v>7.86</v>
      </c>
      <c r="BI99" s="52">
        <v>8.91</v>
      </c>
      <c r="BJ99" s="52">
        <v>8.91</v>
      </c>
      <c r="BK99" s="52">
        <v>9.39</v>
      </c>
      <c r="BL99" s="52">
        <v>8.41</v>
      </c>
      <c r="BM99" s="52">
        <v>8.41</v>
      </c>
      <c r="BN99" s="52">
        <v>8.57</v>
      </c>
      <c r="BO99" s="52">
        <v>9.3699999999999992</v>
      </c>
      <c r="BP99" s="52">
        <v>9.3699999999999992</v>
      </c>
      <c r="BQ99" s="52">
        <v>9.32</v>
      </c>
      <c r="BR99" s="52">
        <v>9.08</v>
      </c>
      <c r="BS99" s="52">
        <v>8.68</v>
      </c>
      <c r="BT99" s="52">
        <v>7.92</v>
      </c>
    </row>
    <row r="100" spans="1:72" x14ac:dyDescent="0.2">
      <c r="A100" s="49" t="s">
        <v>176</v>
      </c>
      <c r="B100" s="50" t="s">
        <v>176</v>
      </c>
      <c r="C100" s="51">
        <v>4.5999999999999996</v>
      </c>
      <c r="D100" s="52">
        <v>2.19</v>
      </c>
      <c r="E100" s="52">
        <v>3.8</v>
      </c>
      <c r="F100" s="52">
        <v>3.8</v>
      </c>
      <c r="G100" s="52">
        <v>5.54</v>
      </c>
      <c r="H100" s="52">
        <v>4.7</v>
      </c>
      <c r="I100" s="52">
        <v>4.7</v>
      </c>
      <c r="J100" s="52">
        <v>4.54</v>
      </c>
      <c r="K100" s="52">
        <v>8.6199999999999992</v>
      </c>
      <c r="L100" s="52">
        <v>8.6199999999999992</v>
      </c>
      <c r="M100" s="52">
        <v>8.17</v>
      </c>
      <c r="N100" s="52">
        <v>4.9000000000000004</v>
      </c>
      <c r="O100" s="52">
        <v>4.0599999999999996</v>
      </c>
      <c r="P100" s="52">
        <v>5.7</v>
      </c>
      <c r="S100" s="54">
        <v>24.9</v>
      </c>
      <c r="T100" s="54">
        <v>24.9</v>
      </c>
      <c r="U100" s="54">
        <v>23.7</v>
      </c>
      <c r="V100" s="54">
        <v>11</v>
      </c>
      <c r="W100" s="54">
        <v>11</v>
      </c>
      <c r="AE100" s="51">
        <f t="shared" si="30"/>
        <v>0</v>
      </c>
      <c r="AF100" s="52">
        <f t="shared" si="31"/>
        <v>0</v>
      </c>
      <c r="AG100" s="52">
        <f t="shared" si="32"/>
        <v>6.5526315789473681</v>
      </c>
      <c r="AH100" s="52">
        <f t="shared" si="33"/>
        <v>6.5526315789473681</v>
      </c>
      <c r="AI100" s="52">
        <f t="shared" si="34"/>
        <v>4.27797833935018</v>
      </c>
      <c r="AJ100" s="52">
        <f t="shared" si="35"/>
        <v>2.3404255319148937</v>
      </c>
      <c r="AK100" s="52">
        <f t="shared" si="36"/>
        <v>2.3404255319148937</v>
      </c>
      <c r="AL100" s="52">
        <f t="shared" si="37"/>
        <v>0</v>
      </c>
      <c r="AM100" s="52">
        <f t="shared" si="38"/>
        <v>0</v>
      </c>
      <c r="AN100" s="52">
        <f t="shared" si="39"/>
        <v>0</v>
      </c>
      <c r="AO100" s="52">
        <f t="shared" si="40"/>
        <v>0</v>
      </c>
      <c r="AP100" s="52">
        <f t="shared" si="41"/>
        <v>0</v>
      </c>
      <c r="AQ100" s="52">
        <f t="shared" si="42"/>
        <v>0</v>
      </c>
      <c r="AR100" s="52">
        <f t="shared" si="43"/>
        <v>0</v>
      </c>
      <c r="AS100" s="53">
        <f t="shared" si="44"/>
        <v>0</v>
      </c>
      <c r="AT100" s="54">
        <f t="shared" si="45"/>
        <v>0</v>
      </c>
      <c r="AU100" s="54">
        <f t="shared" si="46"/>
        <v>48.16247582205029</v>
      </c>
      <c r="AV100" s="54">
        <f t="shared" si="47"/>
        <v>48.16247582205029</v>
      </c>
      <c r="AW100" s="54">
        <f t="shared" si="48"/>
        <v>48.6652977412731</v>
      </c>
      <c r="AX100" s="54">
        <f t="shared" si="49"/>
        <v>22.77432712215321</v>
      </c>
      <c r="AY100" s="54">
        <f t="shared" si="50"/>
        <v>22.77432712215321</v>
      </c>
      <c r="AZ100" s="54">
        <f t="shared" si="51"/>
        <v>0</v>
      </c>
      <c r="BA100" s="54">
        <f t="shared" si="52"/>
        <v>0</v>
      </c>
      <c r="BB100" s="54">
        <f t="shared" si="53"/>
        <v>0</v>
      </c>
      <c r="BC100" s="54">
        <f t="shared" si="54"/>
        <v>0</v>
      </c>
      <c r="BD100" s="54">
        <f t="shared" si="55"/>
        <v>0</v>
      </c>
      <c r="BE100" s="54">
        <f t="shared" si="56"/>
        <v>0</v>
      </c>
      <c r="BF100" s="54">
        <f t="shared" si="57"/>
        <v>0</v>
      </c>
      <c r="BI100" s="52">
        <v>6.95</v>
      </c>
      <c r="BJ100" s="52">
        <v>6.95</v>
      </c>
      <c r="BK100" s="52">
        <v>7.07</v>
      </c>
      <c r="BL100" s="52">
        <v>6.02</v>
      </c>
      <c r="BM100" s="52">
        <v>6.02</v>
      </c>
    </row>
    <row r="101" spans="1:72" x14ac:dyDescent="0.2">
      <c r="A101" s="49" t="s">
        <v>174</v>
      </c>
      <c r="B101" s="50" t="s">
        <v>174</v>
      </c>
      <c r="C101" s="51">
        <v>4.42</v>
      </c>
      <c r="D101" s="52">
        <v>4.42</v>
      </c>
      <c r="E101" s="52">
        <v>2.62</v>
      </c>
      <c r="F101" s="52">
        <v>2.62</v>
      </c>
      <c r="G101" s="52">
        <v>3.53</v>
      </c>
      <c r="H101" s="52">
        <v>4.63</v>
      </c>
      <c r="I101" s="52">
        <v>4.63</v>
      </c>
      <c r="J101" s="52">
        <v>5.75</v>
      </c>
      <c r="K101" s="52">
        <v>5.34</v>
      </c>
      <c r="L101" s="52">
        <v>5.34</v>
      </c>
      <c r="M101" s="52">
        <v>3.75</v>
      </c>
      <c r="N101" s="52">
        <v>4.6399999999999997</v>
      </c>
      <c r="O101" s="52">
        <v>15.77</v>
      </c>
      <c r="P101" s="52">
        <v>18.61</v>
      </c>
      <c r="S101" s="54">
        <v>39.700000000000003</v>
      </c>
      <c r="T101" s="54">
        <v>39.700000000000003</v>
      </c>
      <c r="U101" s="54">
        <v>38.700000000000003</v>
      </c>
      <c r="V101" s="54">
        <v>33.700000000000003</v>
      </c>
      <c r="W101" s="54">
        <v>33.700000000000003</v>
      </c>
      <c r="X101" s="54">
        <v>23.5</v>
      </c>
      <c r="AE101" s="51">
        <f t="shared" si="30"/>
        <v>0</v>
      </c>
      <c r="AF101" s="52">
        <f t="shared" si="31"/>
        <v>0</v>
      </c>
      <c r="AG101" s="52">
        <f t="shared" si="32"/>
        <v>15.152671755725191</v>
      </c>
      <c r="AH101" s="52">
        <f t="shared" si="33"/>
        <v>15.152671755725191</v>
      </c>
      <c r="AI101" s="52">
        <f t="shared" si="34"/>
        <v>10.963172804532579</v>
      </c>
      <c r="AJ101" s="52">
        <f t="shared" si="35"/>
        <v>7.2786177105831538</v>
      </c>
      <c r="AK101" s="52">
        <f t="shared" si="36"/>
        <v>7.2786177105831538</v>
      </c>
      <c r="AL101" s="52">
        <f t="shared" si="37"/>
        <v>4.0869565217391308</v>
      </c>
      <c r="AM101" s="52">
        <f t="shared" si="38"/>
        <v>0</v>
      </c>
      <c r="AN101" s="52">
        <f t="shared" si="39"/>
        <v>0</v>
      </c>
      <c r="AO101" s="52">
        <f t="shared" si="40"/>
        <v>0</v>
      </c>
      <c r="AP101" s="52">
        <f t="shared" si="41"/>
        <v>0</v>
      </c>
      <c r="AQ101" s="52">
        <f t="shared" si="42"/>
        <v>0</v>
      </c>
      <c r="AR101" s="52">
        <f t="shared" si="43"/>
        <v>0</v>
      </c>
      <c r="AS101" s="53">
        <f t="shared" si="44"/>
        <v>0</v>
      </c>
      <c r="AT101" s="54">
        <f t="shared" si="45"/>
        <v>0</v>
      </c>
      <c r="AU101" s="54">
        <f t="shared" si="46"/>
        <v>76.789168278529985</v>
      </c>
      <c r="AV101" s="54">
        <f t="shared" si="47"/>
        <v>76.789168278529985</v>
      </c>
      <c r="AW101" s="54">
        <f t="shared" si="48"/>
        <v>79.466119096509246</v>
      </c>
      <c r="AX101" s="54">
        <f t="shared" si="49"/>
        <v>69.772256728778487</v>
      </c>
      <c r="AY101" s="54">
        <f t="shared" si="50"/>
        <v>69.772256728778487</v>
      </c>
      <c r="AZ101" s="54">
        <f t="shared" si="51"/>
        <v>68.115942028985501</v>
      </c>
      <c r="BA101" s="54">
        <f t="shared" si="52"/>
        <v>0</v>
      </c>
      <c r="BB101" s="54">
        <f t="shared" si="53"/>
        <v>0</v>
      </c>
      <c r="BC101" s="54">
        <f t="shared" si="54"/>
        <v>0</v>
      </c>
      <c r="BD101" s="54">
        <f t="shared" si="55"/>
        <v>0</v>
      </c>
      <c r="BE101" s="54">
        <f t="shared" si="56"/>
        <v>0</v>
      </c>
      <c r="BF101" s="54">
        <f t="shared" si="57"/>
        <v>0</v>
      </c>
      <c r="BI101" s="52">
        <v>6.8</v>
      </c>
      <c r="BJ101" s="52">
        <v>6.8</v>
      </c>
      <c r="BK101" s="52">
        <v>7.47</v>
      </c>
      <c r="BL101" s="52">
        <v>6.64</v>
      </c>
      <c r="BM101" s="52">
        <v>6.64</v>
      </c>
      <c r="BN101" s="52">
        <v>6.92</v>
      </c>
    </row>
    <row r="102" spans="1:72" x14ac:dyDescent="0.2">
      <c r="A102" s="49" t="s">
        <v>175</v>
      </c>
      <c r="B102" s="50" t="s">
        <v>175</v>
      </c>
      <c r="C102" s="51">
        <v>3.25</v>
      </c>
      <c r="D102" s="52">
        <v>3.45</v>
      </c>
      <c r="E102" s="52">
        <v>3.77</v>
      </c>
      <c r="F102" s="52">
        <v>3.77</v>
      </c>
      <c r="G102" s="52">
        <v>2.2400000000000002</v>
      </c>
      <c r="H102" s="52">
        <v>2.71</v>
      </c>
      <c r="I102" s="52">
        <v>2.71</v>
      </c>
      <c r="J102" s="52">
        <v>3.28</v>
      </c>
      <c r="K102" s="52">
        <v>6.95</v>
      </c>
      <c r="L102" s="52">
        <v>6.95</v>
      </c>
      <c r="M102" s="52">
        <v>6.95</v>
      </c>
      <c r="N102" s="52">
        <v>3.7</v>
      </c>
      <c r="O102" s="52">
        <v>12.26</v>
      </c>
      <c r="P102" s="52">
        <v>13.48</v>
      </c>
      <c r="S102" s="54">
        <v>37</v>
      </c>
      <c r="T102" s="54">
        <v>37</v>
      </c>
      <c r="U102" s="54">
        <v>34.700000000000003</v>
      </c>
      <c r="V102" s="54">
        <v>31.8</v>
      </c>
      <c r="W102" s="54">
        <v>31.8</v>
      </c>
      <c r="X102" s="54">
        <v>23.9</v>
      </c>
      <c r="AE102" s="51">
        <f t="shared" si="30"/>
        <v>0</v>
      </c>
      <c r="AF102" s="52">
        <f t="shared" si="31"/>
        <v>0</v>
      </c>
      <c r="AG102" s="52">
        <f t="shared" si="32"/>
        <v>9.8143236074270561</v>
      </c>
      <c r="AH102" s="52">
        <f t="shared" si="33"/>
        <v>9.8143236074270561</v>
      </c>
      <c r="AI102" s="52">
        <f t="shared" si="34"/>
        <v>15.491071428571429</v>
      </c>
      <c r="AJ102" s="52">
        <f t="shared" si="35"/>
        <v>11.734317343173432</v>
      </c>
      <c r="AK102" s="52">
        <f t="shared" si="36"/>
        <v>11.734317343173432</v>
      </c>
      <c r="AL102" s="52">
        <f t="shared" si="37"/>
        <v>7.2865853658536581</v>
      </c>
      <c r="AM102" s="52">
        <f t="shared" si="38"/>
        <v>0</v>
      </c>
      <c r="AN102" s="52">
        <f t="shared" si="39"/>
        <v>0</v>
      </c>
      <c r="AO102" s="52">
        <f t="shared" si="40"/>
        <v>0</v>
      </c>
      <c r="AP102" s="52">
        <f t="shared" si="41"/>
        <v>0</v>
      </c>
      <c r="AQ102" s="52">
        <f t="shared" si="42"/>
        <v>0</v>
      </c>
      <c r="AR102" s="52">
        <f t="shared" si="43"/>
        <v>0</v>
      </c>
      <c r="AS102" s="53">
        <f t="shared" si="44"/>
        <v>0</v>
      </c>
      <c r="AT102" s="54">
        <f t="shared" si="45"/>
        <v>0</v>
      </c>
      <c r="AU102" s="54">
        <f t="shared" si="46"/>
        <v>71.566731141199227</v>
      </c>
      <c r="AV102" s="54">
        <f t="shared" si="47"/>
        <v>71.566731141199227</v>
      </c>
      <c r="AW102" s="54">
        <f t="shared" si="48"/>
        <v>71.252566735112936</v>
      </c>
      <c r="AX102" s="54">
        <f t="shared" si="49"/>
        <v>65.838509316770185</v>
      </c>
      <c r="AY102" s="54">
        <f t="shared" si="50"/>
        <v>65.838509316770185</v>
      </c>
      <c r="AZ102" s="54">
        <f t="shared" si="51"/>
        <v>69.275362318840578</v>
      </c>
      <c r="BA102" s="54">
        <f t="shared" si="52"/>
        <v>0</v>
      </c>
      <c r="BB102" s="54">
        <f t="shared" si="53"/>
        <v>0</v>
      </c>
      <c r="BC102" s="54">
        <f t="shared" si="54"/>
        <v>0</v>
      </c>
      <c r="BD102" s="54">
        <f t="shared" si="55"/>
        <v>0</v>
      </c>
      <c r="BE102" s="54">
        <f t="shared" si="56"/>
        <v>0</v>
      </c>
      <c r="BF102" s="54">
        <f t="shared" si="57"/>
        <v>0</v>
      </c>
      <c r="BI102" s="52">
        <v>7.85</v>
      </c>
      <c r="BJ102" s="52">
        <v>7.85</v>
      </c>
      <c r="BK102" s="52">
        <v>8.0299999999999994</v>
      </c>
      <c r="BL102" s="52">
        <v>7.8</v>
      </c>
      <c r="BM102" s="52">
        <v>7.8</v>
      </c>
      <c r="BN102" s="52">
        <v>7.94</v>
      </c>
    </row>
    <row r="103" spans="1:72" ht="18" x14ac:dyDescent="0.25">
      <c r="A103" s="49" t="s">
        <v>179</v>
      </c>
      <c r="B103" s="50" t="s">
        <v>2722</v>
      </c>
      <c r="C103" s="51">
        <v>3.85</v>
      </c>
      <c r="D103" s="52">
        <v>3.21</v>
      </c>
      <c r="E103" s="52">
        <v>4.21</v>
      </c>
      <c r="F103" s="52">
        <v>4.21</v>
      </c>
      <c r="G103" s="52">
        <v>5.23</v>
      </c>
      <c r="H103" s="52">
        <v>4.96</v>
      </c>
      <c r="I103" s="52">
        <v>4.96</v>
      </c>
      <c r="J103" s="52">
        <v>4.97</v>
      </c>
      <c r="K103" s="52">
        <v>6.12</v>
      </c>
      <c r="L103" s="52">
        <v>6.12</v>
      </c>
      <c r="M103" s="52">
        <v>4.66</v>
      </c>
      <c r="N103" s="52">
        <v>1.62</v>
      </c>
      <c r="O103" s="52">
        <v>3.8</v>
      </c>
      <c r="P103" s="52">
        <v>6.73</v>
      </c>
      <c r="Q103" s="53">
        <v>12.1</v>
      </c>
      <c r="R103" s="54">
        <v>10.199999999999999</v>
      </c>
      <c r="S103" s="54">
        <v>25.9</v>
      </c>
      <c r="T103" s="54">
        <v>25.9</v>
      </c>
      <c r="U103" s="54">
        <v>27</v>
      </c>
      <c r="V103" s="54">
        <v>18</v>
      </c>
      <c r="W103" s="54">
        <v>18</v>
      </c>
      <c r="X103" s="54">
        <v>12.2</v>
      </c>
      <c r="Y103" s="54">
        <v>37.4</v>
      </c>
      <c r="Z103" s="54">
        <v>37.4</v>
      </c>
      <c r="AA103" s="54">
        <v>37.299999999999997</v>
      </c>
      <c r="AB103" s="54">
        <v>8.6999999999999993</v>
      </c>
      <c r="AC103" s="54">
        <v>18.600000000000001</v>
      </c>
      <c r="AD103" s="54">
        <v>13.6</v>
      </c>
      <c r="AE103" s="51">
        <f t="shared" si="30"/>
        <v>3.1428571428571428</v>
      </c>
      <c r="AF103" s="52">
        <f t="shared" si="31"/>
        <v>3.1775700934579438</v>
      </c>
      <c r="AG103" s="52">
        <f t="shared" si="32"/>
        <v>6.1520190023752965</v>
      </c>
      <c r="AH103" s="52">
        <f t="shared" si="33"/>
        <v>6.1520190023752965</v>
      </c>
      <c r="AI103" s="52">
        <f t="shared" si="34"/>
        <v>5.1625239005736132</v>
      </c>
      <c r="AJ103" s="52">
        <f t="shared" si="35"/>
        <v>3.629032258064516</v>
      </c>
      <c r="AK103" s="52">
        <f t="shared" si="36"/>
        <v>3.629032258064516</v>
      </c>
      <c r="AL103" s="52">
        <f t="shared" si="37"/>
        <v>2.4547283702213281</v>
      </c>
      <c r="AM103" s="52">
        <f t="shared" si="38"/>
        <v>6.1111111111111107</v>
      </c>
      <c r="AN103" s="52">
        <f t="shared" si="39"/>
        <v>6.1111111111111107</v>
      </c>
      <c r="AO103" s="52">
        <f t="shared" si="40"/>
        <v>8.0042918454935617</v>
      </c>
      <c r="AP103" s="52">
        <f t="shared" si="41"/>
        <v>5.3703703703703694</v>
      </c>
      <c r="AQ103" s="52">
        <f t="shared" si="42"/>
        <v>4.8947368421052637</v>
      </c>
      <c r="AR103" s="52">
        <f t="shared" si="43"/>
        <v>2.0208023774145616</v>
      </c>
      <c r="AS103" s="53">
        <f t="shared" si="44"/>
        <v>22.242647058823529</v>
      </c>
      <c r="AT103" s="54">
        <f t="shared" si="45"/>
        <v>18.959107806691449</v>
      </c>
      <c r="AU103" s="54">
        <f t="shared" si="46"/>
        <v>50.096711798839458</v>
      </c>
      <c r="AV103" s="54">
        <f t="shared" si="47"/>
        <v>50.096711798839458</v>
      </c>
      <c r="AW103" s="54">
        <f t="shared" si="48"/>
        <v>55.441478439425047</v>
      </c>
      <c r="AX103" s="54">
        <f t="shared" si="49"/>
        <v>37.267080745341616</v>
      </c>
      <c r="AY103" s="54">
        <f t="shared" si="50"/>
        <v>37.267080745341616</v>
      </c>
      <c r="AZ103" s="54">
        <f t="shared" si="51"/>
        <v>35.362318840579711</v>
      </c>
      <c r="BA103" s="54">
        <f t="shared" si="52"/>
        <v>76.796714579055433</v>
      </c>
      <c r="BB103" s="54">
        <f t="shared" si="53"/>
        <v>76.796714579055433</v>
      </c>
      <c r="BC103" s="54">
        <f t="shared" si="54"/>
        <v>83.82022471910112</v>
      </c>
      <c r="BD103" s="54">
        <f t="shared" si="55"/>
        <v>17.159763313609464</v>
      </c>
      <c r="BE103" s="54">
        <f t="shared" si="56"/>
        <v>35.428571428571431</v>
      </c>
      <c r="BF103" s="54">
        <f t="shared" si="57"/>
        <v>26.877470355731223</v>
      </c>
      <c r="BG103" s="51">
        <v>8.14</v>
      </c>
      <c r="BH103" s="52">
        <v>8.0399999999999991</v>
      </c>
      <c r="BI103" s="52">
        <v>9.0299999999999994</v>
      </c>
      <c r="BJ103" s="52">
        <v>9.0299999999999994</v>
      </c>
      <c r="BK103" s="52">
        <v>9.16</v>
      </c>
      <c r="BL103" s="52">
        <v>8.65</v>
      </c>
      <c r="BM103" s="52">
        <v>8.65</v>
      </c>
      <c r="BN103" s="52">
        <v>8.94</v>
      </c>
      <c r="BO103" s="52">
        <v>9.7200000000000006</v>
      </c>
      <c r="BP103" s="52">
        <v>9.7200000000000006</v>
      </c>
      <c r="BQ103" s="52">
        <v>9.61</v>
      </c>
      <c r="BR103" s="52">
        <v>7.9</v>
      </c>
      <c r="BS103" s="52">
        <v>8.65</v>
      </c>
      <c r="BT103" s="52">
        <v>8.6</v>
      </c>
    </row>
    <row r="104" spans="1:72" x14ac:dyDescent="0.2">
      <c r="A104" s="49" t="s">
        <v>181</v>
      </c>
      <c r="B104" s="50" t="s">
        <v>2611</v>
      </c>
      <c r="C104" s="51">
        <v>4.09</v>
      </c>
      <c r="D104" s="52">
        <v>3.81</v>
      </c>
      <c r="E104" s="52">
        <v>5.55</v>
      </c>
      <c r="F104" s="52">
        <v>5.55</v>
      </c>
      <c r="G104" s="52">
        <v>10.77</v>
      </c>
      <c r="H104" s="52">
        <v>6.14</v>
      </c>
      <c r="I104" s="52">
        <v>6.14</v>
      </c>
      <c r="J104" s="52">
        <v>5.67</v>
      </c>
      <c r="K104" s="52">
        <v>5.14</v>
      </c>
      <c r="L104" s="52">
        <v>5.14</v>
      </c>
      <c r="M104" s="52">
        <v>7.48</v>
      </c>
      <c r="N104" s="52">
        <v>2.86</v>
      </c>
      <c r="O104" s="52">
        <v>3.27</v>
      </c>
      <c r="P104" s="52">
        <v>4.75</v>
      </c>
      <c r="S104" s="54">
        <v>19.600000000000001</v>
      </c>
      <c r="T104" s="54">
        <v>19.600000000000001</v>
      </c>
      <c r="U104" s="54">
        <v>18.899999999999999</v>
      </c>
      <c r="V104" s="54">
        <v>11.2</v>
      </c>
      <c r="W104" s="54">
        <v>11.2</v>
      </c>
      <c r="X104" s="54">
        <v>7.3</v>
      </c>
      <c r="AA104" s="54">
        <v>16.7</v>
      </c>
      <c r="AB104" s="54">
        <v>6.3</v>
      </c>
      <c r="AC104" s="54">
        <v>9.1</v>
      </c>
      <c r="AE104" s="51">
        <f t="shared" si="30"/>
        <v>0</v>
      </c>
      <c r="AF104" s="52">
        <f t="shared" si="31"/>
        <v>0</v>
      </c>
      <c r="AG104" s="52">
        <f t="shared" si="32"/>
        <v>3.5315315315315319</v>
      </c>
      <c r="AH104" s="52">
        <f t="shared" si="33"/>
        <v>3.5315315315315319</v>
      </c>
      <c r="AI104" s="52">
        <f t="shared" si="34"/>
        <v>1.7548746518105849</v>
      </c>
      <c r="AJ104" s="52">
        <f t="shared" si="35"/>
        <v>1.8241042345276872</v>
      </c>
      <c r="AK104" s="52">
        <f t="shared" si="36"/>
        <v>1.8241042345276872</v>
      </c>
      <c r="AL104" s="52">
        <f t="shared" si="37"/>
        <v>1.2874779541446209</v>
      </c>
      <c r="AM104" s="52">
        <f t="shared" si="38"/>
        <v>0</v>
      </c>
      <c r="AN104" s="52">
        <f t="shared" si="39"/>
        <v>0</v>
      </c>
      <c r="AO104" s="52">
        <f t="shared" si="40"/>
        <v>2.2326203208556148</v>
      </c>
      <c r="AP104" s="52">
        <f t="shared" si="41"/>
        <v>2.2027972027972029</v>
      </c>
      <c r="AQ104" s="52">
        <f t="shared" si="42"/>
        <v>2.782874617737003</v>
      </c>
      <c r="AR104" s="52">
        <f t="shared" si="43"/>
        <v>0</v>
      </c>
      <c r="AS104" s="53">
        <f t="shared" si="44"/>
        <v>0</v>
      </c>
      <c r="AT104" s="54">
        <f t="shared" si="45"/>
        <v>0</v>
      </c>
      <c r="AU104" s="54">
        <f t="shared" si="46"/>
        <v>37.911025145067704</v>
      </c>
      <c r="AV104" s="54">
        <f t="shared" si="47"/>
        <v>37.911025145067704</v>
      </c>
      <c r="AW104" s="54">
        <f t="shared" si="48"/>
        <v>38.809034907597528</v>
      </c>
      <c r="AX104" s="54">
        <f t="shared" si="49"/>
        <v>23.188405797101449</v>
      </c>
      <c r="AY104" s="54">
        <f t="shared" si="50"/>
        <v>23.188405797101449</v>
      </c>
      <c r="AZ104" s="54">
        <f t="shared" si="51"/>
        <v>21.159420289855074</v>
      </c>
      <c r="BA104" s="54">
        <f t="shared" si="52"/>
        <v>0</v>
      </c>
      <c r="BB104" s="54">
        <f t="shared" si="53"/>
        <v>0</v>
      </c>
      <c r="BC104" s="54">
        <f t="shared" si="54"/>
        <v>37.528089887640448</v>
      </c>
      <c r="BD104" s="54">
        <f t="shared" si="55"/>
        <v>12.426035502958579</v>
      </c>
      <c r="BE104" s="54">
        <f t="shared" si="56"/>
        <v>17.333333333333332</v>
      </c>
      <c r="BF104" s="54">
        <f t="shared" si="57"/>
        <v>0</v>
      </c>
      <c r="BI104" s="52">
        <v>8.42</v>
      </c>
      <c r="BJ104" s="52">
        <v>8.42</v>
      </c>
      <c r="BK104" s="52">
        <v>8.8000000000000007</v>
      </c>
      <c r="BL104" s="52">
        <v>7.79</v>
      </c>
      <c r="BM104" s="52">
        <v>7.79</v>
      </c>
      <c r="BN104" s="52">
        <v>7.62</v>
      </c>
      <c r="BQ104" s="52">
        <v>8.3800000000000008</v>
      </c>
      <c r="BR104" s="52">
        <v>7.31</v>
      </c>
      <c r="BS104" s="52">
        <v>7.19</v>
      </c>
    </row>
    <row r="105" spans="1:72" x14ac:dyDescent="0.2">
      <c r="A105" s="49" t="s">
        <v>182</v>
      </c>
      <c r="B105" s="50" t="s">
        <v>2610</v>
      </c>
      <c r="C105" s="51">
        <v>3.66</v>
      </c>
      <c r="D105" s="52">
        <v>3.39</v>
      </c>
      <c r="E105" s="52">
        <v>3.54</v>
      </c>
      <c r="F105" s="52">
        <v>3.54</v>
      </c>
      <c r="G105" s="52">
        <v>2.85</v>
      </c>
      <c r="H105" s="52">
        <v>1.39</v>
      </c>
      <c r="I105" s="52">
        <v>1.39</v>
      </c>
      <c r="J105" s="52">
        <v>2.57</v>
      </c>
      <c r="K105" s="52">
        <v>4.3</v>
      </c>
      <c r="L105" s="52">
        <v>4.3</v>
      </c>
      <c r="M105" s="52">
        <v>5.25</v>
      </c>
      <c r="N105" s="52">
        <v>2.34</v>
      </c>
      <c r="O105" s="52">
        <v>3.07</v>
      </c>
      <c r="P105" s="52">
        <v>3.12</v>
      </c>
      <c r="S105" s="54">
        <v>38.1</v>
      </c>
      <c r="T105" s="54">
        <v>38.1</v>
      </c>
      <c r="U105" s="54">
        <v>36.4</v>
      </c>
      <c r="V105" s="54">
        <v>22.9</v>
      </c>
      <c r="W105" s="54">
        <v>22.9</v>
      </c>
      <c r="X105" s="54">
        <v>20.7</v>
      </c>
      <c r="Y105" s="54">
        <v>2.8</v>
      </c>
      <c r="Z105" s="54">
        <v>2.8</v>
      </c>
      <c r="AA105" s="54">
        <v>14.3</v>
      </c>
      <c r="AB105" s="54">
        <v>2.8</v>
      </c>
      <c r="AC105" s="54">
        <v>6.6</v>
      </c>
      <c r="AE105" s="51">
        <f t="shared" si="30"/>
        <v>0</v>
      </c>
      <c r="AF105" s="52">
        <f t="shared" si="31"/>
        <v>0</v>
      </c>
      <c r="AG105" s="52">
        <f t="shared" si="32"/>
        <v>10.76271186440678</v>
      </c>
      <c r="AH105" s="52">
        <f t="shared" si="33"/>
        <v>10.76271186440678</v>
      </c>
      <c r="AI105" s="52">
        <f t="shared" si="34"/>
        <v>12.771929824561402</v>
      </c>
      <c r="AJ105" s="52">
        <f t="shared" si="35"/>
        <v>16.474820143884891</v>
      </c>
      <c r="AK105" s="52">
        <f t="shared" si="36"/>
        <v>16.474820143884891</v>
      </c>
      <c r="AL105" s="52">
        <f t="shared" si="37"/>
        <v>8.054474708171206</v>
      </c>
      <c r="AM105" s="52">
        <f t="shared" si="38"/>
        <v>0.65116279069767435</v>
      </c>
      <c r="AN105" s="52">
        <f t="shared" si="39"/>
        <v>0.65116279069767435</v>
      </c>
      <c r="AO105" s="52">
        <f t="shared" si="40"/>
        <v>2.7238095238095239</v>
      </c>
      <c r="AP105" s="52">
        <f t="shared" si="41"/>
        <v>1.1965811965811965</v>
      </c>
      <c r="AQ105" s="52">
        <f t="shared" si="42"/>
        <v>2.1498371335504887</v>
      </c>
      <c r="AR105" s="52">
        <f t="shared" si="43"/>
        <v>0</v>
      </c>
      <c r="AS105" s="53">
        <f t="shared" si="44"/>
        <v>0</v>
      </c>
      <c r="AT105" s="54">
        <f t="shared" si="45"/>
        <v>0</v>
      </c>
      <c r="AU105" s="54">
        <f t="shared" si="46"/>
        <v>73.694390715667311</v>
      </c>
      <c r="AV105" s="54">
        <f t="shared" si="47"/>
        <v>73.694390715667311</v>
      </c>
      <c r="AW105" s="54">
        <f t="shared" si="48"/>
        <v>74.743326488706359</v>
      </c>
      <c r="AX105" s="54">
        <f t="shared" si="49"/>
        <v>47.412008281573499</v>
      </c>
      <c r="AY105" s="54">
        <f t="shared" si="50"/>
        <v>47.412008281573499</v>
      </c>
      <c r="AZ105" s="54">
        <f t="shared" si="51"/>
        <v>60</v>
      </c>
      <c r="BA105" s="54">
        <f t="shared" si="52"/>
        <v>5.7494866529774127</v>
      </c>
      <c r="BB105" s="54">
        <f t="shared" si="53"/>
        <v>5.7494866529774127</v>
      </c>
      <c r="BC105" s="54">
        <f t="shared" si="54"/>
        <v>32.134831460674157</v>
      </c>
      <c r="BD105" s="54">
        <f t="shared" si="55"/>
        <v>5.5226824457593686</v>
      </c>
      <c r="BE105" s="54">
        <f t="shared" si="56"/>
        <v>12.571428571428571</v>
      </c>
      <c r="BF105" s="54">
        <f t="shared" si="57"/>
        <v>0</v>
      </c>
      <c r="BI105" s="52">
        <v>7.84</v>
      </c>
      <c r="BJ105" s="52">
        <v>7.84</v>
      </c>
      <c r="BK105" s="52">
        <v>8.14</v>
      </c>
      <c r="BL105" s="52">
        <v>7.52</v>
      </c>
      <c r="BM105" s="52">
        <v>7.52</v>
      </c>
      <c r="BN105" s="52">
        <v>7.68</v>
      </c>
      <c r="BO105" s="52">
        <v>7.03</v>
      </c>
      <c r="BP105" s="52">
        <v>7.03</v>
      </c>
      <c r="BQ105" s="52">
        <v>7.27</v>
      </c>
      <c r="BR105" s="52">
        <v>7.15</v>
      </c>
      <c r="BS105" s="52">
        <v>7.21</v>
      </c>
    </row>
    <row r="106" spans="1:72" x14ac:dyDescent="0.2">
      <c r="A106" s="49" t="s">
        <v>183</v>
      </c>
      <c r="B106" s="50" t="s">
        <v>2609</v>
      </c>
      <c r="C106" s="51">
        <v>5.61</v>
      </c>
      <c r="D106" s="52">
        <v>6.7</v>
      </c>
      <c r="E106" s="52">
        <v>8.52</v>
      </c>
      <c r="F106" s="52">
        <v>8.52</v>
      </c>
      <c r="G106" s="52">
        <v>7.94</v>
      </c>
      <c r="H106" s="52">
        <v>7.13</v>
      </c>
      <c r="I106" s="52">
        <v>7.13</v>
      </c>
      <c r="J106" s="52">
        <v>7</v>
      </c>
      <c r="K106" s="52">
        <v>5.44</v>
      </c>
      <c r="L106" s="52">
        <v>5.44</v>
      </c>
      <c r="M106" s="52">
        <v>8.84</v>
      </c>
      <c r="N106" s="52">
        <v>6.63</v>
      </c>
      <c r="O106" s="52">
        <v>7.53</v>
      </c>
      <c r="P106" s="52">
        <v>7.06</v>
      </c>
      <c r="S106" s="54">
        <v>26.8</v>
      </c>
      <c r="T106" s="54">
        <v>26.8</v>
      </c>
      <c r="U106" s="54">
        <v>25.6</v>
      </c>
      <c r="V106" s="54">
        <v>15.5</v>
      </c>
      <c r="W106" s="54">
        <v>15.5</v>
      </c>
      <c r="X106" s="54">
        <v>11.9</v>
      </c>
      <c r="AA106" s="54">
        <v>10.7</v>
      </c>
      <c r="AE106" s="51">
        <f t="shared" si="30"/>
        <v>0</v>
      </c>
      <c r="AF106" s="52">
        <f t="shared" si="31"/>
        <v>0</v>
      </c>
      <c r="AG106" s="52">
        <f t="shared" si="32"/>
        <v>3.1455399061032865</v>
      </c>
      <c r="AH106" s="52">
        <f t="shared" si="33"/>
        <v>3.1455399061032865</v>
      </c>
      <c r="AI106" s="52">
        <f t="shared" si="34"/>
        <v>3.2241813602015115</v>
      </c>
      <c r="AJ106" s="52">
        <f t="shared" si="35"/>
        <v>2.1739130434782608</v>
      </c>
      <c r="AK106" s="52">
        <f t="shared" si="36"/>
        <v>2.1739130434782608</v>
      </c>
      <c r="AL106" s="52">
        <f t="shared" si="37"/>
        <v>1.7</v>
      </c>
      <c r="AM106" s="52">
        <f t="shared" si="38"/>
        <v>0</v>
      </c>
      <c r="AN106" s="52">
        <f t="shared" si="39"/>
        <v>0</v>
      </c>
      <c r="AO106" s="52">
        <f t="shared" si="40"/>
        <v>1.2104072398190044</v>
      </c>
      <c r="AP106" s="52">
        <f t="shared" si="41"/>
        <v>0</v>
      </c>
      <c r="AQ106" s="52">
        <f t="shared" si="42"/>
        <v>0</v>
      </c>
      <c r="AR106" s="52">
        <f t="shared" si="43"/>
        <v>0</v>
      </c>
      <c r="AS106" s="53">
        <f t="shared" si="44"/>
        <v>0</v>
      </c>
      <c r="AT106" s="54">
        <f t="shared" si="45"/>
        <v>0</v>
      </c>
      <c r="AU106" s="54">
        <f t="shared" si="46"/>
        <v>51.83752417794971</v>
      </c>
      <c r="AV106" s="54">
        <f t="shared" si="47"/>
        <v>51.83752417794971</v>
      </c>
      <c r="AW106" s="54">
        <f t="shared" si="48"/>
        <v>52.566735112936342</v>
      </c>
      <c r="AX106" s="54">
        <f t="shared" si="49"/>
        <v>32.091097308488614</v>
      </c>
      <c r="AY106" s="54">
        <f t="shared" si="50"/>
        <v>32.091097308488614</v>
      </c>
      <c r="AZ106" s="54">
        <f t="shared" si="51"/>
        <v>34.492753623188406</v>
      </c>
      <c r="BA106" s="54">
        <f t="shared" si="52"/>
        <v>0</v>
      </c>
      <c r="BB106" s="54">
        <f t="shared" si="53"/>
        <v>0</v>
      </c>
      <c r="BC106" s="54">
        <f t="shared" si="54"/>
        <v>24.04494382022472</v>
      </c>
      <c r="BD106" s="54">
        <f t="shared" si="55"/>
        <v>0</v>
      </c>
      <c r="BE106" s="54">
        <f t="shared" si="56"/>
        <v>0</v>
      </c>
      <c r="BF106" s="54">
        <f t="shared" si="57"/>
        <v>0</v>
      </c>
      <c r="BI106" s="52">
        <v>7.22</v>
      </c>
      <c r="BJ106" s="52">
        <v>7.22</v>
      </c>
      <c r="BK106" s="52">
        <v>7.45</v>
      </c>
      <c r="BL106" s="52">
        <v>6.77</v>
      </c>
      <c r="BM106" s="52">
        <v>6.77</v>
      </c>
      <c r="BN106" s="52">
        <v>7.04</v>
      </c>
      <c r="BQ106" s="52">
        <v>6.63</v>
      </c>
    </row>
    <row r="107" spans="1:72" x14ac:dyDescent="0.2">
      <c r="A107" s="49" t="s">
        <v>184</v>
      </c>
      <c r="B107" s="50" t="s">
        <v>185</v>
      </c>
      <c r="C107" s="51">
        <v>3.28</v>
      </c>
      <c r="D107" s="52">
        <v>2.96</v>
      </c>
      <c r="E107" s="52">
        <v>3.83</v>
      </c>
      <c r="F107" s="52">
        <v>3.83</v>
      </c>
      <c r="G107" s="52">
        <v>4.4400000000000004</v>
      </c>
      <c r="H107" s="52">
        <v>3.56</v>
      </c>
      <c r="I107" s="52">
        <v>3.56</v>
      </c>
      <c r="J107" s="52">
        <v>2.0499999999999998</v>
      </c>
      <c r="K107" s="52">
        <v>4.7</v>
      </c>
      <c r="L107" s="52">
        <v>4.7</v>
      </c>
      <c r="M107" s="52">
        <v>6.83</v>
      </c>
      <c r="N107" s="52">
        <v>2.68</v>
      </c>
      <c r="O107" s="52">
        <v>3.76</v>
      </c>
      <c r="P107" s="52">
        <v>4.45</v>
      </c>
      <c r="S107" s="54">
        <v>49.1</v>
      </c>
      <c r="T107" s="54">
        <v>49.1</v>
      </c>
      <c r="U107" s="54">
        <v>45.9</v>
      </c>
      <c r="V107" s="54">
        <v>44.9</v>
      </c>
      <c r="W107" s="54">
        <v>44.9</v>
      </c>
      <c r="X107" s="54">
        <v>33.9</v>
      </c>
      <c r="Y107" s="54">
        <v>16.100000000000001</v>
      </c>
      <c r="Z107" s="54">
        <v>16.100000000000001</v>
      </c>
      <c r="AA107" s="54">
        <v>38.299999999999997</v>
      </c>
      <c r="AB107" s="54">
        <v>17</v>
      </c>
      <c r="AC107" s="54">
        <v>31.5</v>
      </c>
      <c r="AD107" s="54">
        <v>17.7</v>
      </c>
      <c r="AE107" s="51">
        <f t="shared" si="30"/>
        <v>0</v>
      </c>
      <c r="AF107" s="52">
        <f t="shared" si="31"/>
        <v>0</v>
      </c>
      <c r="AG107" s="52">
        <f t="shared" si="32"/>
        <v>12.819843342036554</v>
      </c>
      <c r="AH107" s="52">
        <f t="shared" si="33"/>
        <v>12.819843342036554</v>
      </c>
      <c r="AI107" s="52">
        <f t="shared" si="34"/>
        <v>10.337837837837837</v>
      </c>
      <c r="AJ107" s="52">
        <f t="shared" si="35"/>
        <v>12.612359550561797</v>
      </c>
      <c r="AK107" s="52">
        <f t="shared" si="36"/>
        <v>12.612359550561797</v>
      </c>
      <c r="AL107" s="52">
        <f t="shared" si="37"/>
        <v>16.536585365853661</v>
      </c>
      <c r="AM107" s="52">
        <f t="shared" si="38"/>
        <v>3.4255319148936172</v>
      </c>
      <c r="AN107" s="52">
        <f t="shared" si="39"/>
        <v>3.4255319148936172</v>
      </c>
      <c r="AO107" s="52">
        <f t="shared" si="40"/>
        <v>5.6076134699853579</v>
      </c>
      <c r="AP107" s="52">
        <f t="shared" si="41"/>
        <v>6.3432835820895521</v>
      </c>
      <c r="AQ107" s="52">
        <f t="shared" si="42"/>
        <v>8.3776595744680851</v>
      </c>
      <c r="AR107" s="52">
        <f t="shared" si="43"/>
        <v>3.97752808988764</v>
      </c>
      <c r="AS107" s="53">
        <f t="shared" si="44"/>
        <v>0</v>
      </c>
      <c r="AT107" s="54">
        <f t="shared" si="45"/>
        <v>0</v>
      </c>
      <c r="AU107" s="54">
        <f t="shared" si="46"/>
        <v>94.970986460348158</v>
      </c>
      <c r="AV107" s="54">
        <f t="shared" si="47"/>
        <v>94.970986460348158</v>
      </c>
      <c r="AW107" s="54">
        <f t="shared" si="48"/>
        <v>94.250513347022576</v>
      </c>
      <c r="AX107" s="54">
        <f t="shared" si="49"/>
        <v>92.960662525879926</v>
      </c>
      <c r="AY107" s="54">
        <f t="shared" si="50"/>
        <v>92.960662525879926</v>
      </c>
      <c r="AZ107" s="54">
        <f t="shared" si="51"/>
        <v>98.260869565217391</v>
      </c>
      <c r="BA107" s="54">
        <f t="shared" si="52"/>
        <v>33.059548254620125</v>
      </c>
      <c r="BB107" s="54">
        <f t="shared" si="53"/>
        <v>33.059548254620125</v>
      </c>
      <c r="BC107" s="54">
        <f t="shared" si="54"/>
        <v>86.067415730337075</v>
      </c>
      <c r="BD107" s="54">
        <f t="shared" si="55"/>
        <v>33.530571992110453</v>
      </c>
      <c r="BE107" s="54">
        <f t="shared" si="56"/>
        <v>60</v>
      </c>
      <c r="BF107" s="54">
        <f t="shared" si="57"/>
        <v>34.980237154150196</v>
      </c>
      <c r="BI107" s="52">
        <v>9</v>
      </c>
      <c r="BJ107" s="52">
        <v>9</v>
      </c>
      <c r="BK107" s="52">
        <v>9.59</v>
      </c>
      <c r="BL107" s="52">
        <v>8.74</v>
      </c>
      <c r="BM107" s="52">
        <v>8.74</v>
      </c>
      <c r="BN107" s="52">
        <v>9.09</v>
      </c>
      <c r="BO107" s="52">
        <v>7.66</v>
      </c>
      <c r="BP107" s="52">
        <v>7.66</v>
      </c>
      <c r="BQ107" s="52">
        <v>8.94</v>
      </c>
      <c r="BR107" s="52">
        <v>7.43</v>
      </c>
      <c r="BS107" s="52">
        <v>7.87</v>
      </c>
      <c r="BT107" s="52">
        <v>7.71</v>
      </c>
    </row>
    <row r="108" spans="1:72" ht="18" x14ac:dyDescent="0.25">
      <c r="A108" s="49" t="s">
        <v>186</v>
      </c>
      <c r="B108" s="50" t="s">
        <v>2723</v>
      </c>
      <c r="C108" s="51">
        <v>7.39</v>
      </c>
      <c r="D108" s="52">
        <v>4.99</v>
      </c>
      <c r="E108" s="52">
        <v>4.9400000000000004</v>
      </c>
      <c r="F108" s="52">
        <v>4.9400000000000004</v>
      </c>
      <c r="G108" s="52">
        <v>4.6100000000000003</v>
      </c>
      <c r="H108" s="52">
        <v>6.4</v>
      </c>
      <c r="I108" s="52">
        <v>6.4</v>
      </c>
      <c r="J108" s="52">
        <v>4.22</v>
      </c>
      <c r="K108" s="52">
        <v>7.04</v>
      </c>
      <c r="L108" s="52">
        <v>7.04</v>
      </c>
      <c r="M108" s="52">
        <v>3.55</v>
      </c>
      <c r="N108" s="52">
        <v>4.5599999999999996</v>
      </c>
      <c r="O108" s="52">
        <v>4.6399999999999997</v>
      </c>
      <c r="P108" s="52">
        <v>4.8899999999999997</v>
      </c>
      <c r="Q108" s="53">
        <v>42.8</v>
      </c>
      <c r="R108" s="54">
        <v>40.9</v>
      </c>
      <c r="S108" s="54">
        <v>34.700000000000003</v>
      </c>
      <c r="T108" s="54">
        <v>34.700000000000003</v>
      </c>
      <c r="U108" s="54">
        <v>18.600000000000001</v>
      </c>
      <c r="V108" s="54">
        <v>39.200000000000003</v>
      </c>
      <c r="W108" s="54">
        <v>39.200000000000003</v>
      </c>
      <c r="X108" s="54">
        <v>22</v>
      </c>
      <c r="Y108" s="54">
        <v>35.299999999999997</v>
      </c>
      <c r="Z108" s="54">
        <v>35.299999999999997</v>
      </c>
      <c r="AA108" s="54">
        <v>31.4</v>
      </c>
      <c r="AB108" s="54">
        <v>19.399999999999999</v>
      </c>
      <c r="AC108" s="54">
        <v>34.1</v>
      </c>
      <c r="AD108" s="54">
        <v>32.799999999999997</v>
      </c>
      <c r="AE108" s="51">
        <f t="shared" si="30"/>
        <v>5.7916102841677946</v>
      </c>
      <c r="AF108" s="52">
        <f t="shared" si="31"/>
        <v>8.1963927855711418</v>
      </c>
      <c r="AG108" s="52">
        <f t="shared" si="32"/>
        <v>7.0242914979757085</v>
      </c>
      <c r="AH108" s="52">
        <f t="shared" si="33"/>
        <v>7.0242914979757085</v>
      </c>
      <c r="AI108" s="52">
        <f t="shared" si="34"/>
        <v>4.0347071583514102</v>
      </c>
      <c r="AJ108" s="52">
        <f t="shared" si="35"/>
        <v>6.125</v>
      </c>
      <c r="AK108" s="52">
        <f t="shared" si="36"/>
        <v>6.125</v>
      </c>
      <c r="AL108" s="52">
        <f t="shared" si="37"/>
        <v>5.2132701421800949</v>
      </c>
      <c r="AM108" s="52">
        <f t="shared" si="38"/>
        <v>5.014204545454545</v>
      </c>
      <c r="AN108" s="52">
        <f t="shared" si="39"/>
        <v>5.014204545454545</v>
      </c>
      <c r="AO108" s="52">
        <f t="shared" si="40"/>
        <v>8.8450704225352119</v>
      </c>
      <c r="AP108" s="52">
        <f t="shared" si="41"/>
        <v>4.2543859649122808</v>
      </c>
      <c r="AQ108" s="52">
        <f t="shared" si="42"/>
        <v>7.349137931034484</v>
      </c>
      <c r="AR108" s="52">
        <f t="shared" si="43"/>
        <v>6.7075664621676889</v>
      </c>
      <c r="AS108" s="53">
        <f t="shared" si="44"/>
        <v>78.67647058823529</v>
      </c>
      <c r="AT108" s="54">
        <f t="shared" si="45"/>
        <v>76.022304832713758</v>
      </c>
      <c r="AU108" s="54">
        <f t="shared" si="46"/>
        <v>67.117988394584145</v>
      </c>
      <c r="AV108" s="54">
        <f t="shared" si="47"/>
        <v>67.117988394584145</v>
      </c>
      <c r="AW108" s="54">
        <f t="shared" si="48"/>
        <v>38.193018480492817</v>
      </c>
      <c r="AX108" s="54">
        <f t="shared" si="49"/>
        <v>81.159420289855092</v>
      </c>
      <c r="AY108" s="54">
        <f t="shared" si="50"/>
        <v>81.159420289855092</v>
      </c>
      <c r="AZ108" s="54">
        <f t="shared" si="51"/>
        <v>63.768115942028984</v>
      </c>
      <c r="BA108" s="54">
        <f t="shared" si="52"/>
        <v>72.484599589322372</v>
      </c>
      <c r="BB108" s="54">
        <f t="shared" si="53"/>
        <v>72.484599589322372</v>
      </c>
      <c r="BC108" s="54">
        <f t="shared" si="54"/>
        <v>70.561797752808985</v>
      </c>
      <c r="BD108" s="54">
        <f t="shared" si="55"/>
        <v>38.264299802761336</v>
      </c>
      <c r="BE108" s="54">
        <f t="shared" si="56"/>
        <v>64.952380952380949</v>
      </c>
      <c r="BF108" s="54">
        <f t="shared" si="57"/>
        <v>64.822134387351767</v>
      </c>
      <c r="BG108" s="51">
        <v>8.16</v>
      </c>
      <c r="BH108" s="52">
        <v>8.1999999999999993</v>
      </c>
      <c r="BI108" s="52">
        <v>9.32</v>
      </c>
      <c r="BJ108" s="52">
        <v>9.32</v>
      </c>
      <c r="BK108" s="52">
        <v>9.52</v>
      </c>
      <c r="BL108" s="52">
        <v>8.69</v>
      </c>
      <c r="BM108" s="52">
        <v>8.69</v>
      </c>
      <c r="BN108" s="52">
        <v>9.3800000000000008</v>
      </c>
      <c r="BO108" s="52">
        <v>9.33</v>
      </c>
      <c r="BP108" s="52">
        <v>9.33</v>
      </c>
      <c r="BQ108" s="52">
        <v>9.6199999999999992</v>
      </c>
      <c r="BR108" s="52">
        <v>9.76</v>
      </c>
      <c r="BS108" s="52">
        <v>9.5299999999999994</v>
      </c>
      <c r="BT108" s="52">
        <v>9.44</v>
      </c>
    </row>
    <row r="109" spans="1:72" ht="18" x14ac:dyDescent="0.25">
      <c r="A109" s="49" t="s">
        <v>187</v>
      </c>
      <c r="B109" s="50" t="s">
        <v>2724</v>
      </c>
      <c r="C109" s="51">
        <v>3.32</v>
      </c>
      <c r="D109" s="52">
        <v>5</v>
      </c>
      <c r="E109" s="52">
        <v>4.12</v>
      </c>
      <c r="F109" s="52">
        <v>4.12</v>
      </c>
      <c r="G109" s="52">
        <v>3.42</v>
      </c>
      <c r="H109" s="52">
        <v>3.55</v>
      </c>
      <c r="I109" s="52">
        <v>3.55</v>
      </c>
      <c r="J109" s="52">
        <v>3.83</v>
      </c>
      <c r="K109" s="52">
        <v>2.82</v>
      </c>
      <c r="L109" s="52">
        <v>2.82</v>
      </c>
      <c r="M109" s="52">
        <v>2.46</v>
      </c>
      <c r="N109" s="52">
        <v>2.93</v>
      </c>
      <c r="O109" s="52">
        <v>1.66</v>
      </c>
      <c r="P109" s="52">
        <v>4.63</v>
      </c>
      <c r="Q109" s="53">
        <v>30.2</v>
      </c>
      <c r="R109" s="54">
        <v>27.4</v>
      </c>
      <c r="S109" s="54">
        <v>36.4</v>
      </c>
      <c r="T109" s="54">
        <v>36.4</v>
      </c>
      <c r="U109" s="54">
        <v>35.5</v>
      </c>
      <c r="V109" s="54">
        <v>30.7</v>
      </c>
      <c r="W109" s="54">
        <v>30.7</v>
      </c>
      <c r="X109" s="54">
        <v>20.8</v>
      </c>
      <c r="Y109" s="54">
        <v>42.3</v>
      </c>
      <c r="Z109" s="54">
        <v>42.3</v>
      </c>
      <c r="AA109" s="54">
        <v>39.5</v>
      </c>
      <c r="AB109" s="54">
        <v>26.2</v>
      </c>
      <c r="AC109" s="54">
        <v>31.4</v>
      </c>
      <c r="AD109" s="54">
        <v>40.299999999999997</v>
      </c>
      <c r="AE109" s="51">
        <f t="shared" si="30"/>
        <v>9.0963855421686741</v>
      </c>
      <c r="AF109" s="52">
        <f t="shared" si="31"/>
        <v>5.4799999999999995</v>
      </c>
      <c r="AG109" s="52">
        <f t="shared" si="32"/>
        <v>8.8349514563106784</v>
      </c>
      <c r="AH109" s="52">
        <f t="shared" si="33"/>
        <v>8.8349514563106784</v>
      </c>
      <c r="AI109" s="52">
        <f t="shared" si="34"/>
        <v>10.380116959064328</v>
      </c>
      <c r="AJ109" s="52">
        <f t="shared" si="35"/>
        <v>8.647887323943662</v>
      </c>
      <c r="AK109" s="52">
        <f t="shared" si="36"/>
        <v>8.647887323943662</v>
      </c>
      <c r="AL109" s="52">
        <f t="shared" si="37"/>
        <v>5.4308093994778073</v>
      </c>
      <c r="AM109" s="52">
        <f t="shared" si="38"/>
        <v>15</v>
      </c>
      <c r="AN109" s="52">
        <f t="shared" si="39"/>
        <v>15</v>
      </c>
      <c r="AO109" s="52">
        <f t="shared" si="40"/>
        <v>16.056910569105693</v>
      </c>
      <c r="AP109" s="52">
        <f t="shared" si="41"/>
        <v>8.9419795221842993</v>
      </c>
      <c r="AQ109" s="52">
        <f t="shared" si="42"/>
        <v>18.91566265060241</v>
      </c>
      <c r="AR109" s="52">
        <f t="shared" si="43"/>
        <v>8.7041036717062639</v>
      </c>
      <c r="AS109" s="53">
        <f t="shared" si="44"/>
        <v>55.514705882352942</v>
      </c>
      <c r="AT109" s="54">
        <f t="shared" si="45"/>
        <v>50.929368029739777</v>
      </c>
      <c r="AU109" s="54">
        <f t="shared" si="46"/>
        <v>70.406189555125721</v>
      </c>
      <c r="AV109" s="54">
        <f t="shared" si="47"/>
        <v>70.406189555125721</v>
      </c>
      <c r="AW109" s="54">
        <f t="shared" si="48"/>
        <v>72.895277207392198</v>
      </c>
      <c r="AX109" s="54">
        <f t="shared" si="49"/>
        <v>63.56107660455487</v>
      </c>
      <c r="AY109" s="54">
        <f t="shared" si="50"/>
        <v>63.56107660455487</v>
      </c>
      <c r="AZ109" s="54">
        <f t="shared" si="51"/>
        <v>60.289855072463766</v>
      </c>
      <c r="BA109" s="54">
        <f t="shared" si="52"/>
        <v>86.858316221765904</v>
      </c>
      <c r="BB109" s="54">
        <f t="shared" si="53"/>
        <v>86.858316221765904</v>
      </c>
      <c r="BC109" s="54">
        <f t="shared" si="54"/>
        <v>88.764044943820224</v>
      </c>
      <c r="BD109" s="54">
        <f t="shared" si="55"/>
        <v>51.676528599605518</v>
      </c>
      <c r="BE109" s="54">
        <f t="shared" si="56"/>
        <v>59.80952380952381</v>
      </c>
      <c r="BF109" s="54">
        <f t="shared" si="57"/>
        <v>79.644268774703548</v>
      </c>
      <c r="BG109" s="51">
        <v>7.11</v>
      </c>
      <c r="BH109" s="52">
        <v>7.18</v>
      </c>
      <c r="BI109" s="52">
        <v>7.53</v>
      </c>
      <c r="BJ109" s="52">
        <v>7.53</v>
      </c>
      <c r="BK109" s="52">
        <v>7.82</v>
      </c>
      <c r="BL109" s="52">
        <v>7.4</v>
      </c>
      <c r="BM109" s="52">
        <v>7.4</v>
      </c>
      <c r="BN109" s="52">
        <v>7.79</v>
      </c>
      <c r="BO109" s="52">
        <v>8.2200000000000006</v>
      </c>
      <c r="BP109" s="52">
        <v>8.2200000000000006</v>
      </c>
      <c r="BQ109" s="52">
        <v>8.25</v>
      </c>
      <c r="BR109" s="52">
        <v>7.06</v>
      </c>
      <c r="BS109" s="52">
        <v>7.23</v>
      </c>
      <c r="BT109" s="52">
        <v>7.76</v>
      </c>
    </row>
    <row r="110" spans="1:72" x14ac:dyDescent="0.2">
      <c r="A110" s="49" t="s">
        <v>188</v>
      </c>
      <c r="B110" s="50" t="s">
        <v>189</v>
      </c>
      <c r="C110" s="51">
        <v>1.56</v>
      </c>
      <c r="D110" s="52">
        <v>1.36</v>
      </c>
      <c r="E110" s="52">
        <v>1.72</v>
      </c>
      <c r="F110" s="52">
        <v>1.72</v>
      </c>
      <c r="G110" s="52">
        <v>2.5</v>
      </c>
      <c r="H110" s="52">
        <v>1.72</v>
      </c>
      <c r="I110" s="52">
        <v>1.72</v>
      </c>
      <c r="J110" s="52">
        <v>1.76</v>
      </c>
      <c r="K110" s="52">
        <v>1.57</v>
      </c>
      <c r="L110" s="52">
        <v>1.57</v>
      </c>
      <c r="M110" s="52">
        <v>2.84</v>
      </c>
      <c r="N110" s="52">
        <v>3.5</v>
      </c>
      <c r="O110" s="52">
        <v>1.91</v>
      </c>
      <c r="P110" s="52">
        <v>2.86</v>
      </c>
      <c r="Q110" s="53">
        <v>17</v>
      </c>
      <c r="R110" s="54">
        <v>16.3</v>
      </c>
      <c r="S110" s="54">
        <v>20.5</v>
      </c>
      <c r="T110" s="54">
        <v>20.5</v>
      </c>
      <c r="U110" s="54">
        <v>11.6</v>
      </c>
      <c r="V110" s="54">
        <v>21.5</v>
      </c>
      <c r="W110" s="54">
        <v>21.5</v>
      </c>
      <c r="X110" s="54">
        <v>10.8</v>
      </c>
      <c r="Y110" s="54">
        <v>7.4</v>
      </c>
      <c r="Z110" s="54">
        <v>7.4</v>
      </c>
      <c r="AA110" s="54">
        <v>3.8</v>
      </c>
      <c r="AE110" s="51">
        <f t="shared" si="30"/>
        <v>10.897435897435898</v>
      </c>
      <c r="AF110" s="52">
        <f t="shared" si="31"/>
        <v>11.985294117647058</v>
      </c>
      <c r="AG110" s="52">
        <f t="shared" si="32"/>
        <v>11.918604651162791</v>
      </c>
      <c r="AH110" s="52">
        <f t="shared" si="33"/>
        <v>11.918604651162791</v>
      </c>
      <c r="AI110" s="52">
        <f t="shared" si="34"/>
        <v>4.6399999999999997</v>
      </c>
      <c r="AJ110" s="52">
        <f t="shared" si="35"/>
        <v>12.5</v>
      </c>
      <c r="AK110" s="52">
        <f t="shared" si="36"/>
        <v>12.5</v>
      </c>
      <c r="AL110" s="52">
        <f t="shared" si="37"/>
        <v>6.1363636363636367</v>
      </c>
      <c r="AM110" s="52">
        <f t="shared" si="38"/>
        <v>4.7133757961783438</v>
      </c>
      <c r="AN110" s="52">
        <f t="shared" si="39"/>
        <v>4.7133757961783438</v>
      </c>
      <c r="AO110" s="52">
        <f t="shared" si="40"/>
        <v>1.3380281690140845</v>
      </c>
      <c r="AP110" s="52">
        <f t="shared" si="41"/>
        <v>0</v>
      </c>
      <c r="AQ110" s="52">
        <f t="shared" si="42"/>
        <v>0</v>
      </c>
      <c r="AR110" s="52">
        <f t="shared" si="43"/>
        <v>0</v>
      </c>
      <c r="AS110" s="53">
        <f t="shared" si="44"/>
        <v>31.25</v>
      </c>
      <c r="AT110" s="54">
        <f t="shared" si="45"/>
        <v>30.297397769516731</v>
      </c>
      <c r="AU110" s="54">
        <f t="shared" si="46"/>
        <v>39.651837524177949</v>
      </c>
      <c r="AV110" s="54">
        <f t="shared" si="47"/>
        <v>39.651837524177949</v>
      </c>
      <c r="AW110" s="54">
        <f t="shared" si="48"/>
        <v>23.819301848049278</v>
      </c>
      <c r="AX110" s="54">
        <f t="shared" si="49"/>
        <v>44.513457556935819</v>
      </c>
      <c r="AY110" s="54">
        <f t="shared" si="50"/>
        <v>44.513457556935819</v>
      </c>
      <c r="AZ110" s="54">
        <f t="shared" si="51"/>
        <v>31.304347826086957</v>
      </c>
      <c r="BA110" s="54">
        <f t="shared" si="52"/>
        <v>15.195071868583161</v>
      </c>
      <c r="BB110" s="54">
        <f t="shared" si="53"/>
        <v>15.195071868583161</v>
      </c>
      <c r="BC110" s="54">
        <f t="shared" si="54"/>
        <v>8.5393258426966288</v>
      </c>
      <c r="BD110" s="54">
        <f t="shared" si="55"/>
        <v>0</v>
      </c>
      <c r="BE110" s="54">
        <f t="shared" si="56"/>
        <v>0</v>
      </c>
      <c r="BF110" s="54">
        <f t="shared" si="57"/>
        <v>0</v>
      </c>
      <c r="BG110" s="51">
        <v>4.1399999999999997</v>
      </c>
      <c r="BH110" s="52">
        <v>3.99</v>
      </c>
      <c r="BI110" s="52">
        <v>4.21</v>
      </c>
      <c r="BJ110" s="52">
        <v>4.21</v>
      </c>
      <c r="BK110" s="52">
        <v>4.57</v>
      </c>
      <c r="BL110" s="52">
        <v>4.1399999999999997</v>
      </c>
      <c r="BM110" s="52">
        <v>4.1399999999999997</v>
      </c>
      <c r="BN110" s="52">
        <v>4.47</v>
      </c>
      <c r="BO110" s="52">
        <v>5.1100000000000003</v>
      </c>
      <c r="BP110" s="52">
        <v>5.1100000000000003</v>
      </c>
      <c r="BQ110" s="52">
        <v>5.27</v>
      </c>
    </row>
    <row r="111" spans="1:72" x14ac:dyDescent="0.2">
      <c r="A111" s="49" t="s">
        <v>227</v>
      </c>
      <c r="B111" s="50" t="s">
        <v>2608</v>
      </c>
      <c r="C111" s="51">
        <v>5.52</v>
      </c>
      <c r="D111" s="52">
        <v>3.37</v>
      </c>
      <c r="E111" s="52">
        <v>5.96</v>
      </c>
      <c r="F111" s="52">
        <v>5.96</v>
      </c>
      <c r="G111" s="52">
        <v>5.98</v>
      </c>
      <c r="H111" s="52">
        <v>7.2</v>
      </c>
      <c r="I111" s="52">
        <v>7.2</v>
      </c>
      <c r="J111" s="52">
        <v>5.7</v>
      </c>
      <c r="K111" s="52">
        <v>9.6300000000000008</v>
      </c>
      <c r="L111" s="52">
        <v>9.6300000000000008</v>
      </c>
      <c r="M111" s="52">
        <v>6.57</v>
      </c>
      <c r="N111" s="52">
        <v>8.06</v>
      </c>
      <c r="O111" s="52">
        <v>4.63</v>
      </c>
      <c r="P111" s="52">
        <v>7.36</v>
      </c>
      <c r="Q111" s="53">
        <v>22.1</v>
      </c>
      <c r="R111" s="54">
        <v>20.100000000000001</v>
      </c>
      <c r="S111" s="54">
        <v>18.600000000000001</v>
      </c>
      <c r="T111" s="54">
        <v>18.600000000000001</v>
      </c>
      <c r="Y111" s="54">
        <v>27.6</v>
      </c>
      <c r="Z111" s="54">
        <v>27.6</v>
      </c>
      <c r="AA111" s="54">
        <v>15.4</v>
      </c>
      <c r="AE111" s="51">
        <f t="shared" si="30"/>
        <v>4.0036231884057978</v>
      </c>
      <c r="AF111" s="52">
        <f t="shared" si="31"/>
        <v>5.9643916913946589</v>
      </c>
      <c r="AG111" s="52">
        <f t="shared" si="32"/>
        <v>3.1208053691275168</v>
      </c>
      <c r="AH111" s="52">
        <f t="shared" si="33"/>
        <v>3.1208053691275168</v>
      </c>
      <c r="AI111" s="52">
        <f t="shared" si="34"/>
        <v>0</v>
      </c>
      <c r="AJ111" s="52">
        <f t="shared" si="35"/>
        <v>0</v>
      </c>
      <c r="AK111" s="52">
        <f t="shared" si="36"/>
        <v>0</v>
      </c>
      <c r="AL111" s="52">
        <f t="shared" si="37"/>
        <v>0</v>
      </c>
      <c r="AM111" s="52">
        <f t="shared" si="38"/>
        <v>2.866043613707165</v>
      </c>
      <c r="AN111" s="52">
        <f t="shared" si="39"/>
        <v>2.866043613707165</v>
      </c>
      <c r="AO111" s="52">
        <f t="shared" si="40"/>
        <v>2.3439878234398783</v>
      </c>
      <c r="AP111" s="52">
        <f t="shared" si="41"/>
        <v>0</v>
      </c>
      <c r="AQ111" s="52">
        <f t="shared" si="42"/>
        <v>0</v>
      </c>
      <c r="AR111" s="52">
        <f t="shared" si="43"/>
        <v>0</v>
      </c>
      <c r="AS111" s="53">
        <f t="shared" si="44"/>
        <v>40.625</v>
      </c>
      <c r="AT111" s="54">
        <f t="shared" si="45"/>
        <v>37.360594795539036</v>
      </c>
      <c r="AU111" s="54">
        <f t="shared" si="46"/>
        <v>35.976789168278529</v>
      </c>
      <c r="AV111" s="54">
        <f t="shared" si="47"/>
        <v>35.976789168278529</v>
      </c>
      <c r="AW111" s="54">
        <f t="shared" si="48"/>
        <v>0</v>
      </c>
      <c r="AX111" s="54">
        <f t="shared" si="49"/>
        <v>0</v>
      </c>
      <c r="AY111" s="54">
        <f t="shared" si="50"/>
        <v>0</v>
      </c>
      <c r="AZ111" s="54">
        <f t="shared" si="51"/>
        <v>0</v>
      </c>
      <c r="BA111" s="54">
        <f t="shared" si="52"/>
        <v>56.67351129363449</v>
      </c>
      <c r="BB111" s="54">
        <f t="shared" si="53"/>
        <v>56.67351129363449</v>
      </c>
      <c r="BC111" s="54">
        <f t="shared" si="54"/>
        <v>34.606741573033709</v>
      </c>
      <c r="BD111" s="54">
        <f t="shared" si="55"/>
        <v>0</v>
      </c>
      <c r="BE111" s="54">
        <f t="shared" si="56"/>
        <v>0</v>
      </c>
      <c r="BF111" s="54">
        <f t="shared" si="57"/>
        <v>0</v>
      </c>
      <c r="BG111" s="51">
        <v>8.02</v>
      </c>
      <c r="BH111" s="52">
        <v>8.01</v>
      </c>
      <c r="BI111" s="52">
        <v>7.65</v>
      </c>
      <c r="BJ111" s="52">
        <v>7.65</v>
      </c>
      <c r="BO111" s="52">
        <v>8.57</v>
      </c>
      <c r="BP111" s="52">
        <v>8.57</v>
      </c>
      <c r="BQ111" s="52">
        <v>7.95</v>
      </c>
    </row>
    <row r="112" spans="1:72" ht="18" x14ac:dyDescent="0.25">
      <c r="A112" s="49" t="s">
        <v>190</v>
      </c>
      <c r="B112" s="50" t="s">
        <v>2725</v>
      </c>
      <c r="C112" s="51">
        <v>12.41</v>
      </c>
      <c r="D112" s="52">
        <v>13.28</v>
      </c>
      <c r="E112" s="52">
        <v>12.53</v>
      </c>
      <c r="F112" s="52">
        <v>12.53</v>
      </c>
      <c r="G112" s="52">
        <v>8.65</v>
      </c>
      <c r="H112" s="52">
        <v>12.27</v>
      </c>
      <c r="I112" s="52">
        <v>12.27</v>
      </c>
      <c r="J112" s="52">
        <v>9.94</v>
      </c>
      <c r="K112" s="52">
        <v>9.8699999999999992</v>
      </c>
      <c r="L112" s="52">
        <v>9.8699999999999992</v>
      </c>
      <c r="M112" s="52">
        <v>4.93</v>
      </c>
      <c r="N112" s="52">
        <v>9.3800000000000008</v>
      </c>
      <c r="O112" s="52">
        <v>12.3</v>
      </c>
      <c r="P112" s="52">
        <v>7.11</v>
      </c>
      <c r="Q112" s="53">
        <v>10.1</v>
      </c>
      <c r="R112" s="54">
        <v>11</v>
      </c>
      <c r="S112" s="54">
        <v>7.3</v>
      </c>
      <c r="T112" s="54">
        <v>7.3</v>
      </c>
      <c r="U112" s="54">
        <v>2.2000000000000002</v>
      </c>
      <c r="V112" s="54">
        <v>10.4</v>
      </c>
      <c r="W112" s="54">
        <v>10.4</v>
      </c>
      <c r="X112" s="54">
        <v>12.3</v>
      </c>
      <c r="AB112" s="54">
        <v>17.2</v>
      </c>
      <c r="AC112" s="54">
        <v>9.4</v>
      </c>
      <c r="AD112" s="54">
        <v>3.9</v>
      </c>
      <c r="AE112" s="51">
        <f t="shared" si="30"/>
        <v>0.813859790491539</v>
      </c>
      <c r="AF112" s="52">
        <f t="shared" si="31"/>
        <v>0.82831325301204828</v>
      </c>
      <c r="AG112" s="52">
        <f t="shared" si="32"/>
        <v>0.5826017557861134</v>
      </c>
      <c r="AH112" s="52">
        <f t="shared" si="33"/>
        <v>0.5826017557861134</v>
      </c>
      <c r="AI112" s="52">
        <f t="shared" si="34"/>
        <v>0.25433526011560692</v>
      </c>
      <c r="AJ112" s="52">
        <f t="shared" si="35"/>
        <v>0.84759576202118991</v>
      </c>
      <c r="AK112" s="52">
        <f t="shared" si="36"/>
        <v>0.84759576202118991</v>
      </c>
      <c r="AL112" s="52">
        <f t="shared" si="37"/>
        <v>1.2374245472837024</v>
      </c>
      <c r="AM112" s="52">
        <f t="shared" si="38"/>
        <v>0</v>
      </c>
      <c r="AN112" s="52">
        <f t="shared" si="39"/>
        <v>0</v>
      </c>
      <c r="AO112" s="52">
        <f t="shared" si="40"/>
        <v>0</v>
      </c>
      <c r="AP112" s="52">
        <f t="shared" si="41"/>
        <v>1.833688699360341</v>
      </c>
      <c r="AQ112" s="52">
        <f t="shared" si="42"/>
        <v>0.7642276422764227</v>
      </c>
      <c r="AR112" s="52">
        <f t="shared" si="43"/>
        <v>0.54852320675105481</v>
      </c>
      <c r="AS112" s="53">
        <f t="shared" si="44"/>
        <v>18.566176470588236</v>
      </c>
      <c r="AT112" s="54">
        <f t="shared" si="45"/>
        <v>20.446096654275095</v>
      </c>
      <c r="AU112" s="54">
        <f t="shared" si="46"/>
        <v>14.119922630560927</v>
      </c>
      <c r="AV112" s="54">
        <f t="shared" si="47"/>
        <v>14.119922630560927</v>
      </c>
      <c r="AW112" s="54">
        <f t="shared" si="48"/>
        <v>4.517453798767967</v>
      </c>
      <c r="AX112" s="54">
        <f t="shared" si="49"/>
        <v>21.532091097308491</v>
      </c>
      <c r="AY112" s="54">
        <f t="shared" si="50"/>
        <v>21.532091097308491</v>
      </c>
      <c r="AZ112" s="54">
        <f t="shared" si="51"/>
        <v>35.652173913043477</v>
      </c>
      <c r="BA112" s="54">
        <f t="shared" si="52"/>
        <v>0</v>
      </c>
      <c r="BB112" s="54">
        <f t="shared" si="53"/>
        <v>0</v>
      </c>
      <c r="BC112" s="54">
        <f t="shared" si="54"/>
        <v>0</v>
      </c>
      <c r="BD112" s="54">
        <f t="shared" si="55"/>
        <v>33.925049309664693</v>
      </c>
      <c r="BE112" s="54">
        <f t="shared" si="56"/>
        <v>17.904761904761905</v>
      </c>
      <c r="BF112" s="54">
        <f t="shared" si="57"/>
        <v>7.7075098814229248</v>
      </c>
      <c r="BG112" s="51">
        <v>7.08</v>
      </c>
      <c r="BH112" s="52">
        <v>7.08</v>
      </c>
      <c r="BI112" s="52">
        <v>7.12</v>
      </c>
      <c r="BJ112" s="52">
        <v>7.12</v>
      </c>
      <c r="BK112" s="52">
        <v>6.74</v>
      </c>
      <c r="BL112" s="52">
        <v>7.06</v>
      </c>
      <c r="BM112" s="52">
        <v>7.06</v>
      </c>
      <c r="BN112" s="52">
        <v>6.64</v>
      </c>
      <c r="BR112" s="52">
        <v>6.68</v>
      </c>
      <c r="BS112" s="52">
        <v>7.01</v>
      </c>
      <c r="BT112" s="52">
        <v>7.27</v>
      </c>
    </row>
    <row r="113" spans="1:72" ht="18" x14ac:dyDescent="0.25">
      <c r="A113" s="49" t="s">
        <v>191</v>
      </c>
      <c r="B113" s="50" t="s">
        <v>2726</v>
      </c>
      <c r="C113" s="51">
        <v>10.199999999999999</v>
      </c>
      <c r="D113" s="52">
        <v>10.69</v>
      </c>
      <c r="E113" s="52">
        <v>7.54</v>
      </c>
      <c r="F113" s="52">
        <v>7.54</v>
      </c>
      <c r="G113" s="52">
        <v>7.96</v>
      </c>
      <c r="H113" s="52">
        <v>8.3699999999999992</v>
      </c>
      <c r="I113" s="52">
        <v>8.3699999999999992</v>
      </c>
      <c r="J113" s="52">
        <v>9.02</v>
      </c>
      <c r="K113" s="52">
        <v>7.46</v>
      </c>
      <c r="L113" s="52">
        <v>7.46</v>
      </c>
      <c r="M113" s="52">
        <v>7.11</v>
      </c>
      <c r="N113" s="52">
        <v>11.34</v>
      </c>
      <c r="O113" s="52">
        <v>13.4</v>
      </c>
      <c r="P113" s="52">
        <v>13.47</v>
      </c>
      <c r="Q113" s="53">
        <v>5</v>
      </c>
      <c r="R113" s="54">
        <v>7.2</v>
      </c>
      <c r="AB113" s="54">
        <v>8.6999999999999993</v>
      </c>
      <c r="AC113" s="54">
        <v>8</v>
      </c>
      <c r="AD113" s="54">
        <v>6.6</v>
      </c>
      <c r="AE113" s="51">
        <f t="shared" si="30"/>
        <v>0.49019607843137258</v>
      </c>
      <c r="AF113" s="52">
        <f t="shared" si="31"/>
        <v>0.67352666043030873</v>
      </c>
      <c r="AG113" s="52">
        <f t="shared" si="32"/>
        <v>0</v>
      </c>
      <c r="AH113" s="52">
        <f t="shared" si="33"/>
        <v>0</v>
      </c>
      <c r="AI113" s="52">
        <f t="shared" si="34"/>
        <v>0</v>
      </c>
      <c r="AJ113" s="52">
        <f t="shared" si="35"/>
        <v>0</v>
      </c>
      <c r="AK113" s="52">
        <f t="shared" si="36"/>
        <v>0</v>
      </c>
      <c r="AL113" s="52">
        <f t="shared" si="37"/>
        <v>0</v>
      </c>
      <c r="AM113" s="52">
        <f t="shared" si="38"/>
        <v>0</v>
      </c>
      <c r="AN113" s="52">
        <f t="shared" si="39"/>
        <v>0</v>
      </c>
      <c r="AO113" s="52">
        <f t="shared" si="40"/>
        <v>0</v>
      </c>
      <c r="AP113" s="52">
        <f t="shared" si="41"/>
        <v>0.7671957671957671</v>
      </c>
      <c r="AQ113" s="52">
        <f t="shared" si="42"/>
        <v>0.59701492537313428</v>
      </c>
      <c r="AR113" s="52">
        <f t="shared" si="43"/>
        <v>0.48997772828507791</v>
      </c>
      <c r="AS113" s="53">
        <f t="shared" si="44"/>
        <v>9.1911764705882355</v>
      </c>
      <c r="AT113" s="54">
        <f t="shared" si="45"/>
        <v>13.382899628252789</v>
      </c>
      <c r="AU113" s="54">
        <f t="shared" si="46"/>
        <v>0</v>
      </c>
      <c r="AV113" s="54">
        <f t="shared" si="47"/>
        <v>0</v>
      </c>
      <c r="AW113" s="54">
        <f t="shared" si="48"/>
        <v>0</v>
      </c>
      <c r="AX113" s="54">
        <f t="shared" si="49"/>
        <v>0</v>
      </c>
      <c r="AY113" s="54">
        <f t="shared" si="50"/>
        <v>0</v>
      </c>
      <c r="AZ113" s="54">
        <f t="shared" si="51"/>
        <v>0</v>
      </c>
      <c r="BA113" s="54">
        <f t="shared" si="52"/>
        <v>0</v>
      </c>
      <c r="BB113" s="54">
        <f t="shared" si="53"/>
        <v>0</v>
      </c>
      <c r="BC113" s="54">
        <f t="shared" si="54"/>
        <v>0</v>
      </c>
      <c r="BD113" s="54">
        <f t="shared" si="55"/>
        <v>17.159763313609464</v>
      </c>
      <c r="BE113" s="54">
        <f t="shared" si="56"/>
        <v>15.238095238095237</v>
      </c>
      <c r="BF113" s="54">
        <f t="shared" si="57"/>
        <v>13.043478260869565</v>
      </c>
      <c r="BG113" s="51">
        <v>6.47</v>
      </c>
      <c r="BH113" s="52">
        <v>6.5</v>
      </c>
      <c r="BR113" s="52">
        <v>6.68</v>
      </c>
      <c r="BS113" s="52">
        <v>6.6</v>
      </c>
      <c r="BT113" s="52">
        <v>6.72</v>
      </c>
    </row>
    <row r="114" spans="1:72" ht="18" x14ac:dyDescent="0.25">
      <c r="A114" s="49" t="s">
        <v>192</v>
      </c>
      <c r="B114" s="50" t="s">
        <v>2727</v>
      </c>
      <c r="C114" s="51">
        <v>2.67</v>
      </c>
      <c r="D114" s="52">
        <v>1.79</v>
      </c>
      <c r="E114" s="52">
        <v>2.91</v>
      </c>
      <c r="F114" s="52">
        <v>2.91</v>
      </c>
      <c r="G114" s="52">
        <v>4.9400000000000004</v>
      </c>
      <c r="H114" s="52">
        <v>1.33</v>
      </c>
      <c r="I114" s="52">
        <v>1.33</v>
      </c>
      <c r="J114" s="52">
        <v>2.61</v>
      </c>
      <c r="K114" s="52">
        <v>4.6100000000000003</v>
      </c>
      <c r="L114" s="52">
        <v>4.6100000000000003</v>
      </c>
      <c r="M114" s="52">
        <v>4.75</v>
      </c>
      <c r="N114" s="52">
        <v>2.11</v>
      </c>
      <c r="O114" s="52">
        <v>0.86</v>
      </c>
      <c r="P114" s="52">
        <v>3.41</v>
      </c>
      <c r="Q114" s="53">
        <v>5.3</v>
      </c>
      <c r="R114" s="54">
        <v>8.5</v>
      </c>
      <c r="S114" s="54">
        <v>10.1</v>
      </c>
      <c r="T114" s="54">
        <v>10.1</v>
      </c>
      <c r="U114" s="54">
        <v>4.2</v>
      </c>
      <c r="V114" s="54">
        <v>8.9</v>
      </c>
      <c r="W114" s="54">
        <v>8.9</v>
      </c>
      <c r="X114" s="54">
        <v>8.1</v>
      </c>
      <c r="AB114" s="54">
        <v>8.4</v>
      </c>
      <c r="AC114" s="54">
        <v>4.5999999999999996</v>
      </c>
      <c r="AD114" s="54">
        <v>11</v>
      </c>
      <c r="AE114" s="51">
        <f t="shared" si="30"/>
        <v>1.9850187265917603</v>
      </c>
      <c r="AF114" s="52">
        <f t="shared" si="31"/>
        <v>4.7486033519553068</v>
      </c>
      <c r="AG114" s="52">
        <f t="shared" si="32"/>
        <v>3.4707903780068725</v>
      </c>
      <c r="AH114" s="52">
        <f t="shared" si="33"/>
        <v>3.4707903780068725</v>
      </c>
      <c r="AI114" s="52">
        <f t="shared" si="34"/>
        <v>0.85020242914979749</v>
      </c>
      <c r="AJ114" s="52">
        <f t="shared" si="35"/>
        <v>6.6917293233082704</v>
      </c>
      <c r="AK114" s="52">
        <f t="shared" si="36"/>
        <v>6.6917293233082704</v>
      </c>
      <c r="AL114" s="52">
        <f t="shared" si="37"/>
        <v>3.103448275862069</v>
      </c>
      <c r="AM114" s="52">
        <f t="shared" si="38"/>
        <v>0</v>
      </c>
      <c r="AN114" s="52">
        <f t="shared" si="39"/>
        <v>0</v>
      </c>
      <c r="AO114" s="52">
        <f t="shared" si="40"/>
        <v>0</v>
      </c>
      <c r="AP114" s="52">
        <f t="shared" si="41"/>
        <v>3.9810426540284363</v>
      </c>
      <c r="AQ114" s="52">
        <f t="shared" si="42"/>
        <v>5.3488372093023253</v>
      </c>
      <c r="AR114" s="52">
        <f t="shared" si="43"/>
        <v>3.225806451612903</v>
      </c>
      <c r="AS114" s="53">
        <f t="shared" si="44"/>
        <v>9.742647058823529</v>
      </c>
      <c r="AT114" s="54">
        <f t="shared" si="45"/>
        <v>15.799256505576208</v>
      </c>
      <c r="AU114" s="54">
        <f t="shared" si="46"/>
        <v>19.535783365570598</v>
      </c>
      <c r="AV114" s="54">
        <f t="shared" si="47"/>
        <v>19.535783365570598</v>
      </c>
      <c r="AW114" s="54">
        <f t="shared" si="48"/>
        <v>8.6242299794661186</v>
      </c>
      <c r="AX114" s="54">
        <f t="shared" si="49"/>
        <v>18.42650103519669</v>
      </c>
      <c r="AY114" s="54">
        <f t="shared" si="50"/>
        <v>18.42650103519669</v>
      </c>
      <c r="AZ114" s="54">
        <f t="shared" si="51"/>
        <v>23.478260869565219</v>
      </c>
      <c r="BA114" s="54">
        <f t="shared" si="52"/>
        <v>0</v>
      </c>
      <c r="BB114" s="54">
        <f t="shared" si="53"/>
        <v>0</v>
      </c>
      <c r="BC114" s="54">
        <f t="shared" si="54"/>
        <v>0</v>
      </c>
      <c r="BD114" s="54">
        <f t="shared" si="55"/>
        <v>16.568047337278106</v>
      </c>
      <c r="BE114" s="54">
        <f t="shared" si="56"/>
        <v>8.761904761904761</v>
      </c>
      <c r="BF114" s="54">
        <f t="shared" si="57"/>
        <v>21.739130434782609</v>
      </c>
      <c r="BG114" s="51">
        <v>6.58</v>
      </c>
      <c r="BH114" s="52">
        <v>6</v>
      </c>
      <c r="BI114" s="52">
        <v>7.65</v>
      </c>
      <c r="BJ114" s="52">
        <v>7.65</v>
      </c>
      <c r="BK114" s="52">
        <v>7.37</v>
      </c>
      <c r="BL114" s="52">
        <v>7.58</v>
      </c>
      <c r="BM114" s="52">
        <v>7.58</v>
      </c>
      <c r="BN114" s="52">
        <v>7.04</v>
      </c>
      <c r="BR114" s="52">
        <v>6.82</v>
      </c>
      <c r="BS114" s="52">
        <v>6.31</v>
      </c>
      <c r="BT114" s="52">
        <v>7.15</v>
      </c>
    </row>
    <row r="115" spans="1:72" ht="18" x14ac:dyDescent="0.25">
      <c r="A115" s="49" t="s">
        <v>193</v>
      </c>
      <c r="B115" s="50" t="s">
        <v>2728</v>
      </c>
      <c r="C115" s="51">
        <v>12.66</v>
      </c>
      <c r="D115" s="52">
        <v>13.61</v>
      </c>
      <c r="E115" s="52">
        <v>9.43</v>
      </c>
      <c r="F115" s="52">
        <v>9.43</v>
      </c>
      <c r="G115" s="52">
        <v>6.16</v>
      </c>
      <c r="H115" s="52">
        <v>12.2</v>
      </c>
      <c r="I115" s="52">
        <v>12.2</v>
      </c>
      <c r="J115" s="52">
        <v>7.62</v>
      </c>
      <c r="K115" s="52">
        <v>4.45</v>
      </c>
      <c r="L115" s="52">
        <v>4.45</v>
      </c>
      <c r="M115" s="52">
        <v>4.72</v>
      </c>
      <c r="N115" s="52">
        <v>8.7799999999999994</v>
      </c>
      <c r="O115" s="52">
        <v>9.74</v>
      </c>
      <c r="P115" s="52">
        <v>10.42</v>
      </c>
      <c r="Q115" s="53">
        <v>11.7</v>
      </c>
      <c r="R115" s="54">
        <v>11.8</v>
      </c>
      <c r="S115" s="54">
        <v>2.8</v>
      </c>
      <c r="T115" s="54">
        <v>2.8</v>
      </c>
      <c r="V115" s="54">
        <v>5.5</v>
      </c>
      <c r="W115" s="54">
        <v>5.5</v>
      </c>
      <c r="X115" s="54">
        <v>7.3</v>
      </c>
      <c r="AB115" s="54">
        <v>8.6999999999999993</v>
      </c>
      <c r="AC115" s="54">
        <v>6.4</v>
      </c>
      <c r="AD115" s="54">
        <v>7.8</v>
      </c>
      <c r="AE115" s="51">
        <f t="shared" si="30"/>
        <v>0.92417061611374396</v>
      </c>
      <c r="AF115" s="52">
        <f t="shared" si="31"/>
        <v>0.86700955180014705</v>
      </c>
      <c r="AG115" s="52">
        <f t="shared" si="32"/>
        <v>0.29692470837751855</v>
      </c>
      <c r="AH115" s="52">
        <f t="shared" si="33"/>
        <v>0.29692470837751855</v>
      </c>
      <c r="AI115" s="52">
        <f t="shared" si="34"/>
        <v>0</v>
      </c>
      <c r="AJ115" s="52">
        <f t="shared" si="35"/>
        <v>0.45081967213114754</v>
      </c>
      <c r="AK115" s="52">
        <f t="shared" si="36"/>
        <v>0.45081967213114754</v>
      </c>
      <c r="AL115" s="52">
        <f t="shared" si="37"/>
        <v>0.95800524934383202</v>
      </c>
      <c r="AM115" s="52">
        <f t="shared" si="38"/>
        <v>0</v>
      </c>
      <c r="AN115" s="52">
        <f t="shared" si="39"/>
        <v>0</v>
      </c>
      <c r="AO115" s="52">
        <f t="shared" si="40"/>
        <v>0</v>
      </c>
      <c r="AP115" s="52">
        <f t="shared" si="41"/>
        <v>0.99088838268792712</v>
      </c>
      <c r="AQ115" s="52">
        <f t="shared" si="42"/>
        <v>0.65708418891170428</v>
      </c>
      <c r="AR115" s="52">
        <f t="shared" si="43"/>
        <v>0.74856046065259119</v>
      </c>
      <c r="AS115" s="53">
        <f t="shared" si="44"/>
        <v>21.507352941176471</v>
      </c>
      <c r="AT115" s="54">
        <f t="shared" si="45"/>
        <v>21.933085501858738</v>
      </c>
      <c r="AU115" s="54">
        <f t="shared" si="46"/>
        <v>5.4158607350096712</v>
      </c>
      <c r="AV115" s="54">
        <f t="shared" si="47"/>
        <v>5.4158607350096712</v>
      </c>
      <c r="AW115" s="54">
        <f t="shared" si="48"/>
        <v>0</v>
      </c>
      <c r="AX115" s="54">
        <f t="shared" si="49"/>
        <v>11.387163561076605</v>
      </c>
      <c r="AY115" s="54">
        <f t="shared" si="50"/>
        <v>11.387163561076605</v>
      </c>
      <c r="AZ115" s="54">
        <f t="shared" si="51"/>
        <v>21.159420289855074</v>
      </c>
      <c r="BA115" s="54">
        <f t="shared" si="52"/>
        <v>0</v>
      </c>
      <c r="BB115" s="54">
        <f t="shared" si="53"/>
        <v>0</v>
      </c>
      <c r="BC115" s="54">
        <f t="shared" si="54"/>
        <v>0</v>
      </c>
      <c r="BD115" s="54">
        <f t="shared" si="55"/>
        <v>17.159763313609464</v>
      </c>
      <c r="BE115" s="54">
        <f t="shared" si="56"/>
        <v>12.19047619047619</v>
      </c>
      <c r="BF115" s="54">
        <f t="shared" si="57"/>
        <v>15.41501976284585</v>
      </c>
      <c r="BG115" s="51">
        <v>7.32</v>
      </c>
      <c r="BH115" s="52">
        <v>7.21</v>
      </c>
      <c r="BI115" s="52">
        <v>7.13</v>
      </c>
      <c r="BJ115" s="52">
        <v>7.13</v>
      </c>
      <c r="BL115" s="52">
        <v>6.62</v>
      </c>
      <c r="BM115" s="52">
        <v>6.62</v>
      </c>
      <c r="BN115" s="52">
        <v>7.35</v>
      </c>
      <c r="BR115" s="52">
        <v>7.29</v>
      </c>
      <c r="BS115" s="52">
        <v>7.55</v>
      </c>
      <c r="BT115" s="52">
        <v>7.3</v>
      </c>
    </row>
    <row r="116" spans="1:72" ht="18" x14ac:dyDescent="0.25">
      <c r="A116" s="49" t="s">
        <v>100</v>
      </c>
      <c r="B116" s="50" t="s">
        <v>2729</v>
      </c>
      <c r="C116" s="51">
        <v>2.57</v>
      </c>
      <c r="D116" s="52">
        <v>2.15</v>
      </c>
      <c r="E116" s="52">
        <v>2.63</v>
      </c>
      <c r="F116" s="52">
        <v>2.63</v>
      </c>
      <c r="G116" s="52">
        <v>3.02</v>
      </c>
      <c r="H116" s="52">
        <v>2.38</v>
      </c>
      <c r="I116" s="52">
        <v>2.38</v>
      </c>
      <c r="J116" s="52">
        <v>3.55</v>
      </c>
      <c r="K116" s="52">
        <v>3.19</v>
      </c>
      <c r="L116" s="52">
        <v>3.19</v>
      </c>
      <c r="M116" s="52">
        <v>3.26</v>
      </c>
      <c r="N116" s="52">
        <v>2.82</v>
      </c>
      <c r="O116" s="52">
        <v>3.44</v>
      </c>
      <c r="P116" s="52">
        <v>5.18</v>
      </c>
      <c r="S116" s="54">
        <v>9.6</v>
      </c>
      <c r="T116" s="54">
        <v>9.6</v>
      </c>
      <c r="U116" s="54">
        <v>12.7</v>
      </c>
      <c r="V116" s="54">
        <v>12.9</v>
      </c>
      <c r="W116" s="54">
        <v>12.9</v>
      </c>
      <c r="X116" s="54">
        <v>17.2</v>
      </c>
      <c r="Y116" s="54">
        <v>4.3</v>
      </c>
      <c r="Z116" s="54">
        <v>4.3</v>
      </c>
      <c r="AA116" s="54">
        <v>9.4</v>
      </c>
      <c r="AC116" s="54">
        <v>13.6</v>
      </c>
      <c r="AD116" s="54">
        <v>12.1</v>
      </c>
      <c r="AE116" s="51">
        <f t="shared" si="30"/>
        <v>0</v>
      </c>
      <c r="AF116" s="52">
        <f t="shared" si="31"/>
        <v>0</v>
      </c>
      <c r="AG116" s="52">
        <f t="shared" si="32"/>
        <v>3.6501901140684412</v>
      </c>
      <c r="AH116" s="52">
        <f t="shared" si="33"/>
        <v>3.6501901140684412</v>
      </c>
      <c r="AI116" s="52">
        <f t="shared" si="34"/>
        <v>4.2052980132450326</v>
      </c>
      <c r="AJ116" s="52">
        <f t="shared" si="35"/>
        <v>5.420168067226891</v>
      </c>
      <c r="AK116" s="52">
        <f t="shared" si="36"/>
        <v>5.420168067226891</v>
      </c>
      <c r="AL116" s="52">
        <f t="shared" si="37"/>
        <v>4.845070422535211</v>
      </c>
      <c r="AM116" s="52">
        <f t="shared" si="38"/>
        <v>1.347962382445141</v>
      </c>
      <c r="AN116" s="52">
        <f t="shared" si="39"/>
        <v>1.347962382445141</v>
      </c>
      <c r="AO116" s="52">
        <f t="shared" si="40"/>
        <v>2.8834355828220861</v>
      </c>
      <c r="AP116" s="52">
        <f t="shared" si="41"/>
        <v>0</v>
      </c>
      <c r="AQ116" s="52">
        <f t="shared" si="42"/>
        <v>3.9534883720930232</v>
      </c>
      <c r="AR116" s="52">
        <f t="shared" si="43"/>
        <v>2.3359073359073359</v>
      </c>
      <c r="AS116" s="53">
        <f t="shared" si="44"/>
        <v>0</v>
      </c>
      <c r="AT116" s="54">
        <f t="shared" si="45"/>
        <v>0</v>
      </c>
      <c r="AU116" s="54">
        <f t="shared" si="46"/>
        <v>18.568665377176014</v>
      </c>
      <c r="AV116" s="54">
        <f t="shared" si="47"/>
        <v>18.568665377176014</v>
      </c>
      <c r="AW116" s="54">
        <f t="shared" si="48"/>
        <v>26.078028747433262</v>
      </c>
      <c r="AX116" s="54">
        <f t="shared" si="49"/>
        <v>26.708074534161494</v>
      </c>
      <c r="AY116" s="54">
        <f t="shared" si="50"/>
        <v>26.708074534161494</v>
      </c>
      <c r="AZ116" s="54">
        <f t="shared" si="51"/>
        <v>49.855072463768117</v>
      </c>
      <c r="BA116" s="54">
        <f t="shared" si="52"/>
        <v>8.8295687885010263</v>
      </c>
      <c r="BB116" s="54">
        <f t="shared" si="53"/>
        <v>8.8295687885010263</v>
      </c>
      <c r="BC116" s="54">
        <f t="shared" si="54"/>
        <v>21.123595505617978</v>
      </c>
      <c r="BD116" s="54">
        <f t="shared" si="55"/>
        <v>0</v>
      </c>
      <c r="BE116" s="54">
        <f t="shared" si="56"/>
        <v>25.904761904761905</v>
      </c>
      <c r="BF116" s="54">
        <f t="shared" si="57"/>
        <v>23.913043478260867</v>
      </c>
      <c r="BI116" s="52">
        <v>7.38</v>
      </c>
      <c r="BJ116" s="52">
        <v>7.38</v>
      </c>
      <c r="BK116" s="52">
        <v>7.42</v>
      </c>
      <c r="BL116" s="52">
        <v>7.02</v>
      </c>
      <c r="BM116" s="52">
        <v>7.02</v>
      </c>
      <c r="BN116" s="52">
        <v>7.05</v>
      </c>
      <c r="BO116" s="52">
        <v>7.49</v>
      </c>
      <c r="BP116" s="52">
        <v>7.49</v>
      </c>
      <c r="BQ116" s="52">
        <v>7.42</v>
      </c>
      <c r="BS116" s="52">
        <v>7.46</v>
      </c>
      <c r="BT116" s="52">
        <v>7.77</v>
      </c>
    </row>
    <row r="117" spans="1:72" ht="18" x14ac:dyDescent="0.25">
      <c r="A117" s="49" t="s">
        <v>194</v>
      </c>
      <c r="B117" s="50" t="s">
        <v>2730</v>
      </c>
      <c r="C117" s="51">
        <v>6.89</v>
      </c>
      <c r="D117" s="52">
        <v>3.46</v>
      </c>
      <c r="E117" s="52">
        <v>3.7</v>
      </c>
      <c r="F117" s="52">
        <v>3.7</v>
      </c>
      <c r="G117" s="52">
        <v>3.38</v>
      </c>
      <c r="H117" s="52">
        <v>2.46</v>
      </c>
      <c r="I117" s="52">
        <v>2.46</v>
      </c>
      <c r="J117" s="52">
        <v>6.48</v>
      </c>
      <c r="K117" s="52">
        <v>3.32</v>
      </c>
      <c r="L117" s="52">
        <v>3.32</v>
      </c>
      <c r="M117" s="52">
        <v>2.94</v>
      </c>
      <c r="N117" s="52">
        <v>4.5599999999999996</v>
      </c>
      <c r="O117" s="52">
        <v>3.04</v>
      </c>
      <c r="P117" s="52">
        <v>2.66</v>
      </c>
      <c r="Q117" s="53">
        <v>7.2</v>
      </c>
      <c r="R117" s="54">
        <v>11.5</v>
      </c>
      <c r="S117" s="54">
        <v>16.399999999999999</v>
      </c>
      <c r="T117" s="54">
        <v>16.399999999999999</v>
      </c>
      <c r="U117" s="54">
        <v>14.6</v>
      </c>
      <c r="V117" s="54">
        <v>30.2</v>
      </c>
      <c r="W117" s="54">
        <v>30.2</v>
      </c>
      <c r="X117" s="54">
        <v>22.2</v>
      </c>
      <c r="Y117" s="54">
        <v>11.1</v>
      </c>
      <c r="Z117" s="54">
        <v>11.1</v>
      </c>
      <c r="AA117" s="54">
        <v>8.5</v>
      </c>
      <c r="AB117" s="54">
        <v>37</v>
      </c>
      <c r="AC117" s="54">
        <v>18.3</v>
      </c>
      <c r="AD117" s="54">
        <v>12.3</v>
      </c>
      <c r="AE117" s="51">
        <f t="shared" si="30"/>
        <v>1.0449927431059507</v>
      </c>
      <c r="AF117" s="52">
        <f t="shared" si="31"/>
        <v>3.3236994219653178</v>
      </c>
      <c r="AG117" s="52">
        <f t="shared" si="32"/>
        <v>4.4324324324324316</v>
      </c>
      <c r="AH117" s="52">
        <f t="shared" si="33"/>
        <v>4.4324324324324316</v>
      </c>
      <c r="AI117" s="52">
        <f t="shared" si="34"/>
        <v>4.3195266272189352</v>
      </c>
      <c r="AJ117" s="52">
        <f t="shared" si="35"/>
        <v>12.276422764227641</v>
      </c>
      <c r="AK117" s="52">
        <f t="shared" si="36"/>
        <v>12.276422764227641</v>
      </c>
      <c r="AL117" s="52">
        <f t="shared" si="37"/>
        <v>3.4259259259259256</v>
      </c>
      <c r="AM117" s="52">
        <f t="shared" si="38"/>
        <v>3.3433734939759039</v>
      </c>
      <c r="AN117" s="52">
        <f t="shared" si="39"/>
        <v>3.3433734939759039</v>
      </c>
      <c r="AO117" s="52">
        <f t="shared" si="40"/>
        <v>2.8911564625850339</v>
      </c>
      <c r="AP117" s="52">
        <f t="shared" si="41"/>
        <v>8.1140350877192997</v>
      </c>
      <c r="AQ117" s="52">
        <f t="shared" si="42"/>
        <v>6.0197368421052637</v>
      </c>
      <c r="AR117" s="52">
        <f t="shared" si="43"/>
        <v>4.6240601503759402</v>
      </c>
      <c r="AS117" s="53">
        <f t="shared" si="44"/>
        <v>13.23529411764706</v>
      </c>
      <c r="AT117" s="54">
        <f t="shared" si="45"/>
        <v>21.375464684014872</v>
      </c>
      <c r="AU117" s="54">
        <f t="shared" si="46"/>
        <v>31.721470019342355</v>
      </c>
      <c r="AV117" s="54">
        <f t="shared" si="47"/>
        <v>31.721470019342355</v>
      </c>
      <c r="AW117" s="54">
        <f t="shared" si="48"/>
        <v>29.979466119096507</v>
      </c>
      <c r="AX117" s="54">
        <f t="shared" si="49"/>
        <v>62.52587991718427</v>
      </c>
      <c r="AY117" s="54">
        <f t="shared" si="50"/>
        <v>62.52587991718427</v>
      </c>
      <c r="AZ117" s="54">
        <f t="shared" si="51"/>
        <v>64.347826086956516</v>
      </c>
      <c r="BA117" s="54">
        <f t="shared" si="52"/>
        <v>22.792607802874741</v>
      </c>
      <c r="BB117" s="54">
        <f t="shared" si="53"/>
        <v>22.792607802874741</v>
      </c>
      <c r="BC117" s="54">
        <f t="shared" si="54"/>
        <v>19.101123595505619</v>
      </c>
      <c r="BD117" s="54">
        <f t="shared" si="55"/>
        <v>72.978303747534511</v>
      </c>
      <c r="BE117" s="54">
        <f t="shared" si="56"/>
        <v>34.857142857142854</v>
      </c>
      <c r="BF117" s="54">
        <f t="shared" si="57"/>
        <v>24.308300395256918</v>
      </c>
      <c r="BG117" s="51">
        <v>6.94</v>
      </c>
      <c r="BH117" s="52">
        <v>6.71</v>
      </c>
      <c r="BI117" s="52">
        <v>6.78</v>
      </c>
      <c r="BJ117" s="52">
        <v>6.78</v>
      </c>
      <c r="BK117" s="52">
        <v>6.9</v>
      </c>
      <c r="BL117" s="52">
        <v>6.35</v>
      </c>
      <c r="BM117" s="52">
        <v>6.35</v>
      </c>
      <c r="BN117" s="52">
        <v>6.14</v>
      </c>
      <c r="BO117" s="52">
        <v>6.88</v>
      </c>
      <c r="BP117" s="52">
        <v>6.88</v>
      </c>
      <c r="BQ117" s="52">
        <v>6.8</v>
      </c>
      <c r="BR117" s="52">
        <v>5.65</v>
      </c>
      <c r="BS117" s="52">
        <v>6.68</v>
      </c>
      <c r="BT117" s="52">
        <v>6.91</v>
      </c>
    </row>
    <row r="118" spans="1:72" ht="18" x14ac:dyDescent="0.25">
      <c r="A118" s="49" t="s">
        <v>195</v>
      </c>
      <c r="B118" s="50" t="s">
        <v>2731</v>
      </c>
      <c r="C118" s="51">
        <v>5.54</v>
      </c>
      <c r="D118" s="52">
        <v>4.18</v>
      </c>
      <c r="E118" s="52">
        <v>11.69</v>
      </c>
      <c r="F118" s="52">
        <v>11.69</v>
      </c>
      <c r="G118" s="52">
        <v>11.58</v>
      </c>
      <c r="H118" s="52">
        <v>12.93</v>
      </c>
      <c r="I118" s="52">
        <v>12.93</v>
      </c>
      <c r="J118" s="52">
        <v>7.36</v>
      </c>
      <c r="K118" s="52">
        <v>8.2200000000000006</v>
      </c>
      <c r="L118" s="52">
        <v>8.2200000000000006</v>
      </c>
      <c r="M118" s="52">
        <v>7.54</v>
      </c>
      <c r="N118" s="52">
        <v>4.63</v>
      </c>
      <c r="O118" s="52">
        <v>5.01</v>
      </c>
      <c r="P118" s="52">
        <v>5.12</v>
      </c>
      <c r="S118" s="54">
        <v>12</v>
      </c>
      <c r="T118" s="54">
        <v>12</v>
      </c>
      <c r="U118" s="54">
        <v>9</v>
      </c>
      <c r="V118" s="54">
        <v>20.3</v>
      </c>
      <c r="W118" s="54">
        <v>20.3</v>
      </c>
      <c r="X118" s="54">
        <v>18.399999999999999</v>
      </c>
      <c r="Y118" s="54">
        <v>13.6</v>
      </c>
      <c r="Z118" s="54">
        <v>13.6</v>
      </c>
      <c r="AA118" s="54">
        <v>20.9</v>
      </c>
      <c r="AC118" s="54">
        <v>28.9</v>
      </c>
      <c r="AD118" s="54">
        <v>24.4</v>
      </c>
      <c r="AE118" s="51">
        <f t="shared" si="30"/>
        <v>0</v>
      </c>
      <c r="AF118" s="52">
        <f t="shared" si="31"/>
        <v>0</v>
      </c>
      <c r="AG118" s="52">
        <f t="shared" si="32"/>
        <v>1.0265183917878529</v>
      </c>
      <c r="AH118" s="52">
        <f t="shared" si="33"/>
        <v>1.0265183917878529</v>
      </c>
      <c r="AI118" s="52">
        <f t="shared" si="34"/>
        <v>0.77720207253886009</v>
      </c>
      <c r="AJ118" s="52">
        <f t="shared" si="35"/>
        <v>1.5699922660479506</v>
      </c>
      <c r="AK118" s="52">
        <f t="shared" si="36"/>
        <v>1.5699922660479506</v>
      </c>
      <c r="AL118" s="52">
        <f t="shared" si="37"/>
        <v>2.4999999999999996</v>
      </c>
      <c r="AM118" s="52">
        <f t="shared" si="38"/>
        <v>1.6545012165450119</v>
      </c>
      <c r="AN118" s="52">
        <f t="shared" si="39"/>
        <v>1.6545012165450119</v>
      </c>
      <c r="AO118" s="52">
        <f t="shared" si="40"/>
        <v>2.7718832891246681</v>
      </c>
      <c r="AP118" s="52">
        <f t="shared" si="41"/>
        <v>0</v>
      </c>
      <c r="AQ118" s="52">
        <f t="shared" si="42"/>
        <v>5.7684630738522955</v>
      </c>
      <c r="AR118" s="52">
        <f t="shared" si="43"/>
        <v>4.765625</v>
      </c>
      <c r="AS118" s="53">
        <f t="shared" si="44"/>
        <v>0</v>
      </c>
      <c r="AT118" s="54">
        <f t="shared" si="45"/>
        <v>0</v>
      </c>
      <c r="AU118" s="54">
        <f t="shared" si="46"/>
        <v>23.210831721470019</v>
      </c>
      <c r="AV118" s="54">
        <f t="shared" si="47"/>
        <v>23.210831721470019</v>
      </c>
      <c r="AW118" s="54">
        <f t="shared" si="48"/>
        <v>18.480492813141684</v>
      </c>
      <c r="AX118" s="54">
        <f t="shared" si="49"/>
        <v>42.028985507246382</v>
      </c>
      <c r="AY118" s="54">
        <f t="shared" si="50"/>
        <v>42.028985507246382</v>
      </c>
      <c r="AZ118" s="54">
        <f t="shared" si="51"/>
        <v>53.333333333333329</v>
      </c>
      <c r="BA118" s="54">
        <f t="shared" si="52"/>
        <v>27.926078028747433</v>
      </c>
      <c r="BB118" s="54">
        <f t="shared" si="53"/>
        <v>27.926078028747433</v>
      </c>
      <c r="BC118" s="54">
        <f t="shared" si="54"/>
        <v>46.966292134831463</v>
      </c>
      <c r="BD118" s="54">
        <f t="shared" si="55"/>
        <v>0</v>
      </c>
      <c r="BE118" s="54">
        <f t="shared" si="56"/>
        <v>55.047619047619051</v>
      </c>
      <c r="BF118" s="54">
        <f t="shared" si="57"/>
        <v>48.221343873517782</v>
      </c>
      <c r="BI118" s="52">
        <v>6.95</v>
      </c>
      <c r="BJ118" s="52">
        <v>6.95</v>
      </c>
      <c r="BK118" s="52">
        <v>7.24</v>
      </c>
      <c r="BL118" s="52">
        <v>6.75</v>
      </c>
      <c r="BM118" s="52">
        <v>6.75</v>
      </c>
      <c r="BN118" s="52">
        <v>6.14</v>
      </c>
      <c r="BO118" s="52">
        <v>5.58</v>
      </c>
      <c r="BP118" s="52">
        <v>5.58</v>
      </c>
      <c r="BQ118" s="52">
        <v>5.74</v>
      </c>
      <c r="BS118" s="52">
        <v>5.6</v>
      </c>
      <c r="BT118" s="52">
        <v>5.53</v>
      </c>
    </row>
    <row r="119" spans="1:72" ht="18" x14ac:dyDescent="0.25">
      <c r="A119" s="49" t="s">
        <v>196</v>
      </c>
      <c r="B119" s="50" t="s">
        <v>2732</v>
      </c>
      <c r="C119" s="51">
        <v>0.47</v>
      </c>
      <c r="D119" s="52">
        <v>0.89</v>
      </c>
      <c r="E119" s="52">
        <v>2.81</v>
      </c>
      <c r="F119" s="52">
        <v>2.81</v>
      </c>
      <c r="G119" s="52">
        <v>3.4</v>
      </c>
      <c r="H119" s="52">
        <v>2.38</v>
      </c>
      <c r="I119" s="52">
        <v>2.38</v>
      </c>
      <c r="J119" s="52">
        <v>3.15</v>
      </c>
      <c r="K119" s="52">
        <v>2.34</v>
      </c>
      <c r="L119" s="52">
        <v>2.34</v>
      </c>
      <c r="M119" s="52">
        <v>4.8099999999999996</v>
      </c>
      <c r="N119" s="52">
        <v>2.14</v>
      </c>
      <c r="O119" s="52">
        <v>4.2</v>
      </c>
      <c r="P119" s="52">
        <v>4.0199999999999996</v>
      </c>
      <c r="S119" s="54">
        <v>9.6</v>
      </c>
      <c r="T119" s="54">
        <v>9.6</v>
      </c>
      <c r="U119" s="54">
        <v>5.8</v>
      </c>
      <c r="V119" s="54">
        <v>8.8000000000000007</v>
      </c>
      <c r="W119" s="54">
        <v>8.8000000000000007</v>
      </c>
      <c r="X119" s="54">
        <v>2.5</v>
      </c>
      <c r="Y119" s="54">
        <v>17.399999999999999</v>
      </c>
      <c r="Z119" s="54">
        <v>17.399999999999999</v>
      </c>
      <c r="AA119" s="54">
        <v>18.399999999999999</v>
      </c>
      <c r="AB119" s="54">
        <v>4</v>
      </c>
      <c r="AC119" s="54">
        <v>4.0999999999999996</v>
      </c>
      <c r="AD119" s="54">
        <v>6.3</v>
      </c>
      <c r="AE119" s="51">
        <f t="shared" si="30"/>
        <v>0</v>
      </c>
      <c r="AF119" s="52">
        <f t="shared" si="31"/>
        <v>0</v>
      </c>
      <c r="AG119" s="52">
        <f t="shared" si="32"/>
        <v>3.4163701067615655</v>
      </c>
      <c r="AH119" s="52">
        <f t="shared" si="33"/>
        <v>3.4163701067615655</v>
      </c>
      <c r="AI119" s="52">
        <f t="shared" si="34"/>
        <v>1.7058823529411764</v>
      </c>
      <c r="AJ119" s="52">
        <f t="shared" si="35"/>
        <v>3.6974789915966393</v>
      </c>
      <c r="AK119" s="52">
        <f t="shared" si="36"/>
        <v>3.6974789915966393</v>
      </c>
      <c r="AL119" s="52">
        <f t="shared" si="37"/>
        <v>0.79365079365079372</v>
      </c>
      <c r="AM119" s="52">
        <f t="shared" si="38"/>
        <v>7.4358974358974361</v>
      </c>
      <c r="AN119" s="52">
        <f t="shared" si="39"/>
        <v>7.4358974358974361</v>
      </c>
      <c r="AO119" s="52">
        <f t="shared" si="40"/>
        <v>3.8253638253638256</v>
      </c>
      <c r="AP119" s="52">
        <f t="shared" si="41"/>
        <v>1.8691588785046729</v>
      </c>
      <c r="AQ119" s="52">
        <f t="shared" si="42"/>
        <v>0.97619047619047605</v>
      </c>
      <c r="AR119" s="52">
        <f t="shared" si="43"/>
        <v>1.5671641791044777</v>
      </c>
      <c r="AS119" s="53">
        <f t="shared" si="44"/>
        <v>0</v>
      </c>
      <c r="AT119" s="54">
        <f t="shared" si="45"/>
        <v>0</v>
      </c>
      <c r="AU119" s="54">
        <f t="shared" si="46"/>
        <v>18.568665377176014</v>
      </c>
      <c r="AV119" s="54">
        <f t="shared" si="47"/>
        <v>18.568665377176014</v>
      </c>
      <c r="AW119" s="54">
        <f t="shared" si="48"/>
        <v>11.909650924024639</v>
      </c>
      <c r="AX119" s="54">
        <f t="shared" si="49"/>
        <v>18.219461697722572</v>
      </c>
      <c r="AY119" s="54">
        <f t="shared" si="50"/>
        <v>18.219461697722572</v>
      </c>
      <c r="AZ119" s="54">
        <f t="shared" si="51"/>
        <v>7.2463768115942031</v>
      </c>
      <c r="BA119" s="54">
        <f t="shared" si="52"/>
        <v>35.728952772073917</v>
      </c>
      <c r="BB119" s="54">
        <f t="shared" si="53"/>
        <v>35.728952772073917</v>
      </c>
      <c r="BC119" s="54">
        <f t="shared" si="54"/>
        <v>41.348314606741567</v>
      </c>
      <c r="BD119" s="54">
        <f t="shared" si="55"/>
        <v>7.8895463510848121</v>
      </c>
      <c r="BE119" s="54">
        <f t="shared" si="56"/>
        <v>7.8095238095238084</v>
      </c>
      <c r="BF119" s="54">
        <f t="shared" si="57"/>
        <v>12.450592885375494</v>
      </c>
      <c r="BI119" s="52">
        <v>5.52</v>
      </c>
      <c r="BJ119" s="52">
        <v>5.52</v>
      </c>
      <c r="BK119" s="52">
        <v>5.62</v>
      </c>
      <c r="BL119" s="52">
        <v>6.04</v>
      </c>
      <c r="BM119" s="52">
        <v>6.04</v>
      </c>
      <c r="BN119" s="52">
        <v>5.72</v>
      </c>
      <c r="BO119" s="52">
        <v>6.49</v>
      </c>
      <c r="BP119" s="52">
        <v>6.49</v>
      </c>
      <c r="BQ119" s="52">
        <v>6.51</v>
      </c>
      <c r="BR119" s="52">
        <v>6.46</v>
      </c>
      <c r="BS119" s="52">
        <v>6.17</v>
      </c>
      <c r="BT119" s="52">
        <v>6.26</v>
      </c>
    </row>
    <row r="120" spans="1:72" ht="18" x14ac:dyDescent="0.25">
      <c r="A120" s="49" t="s">
        <v>197</v>
      </c>
      <c r="B120" s="50" t="s">
        <v>2733</v>
      </c>
      <c r="C120" s="51">
        <v>2.98</v>
      </c>
      <c r="D120" s="52">
        <v>2.67</v>
      </c>
      <c r="E120" s="52">
        <v>6.6</v>
      </c>
      <c r="F120" s="52">
        <v>6.6</v>
      </c>
      <c r="G120" s="52">
        <v>4.9800000000000004</v>
      </c>
      <c r="H120" s="52">
        <v>6.02</v>
      </c>
      <c r="I120" s="52">
        <v>6.02</v>
      </c>
      <c r="J120" s="52">
        <v>3.04</v>
      </c>
      <c r="K120" s="52">
        <v>2.5</v>
      </c>
      <c r="L120" s="52">
        <v>2.5</v>
      </c>
      <c r="M120" s="52">
        <v>3.97</v>
      </c>
      <c r="N120" s="52">
        <v>2.61</v>
      </c>
      <c r="O120" s="52">
        <v>2.89</v>
      </c>
      <c r="P120" s="52">
        <v>3.91</v>
      </c>
      <c r="S120" s="54">
        <v>6.2</v>
      </c>
      <c r="T120" s="54">
        <v>6.2</v>
      </c>
      <c r="U120" s="54">
        <v>3.2</v>
      </c>
      <c r="V120" s="54">
        <v>6.9</v>
      </c>
      <c r="W120" s="54">
        <v>6.9</v>
      </c>
      <c r="X120" s="54">
        <v>4.5999999999999996</v>
      </c>
      <c r="Y120" s="54">
        <v>4</v>
      </c>
      <c r="Z120" s="54">
        <v>4</v>
      </c>
      <c r="AA120" s="54">
        <v>7.6</v>
      </c>
      <c r="AE120" s="51">
        <f t="shared" si="30"/>
        <v>0</v>
      </c>
      <c r="AF120" s="52">
        <f t="shared" si="31"/>
        <v>0</v>
      </c>
      <c r="AG120" s="52">
        <f t="shared" si="32"/>
        <v>0.93939393939393945</v>
      </c>
      <c r="AH120" s="52">
        <f t="shared" si="33"/>
        <v>0.93939393939393945</v>
      </c>
      <c r="AI120" s="52">
        <f t="shared" si="34"/>
        <v>0.64257028112449799</v>
      </c>
      <c r="AJ120" s="52">
        <f t="shared" si="35"/>
        <v>1.1461794019933556</v>
      </c>
      <c r="AK120" s="52">
        <f t="shared" si="36"/>
        <v>1.1461794019933556</v>
      </c>
      <c r="AL120" s="52">
        <f t="shared" si="37"/>
        <v>1.513157894736842</v>
      </c>
      <c r="AM120" s="52">
        <f t="shared" si="38"/>
        <v>1.6</v>
      </c>
      <c r="AN120" s="52">
        <f t="shared" si="39"/>
        <v>1.6</v>
      </c>
      <c r="AO120" s="52">
        <f t="shared" si="40"/>
        <v>1.9143576826196471</v>
      </c>
      <c r="AP120" s="52">
        <f t="shared" si="41"/>
        <v>0</v>
      </c>
      <c r="AQ120" s="52">
        <f t="shared" si="42"/>
        <v>0</v>
      </c>
      <c r="AR120" s="52">
        <f t="shared" si="43"/>
        <v>0</v>
      </c>
      <c r="AS120" s="53">
        <f t="shared" si="44"/>
        <v>0</v>
      </c>
      <c r="AT120" s="54">
        <f t="shared" si="45"/>
        <v>0</v>
      </c>
      <c r="AU120" s="54">
        <f t="shared" si="46"/>
        <v>11.992263056092842</v>
      </c>
      <c r="AV120" s="54">
        <f t="shared" si="47"/>
        <v>11.992263056092842</v>
      </c>
      <c r="AW120" s="54">
        <f t="shared" si="48"/>
        <v>6.5708418891170428</v>
      </c>
      <c r="AX120" s="54">
        <f t="shared" si="49"/>
        <v>14.285714285714286</v>
      </c>
      <c r="AY120" s="54">
        <f t="shared" si="50"/>
        <v>14.285714285714286</v>
      </c>
      <c r="AZ120" s="54">
        <f t="shared" si="51"/>
        <v>13.333333333333332</v>
      </c>
      <c r="BA120" s="54">
        <f t="shared" si="52"/>
        <v>8.2135523613963031</v>
      </c>
      <c r="BB120" s="54">
        <f t="shared" si="53"/>
        <v>8.2135523613963031</v>
      </c>
      <c r="BC120" s="54">
        <f t="shared" si="54"/>
        <v>17.078651685393258</v>
      </c>
      <c r="BD120" s="54">
        <f t="shared" si="55"/>
        <v>0</v>
      </c>
      <c r="BE120" s="54">
        <f t="shared" si="56"/>
        <v>0</v>
      </c>
      <c r="BF120" s="54">
        <f t="shared" si="57"/>
        <v>0</v>
      </c>
      <c r="BI120" s="52">
        <v>6.9</v>
      </c>
      <c r="BJ120" s="52">
        <v>6.9</v>
      </c>
      <c r="BK120" s="52">
        <v>7</v>
      </c>
      <c r="BL120" s="52">
        <v>6.79</v>
      </c>
      <c r="BM120" s="52">
        <v>6.79</v>
      </c>
      <c r="BN120" s="52">
        <v>6.91</v>
      </c>
      <c r="BO120" s="52">
        <v>5.28</v>
      </c>
      <c r="BP120" s="52">
        <v>5.28</v>
      </c>
      <c r="BQ120" s="52">
        <v>6.02</v>
      </c>
    </row>
    <row r="121" spans="1:72" ht="18" x14ac:dyDescent="0.25">
      <c r="A121" s="49" t="s">
        <v>231</v>
      </c>
      <c r="B121" s="50" t="s">
        <v>2734</v>
      </c>
      <c r="C121" s="51">
        <v>2.36</v>
      </c>
      <c r="D121" s="52">
        <v>3.41</v>
      </c>
      <c r="E121" s="52">
        <v>1.46</v>
      </c>
      <c r="F121" s="52">
        <v>1.46</v>
      </c>
      <c r="G121" s="52">
        <v>1.83</v>
      </c>
      <c r="H121" s="52">
        <v>1.0900000000000001</v>
      </c>
      <c r="I121" s="52">
        <v>1.0900000000000001</v>
      </c>
      <c r="J121" s="52">
        <v>2.23</v>
      </c>
      <c r="K121" s="52">
        <v>2.0299999999999998</v>
      </c>
      <c r="L121" s="52">
        <v>2.0299999999999998</v>
      </c>
      <c r="M121" s="52">
        <v>3.6</v>
      </c>
      <c r="N121" s="52">
        <v>2.56</v>
      </c>
      <c r="O121" s="52">
        <v>2.0699999999999998</v>
      </c>
      <c r="P121" s="52">
        <v>0.71</v>
      </c>
      <c r="Q121" s="53">
        <v>47.5</v>
      </c>
      <c r="R121" s="54">
        <v>46</v>
      </c>
      <c r="S121" s="54">
        <v>34.200000000000003</v>
      </c>
      <c r="T121" s="54">
        <v>34.200000000000003</v>
      </c>
      <c r="U121" s="54">
        <v>36.1</v>
      </c>
      <c r="V121" s="54">
        <v>35.9</v>
      </c>
      <c r="W121" s="54">
        <v>35.9</v>
      </c>
      <c r="X121" s="54">
        <v>26.1</v>
      </c>
      <c r="Y121" s="54">
        <v>43.8</v>
      </c>
      <c r="Z121" s="54">
        <v>43.8</v>
      </c>
      <c r="AA121" s="54">
        <v>42.1</v>
      </c>
      <c r="AD121" s="54">
        <v>25.8</v>
      </c>
      <c r="AE121" s="51">
        <f t="shared" si="30"/>
        <v>20.127118644067799</v>
      </c>
      <c r="AF121" s="52">
        <f t="shared" si="31"/>
        <v>13.48973607038123</v>
      </c>
      <c r="AG121" s="52">
        <f t="shared" si="32"/>
        <v>23.424657534246577</v>
      </c>
      <c r="AH121" s="52">
        <f t="shared" si="33"/>
        <v>23.424657534246577</v>
      </c>
      <c r="AI121" s="52">
        <f t="shared" si="34"/>
        <v>19.726775956284154</v>
      </c>
      <c r="AJ121" s="52">
        <f t="shared" si="35"/>
        <v>32.935779816513758</v>
      </c>
      <c r="AK121" s="52">
        <f t="shared" si="36"/>
        <v>32.935779816513758</v>
      </c>
      <c r="AL121" s="52">
        <f t="shared" si="37"/>
        <v>11.704035874439462</v>
      </c>
      <c r="AM121" s="52">
        <f t="shared" si="38"/>
        <v>21.576354679802957</v>
      </c>
      <c r="AN121" s="52">
        <f t="shared" si="39"/>
        <v>21.576354679802957</v>
      </c>
      <c r="AO121" s="52">
        <f t="shared" si="40"/>
        <v>11.694444444444445</v>
      </c>
      <c r="AP121" s="52">
        <f t="shared" si="41"/>
        <v>0</v>
      </c>
      <c r="AQ121" s="52">
        <f t="shared" si="42"/>
        <v>0</v>
      </c>
      <c r="AR121" s="52">
        <f t="shared" si="43"/>
        <v>36.338028169014088</v>
      </c>
      <c r="AS121" s="53">
        <f t="shared" si="44"/>
        <v>87.316176470588232</v>
      </c>
      <c r="AT121" s="54">
        <f t="shared" si="45"/>
        <v>85.501858736059489</v>
      </c>
      <c r="AU121" s="54">
        <f t="shared" si="46"/>
        <v>66.150870406189554</v>
      </c>
      <c r="AV121" s="54">
        <f t="shared" si="47"/>
        <v>66.150870406189554</v>
      </c>
      <c r="AW121" s="54">
        <f t="shared" si="48"/>
        <v>74.127310061601634</v>
      </c>
      <c r="AX121" s="54">
        <f t="shared" si="49"/>
        <v>74.327122153209118</v>
      </c>
      <c r="AY121" s="54">
        <f t="shared" si="50"/>
        <v>74.327122153209118</v>
      </c>
      <c r="AZ121" s="54">
        <f t="shared" si="51"/>
        <v>75.652173913043484</v>
      </c>
      <c r="BA121" s="54">
        <f t="shared" si="52"/>
        <v>89.938398357289529</v>
      </c>
      <c r="BB121" s="54">
        <f t="shared" si="53"/>
        <v>89.938398357289529</v>
      </c>
      <c r="BC121" s="54">
        <f t="shared" si="54"/>
        <v>94.606741573033702</v>
      </c>
      <c r="BD121" s="54">
        <f t="shared" si="55"/>
        <v>0</v>
      </c>
      <c r="BE121" s="54">
        <f t="shared" si="56"/>
        <v>0</v>
      </c>
      <c r="BF121" s="54">
        <f t="shared" si="57"/>
        <v>50.988142292490117</v>
      </c>
      <c r="BG121" s="51">
        <v>8.3800000000000008</v>
      </c>
      <c r="BH121" s="52">
        <v>8.3699999999999992</v>
      </c>
      <c r="BI121" s="52">
        <v>7.14</v>
      </c>
      <c r="BJ121" s="52">
        <v>7.14</v>
      </c>
      <c r="BK121" s="52">
        <v>7.15</v>
      </c>
      <c r="BL121" s="52">
        <v>7.11</v>
      </c>
      <c r="BM121" s="52">
        <v>7.11</v>
      </c>
      <c r="BN121" s="52">
        <v>6.99</v>
      </c>
      <c r="BO121" s="52">
        <v>8.4600000000000009</v>
      </c>
      <c r="BP121" s="52">
        <v>8.4600000000000009</v>
      </c>
      <c r="BQ121" s="52">
        <v>7.94</v>
      </c>
      <c r="BT121" s="52">
        <v>6.85</v>
      </c>
    </row>
    <row r="122" spans="1:72" x14ac:dyDescent="0.2">
      <c r="A122" s="49" t="s">
        <v>210</v>
      </c>
      <c r="B122" s="50" t="s">
        <v>210</v>
      </c>
      <c r="C122" s="51">
        <v>8.32</v>
      </c>
      <c r="D122" s="52">
        <v>7.88</v>
      </c>
      <c r="E122" s="52">
        <v>4.0999999999999996</v>
      </c>
      <c r="F122" s="52">
        <v>4.0999999999999996</v>
      </c>
      <c r="G122" s="52">
        <v>4.8899999999999997</v>
      </c>
      <c r="H122" s="52">
        <v>7.08</v>
      </c>
      <c r="I122" s="52">
        <v>7.08</v>
      </c>
      <c r="J122" s="52">
        <v>6.86</v>
      </c>
      <c r="K122" s="52">
        <v>2.38</v>
      </c>
      <c r="L122" s="52">
        <v>2.38</v>
      </c>
      <c r="M122" s="52">
        <v>4</v>
      </c>
      <c r="N122" s="52">
        <v>3.03</v>
      </c>
      <c r="O122" s="52">
        <v>1.95</v>
      </c>
      <c r="P122" s="52">
        <v>5.36</v>
      </c>
      <c r="S122" s="54">
        <v>26</v>
      </c>
      <c r="T122" s="54">
        <v>26</v>
      </c>
      <c r="U122" s="54">
        <v>19.899999999999999</v>
      </c>
      <c r="V122" s="54">
        <v>31.6</v>
      </c>
      <c r="W122" s="54">
        <v>31.6</v>
      </c>
      <c r="X122" s="54">
        <v>19.5</v>
      </c>
      <c r="Y122" s="54">
        <v>26.7</v>
      </c>
      <c r="Z122" s="54">
        <v>26.7</v>
      </c>
      <c r="AA122" s="54">
        <v>26.2</v>
      </c>
      <c r="AB122" s="54">
        <v>30.3</v>
      </c>
      <c r="AC122" s="54">
        <v>25.6</v>
      </c>
      <c r="AD122" s="54">
        <v>29.7</v>
      </c>
      <c r="AE122" s="51">
        <f t="shared" si="30"/>
        <v>0</v>
      </c>
      <c r="AF122" s="52">
        <f t="shared" si="31"/>
        <v>0</v>
      </c>
      <c r="AG122" s="52">
        <f t="shared" si="32"/>
        <v>6.3414634146341466</v>
      </c>
      <c r="AH122" s="52">
        <f t="shared" si="33"/>
        <v>6.3414634146341466</v>
      </c>
      <c r="AI122" s="52">
        <f t="shared" si="34"/>
        <v>4.0695296523517381</v>
      </c>
      <c r="AJ122" s="52">
        <f t="shared" si="35"/>
        <v>4.463276836158192</v>
      </c>
      <c r="AK122" s="52">
        <f t="shared" si="36"/>
        <v>4.463276836158192</v>
      </c>
      <c r="AL122" s="52">
        <f t="shared" si="37"/>
        <v>2.8425655976676385</v>
      </c>
      <c r="AM122" s="52">
        <f t="shared" si="38"/>
        <v>11.218487394957984</v>
      </c>
      <c r="AN122" s="52">
        <f t="shared" si="39"/>
        <v>11.218487394957984</v>
      </c>
      <c r="AO122" s="52">
        <f t="shared" si="40"/>
        <v>6.55</v>
      </c>
      <c r="AP122" s="52">
        <f t="shared" si="41"/>
        <v>10</v>
      </c>
      <c r="AQ122" s="52">
        <f t="shared" si="42"/>
        <v>13.12820512820513</v>
      </c>
      <c r="AR122" s="52">
        <f t="shared" si="43"/>
        <v>5.5410447761194028</v>
      </c>
      <c r="AS122" s="53">
        <f t="shared" si="44"/>
        <v>0</v>
      </c>
      <c r="AT122" s="54">
        <f t="shared" si="45"/>
        <v>0</v>
      </c>
      <c r="AU122" s="54">
        <f t="shared" si="46"/>
        <v>50.290135396518373</v>
      </c>
      <c r="AV122" s="54">
        <f t="shared" si="47"/>
        <v>50.290135396518373</v>
      </c>
      <c r="AW122" s="54">
        <f t="shared" si="48"/>
        <v>40.862422997946602</v>
      </c>
      <c r="AX122" s="54">
        <f t="shared" si="49"/>
        <v>65.424430641821957</v>
      </c>
      <c r="AY122" s="54">
        <f t="shared" si="50"/>
        <v>65.424430641821957</v>
      </c>
      <c r="AZ122" s="54">
        <f t="shared" si="51"/>
        <v>56.521739130434781</v>
      </c>
      <c r="BA122" s="54">
        <f t="shared" si="52"/>
        <v>54.825462012320322</v>
      </c>
      <c r="BB122" s="54">
        <f t="shared" si="53"/>
        <v>54.825462012320322</v>
      </c>
      <c r="BC122" s="54">
        <f t="shared" si="54"/>
        <v>58.876404494382022</v>
      </c>
      <c r="BD122" s="54">
        <f t="shared" si="55"/>
        <v>59.763313609467453</v>
      </c>
      <c r="BE122" s="54">
        <f t="shared" si="56"/>
        <v>48.761904761904759</v>
      </c>
      <c r="BF122" s="54">
        <f t="shared" si="57"/>
        <v>58.695652173913039</v>
      </c>
      <c r="BI122" s="52">
        <v>7.85</v>
      </c>
      <c r="BJ122" s="52">
        <v>7.85</v>
      </c>
      <c r="BK122" s="52">
        <v>7.89</v>
      </c>
      <c r="BL122" s="52">
        <v>7.43</v>
      </c>
      <c r="BM122" s="52">
        <v>7.43</v>
      </c>
      <c r="BN122" s="52">
        <v>7.32</v>
      </c>
      <c r="BO122" s="52">
        <v>7.65</v>
      </c>
      <c r="BP122" s="52">
        <v>7.65</v>
      </c>
      <c r="BQ122" s="52">
        <v>7.39</v>
      </c>
      <c r="BR122" s="52">
        <v>7.79</v>
      </c>
      <c r="BS122" s="52">
        <v>7.85</v>
      </c>
      <c r="BT122" s="52">
        <v>7.59</v>
      </c>
    </row>
    <row r="123" spans="1:72" x14ac:dyDescent="0.2">
      <c r="A123" s="49" t="s">
        <v>211</v>
      </c>
      <c r="B123" s="50" t="s">
        <v>211</v>
      </c>
      <c r="C123" s="51">
        <v>8.76</v>
      </c>
      <c r="D123" s="52">
        <v>5.8</v>
      </c>
      <c r="E123" s="52">
        <v>3.81</v>
      </c>
      <c r="F123" s="52">
        <v>3.81</v>
      </c>
      <c r="G123" s="52">
        <v>4.99</v>
      </c>
      <c r="H123" s="52">
        <v>3.86</v>
      </c>
      <c r="I123" s="52">
        <v>3.86</v>
      </c>
      <c r="J123" s="52">
        <v>4.4400000000000004</v>
      </c>
      <c r="K123" s="52">
        <v>3.12</v>
      </c>
      <c r="L123" s="52">
        <v>3.12</v>
      </c>
      <c r="M123" s="52">
        <v>4.95</v>
      </c>
      <c r="N123" s="52">
        <v>3.77</v>
      </c>
      <c r="O123" s="52">
        <v>1.73</v>
      </c>
      <c r="P123" s="52">
        <v>2.74</v>
      </c>
      <c r="Q123" s="53">
        <v>22.5</v>
      </c>
      <c r="R123" s="54">
        <v>21.6</v>
      </c>
      <c r="S123" s="54">
        <v>30.5</v>
      </c>
      <c r="T123" s="54">
        <v>30.5</v>
      </c>
      <c r="U123" s="54">
        <v>28.7</v>
      </c>
      <c r="V123" s="54">
        <v>34.4</v>
      </c>
      <c r="W123" s="54">
        <v>34.4</v>
      </c>
      <c r="X123" s="54">
        <v>21.7</v>
      </c>
      <c r="Y123" s="54">
        <v>26.2</v>
      </c>
      <c r="Z123" s="54">
        <v>26.2</v>
      </c>
      <c r="AA123" s="54">
        <v>28.4</v>
      </c>
      <c r="AB123" s="54">
        <v>34.700000000000003</v>
      </c>
      <c r="AC123" s="54">
        <v>31.7</v>
      </c>
      <c r="AD123" s="54">
        <v>32.6</v>
      </c>
      <c r="AE123" s="51">
        <f t="shared" si="30"/>
        <v>2.5684931506849318</v>
      </c>
      <c r="AF123" s="52">
        <f t="shared" si="31"/>
        <v>3.7241379310344831</v>
      </c>
      <c r="AG123" s="52">
        <f t="shared" si="32"/>
        <v>8.0052493438320216</v>
      </c>
      <c r="AH123" s="52">
        <f t="shared" si="33"/>
        <v>8.0052493438320216</v>
      </c>
      <c r="AI123" s="52">
        <f t="shared" si="34"/>
        <v>5.7515030060120234</v>
      </c>
      <c r="AJ123" s="52">
        <f t="shared" si="35"/>
        <v>8.9119170984455955</v>
      </c>
      <c r="AK123" s="52">
        <f t="shared" si="36"/>
        <v>8.9119170984455955</v>
      </c>
      <c r="AL123" s="52">
        <f t="shared" si="37"/>
        <v>4.8873873873873865</v>
      </c>
      <c r="AM123" s="52">
        <f t="shared" si="38"/>
        <v>8.3974358974358978</v>
      </c>
      <c r="AN123" s="52">
        <f t="shared" si="39"/>
        <v>8.3974358974358978</v>
      </c>
      <c r="AO123" s="52">
        <f t="shared" si="40"/>
        <v>5.737373737373737</v>
      </c>
      <c r="AP123" s="52">
        <f t="shared" si="41"/>
        <v>9.204244031830239</v>
      </c>
      <c r="AQ123" s="52">
        <f t="shared" si="42"/>
        <v>18.323699421965319</v>
      </c>
      <c r="AR123" s="52">
        <f t="shared" si="43"/>
        <v>11.897810218978101</v>
      </c>
      <c r="AS123" s="53">
        <f t="shared" si="44"/>
        <v>41.360294117647058</v>
      </c>
      <c r="AT123" s="54">
        <f t="shared" si="45"/>
        <v>40.148698884758367</v>
      </c>
      <c r="AU123" s="54">
        <f t="shared" si="46"/>
        <v>58.994197292069629</v>
      </c>
      <c r="AV123" s="54">
        <f t="shared" si="47"/>
        <v>58.994197292069629</v>
      </c>
      <c r="AW123" s="54">
        <f t="shared" si="48"/>
        <v>58.932238193018478</v>
      </c>
      <c r="AX123" s="54">
        <f t="shared" si="49"/>
        <v>71.221532091097316</v>
      </c>
      <c r="AY123" s="54">
        <f t="shared" si="50"/>
        <v>71.221532091097316</v>
      </c>
      <c r="AZ123" s="54">
        <f t="shared" si="51"/>
        <v>62.89855072463768</v>
      </c>
      <c r="BA123" s="54">
        <f t="shared" si="52"/>
        <v>53.798767967145785</v>
      </c>
      <c r="BB123" s="54">
        <f t="shared" si="53"/>
        <v>53.798767967145785</v>
      </c>
      <c r="BC123" s="54">
        <f t="shared" si="54"/>
        <v>63.820224719101127</v>
      </c>
      <c r="BD123" s="54">
        <f t="shared" si="55"/>
        <v>68.441814595660759</v>
      </c>
      <c r="BE123" s="54">
        <f t="shared" si="56"/>
        <v>60.38095238095238</v>
      </c>
      <c r="BF123" s="54">
        <f t="shared" si="57"/>
        <v>64.426877470355734</v>
      </c>
      <c r="BG123" s="51">
        <v>5.57</v>
      </c>
      <c r="BH123" s="52">
        <v>5.5</v>
      </c>
      <c r="BI123" s="52">
        <v>6.48</v>
      </c>
      <c r="BJ123" s="52">
        <v>6.48</v>
      </c>
      <c r="BK123" s="52">
        <v>6.46</v>
      </c>
      <c r="BL123" s="52">
        <v>6.1</v>
      </c>
      <c r="BM123" s="52">
        <v>6.1</v>
      </c>
      <c r="BN123" s="52">
        <v>6.13</v>
      </c>
      <c r="BO123" s="52">
        <v>6.37</v>
      </c>
      <c r="BP123" s="52">
        <v>6.37</v>
      </c>
      <c r="BQ123" s="52">
        <v>6.28</v>
      </c>
      <c r="BR123" s="52">
        <v>6.16</v>
      </c>
      <c r="BS123" s="52">
        <v>6.41</v>
      </c>
      <c r="BT123" s="52">
        <v>6.28</v>
      </c>
    </row>
    <row r="124" spans="1:72" x14ac:dyDescent="0.2">
      <c r="A124" s="49" t="s">
        <v>212</v>
      </c>
      <c r="B124" s="50" t="s">
        <v>212</v>
      </c>
      <c r="C124" s="51">
        <v>8.06</v>
      </c>
      <c r="D124" s="52">
        <v>7.5</v>
      </c>
      <c r="E124" s="52">
        <v>5.27</v>
      </c>
      <c r="F124" s="52">
        <v>5.27</v>
      </c>
      <c r="G124" s="52">
        <v>4.6100000000000003</v>
      </c>
      <c r="H124" s="52">
        <v>8.66</v>
      </c>
      <c r="I124" s="52">
        <v>8.66</v>
      </c>
      <c r="J124" s="52">
        <v>6.44</v>
      </c>
      <c r="K124" s="52">
        <v>9.89</v>
      </c>
      <c r="L124" s="52">
        <v>9.89</v>
      </c>
      <c r="M124" s="52">
        <v>7.3</v>
      </c>
      <c r="N124" s="52">
        <v>5.53</v>
      </c>
      <c r="O124" s="52">
        <v>3.1</v>
      </c>
      <c r="P124" s="52">
        <v>9.18</v>
      </c>
      <c r="Q124" s="53">
        <v>35.9</v>
      </c>
      <c r="R124" s="54">
        <v>36.200000000000003</v>
      </c>
      <c r="S124" s="54">
        <v>39.700000000000003</v>
      </c>
      <c r="T124" s="54">
        <v>39.700000000000003</v>
      </c>
      <c r="U124" s="54">
        <v>33.799999999999997</v>
      </c>
      <c r="V124" s="54">
        <v>31.8</v>
      </c>
      <c r="W124" s="54">
        <v>31.8</v>
      </c>
      <c r="X124" s="54">
        <v>21.6</v>
      </c>
      <c r="Y124" s="54">
        <v>27.2</v>
      </c>
      <c r="Z124" s="54">
        <v>27.2</v>
      </c>
      <c r="AA124" s="54">
        <v>27.6</v>
      </c>
      <c r="AB124" s="54">
        <v>36.700000000000003</v>
      </c>
      <c r="AC124" s="54">
        <v>37.200000000000003</v>
      </c>
      <c r="AD124" s="54">
        <v>34.299999999999997</v>
      </c>
      <c r="AE124" s="51">
        <f t="shared" si="30"/>
        <v>4.45409429280397</v>
      </c>
      <c r="AF124" s="52">
        <f t="shared" si="31"/>
        <v>4.8266666666666671</v>
      </c>
      <c r="AG124" s="52">
        <f t="shared" si="32"/>
        <v>7.5332068311195455</v>
      </c>
      <c r="AH124" s="52">
        <f t="shared" si="33"/>
        <v>7.5332068311195455</v>
      </c>
      <c r="AI124" s="52">
        <f t="shared" si="34"/>
        <v>7.3318872017353565</v>
      </c>
      <c r="AJ124" s="52">
        <f t="shared" si="35"/>
        <v>3.6720554272517321</v>
      </c>
      <c r="AK124" s="52">
        <f t="shared" si="36"/>
        <v>3.6720554272517321</v>
      </c>
      <c r="AL124" s="52">
        <f t="shared" si="37"/>
        <v>3.3540372670807455</v>
      </c>
      <c r="AM124" s="52">
        <f t="shared" si="38"/>
        <v>2.7502527805864507</v>
      </c>
      <c r="AN124" s="52">
        <f t="shared" si="39"/>
        <v>2.7502527805864507</v>
      </c>
      <c r="AO124" s="52">
        <f t="shared" si="40"/>
        <v>3.7808219178082196</v>
      </c>
      <c r="AP124" s="52">
        <f t="shared" si="41"/>
        <v>6.6365280289330926</v>
      </c>
      <c r="AQ124" s="52">
        <f t="shared" si="42"/>
        <v>12</v>
      </c>
      <c r="AR124" s="52">
        <f t="shared" si="43"/>
        <v>3.7363834422657951</v>
      </c>
      <c r="AS124" s="53">
        <f t="shared" si="44"/>
        <v>65.992647058823536</v>
      </c>
      <c r="AT124" s="54">
        <f t="shared" si="45"/>
        <v>67.28624535315987</v>
      </c>
      <c r="AU124" s="54">
        <f t="shared" si="46"/>
        <v>76.789168278529985</v>
      </c>
      <c r="AV124" s="54">
        <f t="shared" si="47"/>
        <v>76.789168278529985</v>
      </c>
      <c r="AW124" s="54">
        <f t="shared" si="48"/>
        <v>69.404517453798761</v>
      </c>
      <c r="AX124" s="54">
        <f t="shared" si="49"/>
        <v>65.838509316770185</v>
      </c>
      <c r="AY124" s="54">
        <f t="shared" si="50"/>
        <v>65.838509316770185</v>
      </c>
      <c r="AZ124" s="54">
        <f t="shared" si="51"/>
        <v>62.608695652173914</v>
      </c>
      <c r="BA124" s="54">
        <f t="shared" si="52"/>
        <v>55.852156057494867</v>
      </c>
      <c r="BB124" s="54">
        <f t="shared" si="53"/>
        <v>55.852156057494867</v>
      </c>
      <c r="BC124" s="54">
        <f t="shared" si="54"/>
        <v>62.022471910112358</v>
      </c>
      <c r="BD124" s="54">
        <f t="shared" si="55"/>
        <v>72.386587771203168</v>
      </c>
      <c r="BE124" s="54">
        <f t="shared" si="56"/>
        <v>70.857142857142861</v>
      </c>
      <c r="BF124" s="54">
        <f t="shared" si="57"/>
        <v>67.786561264822126</v>
      </c>
      <c r="BG124" s="51">
        <v>8.370000000000001</v>
      </c>
      <c r="BH124" s="52">
        <v>8.16</v>
      </c>
      <c r="BI124" s="52">
        <v>8.379999999999999</v>
      </c>
      <c r="BJ124" s="52">
        <v>8.379999999999999</v>
      </c>
      <c r="BK124" s="52">
        <v>8.8000000000000007</v>
      </c>
      <c r="BL124" s="52">
        <v>8.24</v>
      </c>
      <c r="BM124" s="52">
        <v>8.24</v>
      </c>
      <c r="BN124" s="52">
        <v>7.9399999999999995</v>
      </c>
      <c r="BO124" s="52">
        <v>7.77</v>
      </c>
      <c r="BP124" s="52">
        <v>7.77</v>
      </c>
      <c r="BQ124" s="52">
        <v>8.35</v>
      </c>
      <c r="BR124" s="52">
        <v>8.69</v>
      </c>
      <c r="BS124" s="52">
        <v>8.9</v>
      </c>
      <c r="BT124" s="52">
        <v>8.32</v>
      </c>
    </row>
    <row r="125" spans="1:72" x14ac:dyDescent="0.2">
      <c r="A125" s="49" t="s">
        <v>213</v>
      </c>
      <c r="B125" s="50" t="s">
        <v>213</v>
      </c>
      <c r="C125" s="51">
        <v>9.77</v>
      </c>
      <c r="D125" s="52">
        <v>10.029999999999999</v>
      </c>
      <c r="E125" s="52">
        <v>7.12</v>
      </c>
      <c r="F125" s="52">
        <v>7.12</v>
      </c>
      <c r="G125" s="52">
        <v>3.09</v>
      </c>
      <c r="H125" s="52">
        <v>8.0500000000000007</v>
      </c>
      <c r="I125" s="52">
        <v>8.0500000000000007</v>
      </c>
      <c r="J125" s="52">
        <v>7.74</v>
      </c>
      <c r="K125" s="52">
        <v>5.7</v>
      </c>
      <c r="L125" s="52">
        <v>5.7</v>
      </c>
      <c r="M125" s="52">
        <v>5.45</v>
      </c>
      <c r="N125" s="52">
        <v>11</v>
      </c>
      <c r="O125" s="52">
        <v>7.25</v>
      </c>
      <c r="P125" s="52">
        <v>4.16</v>
      </c>
      <c r="Q125" s="53">
        <v>37.799999999999997</v>
      </c>
      <c r="R125" s="54">
        <v>36.200000000000003</v>
      </c>
      <c r="S125" s="54">
        <v>34.5</v>
      </c>
      <c r="T125" s="54">
        <v>34.5</v>
      </c>
      <c r="U125" s="54">
        <v>17.8</v>
      </c>
      <c r="V125" s="54">
        <v>33.299999999999997</v>
      </c>
      <c r="W125" s="54">
        <v>33.299999999999997</v>
      </c>
      <c r="X125" s="54">
        <v>27.4</v>
      </c>
      <c r="Y125" s="54">
        <v>21.7</v>
      </c>
      <c r="Z125" s="54">
        <v>21.7</v>
      </c>
      <c r="AA125" s="54">
        <v>15.8</v>
      </c>
      <c r="AB125" s="54">
        <v>50.7</v>
      </c>
      <c r="AC125" s="54">
        <v>34</v>
      </c>
      <c r="AD125" s="54">
        <v>25.6</v>
      </c>
      <c r="AE125" s="51">
        <f t="shared" si="30"/>
        <v>3.8689866939611055</v>
      </c>
      <c r="AF125" s="52">
        <f t="shared" si="31"/>
        <v>3.6091724825523435</v>
      </c>
      <c r="AG125" s="52">
        <f t="shared" si="32"/>
        <v>4.845505617977528</v>
      </c>
      <c r="AH125" s="52">
        <f t="shared" si="33"/>
        <v>4.845505617977528</v>
      </c>
      <c r="AI125" s="52">
        <f t="shared" si="34"/>
        <v>5.7605177993527512</v>
      </c>
      <c r="AJ125" s="52">
        <f t="shared" si="35"/>
        <v>4.1366459627329188</v>
      </c>
      <c r="AK125" s="52">
        <f t="shared" si="36"/>
        <v>4.1366459627329188</v>
      </c>
      <c r="AL125" s="52">
        <f t="shared" si="37"/>
        <v>3.5400516795865631</v>
      </c>
      <c r="AM125" s="52">
        <f t="shared" si="38"/>
        <v>3.807017543859649</v>
      </c>
      <c r="AN125" s="52">
        <f t="shared" si="39"/>
        <v>3.807017543859649</v>
      </c>
      <c r="AO125" s="52">
        <f t="shared" si="40"/>
        <v>2.8990825688073394</v>
      </c>
      <c r="AP125" s="52">
        <f t="shared" si="41"/>
        <v>4.6090909090909093</v>
      </c>
      <c r="AQ125" s="52">
        <f t="shared" si="42"/>
        <v>4.6896551724137927</v>
      </c>
      <c r="AR125" s="52">
        <f t="shared" si="43"/>
        <v>6.1538461538461542</v>
      </c>
      <c r="AS125" s="53">
        <f t="shared" si="44"/>
        <v>69.485294117647058</v>
      </c>
      <c r="AT125" s="54">
        <f t="shared" si="45"/>
        <v>67.28624535315987</v>
      </c>
      <c r="AU125" s="54">
        <f t="shared" si="46"/>
        <v>66.7311411992263</v>
      </c>
      <c r="AV125" s="54">
        <f t="shared" si="47"/>
        <v>66.7311411992263</v>
      </c>
      <c r="AW125" s="54">
        <f t="shared" si="48"/>
        <v>36.550308008213548</v>
      </c>
      <c r="AX125" s="54">
        <f t="shared" si="49"/>
        <v>68.944099378881987</v>
      </c>
      <c r="AY125" s="54">
        <f t="shared" si="50"/>
        <v>68.944099378881987</v>
      </c>
      <c r="AZ125" s="54">
        <f t="shared" si="51"/>
        <v>79.420289855072468</v>
      </c>
      <c r="BA125" s="54">
        <f t="shared" si="52"/>
        <v>44.558521560574945</v>
      </c>
      <c r="BB125" s="54">
        <f t="shared" si="53"/>
        <v>44.558521560574945</v>
      </c>
      <c r="BC125" s="54">
        <f t="shared" si="54"/>
        <v>35.50561797752809</v>
      </c>
      <c r="BD125" s="54">
        <f t="shared" si="55"/>
        <v>100</v>
      </c>
      <c r="BE125" s="54">
        <f t="shared" si="56"/>
        <v>64.761904761904759</v>
      </c>
      <c r="BF125" s="54">
        <f t="shared" si="57"/>
        <v>50.59288537549407</v>
      </c>
      <c r="BG125" s="51">
        <v>7.3100000000000005</v>
      </c>
      <c r="BH125" s="52">
        <v>7.3</v>
      </c>
      <c r="BI125" s="52">
        <v>7.88</v>
      </c>
      <c r="BJ125" s="52">
        <v>7.88</v>
      </c>
      <c r="BK125" s="52">
        <v>8.26</v>
      </c>
      <c r="BL125" s="52">
        <v>7.55</v>
      </c>
      <c r="BM125" s="52">
        <v>7.55</v>
      </c>
      <c r="BN125" s="52">
        <v>7.1</v>
      </c>
      <c r="BO125" s="52">
        <v>8.06</v>
      </c>
      <c r="BP125" s="52">
        <v>8.06</v>
      </c>
      <c r="BQ125" s="52">
        <v>7.9700000000000006</v>
      </c>
      <c r="BR125" s="52">
        <v>6.68</v>
      </c>
      <c r="BS125" s="52">
        <v>7.8100000000000005</v>
      </c>
      <c r="BT125" s="52">
        <v>8.09</v>
      </c>
    </row>
    <row r="126" spans="1:72" ht="18" x14ac:dyDescent="0.25">
      <c r="A126" s="49" t="s">
        <v>202</v>
      </c>
      <c r="B126" s="50" t="s">
        <v>2735</v>
      </c>
      <c r="C126" s="51">
        <v>6.15</v>
      </c>
      <c r="D126" s="52">
        <v>5.12</v>
      </c>
      <c r="E126" s="52">
        <v>7.38</v>
      </c>
      <c r="F126" s="52">
        <v>7.38</v>
      </c>
      <c r="G126" s="52">
        <v>8.34</v>
      </c>
      <c r="H126" s="52">
        <v>6.7</v>
      </c>
      <c r="I126" s="52">
        <v>6.7</v>
      </c>
      <c r="J126" s="52">
        <v>5.8</v>
      </c>
      <c r="K126" s="52">
        <v>8.16</v>
      </c>
      <c r="L126" s="52">
        <v>8.16</v>
      </c>
      <c r="M126" s="52">
        <v>5.45</v>
      </c>
      <c r="N126" s="52">
        <v>3.77</v>
      </c>
      <c r="O126" s="52">
        <v>2.2200000000000002</v>
      </c>
      <c r="P126" s="52">
        <v>3.08</v>
      </c>
      <c r="Q126" s="53">
        <v>38.200000000000003</v>
      </c>
      <c r="R126" s="54">
        <v>37.799999999999997</v>
      </c>
      <c r="Y126" s="54">
        <v>25.9</v>
      </c>
      <c r="Z126" s="54">
        <v>25.9</v>
      </c>
      <c r="AA126" s="54">
        <v>20.3</v>
      </c>
      <c r="AC126" s="54">
        <v>3.4</v>
      </c>
      <c r="AD126" s="54">
        <v>18.8</v>
      </c>
      <c r="AE126" s="51">
        <f t="shared" si="30"/>
        <v>6.2113821138211387</v>
      </c>
      <c r="AF126" s="52">
        <f t="shared" si="31"/>
        <v>7.3828124999999991</v>
      </c>
      <c r="AG126" s="52">
        <f t="shared" si="32"/>
        <v>0</v>
      </c>
      <c r="AH126" s="52">
        <f t="shared" si="33"/>
        <v>0</v>
      </c>
      <c r="AI126" s="52">
        <f t="shared" si="34"/>
        <v>0</v>
      </c>
      <c r="AJ126" s="52">
        <f t="shared" si="35"/>
        <v>0</v>
      </c>
      <c r="AK126" s="52">
        <f t="shared" si="36"/>
        <v>0</v>
      </c>
      <c r="AL126" s="52">
        <f t="shared" si="37"/>
        <v>0</v>
      </c>
      <c r="AM126" s="52">
        <f t="shared" si="38"/>
        <v>3.1740196078431371</v>
      </c>
      <c r="AN126" s="52">
        <f t="shared" si="39"/>
        <v>3.1740196078431371</v>
      </c>
      <c r="AO126" s="52">
        <f t="shared" si="40"/>
        <v>3.7247706422018347</v>
      </c>
      <c r="AP126" s="52">
        <f t="shared" si="41"/>
        <v>0</v>
      </c>
      <c r="AQ126" s="52">
        <f t="shared" si="42"/>
        <v>1.5315315315315314</v>
      </c>
      <c r="AR126" s="52">
        <f t="shared" si="43"/>
        <v>6.1038961038961039</v>
      </c>
      <c r="AS126" s="53">
        <f t="shared" si="44"/>
        <v>70.22058823529413</v>
      </c>
      <c r="AT126" s="54">
        <f t="shared" si="45"/>
        <v>70.260223048327134</v>
      </c>
      <c r="AU126" s="54">
        <f t="shared" si="46"/>
        <v>0</v>
      </c>
      <c r="AV126" s="54">
        <f t="shared" si="47"/>
        <v>0</v>
      </c>
      <c r="AW126" s="54">
        <f t="shared" si="48"/>
        <v>0</v>
      </c>
      <c r="AX126" s="54">
        <f t="shared" si="49"/>
        <v>0</v>
      </c>
      <c r="AY126" s="54">
        <f t="shared" si="50"/>
        <v>0</v>
      </c>
      <c r="AZ126" s="54">
        <f t="shared" si="51"/>
        <v>0</v>
      </c>
      <c r="BA126" s="54">
        <f t="shared" si="52"/>
        <v>53.182751540041068</v>
      </c>
      <c r="BB126" s="54">
        <f t="shared" si="53"/>
        <v>53.182751540041068</v>
      </c>
      <c r="BC126" s="54">
        <f t="shared" si="54"/>
        <v>45.617977528089888</v>
      </c>
      <c r="BD126" s="54">
        <f t="shared" si="55"/>
        <v>0</v>
      </c>
      <c r="BE126" s="54">
        <f t="shared" si="56"/>
        <v>6.4761904761904763</v>
      </c>
      <c r="BF126" s="54">
        <f t="shared" si="57"/>
        <v>37.154150197628461</v>
      </c>
      <c r="BG126" s="51">
        <v>7.8</v>
      </c>
      <c r="BH126" s="52">
        <v>7.65</v>
      </c>
      <c r="BO126" s="52">
        <v>6.65</v>
      </c>
      <c r="BP126" s="52">
        <v>6.65</v>
      </c>
      <c r="BQ126" s="52">
        <v>6.03</v>
      </c>
      <c r="BS126" s="52">
        <v>6.17</v>
      </c>
      <c r="BT126" s="52">
        <v>5.54</v>
      </c>
    </row>
    <row r="127" spans="1:72" ht="18" x14ac:dyDescent="0.25">
      <c r="A127" s="49" t="s">
        <v>203</v>
      </c>
      <c r="B127" s="50" t="s">
        <v>2736</v>
      </c>
      <c r="C127" s="51">
        <v>7.9</v>
      </c>
      <c r="D127" s="52">
        <v>4.8899999999999997</v>
      </c>
      <c r="E127" s="52">
        <v>5.91</v>
      </c>
      <c r="F127" s="52">
        <v>5.91</v>
      </c>
      <c r="G127" s="52">
        <v>5.05</v>
      </c>
      <c r="H127" s="52">
        <v>5.25</v>
      </c>
      <c r="I127" s="52">
        <v>5.25</v>
      </c>
      <c r="J127" s="52">
        <v>7.67</v>
      </c>
      <c r="K127" s="52">
        <v>6.4</v>
      </c>
      <c r="L127" s="52">
        <v>6.4</v>
      </c>
      <c r="M127" s="52">
        <v>6.27</v>
      </c>
      <c r="N127" s="52">
        <v>5.48</v>
      </c>
      <c r="O127" s="52">
        <v>3.07</v>
      </c>
      <c r="P127" s="52">
        <v>5.04</v>
      </c>
      <c r="Q127" s="53">
        <v>34.799999999999997</v>
      </c>
      <c r="R127" s="54">
        <v>33.700000000000003</v>
      </c>
      <c r="S127" s="54">
        <v>24.2</v>
      </c>
      <c r="T127" s="54">
        <v>24.2</v>
      </c>
      <c r="U127" s="54">
        <v>12</v>
      </c>
      <c r="V127" s="54">
        <v>11.5</v>
      </c>
      <c r="W127" s="54">
        <v>11.5</v>
      </c>
      <c r="X127" s="54">
        <v>8.8000000000000007</v>
      </c>
      <c r="Y127" s="54">
        <v>39</v>
      </c>
      <c r="Z127" s="54">
        <v>39</v>
      </c>
      <c r="AA127" s="54">
        <v>33.6</v>
      </c>
      <c r="AB127" s="54">
        <v>10.199999999999999</v>
      </c>
      <c r="AC127" s="54">
        <v>36.299999999999997</v>
      </c>
      <c r="AD127" s="54">
        <v>27.4</v>
      </c>
      <c r="AE127" s="51">
        <f t="shared" si="30"/>
        <v>4.40506329113924</v>
      </c>
      <c r="AF127" s="52">
        <f t="shared" si="31"/>
        <v>6.8916155419222918</v>
      </c>
      <c r="AG127" s="52">
        <f t="shared" si="32"/>
        <v>4.0947546531302876</v>
      </c>
      <c r="AH127" s="52">
        <f t="shared" si="33"/>
        <v>4.0947546531302876</v>
      </c>
      <c r="AI127" s="52">
        <f t="shared" si="34"/>
        <v>2.3762376237623761</v>
      </c>
      <c r="AJ127" s="52">
        <f t="shared" si="35"/>
        <v>2.1904761904761907</v>
      </c>
      <c r="AK127" s="52">
        <f t="shared" si="36"/>
        <v>2.1904761904761907</v>
      </c>
      <c r="AL127" s="52">
        <f t="shared" si="37"/>
        <v>1.1473272490221644</v>
      </c>
      <c r="AM127" s="52">
        <f t="shared" si="38"/>
        <v>6.09375</v>
      </c>
      <c r="AN127" s="52">
        <f t="shared" si="39"/>
        <v>6.09375</v>
      </c>
      <c r="AO127" s="52">
        <f t="shared" si="40"/>
        <v>5.3588516746411488</v>
      </c>
      <c r="AP127" s="52">
        <f t="shared" si="41"/>
        <v>1.8613138686131385</v>
      </c>
      <c r="AQ127" s="52">
        <f t="shared" si="42"/>
        <v>11.824104234527686</v>
      </c>
      <c r="AR127" s="52">
        <f t="shared" si="43"/>
        <v>5.4365079365079358</v>
      </c>
      <c r="AS127" s="53">
        <f t="shared" si="44"/>
        <v>63.970588235294109</v>
      </c>
      <c r="AT127" s="54">
        <f t="shared" si="45"/>
        <v>62.639405204460978</v>
      </c>
      <c r="AU127" s="54">
        <f t="shared" si="46"/>
        <v>46.808510638297868</v>
      </c>
      <c r="AV127" s="54">
        <f t="shared" si="47"/>
        <v>46.808510638297868</v>
      </c>
      <c r="AW127" s="54">
        <f t="shared" si="48"/>
        <v>24.640657084188909</v>
      </c>
      <c r="AX127" s="54">
        <f t="shared" si="49"/>
        <v>23.80952380952381</v>
      </c>
      <c r="AY127" s="54">
        <f t="shared" si="50"/>
        <v>23.80952380952381</v>
      </c>
      <c r="AZ127" s="54">
        <f t="shared" si="51"/>
        <v>25.507246376811597</v>
      </c>
      <c r="BA127" s="54">
        <f t="shared" si="52"/>
        <v>80.082135523613957</v>
      </c>
      <c r="BB127" s="54">
        <f t="shared" si="53"/>
        <v>80.082135523613957</v>
      </c>
      <c r="BC127" s="54">
        <f t="shared" si="54"/>
        <v>75.50561797752809</v>
      </c>
      <c r="BD127" s="54">
        <f t="shared" si="55"/>
        <v>20.11834319526627</v>
      </c>
      <c r="BE127" s="54">
        <f t="shared" si="56"/>
        <v>69.142857142857139</v>
      </c>
      <c r="BF127" s="54">
        <f t="shared" si="57"/>
        <v>54.1501976284585</v>
      </c>
      <c r="BG127" s="51">
        <v>8.42</v>
      </c>
      <c r="BH127" s="52">
        <v>8.32</v>
      </c>
      <c r="BI127" s="52">
        <v>8.0399999999999991</v>
      </c>
      <c r="BJ127" s="52">
        <v>8.0399999999999991</v>
      </c>
      <c r="BK127" s="52">
        <v>7.8</v>
      </c>
      <c r="BL127" s="52">
        <v>7.78</v>
      </c>
      <c r="BM127" s="52">
        <v>7.78</v>
      </c>
      <c r="BN127" s="52">
        <v>7.7</v>
      </c>
      <c r="BO127" s="52">
        <v>8.93</v>
      </c>
      <c r="BP127" s="52">
        <v>8.93</v>
      </c>
      <c r="BQ127" s="52">
        <v>8.59</v>
      </c>
      <c r="BR127" s="52">
        <v>7.83</v>
      </c>
      <c r="BS127" s="52">
        <v>8.41</v>
      </c>
      <c r="BT127" s="52">
        <v>8.0399999999999991</v>
      </c>
    </row>
    <row r="128" spans="1:72" ht="18" x14ac:dyDescent="0.25">
      <c r="A128" s="49" t="s">
        <v>204</v>
      </c>
      <c r="B128" s="50" t="s">
        <v>2737</v>
      </c>
      <c r="C128" s="51">
        <v>4.57</v>
      </c>
      <c r="D128" s="52">
        <v>4.26</v>
      </c>
      <c r="E128" s="52">
        <v>4.2699999999999996</v>
      </c>
      <c r="F128" s="52">
        <v>4.2699999999999996</v>
      </c>
      <c r="G128" s="52">
        <v>4.38</v>
      </c>
      <c r="H128" s="52">
        <v>4.55</v>
      </c>
      <c r="I128" s="52">
        <v>4.55</v>
      </c>
      <c r="J128" s="52">
        <v>5.0999999999999996</v>
      </c>
      <c r="K128" s="52">
        <v>7.29</v>
      </c>
      <c r="L128" s="52">
        <v>7.29</v>
      </c>
      <c r="M128" s="52">
        <v>5.62</v>
      </c>
      <c r="N128" s="52">
        <v>5.61</v>
      </c>
      <c r="O128" s="52">
        <v>4.4000000000000004</v>
      </c>
      <c r="P128" s="52">
        <v>3.63</v>
      </c>
      <c r="Q128" s="53">
        <v>41.9</v>
      </c>
      <c r="R128" s="54">
        <v>36.4</v>
      </c>
      <c r="Y128" s="54">
        <v>7.3</v>
      </c>
      <c r="Z128" s="54">
        <v>7.3</v>
      </c>
      <c r="AA128" s="54">
        <v>5.4</v>
      </c>
      <c r="AE128" s="51">
        <f t="shared" si="30"/>
        <v>9.1684901531728649</v>
      </c>
      <c r="AF128" s="52">
        <f t="shared" si="31"/>
        <v>8.544600938967136</v>
      </c>
      <c r="AG128" s="52">
        <f t="shared" si="32"/>
        <v>0</v>
      </c>
      <c r="AH128" s="52">
        <f t="shared" si="33"/>
        <v>0</v>
      </c>
      <c r="AI128" s="52">
        <f t="shared" si="34"/>
        <v>0</v>
      </c>
      <c r="AJ128" s="52">
        <f t="shared" si="35"/>
        <v>0</v>
      </c>
      <c r="AK128" s="52">
        <f t="shared" si="36"/>
        <v>0</v>
      </c>
      <c r="AL128" s="52">
        <f t="shared" si="37"/>
        <v>0</v>
      </c>
      <c r="AM128" s="52">
        <f t="shared" si="38"/>
        <v>1.0013717421124828</v>
      </c>
      <c r="AN128" s="52">
        <f t="shared" si="39"/>
        <v>1.0013717421124828</v>
      </c>
      <c r="AO128" s="52">
        <f t="shared" si="40"/>
        <v>0.96085409252669041</v>
      </c>
      <c r="AP128" s="52">
        <f t="shared" si="41"/>
        <v>0</v>
      </c>
      <c r="AQ128" s="52">
        <f t="shared" si="42"/>
        <v>0</v>
      </c>
      <c r="AR128" s="52">
        <f t="shared" si="43"/>
        <v>0</v>
      </c>
      <c r="AS128" s="53">
        <f t="shared" si="44"/>
        <v>77.02205882352942</v>
      </c>
      <c r="AT128" s="54">
        <f t="shared" si="45"/>
        <v>67.657992565055764</v>
      </c>
      <c r="AU128" s="54">
        <f t="shared" si="46"/>
        <v>0</v>
      </c>
      <c r="AV128" s="54">
        <f t="shared" si="47"/>
        <v>0</v>
      </c>
      <c r="AW128" s="54">
        <f t="shared" si="48"/>
        <v>0</v>
      </c>
      <c r="AX128" s="54">
        <f t="shared" si="49"/>
        <v>0</v>
      </c>
      <c r="AY128" s="54">
        <f t="shared" si="50"/>
        <v>0</v>
      </c>
      <c r="AZ128" s="54">
        <f t="shared" si="51"/>
        <v>0</v>
      </c>
      <c r="BA128" s="54">
        <f t="shared" si="52"/>
        <v>14.989733059548254</v>
      </c>
      <c r="BB128" s="54">
        <f t="shared" si="53"/>
        <v>14.989733059548254</v>
      </c>
      <c r="BC128" s="54">
        <f t="shared" si="54"/>
        <v>12.134831460674157</v>
      </c>
      <c r="BD128" s="54">
        <f t="shared" si="55"/>
        <v>0</v>
      </c>
      <c r="BE128" s="54">
        <f t="shared" si="56"/>
        <v>0</v>
      </c>
      <c r="BF128" s="54">
        <f t="shared" si="57"/>
        <v>0</v>
      </c>
      <c r="BG128" s="51">
        <v>7.91</v>
      </c>
      <c r="BH128" s="52">
        <v>7.44</v>
      </c>
      <c r="BO128" s="52">
        <v>7.19</v>
      </c>
      <c r="BP128" s="52">
        <v>7.19</v>
      </c>
      <c r="BQ128" s="52">
        <v>7.03</v>
      </c>
    </row>
    <row r="129" spans="1:72" ht="18" x14ac:dyDescent="0.25">
      <c r="A129" s="49" t="s">
        <v>205</v>
      </c>
      <c r="B129" s="50" t="s">
        <v>2738</v>
      </c>
      <c r="C129" s="51">
        <v>4.8</v>
      </c>
      <c r="D129" s="52">
        <v>5.05</v>
      </c>
      <c r="E129" s="52">
        <v>4.26</v>
      </c>
      <c r="F129" s="52">
        <v>4.26</v>
      </c>
      <c r="G129" s="52">
        <v>3.57</v>
      </c>
      <c r="H129" s="52">
        <v>4.3</v>
      </c>
      <c r="I129" s="52">
        <v>4.3</v>
      </c>
      <c r="J129" s="52">
        <v>2.62</v>
      </c>
      <c r="K129" s="52">
        <v>6.16</v>
      </c>
      <c r="L129" s="52">
        <v>6.16</v>
      </c>
      <c r="M129" s="52">
        <v>6.76</v>
      </c>
      <c r="N129" s="52">
        <v>3.45</v>
      </c>
      <c r="O129" s="52">
        <v>3.07</v>
      </c>
      <c r="P129" s="52">
        <v>1.87</v>
      </c>
      <c r="Q129" s="53">
        <v>37.299999999999997</v>
      </c>
      <c r="R129" s="54">
        <v>33.4</v>
      </c>
      <c r="S129" s="54">
        <v>45.1</v>
      </c>
      <c r="T129" s="54">
        <v>45.1</v>
      </c>
      <c r="U129" s="54">
        <v>41.2</v>
      </c>
      <c r="V129" s="54">
        <v>42.1</v>
      </c>
      <c r="W129" s="54">
        <v>42.1</v>
      </c>
      <c r="X129" s="54">
        <v>30.9</v>
      </c>
      <c r="Y129" s="54">
        <v>24.2</v>
      </c>
      <c r="Z129" s="54">
        <v>24.2</v>
      </c>
      <c r="AA129" s="54">
        <v>33.700000000000003</v>
      </c>
      <c r="AB129" s="54">
        <v>17.100000000000001</v>
      </c>
      <c r="AC129" s="54">
        <v>42.8</v>
      </c>
      <c r="AD129" s="54">
        <v>42.2</v>
      </c>
      <c r="AE129" s="51">
        <f t="shared" si="30"/>
        <v>7.770833333333333</v>
      </c>
      <c r="AF129" s="52">
        <f t="shared" si="31"/>
        <v>6.6138613861386135</v>
      </c>
      <c r="AG129" s="52">
        <f t="shared" si="32"/>
        <v>10.586854460093898</v>
      </c>
      <c r="AH129" s="52">
        <f t="shared" si="33"/>
        <v>10.586854460093898</v>
      </c>
      <c r="AI129" s="52">
        <f t="shared" si="34"/>
        <v>11.540616246498601</v>
      </c>
      <c r="AJ129" s="52">
        <f t="shared" si="35"/>
        <v>9.7906976744186061</v>
      </c>
      <c r="AK129" s="52">
        <f t="shared" si="36"/>
        <v>9.7906976744186061</v>
      </c>
      <c r="AL129" s="52">
        <f t="shared" si="37"/>
        <v>11.793893129770991</v>
      </c>
      <c r="AM129" s="52">
        <f t="shared" si="38"/>
        <v>3.9285714285714284</v>
      </c>
      <c r="AN129" s="52">
        <f t="shared" si="39"/>
        <v>3.9285714285714284</v>
      </c>
      <c r="AO129" s="52">
        <f t="shared" si="40"/>
        <v>4.9852071005917162</v>
      </c>
      <c r="AP129" s="52">
        <f t="shared" si="41"/>
        <v>4.9565217391304346</v>
      </c>
      <c r="AQ129" s="52">
        <f t="shared" si="42"/>
        <v>13.941368078175895</v>
      </c>
      <c r="AR129" s="52">
        <f t="shared" si="43"/>
        <v>22.566844919786096</v>
      </c>
      <c r="AS129" s="53">
        <f t="shared" si="44"/>
        <v>68.566176470588232</v>
      </c>
      <c r="AT129" s="54">
        <f t="shared" si="45"/>
        <v>62.081784386617102</v>
      </c>
      <c r="AU129" s="54">
        <f t="shared" si="46"/>
        <v>87.234042553191486</v>
      </c>
      <c r="AV129" s="54">
        <f t="shared" si="47"/>
        <v>87.234042553191486</v>
      </c>
      <c r="AW129" s="54">
        <f t="shared" si="48"/>
        <v>84.599589322381931</v>
      </c>
      <c r="AX129" s="54">
        <f t="shared" si="49"/>
        <v>87.163561076604566</v>
      </c>
      <c r="AY129" s="54">
        <f t="shared" si="50"/>
        <v>87.163561076604566</v>
      </c>
      <c r="AZ129" s="54">
        <f t="shared" si="51"/>
        <v>89.565217391304344</v>
      </c>
      <c r="BA129" s="54">
        <f t="shared" si="52"/>
        <v>49.691991786447637</v>
      </c>
      <c r="BB129" s="54">
        <f t="shared" si="53"/>
        <v>49.691991786447637</v>
      </c>
      <c r="BC129" s="54">
        <f t="shared" si="54"/>
        <v>75.730337078651701</v>
      </c>
      <c r="BD129" s="54">
        <f t="shared" si="55"/>
        <v>33.727810650887577</v>
      </c>
      <c r="BE129" s="54">
        <f t="shared" si="56"/>
        <v>81.523809523809518</v>
      </c>
      <c r="BF129" s="54">
        <f t="shared" si="57"/>
        <v>83.399209486166001</v>
      </c>
      <c r="BG129" s="51">
        <v>8.33</v>
      </c>
      <c r="BH129" s="52">
        <v>8.25</v>
      </c>
      <c r="BI129" s="52">
        <v>9.57</v>
      </c>
      <c r="BJ129" s="52">
        <v>9.57</v>
      </c>
      <c r="BK129" s="52">
        <v>9.34</v>
      </c>
      <c r="BL129" s="52">
        <v>9.52</v>
      </c>
      <c r="BM129" s="52">
        <v>9.52</v>
      </c>
      <c r="BN129" s="52">
        <v>9.3699999999999992</v>
      </c>
      <c r="BO129" s="52">
        <v>8.1</v>
      </c>
      <c r="BP129" s="52">
        <v>8.1</v>
      </c>
      <c r="BQ129" s="52">
        <v>8.83</v>
      </c>
      <c r="BR129" s="52">
        <v>7.97</v>
      </c>
      <c r="BS129" s="52">
        <v>10.09</v>
      </c>
      <c r="BT129" s="52">
        <v>8.8699999999999992</v>
      </c>
    </row>
    <row r="130" spans="1:72" ht="18" x14ac:dyDescent="0.25">
      <c r="A130" s="49" t="s">
        <v>206</v>
      </c>
      <c r="B130" s="50" t="s">
        <v>2739</v>
      </c>
      <c r="C130" s="51">
        <v>8.93</v>
      </c>
      <c r="D130" s="52">
        <v>8.48</v>
      </c>
      <c r="E130" s="52">
        <v>7.01</v>
      </c>
      <c r="F130" s="52">
        <v>7.01</v>
      </c>
      <c r="G130" s="52">
        <v>7.83</v>
      </c>
      <c r="H130" s="52">
        <v>7.47</v>
      </c>
      <c r="I130" s="52">
        <v>7.47</v>
      </c>
      <c r="J130" s="52">
        <v>7.38</v>
      </c>
      <c r="K130" s="52">
        <v>7.87</v>
      </c>
      <c r="L130" s="52">
        <v>7.87</v>
      </c>
      <c r="M130" s="52">
        <v>8.3800000000000008</v>
      </c>
      <c r="N130" s="52">
        <v>7.02</v>
      </c>
      <c r="O130" s="52">
        <v>9.0299999999999994</v>
      </c>
      <c r="P130" s="52">
        <v>9.0299999999999994</v>
      </c>
      <c r="Q130" s="53">
        <v>31</v>
      </c>
      <c r="R130" s="54">
        <v>29.3</v>
      </c>
      <c r="S130" s="54">
        <v>29.2</v>
      </c>
      <c r="T130" s="54">
        <v>29.2</v>
      </c>
      <c r="Y130" s="54">
        <v>8.6999999999999993</v>
      </c>
      <c r="Z130" s="54">
        <v>8.6999999999999993</v>
      </c>
      <c r="AC130" s="54">
        <v>8.8000000000000007</v>
      </c>
      <c r="AD130" s="54">
        <v>10.5</v>
      </c>
      <c r="AE130" s="51">
        <f t="shared" si="30"/>
        <v>3.4714445688689812</v>
      </c>
      <c r="AF130" s="52">
        <f t="shared" si="31"/>
        <v>3.4551886792452828</v>
      </c>
      <c r="AG130" s="52">
        <f t="shared" si="32"/>
        <v>4.1654778887303854</v>
      </c>
      <c r="AH130" s="52">
        <f t="shared" si="33"/>
        <v>4.1654778887303854</v>
      </c>
      <c r="AI130" s="52">
        <f t="shared" si="34"/>
        <v>0</v>
      </c>
      <c r="AJ130" s="52">
        <f t="shared" si="35"/>
        <v>0</v>
      </c>
      <c r="AK130" s="52">
        <f t="shared" si="36"/>
        <v>0</v>
      </c>
      <c r="AL130" s="52">
        <f t="shared" si="37"/>
        <v>0</v>
      </c>
      <c r="AM130" s="52">
        <f t="shared" si="38"/>
        <v>1.1054637865311308</v>
      </c>
      <c r="AN130" s="52">
        <f t="shared" si="39"/>
        <v>1.1054637865311308</v>
      </c>
      <c r="AO130" s="52">
        <f t="shared" si="40"/>
        <v>0</v>
      </c>
      <c r="AP130" s="52">
        <f t="shared" si="41"/>
        <v>0</v>
      </c>
      <c r="AQ130" s="52">
        <f t="shared" si="42"/>
        <v>0.97452934662237001</v>
      </c>
      <c r="AR130" s="52">
        <f t="shared" si="43"/>
        <v>1.1627906976744187</v>
      </c>
      <c r="AS130" s="53">
        <f t="shared" si="44"/>
        <v>56.985294117647058</v>
      </c>
      <c r="AT130" s="54">
        <f t="shared" si="45"/>
        <v>54.460966542750931</v>
      </c>
      <c r="AU130" s="54">
        <f t="shared" si="46"/>
        <v>56.479690522243708</v>
      </c>
      <c r="AV130" s="54">
        <f t="shared" si="47"/>
        <v>56.479690522243708</v>
      </c>
      <c r="AW130" s="54">
        <f t="shared" si="48"/>
        <v>0</v>
      </c>
      <c r="AX130" s="54">
        <f t="shared" si="49"/>
        <v>0</v>
      </c>
      <c r="AY130" s="54">
        <f t="shared" si="50"/>
        <v>0</v>
      </c>
      <c r="AZ130" s="54">
        <f t="shared" si="51"/>
        <v>0</v>
      </c>
      <c r="BA130" s="54">
        <f t="shared" si="52"/>
        <v>17.864476386036959</v>
      </c>
      <c r="BB130" s="54">
        <f t="shared" si="53"/>
        <v>17.864476386036959</v>
      </c>
      <c r="BC130" s="54">
        <f t="shared" si="54"/>
        <v>0</v>
      </c>
      <c r="BD130" s="54">
        <f t="shared" si="55"/>
        <v>0</v>
      </c>
      <c r="BE130" s="54">
        <f t="shared" si="56"/>
        <v>16.761904761904763</v>
      </c>
      <c r="BF130" s="54">
        <f t="shared" si="57"/>
        <v>20.750988142292488</v>
      </c>
      <c r="BG130" s="51">
        <v>9.18</v>
      </c>
      <c r="BH130" s="52">
        <v>9.1</v>
      </c>
      <c r="BI130" s="52">
        <v>8.89</v>
      </c>
      <c r="BJ130" s="52">
        <v>8.89</v>
      </c>
      <c r="BO130" s="52">
        <v>7.88</v>
      </c>
      <c r="BP130" s="52">
        <v>7.88</v>
      </c>
      <c r="BS130" s="52">
        <v>7.62</v>
      </c>
      <c r="BT130" s="52">
        <v>7.77</v>
      </c>
    </row>
    <row r="131" spans="1:72" x14ac:dyDescent="0.2">
      <c r="A131" s="49" t="s">
        <v>207</v>
      </c>
      <c r="B131" s="50" t="s">
        <v>2607</v>
      </c>
      <c r="C131" s="51">
        <v>3.97</v>
      </c>
      <c r="D131" s="52">
        <v>3.28</v>
      </c>
      <c r="E131" s="52">
        <v>1.72</v>
      </c>
      <c r="F131" s="52">
        <v>1.72</v>
      </c>
      <c r="G131" s="52">
        <v>2.04</v>
      </c>
      <c r="H131" s="52">
        <v>3.85</v>
      </c>
      <c r="I131" s="52">
        <v>3.85</v>
      </c>
      <c r="J131" s="52">
        <v>5.69</v>
      </c>
      <c r="K131" s="52">
        <v>3.26</v>
      </c>
      <c r="L131" s="52">
        <v>3.26</v>
      </c>
      <c r="M131" s="52">
        <v>4.42</v>
      </c>
      <c r="N131" s="52">
        <v>3.81</v>
      </c>
      <c r="O131" s="52">
        <v>3.95</v>
      </c>
      <c r="P131" s="52">
        <v>2.89</v>
      </c>
      <c r="Q131" s="53">
        <v>31</v>
      </c>
      <c r="R131" s="54">
        <v>30.9</v>
      </c>
      <c r="S131" s="54">
        <v>11.8</v>
      </c>
      <c r="T131" s="54">
        <v>11.8</v>
      </c>
      <c r="U131" s="54">
        <v>14.7</v>
      </c>
      <c r="V131" s="54">
        <v>9.1999999999999993</v>
      </c>
      <c r="W131" s="54">
        <v>9.1999999999999993</v>
      </c>
      <c r="X131" s="54">
        <v>8.6</v>
      </c>
      <c r="Y131" s="54">
        <v>30.1</v>
      </c>
      <c r="Z131" s="54">
        <v>30.1</v>
      </c>
      <c r="AA131" s="54">
        <v>25.8</v>
      </c>
      <c r="AB131" s="54">
        <v>17.899999999999999</v>
      </c>
      <c r="AC131" s="54">
        <v>15.1</v>
      </c>
      <c r="AD131" s="54">
        <v>22.7</v>
      </c>
      <c r="AE131" s="51">
        <f t="shared" ref="AE131:AE151" si="58">IF(Q131="",0,IFERROR(Q131/C131,""))</f>
        <v>7.8085642317380346</v>
      </c>
      <c r="AF131" s="52">
        <f t="shared" ref="AF131:AF151" si="59">IF(R131="",0,IFERROR(R131/D131,""))</f>
        <v>9.4207317073170724</v>
      </c>
      <c r="AG131" s="52">
        <f t="shared" ref="AG131:AG151" si="60">IF(S131="",0,IFERROR(S131/E131,""))</f>
        <v>6.8604651162790704</v>
      </c>
      <c r="AH131" s="52">
        <f t="shared" ref="AH131:AH151" si="61">IF(T131="",0,IFERROR(T131/F131,""))</f>
        <v>6.8604651162790704</v>
      </c>
      <c r="AI131" s="52">
        <f t="shared" ref="AI131:AI151" si="62">IF(U131="",0,IFERROR(U131/G131,""))</f>
        <v>7.2058823529411757</v>
      </c>
      <c r="AJ131" s="52">
        <f t="shared" ref="AJ131:AJ151" si="63">IF(V131="",0,IFERROR(V131/H131,""))</f>
        <v>2.3896103896103895</v>
      </c>
      <c r="AK131" s="52">
        <f t="shared" ref="AK131:AK151" si="64">IF(W131="",0,IFERROR(W131/I131,""))</f>
        <v>2.3896103896103895</v>
      </c>
      <c r="AL131" s="52">
        <f t="shared" ref="AL131:AL151" si="65">IF(X131="",0,IFERROR(X131/J131,""))</f>
        <v>1.5114235500878732</v>
      </c>
      <c r="AM131" s="52">
        <f t="shared" ref="AM131:AM151" si="66">IF(Y131="",0,IFERROR(Y131/K131,""))</f>
        <v>9.2331288343558295</v>
      </c>
      <c r="AN131" s="52">
        <f t="shared" ref="AN131:AN151" si="67">IF(Z131="",0,IFERROR(Z131/L131,""))</f>
        <v>9.2331288343558295</v>
      </c>
      <c r="AO131" s="52">
        <f t="shared" ref="AO131:AO151" si="68">IF(AA131="",0,IFERROR(AA131/M131,""))</f>
        <v>5.8371040723981906</v>
      </c>
      <c r="AP131" s="52">
        <f t="shared" ref="AP131:AP151" si="69">IF(AB131="",0,IFERROR(AB131/N131,""))</f>
        <v>4.698162729658792</v>
      </c>
      <c r="AQ131" s="52">
        <f t="shared" ref="AQ131:AQ151" si="70">IF(AC131="",0,IFERROR(AC131/O131,""))</f>
        <v>3.8227848101265822</v>
      </c>
      <c r="AR131" s="52">
        <f t="shared" ref="AR131:AR151" si="71">IF(AD131="",0,IFERROR(AD131/P131,""))</f>
        <v>7.8546712802768157</v>
      </c>
      <c r="AS131" s="53">
        <f t="shared" ref="AS131:AS151" si="72">IF(Q131="",0,100*Q131/MAX(Q:Q))</f>
        <v>56.985294117647058</v>
      </c>
      <c r="AT131" s="54">
        <f t="shared" ref="AT131:AT151" si="73">IF(R131="",0,100*R131/MAX(R:R))</f>
        <v>57.434944237918216</v>
      </c>
      <c r="AU131" s="54">
        <f t="shared" ref="AU131:AU151" si="74">IF(S131="",0,100*S131/MAX(S:S))</f>
        <v>22.823984526112184</v>
      </c>
      <c r="AV131" s="54">
        <f t="shared" ref="AV131:AV151" si="75">IF(T131="",0,100*T131/MAX(T:T))</f>
        <v>22.823984526112184</v>
      </c>
      <c r="AW131" s="54">
        <f t="shared" ref="AW131:AW151" si="76">IF(U131="",0,100*U131/MAX(U:U))</f>
        <v>30.184804928131417</v>
      </c>
      <c r="AX131" s="54">
        <f t="shared" ref="AX131:AX151" si="77">IF(V131="",0,100*V131/MAX(V:V))</f>
        <v>19.047619047619047</v>
      </c>
      <c r="AY131" s="54">
        <f t="shared" ref="AY131:AY151" si="78">IF(W131="",0,100*W131/MAX(W:W))</f>
        <v>19.047619047619047</v>
      </c>
      <c r="AZ131" s="54">
        <f t="shared" ref="AZ131:AZ151" si="79">IF(X131="",0,100*X131/MAX(X:X))</f>
        <v>24.927536231884059</v>
      </c>
      <c r="BA131" s="54">
        <f t="shared" ref="BA131:BA151" si="80">IF(Y131="",0,100*Y131/MAX(Y:Y))</f>
        <v>61.806981519507183</v>
      </c>
      <c r="BB131" s="54">
        <f t="shared" ref="BB131:BB151" si="81">IF(Z131="",0,100*Z131/MAX(Z:Z))</f>
        <v>61.806981519507183</v>
      </c>
      <c r="BC131" s="54">
        <f t="shared" ref="BC131:BC151" si="82">IF(AA131="",0,100*AA131/MAX(AA:AA))</f>
        <v>57.977528089887642</v>
      </c>
      <c r="BD131" s="54">
        <f t="shared" ref="BD131:BD151" si="83">IF(AB131="",0,100*AB131/MAX(AB:AB))</f>
        <v>35.305719921104533</v>
      </c>
      <c r="BE131" s="54">
        <f t="shared" ref="BE131:BE151" si="84">IF(AC131="",0,100*AC131/MAX(AC:AC))</f>
        <v>28.761904761904763</v>
      </c>
      <c r="BF131" s="54">
        <f t="shared" ref="BF131:BF151" si="85">IF(AD131="",0,100*AD131/MAX(AD:AD))</f>
        <v>44.861660079051383</v>
      </c>
      <c r="BG131" s="51">
        <v>9.0399999999999991</v>
      </c>
      <c r="BH131" s="52">
        <v>8.92</v>
      </c>
      <c r="BI131" s="52">
        <v>7.59</v>
      </c>
      <c r="BJ131" s="52">
        <v>7.59</v>
      </c>
      <c r="BK131" s="52">
        <v>7.95</v>
      </c>
      <c r="BL131" s="52">
        <v>7.59</v>
      </c>
      <c r="BM131" s="52">
        <v>7.59</v>
      </c>
      <c r="BN131" s="52">
        <v>7.34</v>
      </c>
      <c r="BO131" s="52">
        <v>9.09</v>
      </c>
      <c r="BP131" s="52">
        <v>9.09</v>
      </c>
      <c r="BQ131" s="52">
        <v>8.84</v>
      </c>
      <c r="BR131" s="52">
        <v>7.86</v>
      </c>
      <c r="BS131" s="52">
        <v>7.71</v>
      </c>
      <c r="BT131" s="52">
        <v>8.23</v>
      </c>
    </row>
    <row r="132" spans="1:72" x14ac:dyDescent="0.2">
      <c r="A132" s="49" t="s">
        <v>208</v>
      </c>
      <c r="B132" s="50" t="s">
        <v>2606</v>
      </c>
      <c r="C132" s="51">
        <v>4.0999999999999996</v>
      </c>
      <c r="D132" s="52">
        <v>4.66</v>
      </c>
      <c r="E132" s="52">
        <v>4.87</v>
      </c>
      <c r="F132" s="52">
        <v>4.87</v>
      </c>
      <c r="G132" s="52">
        <v>4.25</v>
      </c>
      <c r="H132" s="52">
        <v>4.6900000000000004</v>
      </c>
      <c r="I132" s="52">
        <v>4.6900000000000004</v>
      </c>
      <c r="J132" s="52">
        <v>4.28</v>
      </c>
      <c r="K132" s="52">
        <v>7.11</v>
      </c>
      <c r="L132" s="52">
        <v>7.11</v>
      </c>
      <c r="M132" s="52">
        <v>7.28</v>
      </c>
      <c r="N132" s="52">
        <v>3.41</v>
      </c>
      <c r="O132" s="52">
        <v>4.8099999999999996</v>
      </c>
      <c r="P132" s="52">
        <v>4.38</v>
      </c>
      <c r="Q132" s="53">
        <v>44.5</v>
      </c>
      <c r="R132" s="54">
        <v>44.6</v>
      </c>
      <c r="Y132" s="54">
        <v>36.5</v>
      </c>
      <c r="Z132" s="54">
        <v>36.5</v>
      </c>
      <c r="AA132" s="54">
        <v>8.4</v>
      </c>
      <c r="AC132" s="54">
        <v>8.6999999999999993</v>
      </c>
      <c r="AE132" s="51">
        <f t="shared" si="58"/>
        <v>10.853658536585368</v>
      </c>
      <c r="AF132" s="52">
        <f t="shared" si="59"/>
        <v>9.5708154506437761</v>
      </c>
      <c r="AG132" s="52">
        <f t="shared" si="60"/>
        <v>0</v>
      </c>
      <c r="AH132" s="52">
        <f t="shared" si="61"/>
        <v>0</v>
      </c>
      <c r="AI132" s="52">
        <f t="shared" si="62"/>
        <v>0</v>
      </c>
      <c r="AJ132" s="52">
        <f t="shared" si="63"/>
        <v>0</v>
      </c>
      <c r="AK132" s="52">
        <f t="shared" si="64"/>
        <v>0</v>
      </c>
      <c r="AL132" s="52">
        <f t="shared" si="65"/>
        <v>0</v>
      </c>
      <c r="AM132" s="52">
        <f t="shared" si="66"/>
        <v>5.133614627285513</v>
      </c>
      <c r="AN132" s="52">
        <f t="shared" si="67"/>
        <v>5.133614627285513</v>
      </c>
      <c r="AO132" s="52">
        <f t="shared" si="68"/>
        <v>1.153846153846154</v>
      </c>
      <c r="AP132" s="52">
        <f t="shared" si="69"/>
        <v>0</v>
      </c>
      <c r="AQ132" s="52">
        <f t="shared" si="70"/>
        <v>1.8087318087318087</v>
      </c>
      <c r="AR132" s="52">
        <f t="shared" si="71"/>
        <v>0</v>
      </c>
      <c r="AS132" s="53">
        <f t="shared" si="72"/>
        <v>81.80147058823529</v>
      </c>
      <c r="AT132" s="54">
        <f t="shared" si="73"/>
        <v>82.899628252788105</v>
      </c>
      <c r="AU132" s="54">
        <f t="shared" si="74"/>
        <v>0</v>
      </c>
      <c r="AV132" s="54">
        <f t="shared" si="75"/>
        <v>0</v>
      </c>
      <c r="AW132" s="54">
        <f t="shared" si="76"/>
        <v>0</v>
      </c>
      <c r="AX132" s="54">
        <f t="shared" si="77"/>
        <v>0</v>
      </c>
      <c r="AY132" s="54">
        <f t="shared" si="78"/>
        <v>0</v>
      </c>
      <c r="AZ132" s="54">
        <f t="shared" si="79"/>
        <v>0</v>
      </c>
      <c r="BA132" s="54">
        <f t="shared" si="80"/>
        <v>74.948665297741272</v>
      </c>
      <c r="BB132" s="54">
        <f t="shared" si="81"/>
        <v>74.948665297741272</v>
      </c>
      <c r="BC132" s="54">
        <f t="shared" si="82"/>
        <v>18.876404494382022</v>
      </c>
      <c r="BD132" s="54">
        <f t="shared" si="83"/>
        <v>0</v>
      </c>
      <c r="BE132" s="54">
        <f t="shared" si="84"/>
        <v>16.571428571428569</v>
      </c>
      <c r="BF132" s="54">
        <f t="shared" si="85"/>
        <v>0</v>
      </c>
      <c r="BG132" s="51">
        <v>9.2100000000000009</v>
      </c>
      <c r="BH132" s="52">
        <v>8.9600000000000009</v>
      </c>
      <c r="BO132" s="52">
        <v>8.4600000000000009</v>
      </c>
      <c r="BP132" s="52">
        <v>8.4600000000000009</v>
      </c>
      <c r="BQ132" s="52">
        <v>7.97</v>
      </c>
      <c r="BS132" s="52">
        <v>7.73</v>
      </c>
    </row>
    <row r="133" spans="1:72" x14ac:dyDescent="0.2">
      <c r="A133" s="49" t="s">
        <v>201</v>
      </c>
      <c r="B133" s="50" t="s">
        <v>2605</v>
      </c>
      <c r="C133" s="51">
        <v>3.09</v>
      </c>
      <c r="D133" s="52">
        <v>3.33</v>
      </c>
      <c r="E133" s="52">
        <v>1.99</v>
      </c>
      <c r="F133" s="52">
        <v>1.99</v>
      </c>
      <c r="G133" s="52">
        <v>3.05</v>
      </c>
      <c r="H133" s="52">
        <v>1.91</v>
      </c>
      <c r="I133" s="52">
        <v>1.91</v>
      </c>
      <c r="J133" s="52">
        <v>0.88</v>
      </c>
      <c r="K133" s="52">
        <v>4.3600000000000003</v>
      </c>
      <c r="L133" s="52">
        <v>4.3600000000000003</v>
      </c>
      <c r="M133" s="52">
        <v>2.99</v>
      </c>
      <c r="N133" s="52">
        <v>1.57</v>
      </c>
      <c r="O133" s="52">
        <v>2.74</v>
      </c>
      <c r="P133" s="52">
        <v>3.31</v>
      </c>
      <c r="S133" s="54">
        <v>17.5</v>
      </c>
      <c r="T133" s="54">
        <v>17.5</v>
      </c>
      <c r="U133" s="54">
        <v>25</v>
      </c>
      <c r="V133" s="54">
        <v>17.5</v>
      </c>
      <c r="W133" s="54">
        <v>17.5</v>
      </c>
      <c r="Y133" s="54">
        <v>33.1</v>
      </c>
      <c r="Z133" s="54">
        <v>33.1</v>
      </c>
      <c r="AA133" s="54">
        <v>31.5</v>
      </c>
      <c r="AD133" s="54">
        <v>15.4</v>
      </c>
      <c r="AE133" s="51">
        <f t="shared" si="58"/>
        <v>0</v>
      </c>
      <c r="AF133" s="52">
        <f t="shared" si="59"/>
        <v>0</v>
      </c>
      <c r="AG133" s="52">
        <f t="shared" si="60"/>
        <v>8.7939698492462313</v>
      </c>
      <c r="AH133" s="52">
        <f t="shared" si="61"/>
        <v>8.7939698492462313</v>
      </c>
      <c r="AI133" s="52">
        <f t="shared" si="62"/>
        <v>8.1967213114754109</v>
      </c>
      <c r="AJ133" s="52">
        <f t="shared" si="63"/>
        <v>9.1623036649214669</v>
      </c>
      <c r="AK133" s="52">
        <f t="shared" si="64"/>
        <v>9.1623036649214669</v>
      </c>
      <c r="AL133" s="52">
        <f t="shared" si="65"/>
        <v>0</v>
      </c>
      <c r="AM133" s="52">
        <f t="shared" si="66"/>
        <v>7.5917431192660549</v>
      </c>
      <c r="AN133" s="52">
        <f t="shared" si="67"/>
        <v>7.5917431192660549</v>
      </c>
      <c r="AO133" s="52">
        <f t="shared" si="68"/>
        <v>10.535117056856187</v>
      </c>
      <c r="AP133" s="52">
        <f t="shared" si="69"/>
        <v>0</v>
      </c>
      <c r="AQ133" s="52">
        <f t="shared" si="70"/>
        <v>0</v>
      </c>
      <c r="AR133" s="52">
        <f t="shared" si="71"/>
        <v>4.6525679758308156</v>
      </c>
      <c r="AS133" s="53">
        <f t="shared" si="72"/>
        <v>0</v>
      </c>
      <c r="AT133" s="54">
        <f t="shared" si="73"/>
        <v>0</v>
      </c>
      <c r="AU133" s="54">
        <f t="shared" si="74"/>
        <v>33.849129593810446</v>
      </c>
      <c r="AV133" s="54">
        <f t="shared" si="75"/>
        <v>33.849129593810446</v>
      </c>
      <c r="AW133" s="54">
        <f t="shared" si="76"/>
        <v>51.3347022587269</v>
      </c>
      <c r="AX133" s="54">
        <f t="shared" si="77"/>
        <v>36.231884057971016</v>
      </c>
      <c r="AY133" s="54">
        <f t="shared" si="78"/>
        <v>36.231884057971016</v>
      </c>
      <c r="AZ133" s="54">
        <f t="shared" si="79"/>
        <v>0</v>
      </c>
      <c r="BA133" s="54">
        <f t="shared" si="80"/>
        <v>67.967145790554412</v>
      </c>
      <c r="BB133" s="54">
        <f t="shared" si="81"/>
        <v>67.967145790554412</v>
      </c>
      <c r="BC133" s="54">
        <f t="shared" si="82"/>
        <v>70.786516853932582</v>
      </c>
      <c r="BD133" s="54">
        <f t="shared" si="83"/>
        <v>0</v>
      </c>
      <c r="BE133" s="54">
        <f t="shared" si="84"/>
        <v>0</v>
      </c>
      <c r="BF133" s="54">
        <f t="shared" si="85"/>
        <v>30.434782608695652</v>
      </c>
      <c r="BI133" s="52">
        <v>7.75</v>
      </c>
      <c r="BJ133" s="52">
        <v>7.75</v>
      </c>
      <c r="BK133" s="52">
        <v>7.98</v>
      </c>
      <c r="BL133" s="52">
        <v>7.86</v>
      </c>
      <c r="BM133" s="52">
        <v>7.86</v>
      </c>
      <c r="BO133" s="52">
        <v>8.2899999999999991</v>
      </c>
      <c r="BP133" s="52">
        <v>8.2899999999999991</v>
      </c>
      <c r="BQ133" s="52">
        <v>8.23</v>
      </c>
      <c r="BT133" s="52">
        <v>7.79</v>
      </c>
    </row>
    <row r="134" spans="1:72" x14ac:dyDescent="0.2">
      <c r="A134" s="49" t="s">
        <v>200</v>
      </c>
      <c r="B134" s="50" t="s">
        <v>2171</v>
      </c>
      <c r="C134" s="51">
        <v>8.08</v>
      </c>
      <c r="D134" s="52">
        <v>6.93</v>
      </c>
      <c r="E134" s="52">
        <v>9.92</v>
      </c>
      <c r="F134" s="52">
        <v>9.92</v>
      </c>
      <c r="G134" s="52">
        <v>8.1999999999999993</v>
      </c>
      <c r="H134" s="52">
        <v>7.61</v>
      </c>
      <c r="I134" s="52">
        <v>7.61</v>
      </c>
      <c r="J134" s="52">
        <v>4.3899999999999997</v>
      </c>
      <c r="K134" s="52">
        <v>8.0500000000000007</v>
      </c>
      <c r="L134" s="52">
        <v>8.0500000000000007</v>
      </c>
      <c r="M134" s="52">
        <v>8.99</v>
      </c>
      <c r="N134" s="52">
        <v>8.8800000000000008</v>
      </c>
      <c r="O134" s="52">
        <v>10.57</v>
      </c>
      <c r="P134" s="52">
        <v>4.04</v>
      </c>
      <c r="Q134" s="53">
        <v>22.2</v>
      </c>
      <c r="R134" s="54">
        <v>23.8</v>
      </c>
      <c r="S134" s="54">
        <v>8.6</v>
      </c>
      <c r="T134" s="54">
        <v>8.6</v>
      </c>
      <c r="U134" s="54">
        <v>4.4000000000000004</v>
      </c>
      <c r="V134" s="54">
        <v>13.1</v>
      </c>
      <c r="W134" s="54">
        <v>13.1</v>
      </c>
      <c r="X134" s="54">
        <v>11.2</v>
      </c>
      <c r="Y134" s="54">
        <v>7.7</v>
      </c>
      <c r="Z134" s="54">
        <v>7.7</v>
      </c>
      <c r="AA134" s="54">
        <v>5.7</v>
      </c>
      <c r="AB134" s="54">
        <v>13.2</v>
      </c>
      <c r="AC134" s="54">
        <v>9.1</v>
      </c>
      <c r="AD134" s="54">
        <v>29.4</v>
      </c>
      <c r="AE134" s="51">
        <f t="shared" si="58"/>
        <v>2.7475247524752473</v>
      </c>
      <c r="AF134" s="52">
        <f t="shared" si="59"/>
        <v>3.4343434343434347</v>
      </c>
      <c r="AG134" s="52">
        <f t="shared" si="60"/>
        <v>0.86693548387096775</v>
      </c>
      <c r="AH134" s="52">
        <f t="shared" si="61"/>
        <v>0.86693548387096775</v>
      </c>
      <c r="AI134" s="52">
        <f t="shared" si="62"/>
        <v>0.53658536585365868</v>
      </c>
      <c r="AJ134" s="52">
        <f t="shared" si="63"/>
        <v>1.7214191852825229</v>
      </c>
      <c r="AK134" s="52">
        <f t="shared" si="64"/>
        <v>1.7214191852825229</v>
      </c>
      <c r="AL134" s="52">
        <f t="shared" si="65"/>
        <v>2.5512528473804101</v>
      </c>
      <c r="AM134" s="52">
        <f t="shared" si="66"/>
        <v>0.9565217391304347</v>
      </c>
      <c r="AN134" s="52">
        <f t="shared" si="67"/>
        <v>0.9565217391304347</v>
      </c>
      <c r="AO134" s="52">
        <f t="shared" si="68"/>
        <v>0.63403781979977758</v>
      </c>
      <c r="AP134" s="52">
        <f t="shared" si="69"/>
        <v>1.4864864864864862</v>
      </c>
      <c r="AQ134" s="52">
        <f t="shared" si="70"/>
        <v>0.86092715231788075</v>
      </c>
      <c r="AR134" s="52">
        <f t="shared" si="71"/>
        <v>7.2772277227722766</v>
      </c>
      <c r="AS134" s="53">
        <f t="shared" si="72"/>
        <v>40.808823529411768</v>
      </c>
      <c r="AT134" s="54">
        <f t="shared" si="73"/>
        <v>44.237918215613384</v>
      </c>
      <c r="AU134" s="54">
        <f t="shared" si="74"/>
        <v>16.634429400386846</v>
      </c>
      <c r="AV134" s="54">
        <f t="shared" si="75"/>
        <v>16.634429400386846</v>
      </c>
      <c r="AW134" s="54">
        <f t="shared" si="76"/>
        <v>9.0349075975359341</v>
      </c>
      <c r="AX134" s="54">
        <f t="shared" si="77"/>
        <v>27.122153209109733</v>
      </c>
      <c r="AY134" s="54">
        <f t="shared" si="78"/>
        <v>27.122153209109733</v>
      </c>
      <c r="AZ134" s="54">
        <f t="shared" si="79"/>
        <v>32.463768115942031</v>
      </c>
      <c r="BA134" s="54">
        <f t="shared" si="80"/>
        <v>15.811088295687885</v>
      </c>
      <c r="BB134" s="54">
        <f t="shared" si="81"/>
        <v>15.811088295687885</v>
      </c>
      <c r="BC134" s="54">
        <f t="shared" si="82"/>
        <v>12.808988764044944</v>
      </c>
      <c r="BD134" s="54">
        <f t="shared" si="83"/>
        <v>26.03550295857988</v>
      </c>
      <c r="BE134" s="54">
        <f t="shared" si="84"/>
        <v>17.333333333333332</v>
      </c>
      <c r="BF134" s="54">
        <f t="shared" si="85"/>
        <v>58.102766798418969</v>
      </c>
      <c r="BG134" s="51">
        <v>9.2899999999999991</v>
      </c>
      <c r="BH134" s="52">
        <v>9.24</v>
      </c>
      <c r="BI134" s="52">
        <v>9.64</v>
      </c>
      <c r="BJ134" s="52">
        <v>9.64</v>
      </c>
      <c r="BK134" s="52">
        <v>9.76</v>
      </c>
      <c r="BL134" s="52">
        <v>9.58</v>
      </c>
      <c r="BM134" s="52">
        <v>9.58</v>
      </c>
      <c r="BN134" s="52">
        <v>9.5500000000000007</v>
      </c>
      <c r="BO134" s="52">
        <v>9.86</v>
      </c>
      <c r="BP134" s="52">
        <v>9.86</v>
      </c>
      <c r="BQ134" s="52">
        <v>9.61</v>
      </c>
      <c r="BR134" s="52">
        <v>9.5299999999999994</v>
      </c>
      <c r="BS134" s="52">
        <v>9.2899999999999991</v>
      </c>
      <c r="BT134" s="52">
        <v>9.02</v>
      </c>
    </row>
    <row r="135" spans="1:72" x14ac:dyDescent="0.2">
      <c r="A135" s="49" t="s">
        <v>198</v>
      </c>
      <c r="B135" s="50" t="s">
        <v>2604</v>
      </c>
      <c r="C135" s="51">
        <v>3.8</v>
      </c>
      <c r="D135" s="52">
        <v>2.68</v>
      </c>
      <c r="E135" s="52">
        <v>2.75</v>
      </c>
      <c r="F135" s="52">
        <v>2.75</v>
      </c>
      <c r="G135" s="52">
        <v>2.88</v>
      </c>
      <c r="H135" s="52">
        <v>2.63</v>
      </c>
      <c r="I135" s="52">
        <v>2.63</v>
      </c>
      <c r="J135" s="52">
        <v>1.86</v>
      </c>
      <c r="K135" s="52">
        <v>5.72</v>
      </c>
      <c r="L135" s="52">
        <v>5.72</v>
      </c>
      <c r="M135" s="52">
        <v>6.9</v>
      </c>
      <c r="N135" s="52">
        <v>3.88</v>
      </c>
      <c r="O135" s="52">
        <v>2.4300000000000002</v>
      </c>
      <c r="P135" s="52">
        <v>3.96</v>
      </c>
      <c r="Q135" s="53">
        <v>34.299999999999997</v>
      </c>
      <c r="R135" s="54">
        <v>32.6</v>
      </c>
      <c r="Y135" s="54">
        <v>14.7</v>
      </c>
      <c r="Z135" s="54">
        <v>14.7</v>
      </c>
      <c r="AA135" s="54">
        <v>11.3</v>
      </c>
      <c r="AE135" s="51">
        <f t="shared" si="58"/>
        <v>9.0263157894736832</v>
      </c>
      <c r="AF135" s="52">
        <f t="shared" si="59"/>
        <v>12.164179104477611</v>
      </c>
      <c r="AG135" s="52">
        <f t="shared" si="60"/>
        <v>0</v>
      </c>
      <c r="AH135" s="52">
        <f t="shared" si="61"/>
        <v>0</v>
      </c>
      <c r="AI135" s="52">
        <f t="shared" si="62"/>
        <v>0</v>
      </c>
      <c r="AJ135" s="52">
        <f t="shared" si="63"/>
        <v>0</v>
      </c>
      <c r="AK135" s="52">
        <f t="shared" si="64"/>
        <v>0</v>
      </c>
      <c r="AL135" s="52">
        <f t="shared" si="65"/>
        <v>0</v>
      </c>
      <c r="AM135" s="52">
        <f t="shared" si="66"/>
        <v>2.56993006993007</v>
      </c>
      <c r="AN135" s="52">
        <f t="shared" si="67"/>
        <v>2.56993006993007</v>
      </c>
      <c r="AO135" s="52">
        <f t="shared" si="68"/>
        <v>1.6376811594202898</v>
      </c>
      <c r="AP135" s="52">
        <f t="shared" si="69"/>
        <v>0</v>
      </c>
      <c r="AQ135" s="52">
        <f t="shared" si="70"/>
        <v>0</v>
      </c>
      <c r="AR135" s="52">
        <f t="shared" si="71"/>
        <v>0</v>
      </c>
      <c r="AS135" s="53">
        <f t="shared" si="72"/>
        <v>63.05147058823529</v>
      </c>
      <c r="AT135" s="54">
        <f t="shared" si="73"/>
        <v>60.594795539033463</v>
      </c>
      <c r="AU135" s="54">
        <f t="shared" si="74"/>
        <v>0</v>
      </c>
      <c r="AV135" s="54">
        <f t="shared" si="75"/>
        <v>0</v>
      </c>
      <c r="AW135" s="54">
        <f t="shared" si="76"/>
        <v>0</v>
      </c>
      <c r="AX135" s="54">
        <f t="shared" si="77"/>
        <v>0</v>
      </c>
      <c r="AY135" s="54">
        <f t="shared" si="78"/>
        <v>0</v>
      </c>
      <c r="AZ135" s="54">
        <f t="shared" si="79"/>
        <v>0</v>
      </c>
      <c r="BA135" s="54">
        <f t="shared" si="80"/>
        <v>30.184804928131417</v>
      </c>
      <c r="BB135" s="54">
        <f t="shared" si="81"/>
        <v>30.184804928131417</v>
      </c>
      <c r="BC135" s="54">
        <f t="shared" si="82"/>
        <v>25.393258426966291</v>
      </c>
      <c r="BD135" s="54">
        <f t="shared" si="83"/>
        <v>0</v>
      </c>
      <c r="BE135" s="54">
        <f t="shared" si="84"/>
        <v>0</v>
      </c>
      <c r="BF135" s="54">
        <f t="shared" si="85"/>
        <v>0</v>
      </c>
      <c r="BG135" s="51">
        <v>8.43</v>
      </c>
      <c r="BH135" s="52">
        <v>8.25</v>
      </c>
      <c r="BO135" s="52">
        <v>7.9</v>
      </c>
      <c r="BP135" s="52">
        <v>7.9</v>
      </c>
      <c r="BQ135" s="52">
        <v>7.92</v>
      </c>
    </row>
    <row r="136" spans="1:72" x14ac:dyDescent="0.2">
      <c r="A136" s="49" t="s">
        <v>199</v>
      </c>
      <c r="B136" s="50" t="s">
        <v>2603</v>
      </c>
      <c r="C136" s="51">
        <v>4.2</v>
      </c>
      <c r="D136" s="52">
        <v>3.92</v>
      </c>
      <c r="E136" s="52">
        <v>4.8</v>
      </c>
      <c r="F136" s="52">
        <v>4.8</v>
      </c>
      <c r="G136" s="52">
        <v>4.76</v>
      </c>
      <c r="H136" s="52">
        <v>3.18</v>
      </c>
      <c r="I136" s="52">
        <v>3.18</v>
      </c>
      <c r="J136" s="52">
        <v>3.69</v>
      </c>
      <c r="K136" s="52">
        <v>6.74</v>
      </c>
      <c r="L136" s="52">
        <v>6.74</v>
      </c>
      <c r="M136" s="52">
        <v>5.78</v>
      </c>
      <c r="N136" s="52">
        <v>2.8</v>
      </c>
      <c r="O136" s="52">
        <v>3.65</v>
      </c>
      <c r="P136" s="52">
        <v>3.94</v>
      </c>
      <c r="Q136" s="53">
        <v>27.5</v>
      </c>
      <c r="R136" s="54">
        <v>22.2</v>
      </c>
      <c r="S136" s="54">
        <v>7.9</v>
      </c>
      <c r="T136" s="54">
        <v>7.9</v>
      </c>
      <c r="U136" s="54">
        <v>6.3</v>
      </c>
      <c r="V136" s="54">
        <v>7.3</v>
      </c>
      <c r="W136" s="54">
        <v>7.3</v>
      </c>
      <c r="X136" s="54">
        <v>8.3000000000000007</v>
      </c>
      <c r="Y136" s="54">
        <v>18.399999999999999</v>
      </c>
      <c r="Z136" s="54">
        <v>18.399999999999999</v>
      </c>
      <c r="AA136" s="54">
        <v>16</v>
      </c>
      <c r="AB136" s="54">
        <v>5.3</v>
      </c>
      <c r="AC136" s="54">
        <v>4.5</v>
      </c>
      <c r="AD136" s="54">
        <v>7.7</v>
      </c>
      <c r="AE136" s="51">
        <f t="shared" si="58"/>
        <v>6.5476190476190474</v>
      </c>
      <c r="AF136" s="52">
        <f t="shared" si="59"/>
        <v>5.6632653061224492</v>
      </c>
      <c r="AG136" s="52">
        <f t="shared" si="60"/>
        <v>1.6458333333333335</v>
      </c>
      <c r="AH136" s="52">
        <f t="shared" si="61"/>
        <v>1.6458333333333335</v>
      </c>
      <c r="AI136" s="52">
        <f t="shared" si="62"/>
        <v>1.3235294117647058</v>
      </c>
      <c r="AJ136" s="52">
        <f t="shared" si="63"/>
        <v>2.2955974842767293</v>
      </c>
      <c r="AK136" s="52">
        <f t="shared" si="64"/>
        <v>2.2955974842767293</v>
      </c>
      <c r="AL136" s="52">
        <f t="shared" si="65"/>
        <v>2.2493224932249323</v>
      </c>
      <c r="AM136" s="52">
        <f t="shared" si="66"/>
        <v>2.7299703264094952</v>
      </c>
      <c r="AN136" s="52">
        <f t="shared" si="67"/>
        <v>2.7299703264094952</v>
      </c>
      <c r="AO136" s="52">
        <f t="shared" si="68"/>
        <v>2.7681660899653977</v>
      </c>
      <c r="AP136" s="52">
        <f t="shared" si="69"/>
        <v>1.892857142857143</v>
      </c>
      <c r="AQ136" s="52">
        <f t="shared" si="70"/>
        <v>1.2328767123287672</v>
      </c>
      <c r="AR136" s="52">
        <f t="shared" si="71"/>
        <v>1.9543147208121827</v>
      </c>
      <c r="AS136" s="53">
        <f t="shared" si="72"/>
        <v>50.551470588235297</v>
      </c>
      <c r="AT136" s="54">
        <f t="shared" si="73"/>
        <v>41.263940520446099</v>
      </c>
      <c r="AU136" s="54">
        <f t="shared" si="74"/>
        <v>15.280464216634428</v>
      </c>
      <c r="AV136" s="54">
        <f t="shared" si="75"/>
        <v>15.280464216634428</v>
      </c>
      <c r="AW136" s="54">
        <f t="shared" si="76"/>
        <v>12.936344969199178</v>
      </c>
      <c r="AX136" s="54">
        <f t="shared" si="77"/>
        <v>15.113871635610767</v>
      </c>
      <c r="AY136" s="54">
        <f t="shared" si="78"/>
        <v>15.113871635610767</v>
      </c>
      <c r="AZ136" s="54">
        <f t="shared" si="79"/>
        <v>24.057971014492757</v>
      </c>
      <c r="BA136" s="54">
        <f t="shared" si="80"/>
        <v>37.782340862422991</v>
      </c>
      <c r="BB136" s="54">
        <f t="shared" si="81"/>
        <v>37.782340862422991</v>
      </c>
      <c r="BC136" s="54">
        <f t="shared" si="82"/>
        <v>35.955056179775283</v>
      </c>
      <c r="BD136" s="54">
        <f t="shared" si="83"/>
        <v>10.453648915187376</v>
      </c>
      <c r="BE136" s="54">
        <f t="shared" si="84"/>
        <v>8.5714285714285712</v>
      </c>
      <c r="BF136" s="54">
        <f t="shared" si="85"/>
        <v>15.217391304347826</v>
      </c>
      <c r="BG136" s="51">
        <v>8.81</v>
      </c>
      <c r="BH136" s="52">
        <v>8.75</v>
      </c>
      <c r="BI136" s="52">
        <v>8.4499999999999993</v>
      </c>
      <c r="BJ136" s="52">
        <v>8.4499999999999993</v>
      </c>
      <c r="BK136" s="52">
        <v>8.57</v>
      </c>
      <c r="BL136" s="52">
        <v>8.5399999999999991</v>
      </c>
      <c r="BM136" s="52">
        <v>8.5399999999999991</v>
      </c>
      <c r="BN136" s="52">
        <v>8.73</v>
      </c>
      <c r="BO136" s="52">
        <v>8.81</v>
      </c>
      <c r="BP136" s="52">
        <v>8.81</v>
      </c>
      <c r="BQ136" s="52">
        <v>8.7899999999999991</v>
      </c>
      <c r="BR136" s="52">
        <v>9.1300000000000008</v>
      </c>
      <c r="BS136" s="52">
        <v>8.8000000000000007</v>
      </c>
      <c r="BT136" s="52">
        <v>8.39</v>
      </c>
    </row>
    <row r="137" spans="1:72" ht="18" x14ac:dyDescent="0.25">
      <c r="A137" s="49" t="s">
        <v>154</v>
      </c>
      <c r="B137" s="50" t="s">
        <v>2740</v>
      </c>
      <c r="C137" s="51">
        <v>1.29</v>
      </c>
      <c r="D137" s="52">
        <v>1.62</v>
      </c>
      <c r="E137" s="52">
        <v>0.74</v>
      </c>
      <c r="F137" s="52">
        <v>0.74</v>
      </c>
      <c r="G137" s="52">
        <v>1.61</v>
      </c>
      <c r="H137" s="52">
        <v>1.61</v>
      </c>
      <c r="I137" s="52">
        <v>1.61</v>
      </c>
      <c r="J137" s="52">
        <v>1.46</v>
      </c>
      <c r="K137" s="52">
        <v>3.56</v>
      </c>
      <c r="L137" s="52">
        <v>3.56</v>
      </c>
      <c r="M137" s="52">
        <v>3.31</v>
      </c>
      <c r="N137" s="52">
        <v>1.17</v>
      </c>
      <c r="O137" s="52">
        <v>1.18</v>
      </c>
      <c r="P137" s="52">
        <v>1.86</v>
      </c>
      <c r="S137" s="54">
        <v>25.8</v>
      </c>
      <c r="T137" s="54">
        <v>25.8</v>
      </c>
      <c r="U137" s="54">
        <v>17.399999999999999</v>
      </c>
      <c r="V137" s="54">
        <v>21.8</v>
      </c>
      <c r="W137" s="54">
        <v>21.8</v>
      </c>
      <c r="X137" s="54">
        <v>16.8</v>
      </c>
      <c r="AC137" s="54">
        <v>21.1</v>
      </c>
      <c r="AD137" s="54">
        <v>24.5</v>
      </c>
      <c r="AE137" s="51">
        <f t="shared" si="58"/>
        <v>0</v>
      </c>
      <c r="AF137" s="52">
        <f t="shared" si="59"/>
        <v>0</v>
      </c>
      <c r="AG137" s="52">
        <f t="shared" si="60"/>
        <v>34.864864864864863</v>
      </c>
      <c r="AH137" s="52">
        <f t="shared" si="61"/>
        <v>34.864864864864863</v>
      </c>
      <c r="AI137" s="52">
        <f t="shared" si="62"/>
        <v>10.807453416149066</v>
      </c>
      <c r="AJ137" s="52">
        <f t="shared" si="63"/>
        <v>13.540372670807454</v>
      </c>
      <c r="AK137" s="52">
        <f t="shared" si="64"/>
        <v>13.540372670807454</v>
      </c>
      <c r="AL137" s="52">
        <f t="shared" si="65"/>
        <v>11.506849315068495</v>
      </c>
      <c r="AM137" s="52">
        <f t="shared" si="66"/>
        <v>0</v>
      </c>
      <c r="AN137" s="52">
        <f t="shared" si="67"/>
        <v>0</v>
      </c>
      <c r="AO137" s="52">
        <f t="shared" si="68"/>
        <v>0</v>
      </c>
      <c r="AP137" s="52">
        <f t="shared" si="69"/>
        <v>0</v>
      </c>
      <c r="AQ137" s="52">
        <f t="shared" si="70"/>
        <v>17.881355932203391</v>
      </c>
      <c r="AR137" s="52">
        <f t="shared" si="71"/>
        <v>13.172043010752688</v>
      </c>
      <c r="AS137" s="53">
        <f t="shared" si="72"/>
        <v>0</v>
      </c>
      <c r="AT137" s="54">
        <f t="shared" si="73"/>
        <v>0</v>
      </c>
      <c r="AU137" s="54">
        <f t="shared" si="74"/>
        <v>49.903288201160542</v>
      </c>
      <c r="AV137" s="54">
        <f t="shared" si="75"/>
        <v>49.903288201160542</v>
      </c>
      <c r="AW137" s="54">
        <f t="shared" si="76"/>
        <v>35.728952772073917</v>
      </c>
      <c r="AX137" s="54">
        <f t="shared" si="77"/>
        <v>45.134575569358184</v>
      </c>
      <c r="AY137" s="54">
        <f t="shared" si="78"/>
        <v>45.134575569358184</v>
      </c>
      <c r="AZ137" s="54">
        <f t="shared" si="79"/>
        <v>48.695652173913047</v>
      </c>
      <c r="BA137" s="54">
        <f t="shared" si="80"/>
        <v>0</v>
      </c>
      <c r="BB137" s="54">
        <f t="shared" si="81"/>
        <v>0</v>
      </c>
      <c r="BC137" s="54">
        <f t="shared" si="82"/>
        <v>0</v>
      </c>
      <c r="BD137" s="54">
        <f t="shared" si="83"/>
        <v>0</v>
      </c>
      <c r="BE137" s="54">
        <f t="shared" si="84"/>
        <v>40.19047619047619</v>
      </c>
      <c r="BF137" s="54">
        <f t="shared" si="85"/>
        <v>48.418972332015812</v>
      </c>
      <c r="BI137" s="52">
        <v>7.1</v>
      </c>
      <c r="BJ137" s="52">
        <v>7.1</v>
      </c>
      <c r="BK137" s="52">
        <v>7.75</v>
      </c>
      <c r="BL137" s="52">
        <v>6.76</v>
      </c>
      <c r="BM137" s="52">
        <v>6.76</v>
      </c>
      <c r="BN137" s="52">
        <v>7.28</v>
      </c>
      <c r="BS137" s="52">
        <v>6.5</v>
      </c>
      <c r="BT137" s="52">
        <v>6.01</v>
      </c>
    </row>
    <row r="138" spans="1:72" ht="18" x14ac:dyDescent="0.25">
      <c r="A138" s="49" t="s">
        <v>155</v>
      </c>
      <c r="B138" s="50" t="s">
        <v>2741</v>
      </c>
      <c r="C138" s="51">
        <v>4.3600000000000003</v>
      </c>
      <c r="D138" s="52">
        <v>5.05</v>
      </c>
      <c r="E138" s="52">
        <v>2.8</v>
      </c>
      <c r="F138" s="52">
        <v>2.8</v>
      </c>
      <c r="G138" s="52">
        <v>3.15</v>
      </c>
      <c r="H138" s="52">
        <v>3.82</v>
      </c>
      <c r="I138" s="52">
        <v>3.82</v>
      </c>
      <c r="J138" s="52">
        <v>3.25</v>
      </c>
      <c r="K138" s="52">
        <v>5.82</v>
      </c>
      <c r="L138" s="52">
        <v>5.82</v>
      </c>
      <c r="M138" s="52">
        <v>2.74</v>
      </c>
      <c r="N138" s="52">
        <v>4.5999999999999996</v>
      </c>
      <c r="O138" s="52">
        <v>5.03</v>
      </c>
      <c r="P138" s="52">
        <v>6.01</v>
      </c>
      <c r="Q138" s="53">
        <v>15.4</v>
      </c>
      <c r="R138" s="54">
        <v>14.5</v>
      </c>
      <c r="S138" s="54">
        <v>26.4</v>
      </c>
      <c r="T138" s="54">
        <v>26.4</v>
      </c>
      <c r="U138" s="54">
        <v>20.399999999999999</v>
      </c>
      <c r="V138" s="54">
        <v>25.9</v>
      </c>
      <c r="W138" s="54">
        <v>25.9</v>
      </c>
      <c r="X138" s="54">
        <v>13.7</v>
      </c>
      <c r="Y138" s="54">
        <v>25.9</v>
      </c>
      <c r="Z138" s="54">
        <v>25.9</v>
      </c>
      <c r="AA138" s="54">
        <v>24.1</v>
      </c>
      <c r="AB138" s="54">
        <v>26.3</v>
      </c>
      <c r="AC138" s="54">
        <v>22.8</v>
      </c>
      <c r="AD138" s="54">
        <v>7.2</v>
      </c>
      <c r="AE138" s="51">
        <f t="shared" si="58"/>
        <v>3.5321100917431192</v>
      </c>
      <c r="AF138" s="52">
        <f t="shared" si="59"/>
        <v>2.8712871287128712</v>
      </c>
      <c r="AG138" s="52">
        <f t="shared" si="60"/>
        <v>9.4285714285714288</v>
      </c>
      <c r="AH138" s="52">
        <f t="shared" si="61"/>
        <v>9.4285714285714288</v>
      </c>
      <c r="AI138" s="52">
        <f t="shared" si="62"/>
        <v>6.4761904761904763</v>
      </c>
      <c r="AJ138" s="52">
        <f t="shared" si="63"/>
        <v>6.7801047120418847</v>
      </c>
      <c r="AK138" s="52">
        <f t="shared" si="64"/>
        <v>6.7801047120418847</v>
      </c>
      <c r="AL138" s="52">
        <f t="shared" si="65"/>
        <v>4.2153846153846155</v>
      </c>
      <c r="AM138" s="52">
        <f t="shared" si="66"/>
        <v>4.4501718213058412</v>
      </c>
      <c r="AN138" s="52">
        <f t="shared" si="67"/>
        <v>4.4501718213058412</v>
      </c>
      <c r="AO138" s="52">
        <f t="shared" si="68"/>
        <v>8.7956204379562042</v>
      </c>
      <c r="AP138" s="52">
        <f t="shared" si="69"/>
        <v>5.7173913043478271</v>
      </c>
      <c r="AQ138" s="52">
        <f t="shared" si="70"/>
        <v>4.5328031809145131</v>
      </c>
      <c r="AR138" s="52">
        <f t="shared" si="71"/>
        <v>1.1980033277870217</v>
      </c>
      <c r="AS138" s="53">
        <f t="shared" si="72"/>
        <v>28.308823529411764</v>
      </c>
      <c r="AT138" s="54">
        <f t="shared" si="73"/>
        <v>26.951672862453535</v>
      </c>
      <c r="AU138" s="54">
        <f t="shared" si="74"/>
        <v>51.063829787234042</v>
      </c>
      <c r="AV138" s="54">
        <f t="shared" si="75"/>
        <v>51.063829787234042</v>
      </c>
      <c r="AW138" s="54">
        <f t="shared" si="76"/>
        <v>41.889117043121139</v>
      </c>
      <c r="AX138" s="54">
        <f t="shared" si="77"/>
        <v>53.623188405797102</v>
      </c>
      <c r="AY138" s="54">
        <f t="shared" si="78"/>
        <v>53.623188405797102</v>
      </c>
      <c r="AZ138" s="54">
        <f t="shared" si="79"/>
        <v>39.710144927536234</v>
      </c>
      <c r="BA138" s="54">
        <f t="shared" si="80"/>
        <v>53.182751540041068</v>
      </c>
      <c r="BB138" s="54">
        <f t="shared" si="81"/>
        <v>53.182751540041068</v>
      </c>
      <c r="BC138" s="54">
        <f t="shared" si="82"/>
        <v>54.157303370786515</v>
      </c>
      <c r="BD138" s="54">
        <f t="shared" si="83"/>
        <v>51.873767258382642</v>
      </c>
      <c r="BE138" s="54">
        <f t="shared" si="84"/>
        <v>43.428571428571431</v>
      </c>
      <c r="BF138" s="54">
        <f t="shared" si="85"/>
        <v>14.229249011857707</v>
      </c>
      <c r="BG138" s="51">
        <v>6.95</v>
      </c>
      <c r="BH138" s="52">
        <v>6.86</v>
      </c>
      <c r="BI138" s="52">
        <v>7.91</v>
      </c>
      <c r="BJ138" s="52">
        <v>7.91</v>
      </c>
      <c r="BK138" s="52">
        <v>8.48</v>
      </c>
      <c r="BL138" s="52">
        <v>8.14</v>
      </c>
      <c r="BM138" s="52">
        <v>8.14</v>
      </c>
      <c r="BN138" s="52">
        <v>8.69</v>
      </c>
      <c r="BO138" s="52">
        <v>7.75</v>
      </c>
      <c r="BP138" s="52">
        <v>7.75</v>
      </c>
      <c r="BQ138" s="52">
        <v>8.18</v>
      </c>
      <c r="BR138" s="52">
        <v>7.46</v>
      </c>
      <c r="BS138" s="52">
        <v>8.6199999999999992</v>
      </c>
      <c r="BT138" s="52">
        <v>8.9</v>
      </c>
    </row>
    <row r="139" spans="1:72" ht="18" x14ac:dyDescent="0.25">
      <c r="A139" s="49" t="s">
        <v>156</v>
      </c>
      <c r="B139" s="50" t="s">
        <v>2742</v>
      </c>
      <c r="C139" s="51">
        <v>4.67</v>
      </c>
      <c r="D139" s="52">
        <v>2.86</v>
      </c>
      <c r="E139" s="52">
        <v>3.74</v>
      </c>
      <c r="F139" s="52">
        <v>3.74</v>
      </c>
      <c r="G139" s="52">
        <v>4.3899999999999997</v>
      </c>
      <c r="H139" s="52">
        <v>6.42</v>
      </c>
      <c r="I139" s="52">
        <v>6.42</v>
      </c>
      <c r="J139" s="52">
        <v>4.51</v>
      </c>
      <c r="K139" s="52">
        <v>6.36</v>
      </c>
      <c r="L139" s="52">
        <v>6.36</v>
      </c>
      <c r="M139" s="52">
        <v>8.27</v>
      </c>
      <c r="N139" s="52">
        <v>1.8</v>
      </c>
      <c r="O139" s="52">
        <v>1.78</v>
      </c>
      <c r="P139" s="52">
        <v>4.46</v>
      </c>
      <c r="Q139" s="53">
        <v>34.9</v>
      </c>
      <c r="R139" s="54">
        <v>34.299999999999997</v>
      </c>
      <c r="S139" s="54">
        <v>22.6</v>
      </c>
      <c r="T139" s="54">
        <v>22.6</v>
      </c>
      <c r="U139" s="54">
        <v>13.7</v>
      </c>
      <c r="V139" s="54">
        <v>15.8</v>
      </c>
      <c r="W139" s="54">
        <v>15.8</v>
      </c>
      <c r="X139" s="54">
        <v>9.3000000000000007</v>
      </c>
      <c r="Y139" s="54">
        <v>24.8</v>
      </c>
      <c r="Z139" s="54">
        <v>24.8</v>
      </c>
      <c r="AA139" s="54">
        <v>29.9</v>
      </c>
      <c r="AB139" s="54">
        <v>28.3</v>
      </c>
      <c r="AC139" s="54">
        <v>14.4</v>
      </c>
      <c r="AD139" s="54">
        <v>14.2</v>
      </c>
      <c r="AE139" s="51">
        <f t="shared" si="58"/>
        <v>7.4732334047109203</v>
      </c>
      <c r="AF139" s="52">
        <f t="shared" si="59"/>
        <v>11.993006993006993</v>
      </c>
      <c r="AG139" s="52">
        <f t="shared" si="60"/>
        <v>6.0427807486631018</v>
      </c>
      <c r="AH139" s="52">
        <f t="shared" si="61"/>
        <v>6.0427807486631018</v>
      </c>
      <c r="AI139" s="52">
        <f t="shared" si="62"/>
        <v>3.120728929384966</v>
      </c>
      <c r="AJ139" s="52">
        <f t="shared" si="63"/>
        <v>2.4610591900311527</v>
      </c>
      <c r="AK139" s="52">
        <f t="shared" si="64"/>
        <v>2.4610591900311527</v>
      </c>
      <c r="AL139" s="52">
        <f t="shared" si="65"/>
        <v>2.0620842572062088</v>
      </c>
      <c r="AM139" s="52">
        <f t="shared" si="66"/>
        <v>3.89937106918239</v>
      </c>
      <c r="AN139" s="52">
        <f t="shared" si="67"/>
        <v>3.89937106918239</v>
      </c>
      <c r="AO139" s="52">
        <f t="shared" si="68"/>
        <v>3.6154776299879083</v>
      </c>
      <c r="AP139" s="52">
        <f t="shared" si="69"/>
        <v>15.722222222222221</v>
      </c>
      <c r="AQ139" s="52">
        <f t="shared" si="70"/>
        <v>8.0898876404494384</v>
      </c>
      <c r="AR139" s="52">
        <f t="shared" si="71"/>
        <v>3.1838565022421523</v>
      </c>
      <c r="AS139" s="53">
        <f t="shared" si="72"/>
        <v>64.154411764705884</v>
      </c>
      <c r="AT139" s="54">
        <f t="shared" si="73"/>
        <v>63.754646840148695</v>
      </c>
      <c r="AU139" s="54">
        <f t="shared" si="74"/>
        <v>43.713733075435201</v>
      </c>
      <c r="AV139" s="54">
        <f t="shared" si="75"/>
        <v>43.713733075435201</v>
      </c>
      <c r="AW139" s="54">
        <f t="shared" si="76"/>
        <v>28.131416837782339</v>
      </c>
      <c r="AX139" s="54">
        <f t="shared" si="77"/>
        <v>32.712215320910978</v>
      </c>
      <c r="AY139" s="54">
        <f t="shared" si="78"/>
        <v>32.712215320910978</v>
      </c>
      <c r="AZ139" s="54">
        <f t="shared" si="79"/>
        <v>26.956521739130437</v>
      </c>
      <c r="BA139" s="54">
        <f t="shared" si="80"/>
        <v>50.92402464065708</v>
      </c>
      <c r="BB139" s="54">
        <f t="shared" si="81"/>
        <v>50.92402464065708</v>
      </c>
      <c r="BC139" s="54">
        <f t="shared" si="82"/>
        <v>67.19101123595506</v>
      </c>
      <c r="BD139" s="54">
        <f t="shared" si="83"/>
        <v>55.818540433925044</v>
      </c>
      <c r="BE139" s="54">
        <f t="shared" si="84"/>
        <v>27.428571428571427</v>
      </c>
      <c r="BF139" s="54">
        <f t="shared" si="85"/>
        <v>28.063241106719367</v>
      </c>
      <c r="BG139" s="51">
        <v>6.59</v>
      </c>
      <c r="BH139" s="52">
        <v>6.56</v>
      </c>
      <c r="BI139" s="52">
        <v>7.64</v>
      </c>
      <c r="BJ139" s="52">
        <v>7.64</v>
      </c>
      <c r="BK139" s="52">
        <v>7.97</v>
      </c>
      <c r="BL139" s="52">
        <v>7.86</v>
      </c>
      <c r="BM139" s="52">
        <v>7.86</v>
      </c>
      <c r="BN139" s="52">
        <v>7.89</v>
      </c>
      <c r="BO139" s="52">
        <v>7.36</v>
      </c>
      <c r="BP139" s="52">
        <v>7.36</v>
      </c>
      <c r="BQ139" s="52">
        <v>7.36</v>
      </c>
      <c r="BR139" s="52">
        <v>7.56</v>
      </c>
      <c r="BS139" s="52">
        <v>7.93</v>
      </c>
      <c r="BT139" s="52">
        <v>7.76</v>
      </c>
    </row>
    <row r="140" spans="1:72" ht="18" x14ac:dyDescent="0.25">
      <c r="A140" s="49" t="s">
        <v>157</v>
      </c>
      <c r="B140" s="50" t="s">
        <v>2743</v>
      </c>
      <c r="C140" s="51">
        <v>5.0999999999999996</v>
      </c>
      <c r="D140" s="52">
        <v>5.09</v>
      </c>
      <c r="E140" s="52">
        <v>6.06</v>
      </c>
      <c r="F140" s="52">
        <v>6.06</v>
      </c>
      <c r="G140" s="52">
        <v>4.59</v>
      </c>
      <c r="H140" s="52">
        <v>5.37</v>
      </c>
      <c r="I140" s="52">
        <v>5.37</v>
      </c>
      <c r="J140" s="52">
        <v>3.58</v>
      </c>
      <c r="K140" s="52">
        <v>6.02</v>
      </c>
      <c r="L140" s="52">
        <v>6.02</v>
      </c>
      <c r="M140" s="52">
        <v>4.47</v>
      </c>
      <c r="N140" s="52">
        <v>3.74</v>
      </c>
      <c r="O140" s="52">
        <v>3.1</v>
      </c>
      <c r="P140" s="52">
        <v>5.88</v>
      </c>
      <c r="S140" s="54">
        <v>11.6</v>
      </c>
      <c r="T140" s="54">
        <v>11.6</v>
      </c>
      <c r="U140" s="54">
        <v>19.600000000000001</v>
      </c>
      <c r="AC140" s="54">
        <v>2.2000000000000002</v>
      </c>
      <c r="AD140" s="54">
        <v>15.2</v>
      </c>
      <c r="AE140" s="51">
        <f t="shared" si="58"/>
        <v>0</v>
      </c>
      <c r="AF140" s="52">
        <f t="shared" si="59"/>
        <v>0</v>
      </c>
      <c r="AG140" s="52">
        <f t="shared" si="60"/>
        <v>1.9141914191419143</v>
      </c>
      <c r="AH140" s="52">
        <f t="shared" si="61"/>
        <v>1.9141914191419143</v>
      </c>
      <c r="AI140" s="52">
        <f t="shared" si="62"/>
        <v>4.2701525054466236</v>
      </c>
      <c r="AJ140" s="52">
        <f t="shared" si="63"/>
        <v>0</v>
      </c>
      <c r="AK140" s="52">
        <f t="shared" si="64"/>
        <v>0</v>
      </c>
      <c r="AL140" s="52">
        <f t="shared" si="65"/>
        <v>0</v>
      </c>
      <c r="AM140" s="52">
        <f t="shared" si="66"/>
        <v>0</v>
      </c>
      <c r="AN140" s="52">
        <f t="shared" si="67"/>
        <v>0</v>
      </c>
      <c r="AO140" s="52">
        <f t="shared" si="68"/>
        <v>0</v>
      </c>
      <c r="AP140" s="52">
        <f t="shared" si="69"/>
        <v>0</v>
      </c>
      <c r="AQ140" s="52">
        <f t="shared" si="70"/>
        <v>0.70967741935483875</v>
      </c>
      <c r="AR140" s="52">
        <f t="shared" si="71"/>
        <v>2.5850340136054419</v>
      </c>
      <c r="AS140" s="53">
        <f t="shared" si="72"/>
        <v>0</v>
      </c>
      <c r="AT140" s="54">
        <f t="shared" si="73"/>
        <v>0</v>
      </c>
      <c r="AU140" s="54">
        <f t="shared" si="74"/>
        <v>22.43713733075435</v>
      </c>
      <c r="AV140" s="54">
        <f t="shared" si="75"/>
        <v>22.43713733075435</v>
      </c>
      <c r="AW140" s="54">
        <f t="shared" si="76"/>
        <v>40.246406570841891</v>
      </c>
      <c r="AX140" s="54">
        <f t="shared" si="77"/>
        <v>0</v>
      </c>
      <c r="AY140" s="54">
        <f t="shared" si="78"/>
        <v>0</v>
      </c>
      <c r="AZ140" s="54">
        <f t="shared" si="79"/>
        <v>0</v>
      </c>
      <c r="BA140" s="54">
        <f t="shared" si="80"/>
        <v>0</v>
      </c>
      <c r="BB140" s="54">
        <f t="shared" si="81"/>
        <v>0</v>
      </c>
      <c r="BC140" s="54">
        <f t="shared" si="82"/>
        <v>0</v>
      </c>
      <c r="BD140" s="54">
        <f t="shared" si="83"/>
        <v>0</v>
      </c>
      <c r="BE140" s="54">
        <f t="shared" si="84"/>
        <v>4.1904761904761907</v>
      </c>
      <c r="BF140" s="54">
        <f t="shared" si="85"/>
        <v>30.039525691699605</v>
      </c>
      <c r="BI140" s="52">
        <v>6.7</v>
      </c>
      <c r="BJ140" s="52">
        <v>6.7</v>
      </c>
      <c r="BK140" s="52">
        <v>6.88</v>
      </c>
      <c r="BS140" s="52">
        <v>6.14</v>
      </c>
      <c r="BT140" s="52">
        <v>5.55</v>
      </c>
    </row>
    <row r="141" spans="1:72" x14ac:dyDescent="0.2">
      <c r="A141" s="49" t="s">
        <v>216</v>
      </c>
      <c r="B141" s="50" t="s">
        <v>2602</v>
      </c>
      <c r="C141" s="51">
        <v>3.38</v>
      </c>
      <c r="D141" s="52">
        <v>3.24</v>
      </c>
      <c r="E141" s="52">
        <v>2.73</v>
      </c>
      <c r="F141" s="52">
        <v>2.73</v>
      </c>
      <c r="G141" s="52">
        <v>4.83</v>
      </c>
      <c r="H141" s="52">
        <v>3.6</v>
      </c>
      <c r="I141" s="52">
        <v>3.6</v>
      </c>
      <c r="J141" s="52">
        <v>4.55</v>
      </c>
      <c r="K141" s="52">
        <v>3.69</v>
      </c>
      <c r="L141" s="52">
        <v>3.69</v>
      </c>
      <c r="M141" s="52">
        <v>4.28</v>
      </c>
      <c r="N141" s="52">
        <v>2.88</v>
      </c>
      <c r="O141" s="52">
        <v>3.35</v>
      </c>
      <c r="P141" s="52">
        <v>3.36</v>
      </c>
      <c r="S141" s="54">
        <v>34.5</v>
      </c>
      <c r="T141" s="54">
        <v>34.5</v>
      </c>
      <c r="U141" s="54">
        <v>26.9</v>
      </c>
      <c r="V141" s="54">
        <v>25.7</v>
      </c>
      <c r="W141" s="54">
        <v>25.7</v>
      </c>
      <c r="X141" s="54">
        <v>12.5</v>
      </c>
      <c r="AA141" s="54">
        <v>15.5</v>
      </c>
      <c r="AB141" s="54">
        <v>14.1</v>
      </c>
      <c r="AC141" s="54">
        <v>33.9</v>
      </c>
      <c r="AD141" s="54">
        <v>9.9</v>
      </c>
      <c r="AE141" s="51">
        <f t="shared" si="58"/>
        <v>0</v>
      </c>
      <c r="AF141" s="52">
        <f t="shared" si="59"/>
        <v>0</v>
      </c>
      <c r="AG141" s="52">
        <f t="shared" si="60"/>
        <v>12.637362637362637</v>
      </c>
      <c r="AH141" s="52">
        <f t="shared" si="61"/>
        <v>12.637362637362637</v>
      </c>
      <c r="AI141" s="52">
        <f t="shared" si="62"/>
        <v>5.5693581780538297</v>
      </c>
      <c r="AJ141" s="52">
        <f t="shared" si="63"/>
        <v>7.1388888888888884</v>
      </c>
      <c r="AK141" s="52">
        <f t="shared" si="64"/>
        <v>7.1388888888888884</v>
      </c>
      <c r="AL141" s="52">
        <f t="shared" si="65"/>
        <v>2.7472527472527473</v>
      </c>
      <c r="AM141" s="52">
        <f t="shared" si="66"/>
        <v>0</v>
      </c>
      <c r="AN141" s="52">
        <f t="shared" si="67"/>
        <v>0</v>
      </c>
      <c r="AO141" s="52">
        <f t="shared" si="68"/>
        <v>3.6214953271028034</v>
      </c>
      <c r="AP141" s="52">
        <f t="shared" si="69"/>
        <v>4.895833333333333</v>
      </c>
      <c r="AQ141" s="52">
        <f t="shared" si="70"/>
        <v>10.119402985074625</v>
      </c>
      <c r="AR141" s="52">
        <f t="shared" si="71"/>
        <v>2.9464285714285716</v>
      </c>
      <c r="AS141" s="53">
        <f t="shared" si="72"/>
        <v>0</v>
      </c>
      <c r="AT141" s="54">
        <f t="shared" si="73"/>
        <v>0</v>
      </c>
      <c r="AU141" s="54">
        <f t="shared" si="74"/>
        <v>66.7311411992263</v>
      </c>
      <c r="AV141" s="54">
        <f t="shared" si="75"/>
        <v>66.7311411992263</v>
      </c>
      <c r="AW141" s="54">
        <f t="shared" si="76"/>
        <v>55.236139630390142</v>
      </c>
      <c r="AX141" s="54">
        <f t="shared" si="77"/>
        <v>53.209109730848866</v>
      </c>
      <c r="AY141" s="54">
        <f t="shared" si="78"/>
        <v>53.209109730848866</v>
      </c>
      <c r="AZ141" s="54">
        <f t="shared" si="79"/>
        <v>36.231884057971016</v>
      </c>
      <c r="BA141" s="54">
        <f t="shared" si="80"/>
        <v>0</v>
      </c>
      <c r="BB141" s="54">
        <f t="shared" si="81"/>
        <v>0</v>
      </c>
      <c r="BC141" s="54">
        <f t="shared" si="82"/>
        <v>34.831460674157306</v>
      </c>
      <c r="BD141" s="54">
        <f t="shared" si="83"/>
        <v>27.810650887573964</v>
      </c>
      <c r="BE141" s="54">
        <f t="shared" si="84"/>
        <v>64.571428571428569</v>
      </c>
      <c r="BF141" s="54">
        <f t="shared" si="85"/>
        <v>19.565217391304348</v>
      </c>
      <c r="BI141" s="52">
        <v>9.08</v>
      </c>
      <c r="BJ141" s="52">
        <v>9.08</v>
      </c>
      <c r="BK141" s="52">
        <v>9.5</v>
      </c>
      <c r="BL141" s="52">
        <v>8.44</v>
      </c>
      <c r="BM141" s="52">
        <v>8.44</v>
      </c>
      <c r="BN141" s="52">
        <v>8.0399999999999991</v>
      </c>
      <c r="BQ141" s="52">
        <v>8.27</v>
      </c>
      <c r="BR141" s="52">
        <v>8.07</v>
      </c>
      <c r="BS141" s="52">
        <v>8.65</v>
      </c>
      <c r="BT141" s="52">
        <v>7.74</v>
      </c>
    </row>
    <row r="142" spans="1:72" x14ac:dyDescent="0.2">
      <c r="A142" s="49" t="s">
        <v>218</v>
      </c>
      <c r="B142" s="50" t="s">
        <v>2601</v>
      </c>
      <c r="C142" s="51">
        <v>6.28</v>
      </c>
      <c r="D142" s="52">
        <v>5.43</v>
      </c>
      <c r="E142" s="52">
        <v>6.67</v>
      </c>
      <c r="F142" s="52">
        <v>6.67</v>
      </c>
      <c r="G142" s="52">
        <v>6.01</v>
      </c>
      <c r="H142" s="52">
        <v>5.86</v>
      </c>
      <c r="I142" s="52">
        <v>5.86</v>
      </c>
      <c r="J142" s="52">
        <v>6.42</v>
      </c>
      <c r="K142" s="52">
        <v>9.59</v>
      </c>
      <c r="L142" s="52">
        <v>9.59</v>
      </c>
      <c r="M142" s="52">
        <v>9.43</v>
      </c>
      <c r="N142" s="52">
        <v>6.74</v>
      </c>
      <c r="O142" s="52">
        <v>4.67</v>
      </c>
      <c r="P142" s="52">
        <v>7.16</v>
      </c>
      <c r="S142" s="54">
        <v>28.7</v>
      </c>
      <c r="T142" s="54">
        <v>28.7</v>
      </c>
      <c r="U142" s="54">
        <v>35.799999999999997</v>
      </c>
      <c r="V142" s="54">
        <v>19.3</v>
      </c>
      <c r="W142" s="54">
        <v>19.3</v>
      </c>
      <c r="X142" s="54">
        <v>10.1</v>
      </c>
      <c r="AA142" s="54">
        <v>22.8</v>
      </c>
      <c r="AB142" s="54">
        <v>9.5</v>
      </c>
      <c r="AE142" s="51">
        <f t="shared" si="58"/>
        <v>0</v>
      </c>
      <c r="AF142" s="52">
        <f t="shared" si="59"/>
        <v>0</v>
      </c>
      <c r="AG142" s="52">
        <f t="shared" si="60"/>
        <v>4.3028485757121437</v>
      </c>
      <c r="AH142" s="52">
        <f t="shared" si="61"/>
        <v>4.3028485757121437</v>
      </c>
      <c r="AI142" s="52">
        <f t="shared" si="62"/>
        <v>5.956738768718802</v>
      </c>
      <c r="AJ142" s="52">
        <f t="shared" si="63"/>
        <v>3.2935153583617747</v>
      </c>
      <c r="AK142" s="52">
        <f t="shared" si="64"/>
        <v>3.2935153583617747</v>
      </c>
      <c r="AL142" s="52">
        <f t="shared" si="65"/>
        <v>1.5732087227414331</v>
      </c>
      <c r="AM142" s="52">
        <f t="shared" si="66"/>
        <v>0</v>
      </c>
      <c r="AN142" s="52">
        <f t="shared" si="67"/>
        <v>0</v>
      </c>
      <c r="AO142" s="52">
        <f t="shared" si="68"/>
        <v>2.4178154825026512</v>
      </c>
      <c r="AP142" s="52">
        <f t="shared" si="69"/>
        <v>1.4094955489614243</v>
      </c>
      <c r="AQ142" s="52">
        <f t="shared" si="70"/>
        <v>0</v>
      </c>
      <c r="AR142" s="52">
        <f t="shared" si="71"/>
        <v>0</v>
      </c>
      <c r="AS142" s="53">
        <f t="shared" si="72"/>
        <v>0</v>
      </c>
      <c r="AT142" s="54">
        <f t="shared" si="73"/>
        <v>0</v>
      </c>
      <c r="AU142" s="54">
        <f t="shared" si="74"/>
        <v>55.512572533849124</v>
      </c>
      <c r="AV142" s="54">
        <f t="shared" si="75"/>
        <v>55.512572533849124</v>
      </c>
      <c r="AW142" s="54">
        <f t="shared" si="76"/>
        <v>73.511293634496909</v>
      </c>
      <c r="AX142" s="54">
        <f t="shared" si="77"/>
        <v>39.958592132505181</v>
      </c>
      <c r="AY142" s="54">
        <f t="shared" si="78"/>
        <v>39.958592132505181</v>
      </c>
      <c r="AZ142" s="54">
        <f t="shared" si="79"/>
        <v>29.275362318840578</v>
      </c>
      <c r="BA142" s="54">
        <f t="shared" si="80"/>
        <v>0</v>
      </c>
      <c r="BB142" s="54">
        <f t="shared" si="81"/>
        <v>0</v>
      </c>
      <c r="BC142" s="54">
        <f t="shared" si="82"/>
        <v>51.235955056179776</v>
      </c>
      <c r="BD142" s="54">
        <f t="shared" si="83"/>
        <v>18.737672583826431</v>
      </c>
      <c r="BE142" s="54">
        <f t="shared" si="84"/>
        <v>0</v>
      </c>
      <c r="BF142" s="54">
        <f t="shared" si="85"/>
        <v>0</v>
      </c>
      <c r="BI142" s="52">
        <v>8.59</v>
      </c>
      <c r="BJ142" s="52">
        <v>8.59</v>
      </c>
      <c r="BK142" s="52">
        <v>9.24</v>
      </c>
      <c r="BL142" s="52">
        <v>8.42</v>
      </c>
      <c r="BM142" s="52">
        <v>8.42</v>
      </c>
      <c r="BN142" s="52">
        <v>8.2799999999999994</v>
      </c>
      <c r="BQ142" s="52">
        <v>8.65</v>
      </c>
      <c r="BR142" s="52">
        <v>8.02</v>
      </c>
    </row>
    <row r="143" spans="1:72" x14ac:dyDescent="0.2">
      <c r="A143" s="49" t="s">
        <v>219</v>
      </c>
      <c r="B143" s="50" t="s">
        <v>2600</v>
      </c>
      <c r="C143" s="51">
        <v>2.84</v>
      </c>
      <c r="D143" s="52">
        <v>1.7</v>
      </c>
      <c r="E143" s="52">
        <v>3.45</v>
      </c>
      <c r="F143" s="52">
        <v>3.45</v>
      </c>
      <c r="G143" s="52">
        <v>4.46</v>
      </c>
      <c r="H143" s="52">
        <v>2.85</v>
      </c>
      <c r="I143" s="52">
        <v>2.85</v>
      </c>
      <c r="J143" s="52">
        <v>2.75</v>
      </c>
      <c r="K143" s="52">
        <v>6.8</v>
      </c>
      <c r="L143" s="52">
        <v>6.8</v>
      </c>
      <c r="M143" s="52">
        <v>8.17</v>
      </c>
      <c r="N143" s="52">
        <v>1.61</v>
      </c>
      <c r="O143" s="52">
        <v>2.29</v>
      </c>
      <c r="P143" s="52">
        <v>4</v>
      </c>
      <c r="S143" s="54">
        <v>33.299999999999997</v>
      </c>
      <c r="T143" s="54">
        <v>33.299999999999997</v>
      </c>
      <c r="U143" s="54">
        <v>34.5</v>
      </c>
      <c r="V143" s="54">
        <v>18</v>
      </c>
      <c r="W143" s="54">
        <v>18</v>
      </c>
      <c r="X143" s="54">
        <v>12.3</v>
      </c>
      <c r="Y143" s="54">
        <v>3.9</v>
      </c>
      <c r="Z143" s="54">
        <v>3.9</v>
      </c>
      <c r="AA143" s="54">
        <v>15.1</v>
      </c>
      <c r="AB143" s="54">
        <v>9</v>
      </c>
      <c r="AC143" s="54">
        <v>7.2</v>
      </c>
      <c r="AE143" s="51">
        <f t="shared" si="58"/>
        <v>0</v>
      </c>
      <c r="AF143" s="52">
        <f t="shared" si="59"/>
        <v>0</v>
      </c>
      <c r="AG143" s="52">
        <f t="shared" si="60"/>
        <v>9.6521739130434767</v>
      </c>
      <c r="AH143" s="52">
        <f t="shared" si="61"/>
        <v>9.6521739130434767</v>
      </c>
      <c r="AI143" s="52">
        <f t="shared" si="62"/>
        <v>7.7354260089686102</v>
      </c>
      <c r="AJ143" s="52">
        <f t="shared" si="63"/>
        <v>6.3157894736842106</v>
      </c>
      <c r="AK143" s="52">
        <f t="shared" si="64"/>
        <v>6.3157894736842106</v>
      </c>
      <c r="AL143" s="52">
        <f t="shared" si="65"/>
        <v>4.4727272727272727</v>
      </c>
      <c r="AM143" s="52">
        <f t="shared" si="66"/>
        <v>0.57352941176470584</v>
      </c>
      <c r="AN143" s="52">
        <f t="shared" si="67"/>
        <v>0.57352941176470584</v>
      </c>
      <c r="AO143" s="52">
        <f t="shared" si="68"/>
        <v>1.8482252141982864</v>
      </c>
      <c r="AP143" s="52">
        <f t="shared" si="69"/>
        <v>5.5900621118012417</v>
      </c>
      <c r="AQ143" s="52">
        <f t="shared" si="70"/>
        <v>3.14410480349345</v>
      </c>
      <c r="AR143" s="52">
        <f t="shared" si="71"/>
        <v>0</v>
      </c>
      <c r="AS143" s="53">
        <f t="shared" si="72"/>
        <v>0</v>
      </c>
      <c r="AT143" s="54">
        <f t="shared" si="73"/>
        <v>0</v>
      </c>
      <c r="AU143" s="54">
        <f t="shared" si="74"/>
        <v>64.410058027079288</v>
      </c>
      <c r="AV143" s="54">
        <f t="shared" si="75"/>
        <v>64.410058027079288</v>
      </c>
      <c r="AW143" s="54">
        <f t="shared" si="76"/>
        <v>70.841889117043124</v>
      </c>
      <c r="AX143" s="54">
        <f t="shared" si="77"/>
        <v>37.267080745341616</v>
      </c>
      <c r="AY143" s="54">
        <f t="shared" si="78"/>
        <v>37.267080745341616</v>
      </c>
      <c r="AZ143" s="54">
        <f t="shared" si="79"/>
        <v>35.652173913043477</v>
      </c>
      <c r="BA143" s="54">
        <f t="shared" si="80"/>
        <v>8.0082135523613953</v>
      </c>
      <c r="BB143" s="54">
        <f t="shared" si="81"/>
        <v>8.0082135523613953</v>
      </c>
      <c r="BC143" s="54">
        <f t="shared" si="82"/>
        <v>33.932584269662918</v>
      </c>
      <c r="BD143" s="54">
        <f t="shared" si="83"/>
        <v>17.751479289940828</v>
      </c>
      <c r="BE143" s="54">
        <f t="shared" si="84"/>
        <v>13.714285714285714</v>
      </c>
      <c r="BF143" s="54">
        <f t="shared" si="85"/>
        <v>0</v>
      </c>
      <c r="BI143" s="52">
        <v>8.36</v>
      </c>
      <c r="BJ143" s="52">
        <v>8.36</v>
      </c>
      <c r="BK143" s="52">
        <v>8.57</v>
      </c>
      <c r="BL143" s="52">
        <v>7.64</v>
      </c>
      <c r="BM143" s="52">
        <v>7.64</v>
      </c>
      <c r="BN143" s="52">
        <v>7.37</v>
      </c>
      <c r="BO143" s="52">
        <v>7.19</v>
      </c>
      <c r="BP143" s="52">
        <v>7.19</v>
      </c>
      <c r="BQ143" s="52">
        <v>7.57</v>
      </c>
      <c r="BR143" s="52">
        <v>7.01</v>
      </c>
      <c r="BS143" s="52">
        <v>7.32</v>
      </c>
    </row>
    <row r="144" spans="1:72" x14ac:dyDescent="0.2">
      <c r="A144" s="49" t="s">
        <v>220</v>
      </c>
      <c r="B144" s="50" t="s">
        <v>2599</v>
      </c>
      <c r="C144" s="51">
        <v>4.0199999999999996</v>
      </c>
      <c r="D144" s="52">
        <v>3.33</v>
      </c>
      <c r="E144" s="52">
        <v>4.26</v>
      </c>
      <c r="F144" s="52">
        <v>4.26</v>
      </c>
      <c r="G144" s="52">
        <v>3.3</v>
      </c>
      <c r="H144" s="52">
        <v>5.45</v>
      </c>
      <c r="I144" s="52">
        <v>5.45</v>
      </c>
      <c r="J144" s="52">
        <v>2.56</v>
      </c>
      <c r="K144" s="52">
        <v>4.6900000000000004</v>
      </c>
      <c r="L144" s="52">
        <v>4.6900000000000004</v>
      </c>
      <c r="M144" s="52">
        <v>5.31</v>
      </c>
      <c r="N144" s="52">
        <v>0.98</v>
      </c>
      <c r="O144" s="52">
        <v>3.5</v>
      </c>
      <c r="P144" s="52">
        <v>5.16</v>
      </c>
      <c r="S144" s="54">
        <v>35.5</v>
      </c>
      <c r="T144" s="54">
        <v>35.5</v>
      </c>
      <c r="U144" s="54">
        <v>32.799999999999997</v>
      </c>
      <c r="V144" s="54">
        <v>19</v>
      </c>
      <c r="W144" s="54">
        <v>19</v>
      </c>
      <c r="X144" s="54">
        <v>9.4</v>
      </c>
      <c r="AA144" s="54">
        <v>11.8</v>
      </c>
      <c r="AB144" s="54">
        <v>8.9</v>
      </c>
      <c r="AC144" s="54">
        <v>29</v>
      </c>
      <c r="AE144" s="51">
        <f t="shared" si="58"/>
        <v>0</v>
      </c>
      <c r="AF144" s="52">
        <f t="shared" si="59"/>
        <v>0</v>
      </c>
      <c r="AG144" s="52">
        <f t="shared" si="60"/>
        <v>8.3333333333333339</v>
      </c>
      <c r="AH144" s="52">
        <f t="shared" si="61"/>
        <v>8.3333333333333339</v>
      </c>
      <c r="AI144" s="52">
        <f t="shared" si="62"/>
        <v>9.9393939393939394</v>
      </c>
      <c r="AJ144" s="52">
        <f t="shared" si="63"/>
        <v>3.4862385321100917</v>
      </c>
      <c r="AK144" s="52">
        <f t="shared" si="64"/>
        <v>3.4862385321100917</v>
      </c>
      <c r="AL144" s="52">
        <f t="shared" si="65"/>
        <v>3.671875</v>
      </c>
      <c r="AM144" s="52">
        <f t="shared" si="66"/>
        <v>0</v>
      </c>
      <c r="AN144" s="52">
        <f t="shared" si="67"/>
        <v>0</v>
      </c>
      <c r="AO144" s="52">
        <f t="shared" si="68"/>
        <v>2.2222222222222223</v>
      </c>
      <c r="AP144" s="52">
        <f t="shared" si="69"/>
        <v>9.0816326530612255</v>
      </c>
      <c r="AQ144" s="52">
        <f t="shared" si="70"/>
        <v>8.2857142857142865</v>
      </c>
      <c r="AR144" s="52">
        <f t="shared" si="71"/>
        <v>0</v>
      </c>
      <c r="AS144" s="53">
        <f t="shared" si="72"/>
        <v>0</v>
      </c>
      <c r="AT144" s="54">
        <f t="shared" si="73"/>
        <v>0</v>
      </c>
      <c r="AU144" s="54">
        <f t="shared" si="74"/>
        <v>68.665377176015468</v>
      </c>
      <c r="AV144" s="54">
        <f t="shared" si="75"/>
        <v>68.665377176015468</v>
      </c>
      <c r="AW144" s="54">
        <f t="shared" si="76"/>
        <v>67.351129363449672</v>
      </c>
      <c r="AX144" s="54">
        <f t="shared" si="77"/>
        <v>39.337474120082817</v>
      </c>
      <c r="AY144" s="54">
        <f t="shared" si="78"/>
        <v>39.337474120082817</v>
      </c>
      <c r="AZ144" s="54">
        <f t="shared" si="79"/>
        <v>27.246376811594203</v>
      </c>
      <c r="BA144" s="54">
        <f t="shared" si="80"/>
        <v>0</v>
      </c>
      <c r="BB144" s="54">
        <f t="shared" si="81"/>
        <v>0</v>
      </c>
      <c r="BC144" s="54">
        <f t="shared" si="82"/>
        <v>26.516853932584269</v>
      </c>
      <c r="BD144" s="54">
        <f t="shared" si="83"/>
        <v>17.554240631163708</v>
      </c>
      <c r="BE144" s="54">
        <f t="shared" si="84"/>
        <v>55.238095238095241</v>
      </c>
      <c r="BF144" s="54">
        <f t="shared" si="85"/>
        <v>0</v>
      </c>
      <c r="BI144" s="52">
        <v>8.98</v>
      </c>
      <c r="BJ144" s="52">
        <v>8.98</v>
      </c>
      <c r="BK144" s="52">
        <v>9.49</v>
      </c>
      <c r="BL144" s="52">
        <v>8.4700000000000006</v>
      </c>
      <c r="BM144" s="52">
        <v>8.4700000000000006</v>
      </c>
      <c r="BN144" s="52">
        <v>8.27</v>
      </c>
      <c r="BQ144" s="52">
        <v>8.5399999999999991</v>
      </c>
      <c r="BR144" s="52">
        <v>8.43</v>
      </c>
      <c r="BS144" s="52">
        <v>8.65</v>
      </c>
    </row>
    <row r="145" spans="1:72" x14ac:dyDescent="0.2">
      <c r="A145" s="49" t="s">
        <v>221</v>
      </c>
      <c r="B145" s="50" t="s">
        <v>2598</v>
      </c>
      <c r="C145" s="51">
        <v>5.98</v>
      </c>
      <c r="D145" s="52">
        <v>3.96</v>
      </c>
      <c r="E145" s="52">
        <v>7.85</v>
      </c>
      <c r="F145" s="52">
        <v>7.85</v>
      </c>
      <c r="G145" s="52">
        <v>4.8600000000000003</v>
      </c>
      <c r="H145" s="52">
        <v>7.16</v>
      </c>
      <c r="I145" s="52">
        <v>7.16</v>
      </c>
      <c r="J145" s="52">
        <v>4.25</v>
      </c>
      <c r="K145" s="52">
        <v>6.19</v>
      </c>
      <c r="L145" s="52">
        <v>6.19</v>
      </c>
      <c r="M145" s="52">
        <v>3.04</v>
      </c>
      <c r="N145" s="52">
        <v>6.17</v>
      </c>
      <c r="O145" s="52">
        <v>3.9</v>
      </c>
      <c r="P145" s="52">
        <v>3.62</v>
      </c>
      <c r="Q145" s="53">
        <v>17.7</v>
      </c>
      <c r="R145" s="54">
        <v>13.5</v>
      </c>
      <c r="S145" s="54">
        <v>47.4</v>
      </c>
      <c r="T145" s="54">
        <v>47.4</v>
      </c>
      <c r="U145" s="54">
        <v>39</v>
      </c>
      <c r="V145" s="54">
        <v>43.6</v>
      </c>
      <c r="W145" s="54">
        <v>43.6</v>
      </c>
      <c r="X145" s="54">
        <v>31.5</v>
      </c>
      <c r="Y145" s="54">
        <v>36.700000000000003</v>
      </c>
      <c r="Z145" s="54">
        <v>36.700000000000003</v>
      </c>
      <c r="AA145" s="54">
        <v>35.6</v>
      </c>
      <c r="AB145" s="54">
        <v>43.6</v>
      </c>
      <c r="AC145" s="54">
        <v>46.3</v>
      </c>
      <c r="AD145" s="54">
        <v>33.200000000000003</v>
      </c>
      <c r="AE145" s="51">
        <f t="shared" si="58"/>
        <v>2.9598662207357855</v>
      </c>
      <c r="AF145" s="52">
        <f t="shared" si="59"/>
        <v>3.4090909090909092</v>
      </c>
      <c r="AG145" s="52">
        <f t="shared" si="60"/>
        <v>6.0382165605095546</v>
      </c>
      <c r="AH145" s="52">
        <f t="shared" si="61"/>
        <v>6.0382165605095546</v>
      </c>
      <c r="AI145" s="52">
        <f t="shared" si="62"/>
        <v>8.0246913580246915</v>
      </c>
      <c r="AJ145" s="52">
        <f t="shared" si="63"/>
        <v>6.0893854748603351</v>
      </c>
      <c r="AK145" s="52">
        <f t="shared" si="64"/>
        <v>6.0893854748603351</v>
      </c>
      <c r="AL145" s="52">
        <f t="shared" si="65"/>
        <v>7.4117647058823533</v>
      </c>
      <c r="AM145" s="52">
        <f t="shared" si="66"/>
        <v>5.9289176090468496</v>
      </c>
      <c r="AN145" s="52">
        <f t="shared" si="67"/>
        <v>5.9289176090468496</v>
      </c>
      <c r="AO145" s="52">
        <f t="shared" si="68"/>
        <v>11.710526315789474</v>
      </c>
      <c r="AP145" s="52">
        <f t="shared" si="69"/>
        <v>7.0664505672609401</v>
      </c>
      <c r="AQ145" s="52">
        <f t="shared" si="70"/>
        <v>11.87179487179487</v>
      </c>
      <c r="AR145" s="52">
        <f t="shared" si="71"/>
        <v>9.1712707182320443</v>
      </c>
      <c r="AS145" s="53">
        <f t="shared" si="72"/>
        <v>32.536764705882355</v>
      </c>
      <c r="AT145" s="54">
        <f t="shared" si="73"/>
        <v>25.092936802973981</v>
      </c>
      <c r="AU145" s="54">
        <f t="shared" si="74"/>
        <v>91.682785299806568</v>
      </c>
      <c r="AV145" s="54">
        <f t="shared" si="75"/>
        <v>91.682785299806568</v>
      </c>
      <c r="AW145" s="54">
        <f t="shared" si="76"/>
        <v>80.082135523613957</v>
      </c>
      <c r="AX145" s="54">
        <f t="shared" si="77"/>
        <v>90.269151138716367</v>
      </c>
      <c r="AY145" s="54">
        <f t="shared" si="78"/>
        <v>90.269151138716367</v>
      </c>
      <c r="AZ145" s="54">
        <f t="shared" si="79"/>
        <v>91.304347826086953</v>
      </c>
      <c r="BA145" s="54">
        <f t="shared" si="80"/>
        <v>75.359342915811098</v>
      </c>
      <c r="BB145" s="54">
        <f t="shared" si="81"/>
        <v>75.359342915811098</v>
      </c>
      <c r="BC145" s="54">
        <f t="shared" si="82"/>
        <v>80</v>
      </c>
      <c r="BD145" s="54">
        <f t="shared" si="83"/>
        <v>85.996055226824453</v>
      </c>
      <c r="BE145" s="54">
        <f t="shared" si="84"/>
        <v>88.19047619047619</v>
      </c>
      <c r="BF145" s="54">
        <f t="shared" si="85"/>
        <v>65.612648221343875</v>
      </c>
      <c r="BG145" s="51">
        <v>7.17</v>
      </c>
      <c r="BH145" s="52">
        <v>7.12</v>
      </c>
      <c r="BI145" s="52">
        <v>9.4499999999999993</v>
      </c>
      <c r="BJ145" s="52">
        <v>9.4499999999999993</v>
      </c>
      <c r="BK145" s="52">
        <v>10</v>
      </c>
      <c r="BL145" s="52">
        <v>9.18</v>
      </c>
      <c r="BM145" s="52">
        <v>9.18</v>
      </c>
      <c r="BN145" s="52">
        <v>9.07</v>
      </c>
      <c r="BO145" s="52">
        <v>7.7</v>
      </c>
      <c r="BP145" s="52">
        <v>7.7</v>
      </c>
      <c r="BQ145" s="52">
        <v>8.83</v>
      </c>
      <c r="BR145" s="52">
        <v>8.0500000000000007</v>
      </c>
      <c r="BS145" s="52">
        <v>8.2200000000000006</v>
      </c>
      <c r="BT145" s="52">
        <v>7.38</v>
      </c>
    </row>
    <row r="146" spans="1:72" x14ac:dyDescent="0.2">
      <c r="A146" s="49" t="s">
        <v>209</v>
      </c>
      <c r="B146" s="50" t="s">
        <v>2597</v>
      </c>
      <c r="C146" s="51">
        <v>3.44</v>
      </c>
      <c r="D146" s="52">
        <v>2.85</v>
      </c>
      <c r="E146" s="52">
        <v>2.17</v>
      </c>
      <c r="F146" s="52">
        <v>2.17</v>
      </c>
      <c r="G146" s="52">
        <v>1.78</v>
      </c>
      <c r="H146" s="52">
        <v>1.71</v>
      </c>
      <c r="I146" s="52">
        <v>1.71</v>
      </c>
      <c r="J146" s="52">
        <v>2.13</v>
      </c>
      <c r="K146" s="52">
        <v>5.96</v>
      </c>
      <c r="L146" s="52">
        <v>5.96</v>
      </c>
      <c r="M146" s="52">
        <v>7.14</v>
      </c>
      <c r="N146" s="52">
        <v>2.58</v>
      </c>
      <c r="O146" s="52">
        <v>1</v>
      </c>
      <c r="P146" s="52">
        <v>2.5499999999999998</v>
      </c>
      <c r="Q146" s="53">
        <v>48.1</v>
      </c>
      <c r="R146" s="54">
        <v>47.3</v>
      </c>
      <c r="S146" s="54">
        <v>48.5</v>
      </c>
      <c r="T146" s="54">
        <v>48.5</v>
      </c>
      <c r="U146" s="54">
        <v>37.299999999999997</v>
      </c>
      <c r="V146" s="54">
        <v>24.3</v>
      </c>
      <c r="W146" s="54">
        <v>24.3</v>
      </c>
      <c r="X146" s="54">
        <v>11.5</v>
      </c>
      <c r="Y146" s="54">
        <v>43.5</v>
      </c>
      <c r="Z146" s="54">
        <v>43.5</v>
      </c>
      <c r="AA146" s="54">
        <v>42.1</v>
      </c>
      <c r="AB146" s="54">
        <v>16.5</v>
      </c>
      <c r="AC146" s="54">
        <v>47.1</v>
      </c>
      <c r="AD146" s="54">
        <v>50.6</v>
      </c>
      <c r="AE146" s="51">
        <f t="shared" si="58"/>
        <v>13.982558139534884</v>
      </c>
      <c r="AF146" s="52">
        <f t="shared" si="59"/>
        <v>16.596491228070175</v>
      </c>
      <c r="AG146" s="52">
        <f t="shared" si="60"/>
        <v>22.350230414746544</v>
      </c>
      <c r="AH146" s="52">
        <f t="shared" si="61"/>
        <v>22.350230414746544</v>
      </c>
      <c r="AI146" s="52">
        <f t="shared" si="62"/>
        <v>20.95505617977528</v>
      </c>
      <c r="AJ146" s="52">
        <f t="shared" si="63"/>
        <v>14.210526315789474</v>
      </c>
      <c r="AK146" s="52">
        <f t="shared" si="64"/>
        <v>14.210526315789474</v>
      </c>
      <c r="AL146" s="52">
        <f t="shared" si="65"/>
        <v>5.39906103286385</v>
      </c>
      <c r="AM146" s="52">
        <f t="shared" si="66"/>
        <v>7.298657718120805</v>
      </c>
      <c r="AN146" s="52">
        <f t="shared" si="67"/>
        <v>7.298657718120805</v>
      </c>
      <c r="AO146" s="52">
        <f t="shared" si="68"/>
        <v>5.8963585434173673</v>
      </c>
      <c r="AP146" s="52">
        <f t="shared" si="69"/>
        <v>6.3953488372093021</v>
      </c>
      <c r="AQ146" s="52">
        <f t="shared" si="70"/>
        <v>47.1</v>
      </c>
      <c r="AR146" s="52">
        <f t="shared" si="71"/>
        <v>19.843137254901961</v>
      </c>
      <c r="AS146" s="53">
        <f t="shared" si="72"/>
        <v>88.419117647058826</v>
      </c>
      <c r="AT146" s="54">
        <f t="shared" si="73"/>
        <v>87.918215613382898</v>
      </c>
      <c r="AU146" s="54">
        <f t="shared" si="74"/>
        <v>93.810444874274651</v>
      </c>
      <c r="AV146" s="54">
        <f t="shared" si="75"/>
        <v>93.810444874274651</v>
      </c>
      <c r="AW146" s="54">
        <f t="shared" si="76"/>
        <v>76.59137577002052</v>
      </c>
      <c r="AX146" s="54">
        <f t="shared" si="77"/>
        <v>50.310559006211186</v>
      </c>
      <c r="AY146" s="54">
        <f t="shared" si="78"/>
        <v>50.310559006211186</v>
      </c>
      <c r="AZ146" s="54">
        <f t="shared" si="79"/>
        <v>33.333333333333336</v>
      </c>
      <c r="BA146" s="54">
        <f t="shared" si="80"/>
        <v>89.322381930184804</v>
      </c>
      <c r="BB146" s="54">
        <f t="shared" si="81"/>
        <v>89.322381930184804</v>
      </c>
      <c r="BC146" s="54">
        <f t="shared" si="82"/>
        <v>94.606741573033702</v>
      </c>
      <c r="BD146" s="54">
        <f t="shared" si="83"/>
        <v>32.544378698224847</v>
      </c>
      <c r="BE146" s="54">
        <f t="shared" si="84"/>
        <v>89.714285714285708</v>
      </c>
      <c r="BF146" s="54">
        <f t="shared" si="85"/>
        <v>100</v>
      </c>
      <c r="BG146" s="51">
        <v>8</v>
      </c>
      <c r="BH146" s="52">
        <v>7.84</v>
      </c>
      <c r="BI146" s="52">
        <v>8.16</v>
      </c>
      <c r="BJ146" s="52">
        <v>8.16</v>
      </c>
      <c r="BK146" s="52">
        <v>7.48</v>
      </c>
      <c r="BL146" s="52">
        <v>7.11</v>
      </c>
      <c r="BM146" s="52">
        <v>7.11</v>
      </c>
      <c r="BN146" s="52">
        <v>6.96</v>
      </c>
      <c r="BO146" s="52">
        <v>9.1300000000000008</v>
      </c>
      <c r="BP146" s="52">
        <v>9.1300000000000008</v>
      </c>
      <c r="BQ146" s="52">
        <v>9.08</v>
      </c>
      <c r="BR146" s="52">
        <v>6.85</v>
      </c>
      <c r="BS146" s="52">
        <v>8.01</v>
      </c>
      <c r="BT146" s="52">
        <v>8.6300000000000008</v>
      </c>
    </row>
    <row r="147" spans="1:72" ht="18" x14ac:dyDescent="0.25">
      <c r="A147" s="49" t="s">
        <v>225</v>
      </c>
      <c r="B147" s="50" t="s">
        <v>2744</v>
      </c>
      <c r="C147" s="51">
        <v>5.49</v>
      </c>
      <c r="D147" s="52">
        <v>7.26</v>
      </c>
      <c r="E147" s="52">
        <v>13.73</v>
      </c>
      <c r="F147" s="52">
        <v>13.73</v>
      </c>
      <c r="G147" s="52">
        <v>7.89</v>
      </c>
      <c r="H147" s="52">
        <v>7.07</v>
      </c>
      <c r="I147" s="52">
        <v>7.07</v>
      </c>
      <c r="J147" s="52">
        <v>8.65</v>
      </c>
      <c r="K147" s="52">
        <v>7.81</v>
      </c>
      <c r="L147" s="52">
        <v>7.81</v>
      </c>
      <c r="M147" s="52">
        <v>8.25</v>
      </c>
      <c r="N147" s="52">
        <v>2.11</v>
      </c>
      <c r="O147" s="52">
        <v>8.7200000000000006</v>
      </c>
      <c r="P147" s="52">
        <v>9.64</v>
      </c>
      <c r="Q147" s="53">
        <v>42.9</v>
      </c>
      <c r="R147" s="54">
        <v>38</v>
      </c>
      <c r="S147" s="54">
        <v>34.4</v>
      </c>
      <c r="T147" s="54">
        <v>34.4</v>
      </c>
      <c r="U147" s="54">
        <v>37.700000000000003</v>
      </c>
      <c r="V147" s="54">
        <v>31.6</v>
      </c>
      <c r="W147" s="54">
        <v>31.6</v>
      </c>
      <c r="X147" s="54">
        <v>18.399999999999999</v>
      </c>
      <c r="Y147" s="54">
        <v>46.4</v>
      </c>
      <c r="Z147" s="54">
        <v>46.4</v>
      </c>
      <c r="AA147" s="54">
        <v>41.9</v>
      </c>
      <c r="AB147" s="54">
        <v>26.6</v>
      </c>
      <c r="AC147" s="54">
        <v>25.2</v>
      </c>
      <c r="AD147" s="54">
        <v>27.9</v>
      </c>
      <c r="AE147" s="51">
        <f t="shared" si="58"/>
        <v>7.8142076502732234</v>
      </c>
      <c r="AF147" s="52">
        <f t="shared" si="59"/>
        <v>5.2341597796143251</v>
      </c>
      <c r="AG147" s="52">
        <f t="shared" si="60"/>
        <v>2.5054624908958485</v>
      </c>
      <c r="AH147" s="52">
        <f t="shared" si="61"/>
        <v>2.5054624908958485</v>
      </c>
      <c r="AI147" s="52">
        <f t="shared" si="62"/>
        <v>4.7782002534854255</v>
      </c>
      <c r="AJ147" s="52">
        <f t="shared" si="63"/>
        <v>4.4695898161244694</v>
      </c>
      <c r="AK147" s="52">
        <f t="shared" si="64"/>
        <v>4.4695898161244694</v>
      </c>
      <c r="AL147" s="52">
        <f t="shared" si="65"/>
        <v>2.1271676300578033</v>
      </c>
      <c r="AM147" s="52">
        <f t="shared" si="66"/>
        <v>5.9411011523687582</v>
      </c>
      <c r="AN147" s="52">
        <f t="shared" si="67"/>
        <v>5.9411011523687582</v>
      </c>
      <c r="AO147" s="52">
        <f t="shared" si="68"/>
        <v>5.0787878787878782</v>
      </c>
      <c r="AP147" s="52">
        <f t="shared" si="69"/>
        <v>12.606635071090048</v>
      </c>
      <c r="AQ147" s="52">
        <f t="shared" si="70"/>
        <v>2.8899082568807337</v>
      </c>
      <c r="AR147" s="52">
        <f t="shared" si="71"/>
        <v>2.8941908713692941</v>
      </c>
      <c r="AS147" s="53">
        <f t="shared" si="72"/>
        <v>78.860294117647058</v>
      </c>
      <c r="AT147" s="54">
        <f t="shared" si="73"/>
        <v>70.631970260223056</v>
      </c>
      <c r="AU147" s="54">
        <f t="shared" si="74"/>
        <v>66.537717601547385</v>
      </c>
      <c r="AV147" s="54">
        <f t="shared" si="75"/>
        <v>66.537717601547385</v>
      </c>
      <c r="AW147" s="54">
        <f t="shared" si="76"/>
        <v>77.412731006160172</v>
      </c>
      <c r="AX147" s="54">
        <f t="shared" si="77"/>
        <v>65.424430641821957</v>
      </c>
      <c r="AY147" s="54">
        <f t="shared" si="78"/>
        <v>65.424430641821957</v>
      </c>
      <c r="AZ147" s="54">
        <f t="shared" si="79"/>
        <v>53.333333333333329</v>
      </c>
      <c r="BA147" s="54">
        <f t="shared" si="80"/>
        <v>95.277207392197113</v>
      </c>
      <c r="BB147" s="54">
        <f t="shared" si="81"/>
        <v>95.277207392197113</v>
      </c>
      <c r="BC147" s="54">
        <f t="shared" si="82"/>
        <v>94.157303370786522</v>
      </c>
      <c r="BD147" s="54">
        <f t="shared" si="83"/>
        <v>52.465483234714</v>
      </c>
      <c r="BE147" s="54">
        <f t="shared" si="84"/>
        <v>48</v>
      </c>
      <c r="BF147" s="54">
        <f t="shared" si="85"/>
        <v>55.138339920948617</v>
      </c>
      <c r="BG147" s="51">
        <v>8.36</v>
      </c>
      <c r="BH147" s="52">
        <v>8.36</v>
      </c>
      <c r="BI147" s="52">
        <v>8.4600000000000009</v>
      </c>
      <c r="BJ147" s="52">
        <v>8.4600000000000009</v>
      </c>
      <c r="BK147" s="52">
        <v>8.8800000000000008</v>
      </c>
      <c r="BL147" s="52">
        <v>7.95</v>
      </c>
      <c r="BM147" s="52">
        <v>7.95</v>
      </c>
      <c r="BN147" s="52">
        <v>7.51</v>
      </c>
      <c r="BO147" s="52">
        <v>9.91</v>
      </c>
      <c r="BP147" s="52">
        <v>9.91</v>
      </c>
      <c r="BQ147" s="52">
        <v>10.130000000000001</v>
      </c>
      <c r="BR147" s="52">
        <v>7.78</v>
      </c>
      <c r="BS147" s="52">
        <v>7.38</v>
      </c>
      <c r="BT147" s="52">
        <v>7.73</v>
      </c>
    </row>
    <row r="148" spans="1:72" x14ac:dyDescent="0.2">
      <c r="A148" s="49" t="s">
        <v>226</v>
      </c>
      <c r="B148" s="50" t="s">
        <v>2596</v>
      </c>
      <c r="C148" s="51">
        <v>3.69</v>
      </c>
      <c r="D148" s="52">
        <v>5.23</v>
      </c>
      <c r="E148" s="52">
        <v>6.21</v>
      </c>
      <c r="F148" s="52">
        <v>6.21</v>
      </c>
      <c r="G148" s="52">
        <v>5.24</v>
      </c>
      <c r="H148" s="52">
        <v>6.41</v>
      </c>
      <c r="I148" s="52">
        <v>6.41</v>
      </c>
      <c r="J148" s="52">
        <v>4.72</v>
      </c>
      <c r="K148" s="52">
        <v>6.81</v>
      </c>
      <c r="L148" s="52">
        <v>6.81</v>
      </c>
      <c r="M148" s="52">
        <v>5.56</v>
      </c>
      <c r="N148" s="52">
        <v>3.78</v>
      </c>
      <c r="O148" s="52">
        <v>3.53</v>
      </c>
      <c r="P148" s="52">
        <v>1.91</v>
      </c>
      <c r="Q148" s="53">
        <v>29.6</v>
      </c>
      <c r="R148" s="54">
        <v>30.6</v>
      </c>
      <c r="S148" s="54">
        <v>17.2</v>
      </c>
      <c r="T148" s="54">
        <v>17.2</v>
      </c>
      <c r="U148" s="54">
        <v>10.7</v>
      </c>
      <c r="V148" s="54">
        <v>14.1</v>
      </c>
      <c r="W148" s="54">
        <v>14.1</v>
      </c>
      <c r="X148" s="54">
        <v>18.7</v>
      </c>
      <c r="Y148" s="54">
        <v>11.1</v>
      </c>
      <c r="Z148" s="54">
        <v>11.1</v>
      </c>
      <c r="AA148" s="54">
        <v>14.8</v>
      </c>
      <c r="AB148" s="54">
        <v>20.5</v>
      </c>
      <c r="AC148" s="54">
        <v>31.5</v>
      </c>
      <c r="AD148" s="54">
        <v>16.899999999999999</v>
      </c>
      <c r="AE148" s="51">
        <f t="shared" si="58"/>
        <v>8.021680216802169</v>
      </c>
      <c r="AF148" s="52">
        <f t="shared" si="59"/>
        <v>5.8508604206500952</v>
      </c>
      <c r="AG148" s="52">
        <f t="shared" si="60"/>
        <v>2.7697262479871174</v>
      </c>
      <c r="AH148" s="52">
        <f t="shared" si="61"/>
        <v>2.7697262479871174</v>
      </c>
      <c r="AI148" s="52">
        <f t="shared" si="62"/>
        <v>2.0419847328244272</v>
      </c>
      <c r="AJ148" s="52">
        <f t="shared" si="63"/>
        <v>2.1996879875195008</v>
      </c>
      <c r="AK148" s="52">
        <f t="shared" si="64"/>
        <v>2.1996879875195008</v>
      </c>
      <c r="AL148" s="52">
        <f t="shared" si="65"/>
        <v>3.9618644067796609</v>
      </c>
      <c r="AM148" s="52">
        <f t="shared" si="66"/>
        <v>1.6299559471365639</v>
      </c>
      <c r="AN148" s="52">
        <f t="shared" si="67"/>
        <v>1.6299559471365639</v>
      </c>
      <c r="AO148" s="52">
        <f t="shared" si="68"/>
        <v>2.6618705035971226</v>
      </c>
      <c r="AP148" s="52">
        <f t="shared" si="69"/>
        <v>5.4232804232804233</v>
      </c>
      <c r="AQ148" s="52">
        <f t="shared" si="70"/>
        <v>8.9235127478753551</v>
      </c>
      <c r="AR148" s="52">
        <f t="shared" si="71"/>
        <v>8.8481675392670152</v>
      </c>
      <c r="AS148" s="53">
        <f t="shared" si="72"/>
        <v>54.411764705882355</v>
      </c>
      <c r="AT148" s="54">
        <f t="shared" si="73"/>
        <v>56.877323420074354</v>
      </c>
      <c r="AU148" s="54">
        <f t="shared" si="74"/>
        <v>33.268858800773693</v>
      </c>
      <c r="AV148" s="54">
        <f t="shared" si="75"/>
        <v>33.268858800773693</v>
      </c>
      <c r="AW148" s="54">
        <f t="shared" si="76"/>
        <v>21.97125256673511</v>
      </c>
      <c r="AX148" s="54">
        <f t="shared" si="77"/>
        <v>29.192546583850934</v>
      </c>
      <c r="AY148" s="54">
        <f t="shared" si="78"/>
        <v>29.192546583850934</v>
      </c>
      <c r="AZ148" s="54">
        <f t="shared" si="79"/>
        <v>54.20289855072464</v>
      </c>
      <c r="BA148" s="54">
        <f t="shared" si="80"/>
        <v>22.792607802874741</v>
      </c>
      <c r="BB148" s="54">
        <f t="shared" si="81"/>
        <v>22.792607802874741</v>
      </c>
      <c r="BC148" s="54">
        <f t="shared" si="82"/>
        <v>33.258426966292134</v>
      </c>
      <c r="BD148" s="54">
        <f t="shared" si="83"/>
        <v>40.433925049309664</v>
      </c>
      <c r="BE148" s="54">
        <f t="shared" si="84"/>
        <v>60</v>
      </c>
      <c r="BF148" s="54">
        <f t="shared" si="85"/>
        <v>33.399209486166001</v>
      </c>
      <c r="BG148" s="51">
        <v>9.66</v>
      </c>
      <c r="BH148" s="52">
        <v>9.61</v>
      </c>
      <c r="BI148" s="52">
        <v>10.25</v>
      </c>
      <c r="BJ148" s="52">
        <v>10.25</v>
      </c>
      <c r="BK148" s="52">
        <v>10.210000000000001</v>
      </c>
      <c r="BL148" s="52">
        <v>10.07</v>
      </c>
      <c r="BM148" s="52">
        <v>10.07</v>
      </c>
      <c r="BN148" s="52">
        <v>10.039999999999999</v>
      </c>
      <c r="BO148" s="52">
        <v>10.130000000000001</v>
      </c>
      <c r="BP148" s="52">
        <v>10.130000000000001</v>
      </c>
      <c r="BQ148" s="52">
        <v>10.050000000000001</v>
      </c>
      <c r="BR148" s="52">
        <v>9.2899999999999991</v>
      </c>
      <c r="BS148" s="52">
        <v>9.68</v>
      </c>
      <c r="BT148" s="52">
        <v>9.24</v>
      </c>
    </row>
    <row r="149" spans="1:72" ht="18" x14ac:dyDescent="0.25">
      <c r="A149" s="49" t="s">
        <v>228</v>
      </c>
      <c r="B149" s="50" t="s">
        <v>2745</v>
      </c>
      <c r="C149" s="51">
        <v>3.39</v>
      </c>
      <c r="D149" s="52">
        <v>3.91</v>
      </c>
      <c r="E149" s="52">
        <v>6.02</v>
      </c>
      <c r="F149" s="52">
        <v>6.02</v>
      </c>
      <c r="G149" s="52">
        <v>6.42</v>
      </c>
      <c r="H149" s="52">
        <v>4.71</v>
      </c>
      <c r="I149" s="52">
        <v>4.71</v>
      </c>
      <c r="J149" s="52">
        <v>3.66</v>
      </c>
      <c r="K149" s="52">
        <v>4.55</v>
      </c>
      <c r="L149" s="52">
        <v>4.55</v>
      </c>
      <c r="M149" s="52">
        <v>4.5599999999999996</v>
      </c>
      <c r="N149" s="52">
        <v>2.31</v>
      </c>
      <c r="O149" s="52">
        <v>3.91</v>
      </c>
      <c r="P149" s="52">
        <v>4.9000000000000004</v>
      </c>
      <c r="Q149" s="53">
        <v>40.299999999999997</v>
      </c>
      <c r="R149" s="54">
        <v>38.1</v>
      </c>
      <c r="S149" s="54">
        <v>29.3</v>
      </c>
      <c r="T149" s="54">
        <v>29.3</v>
      </c>
      <c r="U149" s="54">
        <v>28.8</v>
      </c>
      <c r="V149" s="54">
        <v>9.1999999999999993</v>
      </c>
      <c r="W149" s="54">
        <v>9.1999999999999993</v>
      </c>
      <c r="X149" s="54">
        <v>12.4</v>
      </c>
      <c r="Y149" s="54">
        <v>34.200000000000003</v>
      </c>
      <c r="Z149" s="54">
        <v>34.200000000000003</v>
      </c>
      <c r="AA149" s="54">
        <v>28.1</v>
      </c>
      <c r="AB149" s="54">
        <v>7.6</v>
      </c>
      <c r="AC149" s="54">
        <v>11.4</v>
      </c>
      <c r="AE149" s="51">
        <f t="shared" si="58"/>
        <v>11.887905604719762</v>
      </c>
      <c r="AF149" s="52">
        <f t="shared" si="59"/>
        <v>9.7442455242966748</v>
      </c>
      <c r="AG149" s="52">
        <f t="shared" si="60"/>
        <v>4.8671096345514959</v>
      </c>
      <c r="AH149" s="52">
        <f t="shared" si="61"/>
        <v>4.8671096345514959</v>
      </c>
      <c r="AI149" s="52">
        <f t="shared" si="62"/>
        <v>4.4859813084112155</v>
      </c>
      <c r="AJ149" s="52">
        <f t="shared" si="63"/>
        <v>1.9532908704883225</v>
      </c>
      <c r="AK149" s="52">
        <f t="shared" si="64"/>
        <v>1.9532908704883225</v>
      </c>
      <c r="AL149" s="52">
        <f t="shared" si="65"/>
        <v>3.3879781420765025</v>
      </c>
      <c r="AM149" s="52">
        <f t="shared" si="66"/>
        <v>7.5164835164835173</v>
      </c>
      <c r="AN149" s="52">
        <f t="shared" si="67"/>
        <v>7.5164835164835173</v>
      </c>
      <c r="AO149" s="52">
        <f t="shared" si="68"/>
        <v>6.162280701754387</v>
      </c>
      <c r="AP149" s="52">
        <f t="shared" si="69"/>
        <v>3.2900432900432897</v>
      </c>
      <c r="AQ149" s="52">
        <f t="shared" si="70"/>
        <v>2.9156010230179028</v>
      </c>
      <c r="AR149" s="52">
        <f t="shared" si="71"/>
        <v>0</v>
      </c>
      <c r="AS149" s="53">
        <f t="shared" si="72"/>
        <v>74.080882352941174</v>
      </c>
      <c r="AT149" s="54">
        <f t="shared" si="73"/>
        <v>70.817843866171003</v>
      </c>
      <c r="AU149" s="54">
        <f t="shared" si="74"/>
        <v>56.67311411992263</v>
      </c>
      <c r="AV149" s="54">
        <f t="shared" si="75"/>
        <v>56.67311411992263</v>
      </c>
      <c r="AW149" s="54">
        <f t="shared" si="76"/>
        <v>59.137577002053384</v>
      </c>
      <c r="AX149" s="54">
        <f t="shared" si="77"/>
        <v>19.047619047619047</v>
      </c>
      <c r="AY149" s="54">
        <f t="shared" si="78"/>
        <v>19.047619047619047</v>
      </c>
      <c r="AZ149" s="54">
        <f t="shared" si="79"/>
        <v>35.94202898550725</v>
      </c>
      <c r="BA149" s="54">
        <f t="shared" si="80"/>
        <v>70.225872689938399</v>
      </c>
      <c r="BB149" s="54">
        <f t="shared" si="81"/>
        <v>70.225872689938399</v>
      </c>
      <c r="BC149" s="54">
        <f t="shared" si="82"/>
        <v>63.146067415730336</v>
      </c>
      <c r="BD149" s="54">
        <f t="shared" si="83"/>
        <v>14.990138067061142</v>
      </c>
      <c r="BE149" s="54">
        <f t="shared" si="84"/>
        <v>21.714285714285715</v>
      </c>
      <c r="BF149" s="54">
        <f t="shared" si="85"/>
        <v>0</v>
      </c>
      <c r="BG149" s="51">
        <v>9.94</v>
      </c>
      <c r="BH149" s="52">
        <v>9.8800000000000008</v>
      </c>
      <c r="BI149" s="52">
        <v>9.3000000000000007</v>
      </c>
      <c r="BJ149" s="52">
        <v>9.3000000000000007</v>
      </c>
      <c r="BK149" s="52">
        <v>9.25</v>
      </c>
      <c r="BL149" s="52">
        <v>8.68</v>
      </c>
      <c r="BM149" s="52">
        <v>8.68</v>
      </c>
      <c r="BN149" s="52">
        <v>8.64</v>
      </c>
      <c r="BO149" s="52">
        <v>10.59</v>
      </c>
      <c r="BP149" s="52">
        <v>10.59</v>
      </c>
      <c r="BQ149" s="52">
        <v>9.42</v>
      </c>
      <c r="BR149" s="52">
        <v>8.51</v>
      </c>
      <c r="BS149" s="52">
        <v>8.51</v>
      </c>
    </row>
    <row r="150" spans="1:72" ht="18" x14ac:dyDescent="0.25">
      <c r="A150" s="49" t="s">
        <v>229</v>
      </c>
      <c r="B150" s="50" t="s">
        <v>2746</v>
      </c>
      <c r="C150" s="51">
        <v>4.82</v>
      </c>
      <c r="D150" s="52">
        <v>3.46</v>
      </c>
      <c r="E150" s="52">
        <v>9.59</v>
      </c>
      <c r="F150" s="52">
        <v>9.59</v>
      </c>
      <c r="G150" s="52">
        <v>7.66</v>
      </c>
      <c r="H150" s="52">
        <v>6.04</v>
      </c>
      <c r="I150" s="52">
        <v>6.04</v>
      </c>
      <c r="J150" s="52">
        <v>4.7300000000000004</v>
      </c>
      <c r="K150" s="52">
        <v>6.48</v>
      </c>
      <c r="L150" s="52">
        <v>6.48</v>
      </c>
      <c r="M150" s="52">
        <v>4.7300000000000004</v>
      </c>
      <c r="N150" s="52">
        <v>5.49</v>
      </c>
      <c r="O150" s="52">
        <v>4.4800000000000004</v>
      </c>
      <c r="P150" s="52">
        <v>5.54</v>
      </c>
      <c r="Q150" s="53">
        <v>45.1</v>
      </c>
      <c r="R150" s="54">
        <v>43.6</v>
      </c>
      <c r="S150" s="54">
        <v>33.9</v>
      </c>
      <c r="T150" s="54">
        <v>33.9</v>
      </c>
      <c r="U150" s="54">
        <v>33.700000000000003</v>
      </c>
      <c r="V150" s="54">
        <v>14.9</v>
      </c>
      <c r="W150" s="54">
        <v>14.9</v>
      </c>
      <c r="X150" s="54">
        <v>15.9</v>
      </c>
      <c r="Y150" s="54">
        <v>41.1</v>
      </c>
      <c r="Z150" s="54">
        <v>41.1</v>
      </c>
      <c r="AA150" s="54">
        <v>24.1</v>
      </c>
      <c r="AB150" s="54">
        <v>3.1</v>
      </c>
      <c r="AC150" s="54">
        <v>7.3</v>
      </c>
      <c r="AD150" s="54">
        <v>7.3</v>
      </c>
      <c r="AE150" s="51">
        <f t="shared" si="58"/>
        <v>9.3568464730290462</v>
      </c>
      <c r="AF150" s="52">
        <f t="shared" si="59"/>
        <v>12.601156069364162</v>
      </c>
      <c r="AG150" s="52">
        <f t="shared" si="60"/>
        <v>3.5349322210636078</v>
      </c>
      <c r="AH150" s="52">
        <f t="shared" si="61"/>
        <v>3.5349322210636078</v>
      </c>
      <c r="AI150" s="52">
        <f t="shared" si="62"/>
        <v>4.3994778067885116</v>
      </c>
      <c r="AJ150" s="52">
        <f t="shared" si="63"/>
        <v>2.4668874172185431</v>
      </c>
      <c r="AK150" s="52">
        <f t="shared" si="64"/>
        <v>2.4668874172185431</v>
      </c>
      <c r="AL150" s="52">
        <f t="shared" si="65"/>
        <v>3.3615221987315009</v>
      </c>
      <c r="AM150" s="52">
        <f t="shared" si="66"/>
        <v>6.3425925925925926</v>
      </c>
      <c r="AN150" s="52">
        <f t="shared" si="67"/>
        <v>6.3425925925925926</v>
      </c>
      <c r="AO150" s="52">
        <f t="shared" si="68"/>
        <v>5.0951374207188156</v>
      </c>
      <c r="AP150" s="52">
        <f t="shared" si="69"/>
        <v>0.56466302367941712</v>
      </c>
      <c r="AQ150" s="52">
        <f t="shared" si="70"/>
        <v>1.6294642857142856</v>
      </c>
      <c r="AR150" s="52">
        <f t="shared" si="71"/>
        <v>1.3176895306859204</v>
      </c>
      <c r="AS150" s="53">
        <f t="shared" si="72"/>
        <v>82.904411764705884</v>
      </c>
      <c r="AT150" s="54">
        <f t="shared" si="73"/>
        <v>81.040892193308551</v>
      </c>
      <c r="AU150" s="54">
        <f t="shared" si="74"/>
        <v>65.570599613152794</v>
      </c>
      <c r="AV150" s="54">
        <f t="shared" si="75"/>
        <v>65.570599613152794</v>
      </c>
      <c r="AW150" s="54">
        <f t="shared" si="76"/>
        <v>69.199178644763862</v>
      </c>
      <c r="AX150" s="54">
        <f t="shared" si="77"/>
        <v>30.848861283643895</v>
      </c>
      <c r="AY150" s="54">
        <f t="shared" si="78"/>
        <v>30.848861283643895</v>
      </c>
      <c r="AZ150" s="54">
        <f t="shared" si="79"/>
        <v>46.086956521739133</v>
      </c>
      <c r="BA150" s="54">
        <f t="shared" si="80"/>
        <v>84.394250513347018</v>
      </c>
      <c r="BB150" s="54">
        <f t="shared" si="81"/>
        <v>84.394250513347018</v>
      </c>
      <c r="BC150" s="54">
        <f t="shared" si="82"/>
        <v>54.157303370786515</v>
      </c>
      <c r="BD150" s="54">
        <f t="shared" si="83"/>
        <v>6.114398422090729</v>
      </c>
      <c r="BE150" s="54">
        <f t="shared" si="84"/>
        <v>13.904761904761905</v>
      </c>
      <c r="BF150" s="54">
        <f t="shared" si="85"/>
        <v>14.426877470355731</v>
      </c>
      <c r="BG150" s="51">
        <v>9.52</v>
      </c>
      <c r="BH150" s="52">
        <v>9.4600000000000009</v>
      </c>
      <c r="BI150" s="52">
        <v>9.0299999999999994</v>
      </c>
      <c r="BJ150" s="52">
        <v>9.0299999999999994</v>
      </c>
      <c r="BK150" s="52">
        <v>9.1199999999999992</v>
      </c>
      <c r="BL150" s="52">
        <v>8.84</v>
      </c>
      <c r="BM150" s="52">
        <v>8.84</v>
      </c>
      <c r="BN150" s="52">
        <v>8.7799999999999994</v>
      </c>
      <c r="BO150" s="52">
        <v>9.8800000000000008</v>
      </c>
      <c r="BP150" s="52">
        <v>9.8800000000000008</v>
      </c>
      <c r="BQ150" s="52">
        <v>8.98</v>
      </c>
      <c r="BR150" s="52">
        <v>8.4600000000000009</v>
      </c>
      <c r="BS150" s="52">
        <v>8.7899999999999991</v>
      </c>
      <c r="BT150" s="52">
        <v>8.58</v>
      </c>
    </row>
    <row r="151" spans="1:72" ht="18" x14ac:dyDescent="0.25">
      <c r="A151" s="49" t="s">
        <v>230</v>
      </c>
      <c r="B151" s="50" t="s">
        <v>2747</v>
      </c>
      <c r="C151" s="51">
        <v>5.83</v>
      </c>
      <c r="D151" s="52">
        <v>4.96</v>
      </c>
      <c r="E151" s="52">
        <v>5.52</v>
      </c>
      <c r="F151" s="52">
        <v>5.52</v>
      </c>
      <c r="G151" s="52">
        <v>7.23</v>
      </c>
      <c r="H151" s="52">
        <v>5.13</v>
      </c>
      <c r="I151" s="52">
        <v>5.13</v>
      </c>
      <c r="J151" s="52">
        <v>5.0599999999999996</v>
      </c>
      <c r="K151" s="52">
        <v>7.83</v>
      </c>
      <c r="L151" s="52">
        <v>7.83</v>
      </c>
      <c r="M151" s="52">
        <v>7.46</v>
      </c>
      <c r="N151" s="52">
        <v>5.75</v>
      </c>
      <c r="O151" s="52">
        <v>4.1500000000000004</v>
      </c>
      <c r="P151" s="52">
        <v>5.59</v>
      </c>
      <c r="Q151" s="53">
        <v>49.6</v>
      </c>
      <c r="R151" s="54">
        <v>48.1</v>
      </c>
      <c r="Y151" s="54">
        <v>25.4</v>
      </c>
      <c r="Z151" s="54">
        <v>25.4</v>
      </c>
      <c r="AE151" s="51">
        <f t="shared" si="58"/>
        <v>8.5077186963979425</v>
      </c>
      <c r="AF151" s="52">
        <f t="shared" si="59"/>
        <v>9.69758064516129</v>
      </c>
      <c r="AG151" s="52">
        <f t="shared" si="60"/>
        <v>0</v>
      </c>
      <c r="AH151" s="52">
        <f t="shared" si="61"/>
        <v>0</v>
      </c>
      <c r="AI151" s="52">
        <f t="shared" si="62"/>
        <v>0</v>
      </c>
      <c r="AJ151" s="52">
        <f t="shared" si="63"/>
        <v>0</v>
      </c>
      <c r="AK151" s="52">
        <f t="shared" si="64"/>
        <v>0</v>
      </c>
      <c r="AL151" s="52">
        <f t="shared" si="65"/>
        <v>0</v>
      </c>
      <c r="AM151" s="52">
        <f t="shared" si="66"/>
        <v>3.2439335887611747</v>
      </c>
      <c r="AN151" s="52">
        <f t="shared" si="67"/>
        <v>3.2439335887611747</v>
      </c>
      <c r="AO151" s="52">
        <f t="shared" si="68"/>
        <v>0</v>
      </c>
      <c r="AP151" s="52">
        <f t="shared" si="69"/>
        <v>0</v>
      </c>
      <c r="AQ151" s="52">
        <f t="shared" si="70"/>
        <v>0</v>
      </c>
      <c r="AR151" s="52">
        <f t="shared" si="71"/>
        <v>0</v>
      </c>
      <c r="AS151" s="53">
        <f t="shared" si="72"/>
        <v>91.17647058823529</v>
      </c>
      <c r="AT151" s="54">
        <f t="shared" si="73"/>
        <v>89.405204460966544</v>
      </c>
      <c r="AU151" s="54">
        <f t="shared" si="74"/>
        <v>0</v>
      </c>
      <c r="AV151" s="54">
        <f t="shared" si="75"/>
        <v>0</v>
      </c>
      <c r="AW151" s="54">
        <f t="shared" si="76"/>
        <v>0</v>
      </c>
      <c r="AX151" s="54">
        <f t="shared" si="77"/>
        <v>0</v>
      </c>
      <c r="AY151" s="54">
        <f t="shared" si="78"/>
        <v>0</v>
      </c>
      <c r="AZ151" s="54">
        <f t="shared" si="79"/>
        <v>0</v>
      </c>
      <c r="BA151" s="54">
        <f t="shared" si="80"/>
        <v>52.156057494866523</v>
      </c>
      <c r="BB151" s="54">
        <f t="shared" si="81"/>
        <v>52.156057494866523</v>
      </c>
      <c r="BC151" s="54">
        <f t="shared" si="82"/>
        <v>0</v>
      </c>
      <c r="BD151" s="54">
        <f t="shared" si="83"/>
        <v>0</v>
      </c>
      <c r="BE151" s="54">
        <f t="shared" si="84"/>
        <v>0</v>
      </c>
      <c r="BF151" s="54">
        <f t="shared" si="85"/>
        <v>0</v>
      </c>
      <c r="BG151" s="51">
        <v>11.03</v>
      </c>
      <c r="BH151" s="52">
        <v>10.97</v>
      </c>
      <c r="BO151" s="52">
        <v>9.09</v>
      </c>
      <c r="BP151" s="52">
        <v>9.09</v>
      </c>
    </row>
  </sheetData>
  <conditionalFormatting sqref="AE2:AR1048576">
    <cfRule type="cellIs" dxfId="0" priority="1" operator="lessThan">
      <formula>1.35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3DCE-7B86-3944-AB56-62594093A837}">
  <dimension ref="A1:AD10"/>
  <sheetViews>
    <sheetView zoomScale="190" zoomScaleNormal="190" workbookViewId="0">
      <selection activeCell="W2" sqref="W2"/>
    </sheetView>
  </sheetViews>
  <sheetFormatPr baseColWidth="10" defaultColWidth="11.83203125" defaultRowHeight="16" x14ac:dyDescent="0.2"/>
  <cols>
    <col min="1" max="1" width="7.33203125" style="139" bestFit="1" customWidth="1"/>
    <col min="2" max="2" width="6.6640625" style="139" bestFit="1" customWidth="1"/>
    <col min="3" max="3" width="7" style="149" bestFit="1" customWidth="1"/>
    <col min="4" max="4" width="6.1640625" style="150" bestFit="1" customWidth="1"/>
    <col min="5" max="7" width="6.5" style="150" bestFit="1" customWidth="1"/>
    <col min="8" max="9" width="8.83203125" style="150" bestFit="1" customWidth="1"/>
    <col min="10" max="10" width="6.1640625" style="150" bestFit="1" customWidth="1"/>
    <col min="11" max="11" width="7" style="150" bestFit="1" customWidth="1"/>
    <col min="12" max="12" width="6.33203125" style="150" bestFit="1" customWidth="1"/>
    <col min="13" max="16" width="7" style="150" bestFit="1" customWidth="1"/>
    <col min="17" max="17" width="7" style="145" bestFit="1" customWidth="1"/>
    <col min="18" max="18" width="5.83203125" style="139" bestFit="1" customWidth="1"/>
    <col min="19" max="21" width="6.5" style="139" bestFit="1" customWidth="1"/>
    <col min="22" max="23" width="8.83203125" style="139" bestFit="1" customWidth="1"/>
    <col min="24" max="24" width="6" style="139" bestFit="1" customWidth="1"/>
    <col min="25" max="25" width="7" style="139" bestFit="1" customWidth="1"/>
    <col min="26" max="26" width="6.33203125" style="139" bestFit="1" customWidth="1"/>
    <col min="27" max="30" width="7" style="139" bestFit="1" customWidth="1"/>
    <col min="31" max="16384" width="11.83203125" style="139"/>
  </cols>
  <sheetData>
    <row r="1" spans="1:30" ht="68" x14ac:dyDescent="0.2">
      <c r="A1" s="139" t="s">
        <v>299</v>
      </c>
      <c r="B1" s="139" t="s">
        <v>2940</v>
      </c>
      <c r="C1" s="151" t="s">
        <v>257</v>
      </c>
      <c r="D1" s="152" t="s">
        <v>258</v>
      </c>
      <c r="E1" s="153" t="s">
        <v>259</v>
      </c>
      <c r="F1" s="153" t="s">
        <v>260</v>
      </c>
      <c r="G1" s="152" t="s">
        <v>261</v>
      </c>
      <c r="H1" s="153" t="s">
        <v>3047</v>
      </c>
      <c r="I1" s="153" t="s">
        <v>3048</v>
      </c>
      <c r="J1" s="153" t="s">
        <v>262</v>
      </c>
      <c r="K1" s="153" t="s">
        <v>2943</v>
      </c>
      <c r="L1" s="153" t="s">
        <v>263</v>
      </c>
      <c r="M1" s="153" t="s">
        <v>264</v>
      </c>
      <c r="N1" s="153" t="s">
        <v>266</v>
      </c>
      <c r="O1" s="153" t="s">
        <v>267</v>
      </c>
      <c r="P1" s="153" t="s">
        <v>268</v>
      </c>
      <c r="Q1" s="154" t="s">
        <v>271</v>
      </c>
      <c r="R1" s="155" t="s">
        <v>272</v>
      </c>
      <c r="S1" s="156" t="s">
        <v>273</v>
      </c>
      <c r="T1" s="156" t="s">
        <v>274</v>
      </c>
      <c r="U1" s="155" t="s">
        <v>275</v>
      </c>
      <c r="V1" s="156" t="s">
        <v>3049</v>
      </c>
      <c r="W1" s="156" t="s">
        <v>3050</v>
      </c>
      <c r="X1" s="156" t="s">
        <v>276</v>
      </c>
      <c r="Y1" s="156" t="s">
        <v>2942</v>
      </c>
      <c r="Z1" s="156" t="s">
        <v>277</v>
      </c>
      <c r="AA1" s="156" t="s">
        <v>278</v>
      </c>
      <c r="AB1" s="156" t="s">
        <v>280</v>
      </c>
      <c r="AC1" s="156" t="s">
        <v>281</v>
      </c>
      <c r="AD1" s="156" t="s">
        <v>282</v>
      </c>
    </row>
    <row r="2" spans="1:30" x14ac:dyDescent="0.2">
      <c r="A2" s="139" t="s">
        <v>41</v>
      </c>
      <c r="B2" s="141" t="s">
        <v>2941</v>
      </c>
      <c r="C2" s="147">
        <v>6.42</v>
      </c>
      <c r="D2" s="148">
        <v>6.78</v>
      </c>
      <c r="E2" s="148">
        <v>0</v>
      </c>
      <c r="F2" s="148">
        <v>7.18</v>
      </c>
      <c r="G2" s="148">
        <v>0</v>
      </c>
      <c r="H2" s="148">
        <v>6.03</v>
      </c>
      <c r="I2" s="148">
        <v>6.34</v>
      </c>
      <c r="J2" s="148">
        <v>6.13</v>
      </c>
      <c r="K2" s="148">
        <v>0</v>
      </c>
      <c r="L2" s="148">
        <v>0</v>
      </c>
      <c r="M2" s="148">
        <v>0</v>
      </c>
      <c r="N2" s="148">
        <v>8.76</v>
      </c>
      <c r="O2" s="148">
        <v>0</v>
      </c>
      <c r="P2" s="148">
        <v>0</v>
      </c>
      <c r="Q2" s="143">
        <v>96.73</v>
      </c>
      <c r="R2" s="142">
        <v>97.17</v>
      </c>
      <c r="S2" s="140">
        <v>0</v>
      </c>
      <c r="T2" s="142">
        <v>28.21</v>
      </c>
      <c r="U2" s="140">
        <v>0</v>
      </c>
      <c r="V2" s="140">
        <v>25.68</v>
      </c>
      <c r="W2" s="140">
        <v>41.63</v>
      </c>
      <c r="X2" s="142">
        <v>18.64</v>
      </c>
      <c r="Y2" s="140">
        <v>0</v>
      </c>
      <c r="Z2" s="140">
        <v>0</v>
      </c>
      <c r="AA2" s="140">
        <v>0</v>
      </c>
      <c r="AB2" s="142">
        <v>51.97</v>
      </c>
      <c r="AC2" s="140">
        <v>0</v>
      </c>
      <c r="AD2" s="140">
        <v>0</v>
      </c>
    </row>
    <row r="3" spans="1:30" x14ac:dyDescent="0.2">
      <c r="A3" s="139" t="s">
        <v>179</v>
      </c>
      <c r="B3" s="141" t="s">
        <v>2939</v>
      </c>
      <c r="C3" s="147">
        <v>0</v>
      </c>
      <c r="D3" s="148">
        <v>0</v>
      </c>
      <c r="E3" s="148">
        <v>8.81</v>
      </c>
      <c r="F3" s="148">
        <v>8.86</v>
      </c>
      <c r="G3" s="148">
        <v>8.52</v>
      </c>
      <c r="H3" s="148">
        <v>9.01</v>
      </c>
      <c r="I3" s="148">
        <v>8.83</v>
      </c>
      <c r="J3" s="148">
        <v>8.9499999999999993</v>
      </c>
      <c r="K3" s="148">
        <v>9.5</v>
      </c>
      <c r="L3" s="148">
        <v>8.84</v>
      </c>
      <c r="M3" s="148">
        <v>9.26</v>
      </c>
      <c r="N3" s="148">
        <v>9.08</v>
      </c>
      <c r="O3" s="148">
        <v>8.67</v>
      </c>
      <c r="P3" s="148">
        <v>9</v>
      </c>
      <c r="Q3" s="143">
        <v>0</v>
      </c>
      <c r="R3" s="140">
        <v>0</v>
      </c>
      <c r="S3" s="140">
        <v>99.11</v>
      </c>
      <c r="T3" s="140">
        <v>99.18</v>
      </c>
      <c r="U3" s="140">
        <v>97.48</v>
      </c>
      <c r="V3" s="140">
        <v>98.87</v>
      </c>
      <c r="W3" s="140">
        <v>98.77</v>
      </c>
      <c r="X3" s="140">
        <v>99.14</v>
      </c>
      <c r="Y3" s="142">
        <v>27.78</v>
      </c>
      <c r="Z3" s="140">
        <v>99.56</v>
      </c>
      <c r="AA3" s="140">
        <v>100.1</v>
      </c>
      <c r="AB3" s="140">
        <v>99.39</v>
      </c>
      <c r="AC3" s="140">
        <v>99.75</v>
      </c>
      <c r="AD3" s="142">
        <v>99.81</v>
      </c>
    </row>
    <row r="4" spans="1:30" x14ac:dyDescent="0.2">
      <c r="A4" s="139" t="s">
        <v>153</v>
      </c>
      <c r="B4" s="141" t="s">
        <v>2938</v>
      </c>
      <c r="C4" s="147">
        <v>5.98</v>
      </c>
      <c r="D4" s="148">
        <v>0</v>
      </c>
      <c r="E4" s="148">
        <v>6.01</v>
      </c>
      <c r="F4" s="148">
        <v>6.37</v>
      </c>
      <c r="G4" s="148">
        <v>5.75</v>
      </c>
      <c r="H4" s="148">
        <v>6.9</v>
      </c>
      <c r="I4" s="148">
        <v>7.11</v>
      </c>
      <c r="J4" s="148">
        <v>6.78</v>
      </c>
      <c r="K4" s="148">
        <v>7.16</v>
      </c>
      <c r="L4" s="148">
        <v>0</v>
      </c>
      <c r="M4" s="148">
        <v>0</v>
      </c>
      <c r="N4" s="148">
        <v>0</v>
      </c>
      <c r="O4" s="148">
        <v>7.2</v>
      </c>
      <c r="P4" s="148">
        <v>7.53</v>
      </c>
      <c r="Q4" s="144">
        <v>37.729999999999997</v>
      </c>
      <c r="R4" s="140">
        <v>0</v>
      </c>
      <c r="S4" s="140">
        <v>52.39</v>
      </c>
      <c r="T4" s="140">
        <v>74.62</v>
      </c>
      <c r="U4" s="140">
        <v>36.92</v>
      </c>
      <c r="V4" s="140">
        <v>123.5</v>
      </c>
      <c r="W4" s="140">
        <v>90.89</v>
      </c>
      <c r="X4" s="140">
        <v>59.07</v>
      </c>
      <c r="Y4" s="140">
        <v>17.2</v>
      </c>
      <c r="Z4" s="140">
        <v>0</v>
      </c>
      <c r="AA4" s="140">
        <v>0</v>
      </c>
      <c r="AB4" s="140">
        <v>0</v>
      </c>
      <c r="AC4" s="140">
        <v>108.2</v>
      </c>
      <c r="AD4" s="142">
        <v>68.790000000000006</v>
      </c>
    </row>
    <row r="5" spans="1:30" x14ac:dyDescent="0.2">
      <c r="A5" s="138" t="s">
        <v>25</v>
      </c>
      <c r="B5" s="141" t="s">
        <v>2937</v>
      </c>
      <c r="C5" s="147">
        <v>8.1999999999999993</v>
      </c>
      <c r="D5" s="148">
        <v>8.18</v>
      </c>
      <c r="E5" s="148">
        <v>0</v>
      </c>
      <c r="F5" s="148">
        <v>0</v>
      </c>
      <c r="G5" s="148">
        <v>0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8">
        <v>0</v>
      </c>
      <c r="P5" s="148">
        <v>0</v>
      </c>
      <c r="Q5" s="143">
        <v>49.22</v>
      </c>
      <c r="R5" s="142">
        <v>44.77</v>
      </c>
      <c r="S5" s="140">
        <v>0</v>
      </c>
      <c r="T5" s="140">
        <v>0</v>
      </c>
      <c r="U5" s="140">
        <v>0</v>
      </c>
      <c r="V5" s="140">
        <v>0</v>
      </c>
      <c r="W5" s="140">
        <v>0</v>
      </c>
      <c r="X5" s="140">
        <v>0</v>
      </c>
      <c r="Y5" s="140">
        <v>0</v>
      </c>
      <c r="Z5" s="140">
        <v>0</v>
      </c>
      <c r="AA5" s="140">
        <v>0</v>
      </c>
      <c r="AB5" s="140">
        <v>0</v>
      </c>
      <c r="AC5" s="140">
        <v>0</v>
      </c>
      <c r="AD5" s="140">
        <v>0</v>
      </c>
    </row>
    <row r="10" spans="1:30" x14ac:dyDescent="0.2">
      <c r="D10" s="146"/>
      <c r="E10" s="146"/>
    </row>
  </sheetData>
  <phoneticPr fontId="29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activeCell="G14" sqref="G14"/>
      <selection pane="bottomLeft" activeCell="A6" sqref="A6:J6"/>
    </sheetView>
  </sheetViews>
  <sheetFormatPr baseColWidth="10" defaultRowHeight="16" x14ac:dyDescent="0.2"/>
  <cols>
    <col min="1" max="1" width="13.6640625" bestFit="1" customWidth="1"/>
    <col min="2" max="2" width="3.33203125" bestFit="1" customWidth="1"/>
    <col min="3" max="3" width="14.6640625" bestFit="1" customWidth="1"/>
    <col min="4" max="4" width="42.5" bestFit="1" customWidth="1"/>
    <col min="5" max="5" width="21" bestFit="1" customWidth="1"/>
    <col min="6" max="6" width="5.1640625" bestFit="1" customWidth="1"/>
    <col min="7" max="7" width="11.6640625" bestFit="1" customWidth="1"/>
    <col min="8" max="8" width="7.1640625" customWidth="1"/>
    <col min="9" max="10" width="24.1640625" bestFit="1" customWidth="1"/>
  </cols>
  <sheetData>
    <row r="1" spans="1:10" s="2" customFormat="1" ht="51" x14ac:dyDescent="0.2">
      <c r="A1" s="8" t="s">
        <v>299</v>
      </c>
      <c r="B1" s="9" t="s">
        <v>13</v>
      </c>
      <c r="C1" s="92" t="s">
        <v>625</v>
      </c>
      <c r="D1" s="92" t="s">
        <v>626</v>
      </c>
      <c r="E1" s="81" t="s">
        <v>11</v>
      </c>
      <c r="F1" s="91" t="s">
        <v>12</v>
      </c>
      <c r="G1" s="91" t="s">
        <v>253</v>
      </c>
      <c r="I1" s="9" t="s">
        <v>2936</v>
      </c>
      <c r="J1" s="8" t="s">
        <v>2935</v>
      </c>
    </row>
    <row r="2" spans="1:10" x14ac:dyDescent="0.2">
      <c r="A2" t="s">
        <v>92</v>
      </c>
      <c r="B2" s="135" t="s">
        <v>15</v>
      </c>
      <c r="D2" t="s">
        <v>2934</v>
      </c>
      <c r="E2" t="s">
        <v>2868</v>
      </c>
      <c r="F2">
        <v>2346</v>
      </c>
      <c r="G2" t="s">
        <v>254</v>
      </c>
      <c r="I2" s="1" t="s">
        <v>2934</v>
      </c>
      <c r="J2" t="str">
        <f>I2</f>
        <v>pH (proton)</v>
      </c>
    </row>
    <row r="3" spans="1:10" x14ac:dyDescent="0.2">
      <c r="A3" t="s">
        <v>98</v>
      </c>
      <c r="B3" s="135" t="s">
        <v>15</v>
      </c>
      <c r="D3" t="s">
        <v>2934</v>
      </c>
      <c r="E3" t="s">
        <v>2868</v>
      </c>
      <c r="F3">
        <v>2346</v>
      </c>
      <c r="G3" t="s">
        <v>254</v>
      </c>
      <c r="I3" s="1" t="s">
        <v>2934</v>
      </c>
      <c r="J3" t="str">
        <f>I3</f>
        <v>pH (proton)</v>
      </c>
    </row>
    <row r="4" spans="1:10" x14ac:dyDescent="0.2">
      <c r="A4" t="s">
        <v>101</v>
      </c>
      <c r="B4" s="135" t="s">
        <v>15</v>
      </c>
      <c r="D4" t="s">
        <v>2934</v>
      </c>
      <c r="E4" t="s">
        <v>2868</v>
      </c>
      <c r="F4">
        <v>2346</v>
      </c>
      <c r="G4" t="s">
        <v>254</v>
      </c>
      <c r="I4" s="1" t="s">
        <v>2934</v>
      </c>
      <c r="J4" t="str">
        <f>I4</f>
        <v>pH (proton)</v>
      </c>
    </row>
    <row r="5" spans="1:10" x14ac:dyDescent="0.2">
      <c r="A5" t="s">
        <v>76</v>
      </c>
      <c r="B5" s="135" t="s">
        <v>15</v>
      </c>
      <c r="C5" t="s">
        <v>2932</v>
      </c>
      <c r="D5" t="s">
        <v>2933</v>
      </c>
      <c r="E5" t="s">
        <v>2868</v>
      </c>
      <c r="F5">
        <v>4358</v>
      </c>
      <c r="G5" t="s">
        <v>254</v>
      </c>
      <c r="I5" s="1" t="s">
        <v>2932</v>
      </c>
      <c r="J5" t="str">
        <f>I5</f>
        <v>CXCL12</v>
      </c>
    </row>
    <row r="6" spans="1:10" x14ac:dyDescent="0.2">
      <c r="A6" t="s">
        <v>93</v>
      </c>
      <c r="B6" s="135" t="s">
        <v>15</v>
      </c>
      <c r="C6" t="s">
        <v>2931</v>
      </c>
      <c r="D6" t="s">
        <v>250</v>
      </c>
      <c r="E6" t="s">
        <v>2868</v>
      </c>
      <c r="F6">
        <v>5533</v>
      </c>
      <c r="G6" t="s">
        <v>254</v>
      </c>
      <c r="I6" s="1" t="s">
        <v>2931</v>
      </c>
      <c r="J6" t="s">
        <v>250</v>
      </c>
    </row>
    <row r="7" spans="1:10" x14ac:dyDescent="0.2">
      <c r="A7" t="s">
        <v>198</v>
      </c>
      <c r="B7" s="135" t="s">
        <v>53</v>
      </c>
      <c r="C7" t="s">
        <v>2930</v>
      </c>
      <c r="D7" t="s">
        <v>249</v>
      </c>
      <c r="E7" t="s">
        <v>2868</v>
      </c>
      <c r="F7">
        <v>4448</v>
      </c>
      <c r="G7" t="s">
        <v>254</v>
      </c>
      <c r="I7" s="1" t="s">
        <v>2930</v>
      </c>
      <c r="J7" t="s">
        <v>249</v>
      </c>
    </row>
    <row r="8" spans="1:10" x14ac:dyDescent="0.2">
      <c r="A8" t="s">
        <v>86</v>
      </c>
      <c r="B8" s="135" t="s">
        <v>15</v>
      </c>
      <c r="D8" t="s">
        <v>233</v>
      </c>
      <c r="E8" t="s">
        <v>2868</v>
      </c>
      <c r="F8">
        <v>4350</v>
      </c>
      <c r="G8" t="s">
        <v>254</v>
      </c>
      <c r="I8" s="1" t="s">
        <v>2929</v>
      </c>
      <c r="J8" t="s">
        <v>233</v>
      </c>
    </row>
    <row r="9" spans="1:10" x14ac:dyDescent="0.2">
      <c r="A9" t="s">
        <v>174</v>
      </c>
      <c r="B9" s="135" t="s">
        <v>15</v>
      </c>
      <c r="C9" t="s">
        <v>1883</v>
      </c>
      <c r="D9" t="s">
        <v>2928</v>
      </c>
      <c r="E9" t="s">
        <v>2868</v>
      </c>
      <c r="F9">
        <v>4016</v>
      </c>
      <c r="G9" t="s">
        <v>254</v>
      </c>
      <c r="I9" s="1" t="s">
        <v>2927</v>
      </c>
      <c r="J9" t="str">
        <f>I9</f>
        <v>RFRP3</v>
      </c>
    </row>
    <row r="10" spans="1:10" x14ac:dyDescent="0.2">
      <c r="A10" t="s">
        <v>210</v>
      </c>
      <c r="B10" s="135" t="s">
        <v>15</v>
      </c>
      <c r="D10" t="s">
        <v>247</v>
      </c>
      <c r="E10" t="s">
        <v>2868</v>
      </c>
      <c r="F10">
        <v>3742</v>
      </c>
      <c r="G10" t="s">
        <v>254</v>
      </c>
      <c r="I10" s="1" t="s">
        <v>246</v>
      </c>
      <c r="J10" t="s">
        <v>247</v>
      </c>
    </row>
    <row r="11" spans="1:10" x14ac:dyDescent="0.2">
      <c r="A11" t="s">
        <v>211</v>
      </c>
      <c r="B11" s="135" t="s">
        <v>15</v>
      </c>
      <c r="D11" t="s">
        <v>244</v>
      </c>
      <c r="E11" t="s">
        <v>2868</v>
      </c>
      <c r="F11">
        <v>3740</v>
      </c>
      <c r="G11" t="s">
        <v>254</v>
      </c>
      <c r="I11" s="1" t="s">
        <v>2926</v>
      </c>
      <c r="J11" t="s">
        <v>244</v>
      </c>
    </row>
    <row r="12" spans="1:10" x14ac:dyDescent="0.2">
      <c r="A12" t="s">
        <v>77</v>
      </c>
      <c r="B12" s="135" t="s">
        <v>15</v>
      </c>
      <c r="C12" t="s">
        <v>1088</v>
      </c>
      <c r="D12" t="s">
        <v>1088</v>
      </c>
      <c r="E12" t="s">
        <v>2868</v>
      </c>
      <c r="F12">
        <v>3645</v>
      </c>
      <c r="G12" t="s">
        <v>254</v>
      </c>
      <c r="I12" s="1" t="s">
        <v>1088</v>
      </c>
      <c r="J12" t="str">
        <f>I12</f>
        <v>CXCL13</v>
      </c>
    </row>
    <row r="13" spans="1:10" x14ac:dyDescent="0.2">
      <c r="A13" t="s">
        <v>128</v>
      </c>
      <c r="B13" s="135" t="s">
        <v>53</v>
      </c>
      <c r="C13" t="s">
        <v>2924</v>
      </c>
      <c r="D13" t="s">
        <v>2925</v>
      </c>
      <c r="E13" t="s">
        <v>2868</v>
      </c>
      <c r="F13">
        <v>3544</v>
      </c>
      <c r="G13" t="s">
        <v>254</v>
      </c>
      <c r="I13" s="1" t="s">
        <v>2924</v>
      </c>
      <c r="J13" t="str">
        <f>I13</f>
        <v>GLP-1 (7-36)</v>
      </c>
    </row>
    <row r="14" spans="1:10" x14ac:dyDescent="0.2">
      <c r="A14" t="s">
        <v>127</v>
      </c>
      <c r="B14" s="135" t="s">
        <v>53</v>
      </c>
      <c r="C14" t="s">
        <v>2614</v>
      </c>
      <c r="D14" t="s">
        <v>2923</v>
      </c>
      <c r="E14" t="s">
        <v>2868</v>
      </c>
      <c r="F14">
        <v>3542</v>
      </c>
      <c r="G14" t="s">
        <v>254</v>
      </c>
      <c r="I14" s="1" t="s">
        <v>2614</v>
      </c>
      <c r="J14" t="s">
        <v>471</v>
      </c>
    </row>
    <row r="15" spans="1:10" x14ac:dyDescent="0.2">
      <c r="A15" t="s">
        <v>148</v>
      </c>
      <c r="B15" s="135" t="s">
        <v>15</v>
      </c>
      <c r="C15" t="s">
        <v>2922</v>
      </c>
      <c r="D15" t="s">
        <v>238</v>
      </c>
      <c r="E15" t="s">
        <v>2868</v>
      </c>
      <c r="F15">
        <v>2936</v>
      </c>
      <c r="G15" t="s">
        <v>254</v>
      </c>
      <c r="I15" s="1" t="s">
        <v>2922</v>
      </c>
      <c r="J15" t="s">
        <v>238</v>
      </c>
    </row>
    <row r="16" spans="1:10" x14ac:dyDescent="0.2">
      <c r="A16" t="s">
        <v>149</v>
      </c>
      <c r="B16" s="135" t="s">
        <v>15</v>
      </c>
      <c r="C16" t="s">
        <v>2922</v>
      </c>
      <c r="D16" t="s">
        <v>238</v>
      </c>
      <c r="E16" t="s">
        <v>2868</v>
      </c>
      <c r="F16">
        <v>2936</v>
      </c>
      <c r="G16" t="s">
        <v>254</v>
      </c>
      <c r="I16" s="1" t="s">
        <v>2922</v>
      </c>
      <c r="J16" t="s">
        <v>238</v>
      </c>
    </row>
    <row r="17" spans="1:10" x14ac:dyDescent="0.2">
      <c r="A17" t="s">
        <v>141</v>
      </c>
      <c r="B17" s="135" t="s">
        <v>15</v>
      </c>
      <c r="C17" t="s">
        <v>2920</v>
      </c>
      <c r="D17" t="s">
        <v>2921</v>
      </c>
      <c r="E17" t="s">
        <v>2868</v>
      </c>
      <c r="F17">
        <v>2933</v>
      </c>
      <c r="G17" t="s">
        <v>254</v>
      </c>
      <c r="I17" s="1" t="s">
        <v>2920</v>
      </c>
      <c r="J17" t="str">
        <f t="shared" ref="J17:J24" si="0">I17</f>
        <v>3-HOA</v>
      </c>
    </row>
    <row r="18" spans="1:10" x14ac:dyDescent="0.2">
      <c r="A18" t="s">
        <v>31</v>
      </c>
      <c r="B18" s="135" t="s">
        <v>15</v>
      </c>
      <c r="D18" t="s">
        <v>2</v>
      </c>
      <c r="E18" t="s">
        <v>2868</v>
      </c>
      <c r="F18">
        <v>2844</v>
      </c>
      <c r="G18" t="s">
        <v>254</v>
      </c>
      <c r="I18" s="1" t="s">
        <v>2</v>
      </c>
      <c r="J18" t="str">
        <f t="shared" si="0"/>
        <v>Adenosine</v>
      </c>
    </row>
    <row r="19" spans="1:10" x14ac:dyDescent="0.2">
      <c r="A19" t="s">
        <v>1</v>
      </c>
      <c r="B19" s="135" t="s">
        <v>15</v>
      </c>
      <c r="D19" t="s">
        <v>2</v>
      </c>
      <c r="E19" t="s">
        <v>2868</v>
      </c>
      <c r="F19">
        <v>2844</v>
      </c>
      <c r="G19" t="s">
        <v>254</v>
      </c>
      <c r="I19" s="1" t="s">
        <v>2</v>
      </c>
      <c r="J19" t="str">
        <f t="shared" si="0"/>
        <v>Adenosine</v>
      </c>
    </row>
    <row r="20" spans="1:10" x14ac:dyDescent="0.2">
      <c r="A20" t="s">
        <v>32</v>
      </c>
      <c r="B20" s="135" t="s">
        <v>15</v>
      </c>
      <c r="D20" t="s">
        <v>2</v>
      </c>
      <c r="E20" t="s">
        <v>2868</v>
      </c>
      <c r="F20">
        <v>2844</v>
      </c>
      <c r="G20" t="s">
        <v>254</v>
      </c>
      <c r="I20" s="1" t="s">
        <v>2</v>
      </c>
      <c r="J20" t="str">
        <f t="shared" si="0"/>
        <v>Adenosine</v>
      </c>
    </row>
    <row r="21" spans="1:10" x14ac:dyDescent="0.2">
      <c r="A21" t="s">
        <v>33</v>
      </c>
      <c r="B21" s="135" t="s">
        <v>15</v>
      </c>
      <c r="D21" t="s">
        <v>2</v>
      </c>
      <c r="E21" t="s">
        <v>2868</v>
      </c>
      <c r="F21">
        <v>2844</v>
      </c>
      <c r="G21" t="s">
        <v>254</v>
      </c>
      <c r="I21" s="1" t="s">
        <v>2</v>
      </c>
      <c r="J21" t="str">
        <f t="shared" si="0"/>
        <v>Adenosine</v>
      </c>
    </row>
    <row r="22" spans="1:10" x14ac:dyDescent="0.2">
      <c r="A22" t="s">
        <v>43</v>
      </c>
      <c r="B22" s="135" t="s">
        <v>15</v>
      </c>
      <c r="D22" t="s">
        <v>2919</v>
      </c>
      <c r="E22" t="s">
        <v>2868</v>
      </c>
      <c r="F22">
        <v>2504</v>
      </c>
      <c r="G22" t="s">
        <v>254</v>
      </c>
      <c r="I22" s="1" t="s">
        <v>2919</v>
      </c>
      <c r="J22" t="str">
        <f t="shared" si="0"/>
        <v>Angiotensin II</v>
      </c>
    </row>
    <row r="23" spans="1:10" x14ac:dyDescent="0.2">
      <c r="A23" t="s">
        <v>146</v>
      </c>
      <c r="B23" s="135" t="s">
        <v>15</v>
      </c>
      <c r="C23" t="s">
        <v>2918</v>
      </c>
      <c r="D23" t="s">
        <v>251</v>
      </c>
      <c r="E23" t="s">
        <v>2868</v>
      </c>
      <c r="F23">
        <v>2487</v>
      </c>
      <c r="G23" t="s">
        <v>254</v>
      </c>
      <c r="I23" s="1" t="s">
        <v>2918</v>
      </c>
      <c r="J23" t="str">
        <f t="shared" si="0"/>
        <v>LTB4</v>
      </c>
    </row>
    <row r="24" spans="1:10" x14ac:dyDescent="0.2">
      <c r="A24" t="s">
        <v>147</v>
      </c>
      <c r="B24" s="135" t="s">
        <v>15</v>
      </c>
      <c r="C24" t="s">
        <v>2918</v>
      </c>
      <c r="D24" t="s">
        <v>251</v>
      </c>
      <c r="E24" t="s">
        <v>2868</v>
      </c>
      <c r="F24">
        <v>2487</v>
      </c>
      <c r="G24" t="s">
        <v>254</v>
      </c>
      <c r="I24" s="1" t="s">
        <v>2918</v>
      </c>
      <c r="J24" t="str">
        <f t="shared" si="0"/>
        <v>LTB4</v>
      </c>
    </row>
    <row r="25" spans="1:10" x14ac:dyDescent="0.2">
      <c r="A25" t="s">
        <v>144</v>
      </c>
      <c r="B25" s="135" t="s">
        <v>15</v>
      </c>
      <c r="C25" t="s">
        <v>2917</v>
      </c>
      <c r="D25" t="s">
        <v>236</v>
      </c>
      <c r="E25" t="s">
        <v>2868</v>
      </c>
      <c r="F25">
        <v>2487</v>
      </c>
      <c r="G25" t="s">
        <v>254</v>
      </c>
      <c r="I25" s="1" t="s">
        <v>2917</v>
      </c>
      <c r="J25" t="s">
        <v>236</v>
      </c>
    </row>
    <row r="26" spans="1:10" x14ac:dyDescent="0.2">
      <c r="A26" t="s">
        <v>145</v>
      </c>
      <c r="B26" s="135" t="s">
        <v>15</v>
      </c>
      <c r="C26" t="s">
        <v>2917</v>
      </c>
      <c r="D26" t="s">
        <v>236</v>
      </c>
      <c r="E26" t="s">
        <v>2868</v>
      </c>
      <c r="F26">
        <v>2487</v>
      </c>
      <c r="G26" t="s">
        <v>254</v>
      </c>
      <c r="I26" s="1" t="s">
        <v>2917</v>
      </c>
      <c r="J26" t="s">
        <v>236</v>
      </c>
    </row>
    <row r="27" spans="1:10" x14ac:dyDescent="0.2">
      <c r="A27" t="s">
        <v>227</v>
      </c>
      <c r="B27" s="135" t="s">
        <v>15</v>
      </c>
      <c r="D27" t="s">
        <v>2916</v>
      </c>
      <c r="E27" t="s">
        <v>2868</v>
      </c>
      <c r="F27">
        <v>2174</v>
      </c>
      <c r="G27" t="s">
        <v>254</v>
      </c>
      <c r="I27" s="1" t="s">
        <v>2916</v>
      </c>
      <c r="J27" t="str">
        <f>I27</f>
        <v>Oxytocin</v>
      </c>
    </row>
    <row r="28" spans="1:10" x14ac:dyDescent="0.2">
      <c r="A28" t="s">
        <v>228</v>
      </c>
      <c r="B28" s="135" t="s">
        <v>15</v>
      </c>
      <c r="C28" t="s">
        <v>2915</v>
      </c>
      <c r="D28" t="s">
        <v>234</v>
      </c>
      <c r="E28" t="s">
        <v>2868</v>
      </c>
      <c r="F28">
        <v>2168</v>
      </c>
      <c r="G28" t="s">
        <v>254</v>
      </c>
      <c r="I28" s="1" t="s">
        <v>2915</v>
      </c>
      <c r="J28" t="s">
        <v>234</v>
      </c>
    </row>
    <row r="29" spans="1:10" x14ac:dyDescent="0.2">
      <c r="A29" t="s">
        <v>230</v>
      </c>
      <c r="B29" s="135" t="s">
        <v>15</v>
      </c>
      <c r="C29" t="s">
        <v>2915</v>
      </c>
      <c r="D29" t="s">
        <v>234</v>
      </c>
      <c r="E29" t="s">
        <v>2868</v>
      </c>
      <c r="F29">
        <v>2168</v>
      </c>
      <c r="G29" t="s">
        <v>254</v>
      </c>
      <c r="I29" s="1" t="s">
        <v>2915</v>
      </c>
      <c r="J29" t="s">
        <v>234</v>
      </c>
    </row>
    <row r="30" spans="1:10" x14ac:dyDescent="0.2">
      <c r="A30" t="s">
        <v>218</v>
      </c>
      <c r="B30" s="135" t="s">
        <v>15</v>
      </c>
      <c r="D30" t="s">
        <v>2914</v>
      </c>
      <c r="E30" t="s">
        <v>2868</v>
      </c>
      <c r="F30">
        <v>2019</v>
      </c>
      <c r="G30" t="s">
        <v>254</v>
      </c>
      <c r="I30" s="1" t="s">
        <v>2914</v>
      </c>
      <c r="J30" t="s">
        <v>217</v>
      </c>
    </row>
    <row r="31" spans="1:10" x14ac:dyDescent="0.2">
      <c r="A31" t="s">
        <v>203</v>
      </c>
      <c r="B31" s="135" t="s">
        <v>15</v>
      </c>
      <c r="C31" t="s">
        <v>2911</v>
      </c>
      <c r="D31" t="s">
        <v>241</v>
      </c>
      <c r="E31" t="s">
        <v>2868</v>
      </c>
      <c r="F31">
        <v>1883</v>
      </c>
      <c r="G31" t="s">
        <v>254</v>
      </c>
      <c r="I31" s="1" t="s">
        <v>2911</v>
      </c>
      <c r="J31" t="s">
        <v>241</v>
      </c>
    </row>
    <row r="32" spans="1:10" x14ac:dyDescent="0.2">
      <c r="A32" t="s">
        <v>204</v>
      </c>
      <c r="B32" s="135" t="s">
        <v>15</v>
      </c>
      <c r="C32" t="s">
        <v>2911</v>
      </c>
      <c r="D32" t="s">
        <v>2913</v>
      </c>
      <c r="E32" t="s">
        <v>2868</v>
      </c>
      <c r="F32">
        <v>1883</v>
      </c>
      <c r="G32" t="s">
        <v>254</v>
      </c>
      <c r="I32" s="1" t="s">
        <v>2911</v>
      </c>
      <c r="J32" t="s">
        <v>2913</v>
      </c>
    </row>
    <row r="33" spans="1:10" x14ac:dyDescent="0.2">
      <c r="A33" t="s">
        <v>205</v>
      </c>
      <c r="B33" s="135" t="s">
        <v>15</v>
      </c>
      <c r="C33" t="s">
        <v>2911</v>
      </c>
      <c r="D33" t="s">
        <v>2912</v>
      </c>
      <c r="E33" t="s">
        <v>2868</v>
      </c>
      <c r="F33">
        <v>1883</v>
      </c>
      <c r="G33" t="s">
        <v>254</v>
      </c>
      <c r="I33" s="1" t="s">
        <v>2911</v>
      </c>
      <c r="J33" t="s">
        <v>2912</v>
      </c>
    </row>
    <row r="34" spans="1:10" x14ac:dyDescent="0.2">
      <c r="A34" t="s">
        <v>206</v>
      </c>
      <c r="B34" s="135" t="s">
        <v>15</v>
      </c>
      <c r="C34" t="s">
        <v>2911</v>
      </c>
      <c r="D34" t="s">
        <v>2910</v>
      </c>
      <c r="E34" t="s">
        <v>2868</v>
      </c>
      <c r="F34">
        <v>1883</v>
      </c>
      <c r="G34" t="s">
        <v>254</v>
      </c>
      <c r="I34" s="1" t="s">
        <v>2911</v>
      </c>
      <c r="J34" t="s">
        <v>2910</v>
      </c>
    </row>
    <row r="35" spans="1:10" x14ac:dyDescent="0.2">
      <c r="A35" t="s">
        <v>207</v>
      </c>
      <c r="B35" s="135" t="s">
        <v>15</v>
      </c>
      <c r="C35" t="s">
        <v>2909</v>
      </c>
      <c r="D35" t="s">
        <v>240</v>
      </c>
      <c r="E35" t="s">
        <v>2868</v>
      </c>
      <c r="F35">
        <v>1881</v>
      </c>
      <c r="G35" t="s">
        <v>254</v>
      </c>
      <c r="I35" s="1" t="s">
        <v>2909</v>
      </c>
      <c r="J35" t="s">
        <v>240</v>
      </c>
    </row>
    <row r="36" spans="1:10" x14ac:dyDescent="0.2">
      <c r="A36" t="s">
        <v>191</v>
      </c>
      <c r="B36" s="135" t="s">
        <v>15</v>
      </c>
      <c r="C36" t="s">
        <v>2907</v>
      </c>
      <c r="D36" t="s">
        <v>2908</v>
      </c>
      <c r="E36" t="s">
        <v>2868</v>
      </c>
      <c r="F36">
        <v>1734</v>
      </c>
      <c r="G36" t="s">
        <v>254</v>
      </c>
      <c r="I36" s="1" t="s">
        <v>2907</v>
      </c>
      <c r="J36" t="str">
        <f t="shared" ref="J36:J44" si="1">I36</f>
        <v>UTP</v>
      </c>
    </row>
    <row r="37" spans="1:10" x14ac:dyDescent="0.2">
      <c r="A37" t="s">
        <v>187</v>
      </c>
      <c r="B37" s="135" t="s">
        <v>15</v>
      </c>
      <c r="D37" t="s">
        <v>239</v>
      </c>
      <c r="E37" t="s">
        <v>2868</v>
      </c>
      <c r="F37">
        <v>1697</v>
      </c>
      <c r="G37" t="s">
        <v>254</v>
      </c>
      <c r="I37" s="1" t="s">
        <v>239</v>
      </c>
      <c r="J37" t="str">
        <f t="shared" si="1"/>
        <v>Orexin-A</v>
      </c>
    </row>
    <row r="38" spans="1:10" x14ac:dyDescent="0.2">
      <c r="A38" t="s">
        <v>184</v>
      </c>
      <c r="B38" s="135" t="s">
        <v>15</v>
      </c>
      <c r="D38" t="s">
        <v>2906</v>
      </c>
      <c r="E38" t="s">
        <v>2868</v>
      </c>
      <c r="F38">
        <v>1681</v>
      </c>
      <c r="G38" t="s">
        <v>254</v>
      </c>
      <c r="I38" s="1" t="s">
        <v>2906</v>
      </c>
      <c r="J38" t="str">
        <f t="shared" si="1"/>
        <v>Nociceptin</v>
      </c>
    </row>
    <row r="39" spans="1:10" x14ac:dyDescent="0.2">
      <c r="A39" t="s">
        <v>183</v>
      </c>
      <c r="B39" s="135" t="s">
        <v>15</v>
      </c>
      <c r="C39" t="s">
        <v>2904</v>
      </c>
      <c r="D39" t="s">
        <v>2905</v>
      </c>
      <c r="E39" t="s">
        <v>2868</v>
      </c>
      <c r="F39">
        <v>1647</v>
      </c>
      <c r="G39" t="s">
        <v>255</v>
      </c>
      <c r="I39" s="1" t="s">
        <v>2904</v>
      </c>
      <c r="J39" t="str">
        <f t="shared" si="1"/>
        <v>DAMGO</v>
      </c>
    </row>
    <row r="40" spans="1:10" x14ac:dyDescent="0.2">
      <c r="A40" t="s">
        <v>182</v>
      </c>
      <c r="B40" s="135" t="s">
        <v>15</v>
      </c>
      <c r="D40" t="s">
        <v>2903</v>
      </c>
      <c r="E40" t="s">
        <v>2868</v>
      </c>
      <c r="F40">
        <v>1620</v>
      </c>
      <c r="G40" t="s">
        <v>254</v>
      </c>
      <c r="I40" s="1" t="s">
        <v>2903</v>
      </c>
      <c r="J40" t="str">
        <f t="shared" si="1"/>
        <v>Dynorphin A</v>
      </c>
    </row>
    <row r="41" spans="1:10" x14ac:dyDescent="0.2">
      <c r="A41" t="s">
        <v>181</v>
      </c>
      <c r="B41" s="135" t="s">
        <v>15</v>
      </c>
      <c r="C41" t="s">
        <v>2901</v>
      </c>
      <c r="D41" t="s">
        <v>2902</v>
      </c>
      <c r="E41" t="s">
        <v>2868</v>
      </c>
      <c r="F41">
        <v>1611</v>
      </c>
      <c r="G41" t="s">
        <v>255</v>
      </c>
      <c r="I41" s="1" t="s">
        <v>2901</v>
      </c>
      <c r="J41" t="str">
        <f t="shared" si="1"/>
        <v>SNC-80</v>
      </c>
    </row>
    <row r="42" spans="1:10" x14ac:dyDescent="0.2">
      <c r="A42" t="s">
        <v>140</v>
      </c>
      <c r="B42" s="135" t="s">
        <v>15</v>
      </c>
      <c r="D42" t="s">
        <v>2900</v>
      </c>
      <c r="E42" t="s">
        <v>2868</v>
      </c>
      <c r="F42">
        <v>1588</v>
      </c>
      <c r="G42" t="s">
        <v>254</v>
      </c>
      <c r="I42" s="1" t="s">
        <v>2900</v>
      </c>
      <c r="J42" t="str">
        <f t="shared" si="1"/>
        <v>Nicotinic acid</v>
      </c>
    </row>
    <row r="43" spans="1:10" x14ac:dyDescent="0.2">
      <c r="A43" t="s">
        <v>177</v>
      </c>
      <c r="B43" s="135" t="s">
        <v>15</v>
      </c>
      <c r="C43" t="s">
        <v>1897</v>
      </c>
      <c r="D43" t="s">
        <v>2899</v>
      </c>
      <c r="E43" t="s">
        <v>2868</v>
      </c>
      <c r="F43">
        <v>1504</v>
      </c>
      <c r="G43" t="s">
        <v>254</v>
      </c>
      <c r="I43" s="1" t="s">
        <v>1897</v>
      </c>
      <c r="J43" t="str">
        <f t="shared" si="1"/>
        <v>NPY</v>
      </c>
    </row>
    <row r="44" spans="1:10" x14ac:dyDescent="0.2">
      <c r="A44" t="s">
        <v>178</v>
      </c>
      <c r="B44" s="135" t="s">
        <v>15</v>
      </c>
      <c r="C44" t="s">
        <v>1897</v>
      </c>
      <c r="D44" t="s">
        <v>2899</v>
      </c>
      <c r="E44" t="s">
        <v>2868</v>
      </c>
      <c r="F44">
        <v>1504</v>
      </c>
      <c r="G44" t="s">
        <v>254</v>
      </c>
      <c r="I44" s="1" t="s">
        <v>1897</v>
      </c>
      <c r="J44" t="str">
        <f t="shared" si="1"/>
        <v>NPY</v>
      </c>
    </row>
    <row r="45" spans="1:10" x14ac:dyDescent="0.2">
      <c r="A45" t="s">
        <v>175</v>
      </c>
      <c r="B45" s="135" t="s">
        <v>15</v>
      </c>
      <c r="C45" t="s">
        <v>1871</v>
      </c>
      <c r="D45" t="s">
        <v>237</v>
      </c>
      <c r="E45" t="s">
        <v>2868</v>
      </c>
      <c r="F45">
        <v>1479</v>
      </c>
      <c r="G45" t="s">
        <v>254</v>
      </c>
      <c r="I45" s="1" t="s">
        <v>1871</v>
      </c>
      <c r="J45" t="s">
        <v>237</v>
      </c>
    </row>
    <row r="46" spans="1:10" x14ac:dyDescent="0.2">
      <c r="A46" t="s">
        <v>167</v>
      </c>
      <c r="B46" s="135" t="s">
        <v>57</v>
      </c>
      <c r="D46" t="s">
        <v>2898</v>
      </c>
      <c r="E46" t="s">
        <v>2868</v>
      </c>
      <c r="F46">
        <v>1369</v>
      </c>
      <c r="G46" t="s">
        <v>254</v>
      </c>
      <c r="I46" s="1" t="s">
        <v>2898</v>
      </c>
      <c r="J46" t="str">
        <f t="shared" ref="J46:J59" si="2">I46</f>
        <v>Glutamate</v>
      </c>
    </row>
    <row r="47" spans="1:10" x14ac:dyDescent="0.2">
      <c r="A47" t="s">
        <v>168</v>
      </c>
      <c r="B47" s="135" t="s">
        <v>57</v>
      </c>
      <c r="D47" t="s">
        <v>2898</v>
      </c>
      <c r="E47" t="s">
        <v>2868</v>
      </c>
      <c r="F47">
        <v>1369</v>
      </c>
      <c r="G47" t="s">
        <v>254</v>
      </c>
      <c r="I47" s="1" t="s">
        <v>2898</v>
      </c>
      <c r="J47" t="str">
        <f t="shared" si="2"/>
        <v>Glutamate</v>
      </c>
    </row>
    <row r="48" spans="1:10" x14ac:dyDescent="0.2">
      <c r="A48" t="s">
        <v>0</v>
      </c>
      <c r="B48" s="135" t="s">
        <v>57</v>
      </c>
      <c r="D48" t="s">
        <v>2898</v>
      </c>
      <c r="E48" t="s">
        <v>2868</v>
      </c>
      <c r="F48">
        <v>1369</v>
      </c>
      <c r="G48" t="s">
        <v>254</v>
      </c>
      <c r="I48" s="1" t="s">
        <v>2898</v>
      </c>
      <c r="J48" t="str">
        <f t="shared" si="2"/>
        <v>Glutamate</v>
      </c>
    </row>
    <row r="49" spans="1:10" x14ac:dyDescent="0.2">
      <c r="A49" t="s">
        <v>169</v>
      </c>
      <c r="B49" s="135" t="s">
        <v>57</v>
      </c>
      <c r="D49" t="s">
        <v>2898</v>
      </c>
      <c r="E49" t="s">
        <v>2868</v>
      </c>
      <c r="F49">
        <v>1369</v>
      </c>
      <c r="G49" t="s">
        <v>254</v>
      </c>
      <c r="I49" s="1" t="s">
        <v>2898</v>
      </c>
      <c r="J49" t="str">
        <f t="shared" si="2"/>
        <v>Glutamate</v>
      </c>
    </row>
    <row r="50" spans="1:10" x14ac:dyDescent="0.2">
      <c r="A50" t="s">
        <v>170</v>
      </c>
      <c r="B50" s="135" t="s">
        <v>57</v>
      </c>
      <c r="D50" t="s">
        <v>2898</v>
      </c>
      <c r="E50" t="s">
        <v>2868</v>
      </c>
      <c r="F50">
        <v>1369</v>
      </c>
      <c r="G50" t="s">
        <v>254</v>
      </c>
      <c r="I50" s="1" t="s">
        <v>2898</v>
      </c>
      <c r="J50" t="str">
        <f t="shared" si="2"/>
        <v>Glutamate</v>
      </c>
    </row>
    <row r="51" spans="1:10" x14ac:dyDescent="0.2">
      <c r="A51" t="s">
        <v>160</v>
      </c>
      <c r="B51" s="135" t="s">
        <v>15</v>
      </c>
      <c r="C51" t="s">
        <v>2896</v>
      </c>
      <c r="D51" t="s">
        <v>2897</v>
      </c>
      <c r="E51" t="s">
        <v>2868</v>
      </c>
      <c r="F51">
        <v>1333</v>
      </c>
      <c r="G51" t="s">
        <v>254</v>
      </c>
      <c r="I51" s="1" t="s">
        <v>2896</v>
      </c>
      <c r="J51" t="str">
        <f t="shared" si="2"/>
        <v>γ-MSH</v>
      </c>
    </row>
    <row r="52" spans="1:10" x14ac:dyDescent="0.2">
      <c r="A52" t="s">
        <v>161</v>
      </c>
      <c r="B52" s="135" t="s">
        <v>15</v>
      </c>
      <c r="C52" t="s">
        <v>248</v>
      </c>
      <c r="D52" t="s">
        <v>2895</v>
      </c>
      <c r="E52" t="s">
        <v>2868</v>
      </c>
      <c r="F52">
        <v>1320</v>
      </c>
      <c r="G52" t="s">
        <v>254</v>
      </c>
      <c r="I52" s="1" t="s">
        <v>248</v>
      </c>
      <c r="J52" t="str">
        <f t="shared" si="2"/>
        <v>α-MSH</v>
      </c>
    </row>
    <row r="53" spans="1:10" x14ac:dyDescent="0.2">
      <c r="A53" t="s">
        <v>135</v>
      </c>
      <c r="B53" s="135" t="s">
        <v>15</v>
      </c>
      <c r="D53" t="s">
        <v>136</v>
      </c>
      <c r="E53" t="s">
        <v>2868</v>
      </c>
      <c r="F53">
        <v>1204</v>
      </c>
      <c r="G53" t="s">
        <v>254</v>
      </c>
      <c r="I53" s="1" t="s">
        <v>136</v>
      </c>
      <c r="J53" t="str">
        <f t="shared" si="2"/>
        <v>Histamine</v>
      </c>
    </row>
    <row r="54" spans="1:10" x14ac:dyDescent="0.2">
      <c r="A54" t="s">
        <v>137</v>
      </c>
      <c r="B54" s="135" t="s">
        <v>15</v>
      </c>
      <c r="D54" t="s">
        <v>136</v>
      </c>
      <c r="E54" t="s">
        <v>2868</v>
      </c>
      <c r="F54">
        <v>1204</v>
      </c>
      <c r="G54" t="s">
        <v>254</v>
      </c>
      <c r="I54" s="1" t="s">
        <v>136</v>
      </c>
      <c r="J54" t="str">
        <f t="shared" si="2"/>
        <v>Histamine</v>
      </c>
    </row>
    <row r="55" spans="1:10" x14ac:dyDescent="0.2">
      <c r="A55" t="s">
        <v>131</v>
      </c>
      <c r="B55" s="135" t="s">
        <v>15</v>
      </c>
      <c r="C55" t="s">
        <v>1322</v>
      </c>
      <c r="D55" t="s">
        <v>2894</v>
      </c>
      <c r="E55" t="s">
        <v>2868</v>
      </c>
      <c r="F55">
        <v>1162</v>
      </c>
      <c r="G55" t="s">
        <v>254</v>
      </c>
      <c r="I55" s="1" t="s">
        <v>2893</v>
      </c>
      <c r="J55" t="str">
        <f t="shared" si="2"/>
        <v>LH-RH</v>
      </c>
    </row>
    <row r="56" spans="1:10" x14ac:dyDescent="0.2">
      <c r="A56" t="s">
        <v>232</v>
      </c>
      <c r="B56" s="135" t="s">
        <v>53</v>
      </c>
      <c r="C56" t="s">
        <v>2083</v>
      </c>
      <c r="D56" t="s">
        <v>2892</v>
      </c>
      <c r="E56" t="s">
        <v>2868</v>
      </c>
      <c r="F56">
        <v>1152</v>
      </c>
      <c r="G56" t="s">
        <v>254</v>
      </c>
      <c r="I56" s="1" t="s">
        <v>2083</v>
      </c>
      <c r="J56" t="str">
        <f t="shared" si="2"/>
        <v>VIP</v>
      </c>
    </row>
    <row r="57" spans="1:10" x14ac:dyDescent="0.2">
      <c r="A57" t="s">
        <v>129</v>
      </c>
      <c r="B57" s="135" t="s">
        <v>53</v>
      </c>
      <c r="C57" t="s">
        <v>2890</v>
      </c>
      <c r="D57" t="s">
        <v>2891</v>
      </c>
      <c r="E57" t="s">
        <v>2868</v>
      </c>
      <c r="F57">
        <v>1140</v>
      </c>
      <c r="G57" t="s">
        <v>254</v>
      </c>
      <c r="I57" s="1" t="s">
        <v>2890</v>
      </c>
      <c r="J57" t="str">
        <f t="shared" si="2"/>
        <v>GLP-2 (1-33)</v>
      </c>
    </row>
    <row r="58" spans="1:10" x14ac:dyDescent="0.2">
      <c r="A58" t="s">
        <v>130</v>
      </c>
      <c r="B58" s="135" t="s">
        <v>53</v>
      </c>
      <c r="D58" t="s">
        <v>2798</v>
      </c>
      <c r="E58" t="s">
        <v>2868</v>
      </c>
      <c r="F58">
        <v>1136</v>
      </c>
      <c r="G58" t="s">
        <v>254</v>
      </c>
      <c r="I58" s="1" t="s">
        <v>2798</v>
      </c>
      <c r="J58" t="str">
        <f t="shared" si="2"/>
        <v>Glucagon</v>
      </c>
    </row>
    <row r="59" spans="1:10" x14ac:dyDescent="0.2">
      <c r="A59" t="s">
        <v>125</v>
      </c>
      <c r="B59" s="135" t="s">
        <v>15</v>
      </c>
      <c r="D59" t="s">
        <v>126</v>
      </c>
      <c r="E59" t="s">
        <v>2868</v>
      </c>
      <c r="F59">
        <v>1099</v>
      </c>
      <c r="G59" t="s">
        <v>254</v>
      </c>
      <c r="I59" s="1" t="s">
        <v>126</v>
      </c>
      <c r="J59" t="str">
        <f t="shared" si="2"/>
        <v>Ghrelin</v>
      </c>
    </row>
    <row r="60" spans="1:10" x14ac:dyDescent="0.2">
      <c r="A60" t="s">
        <v>118</v>
      </c>
      <c r="B60" s="135" t="s">
        <v>15</v>
      </c>
      <c r="C60" t="s">
        <v>2889</v>
      </c>
      <c r="D60" t="s">
        <v>242</v>
      </c>
      <c r="E60" t="s">
        <v>2868</v>
      </c>
      <c r="F60" s="136">
        <v>1062</v>
      </c>
      <c r="G60" t="s">
        <v>254</v>
      </c>
      <c r="I60" s="1" t="s">
        <v>2889</v>
      </c>
      <c r="J60" t="s">
        <v>242</v>
      </c>
    </row>
    <row r="61" spans="1:10" x14ac:dyDescent="0.2">
      <c r="A61" t="s">
        <v>119</v>
      </c>
      <c r="B61" s="135" t="s">
        <v>15</v>
      </c>
      <c r="C61" t="s">
        <v>2889</v>
      </c>
      <c r="D61" t="s">
        <v>242</v>
      </c>
      <c r="E61" t="s">
        <v>2868</v>
      </c>
      <c r="F61" s="136">
        <v>1062</v>
      </c>
      <c r="G61" t="s">
        <v>254</v>
      </c>
      <c r="I61" s="1" t="s">
        <v>2889</v>
      </c>
      <c r="J61" t="s">
        <v>242</v>
      </c>
    </row>
    <row r="62" spans="1:10" x14ac:dyDescent="0.2">
      <c r="A62" t="s">
        <v>120</v>
      </c>
      <c r="B62" s="135" t="s">
        <v>15</v>
      </c>
      <c r="D62" t="s">
        <v>2888</v>
      </c>
      <c r="E62" t="s">
        <v>2868</v>
      </c>
      <c r="F62">
        <v>1049</v>
      </c>
      <c r="G62" t="s">
        <v>254</v>
      </c>
      <c r="I62" s="1" t="s">
        <v>2888</v>
      </c>
      <c r="J62" t="str">
        <f t="shared" ref="J62:J69" si="3">I62</f>
        <v>α-linolenic acid</v>
      </c>
    </row>
    <row r="63" spans="1:10" x14ac:dyDescent="0.2">
      <c r="A63" t="s">
        <v>112</v>
      </c>
      <c r="B63" s="135" t="s">
        <v>15</v>
      </c>
      <c r="D63" t="s">
        <v>235</v>
      </c>
      <c r="E63" t="s">
        <v>2868</v>
      </c>
      <c r="F63">
        <v>989</v>
      </c>
      <c r="G63" t="s">
        <v>254</v>
      </c>
      <c r="I63" s="1" t="s">
        <v>235</v>
      </c>
      <c r="J63" t="str">
        <f t="shared" si="3"/>
        <v>Endothelin-1</v>
      </c>
    </row>
    <row r="64" spans="1:10" x14ac:dyDescent="0.2">
      <c r="A64" t="s">
        <v>106</v>
      </c>
      <c r="B64" s="135" t="s">
        <v>15</v>
      </c>
      <c r="D64" t="s">
        <v>107</v>
      </c>
      <c r="E64" t="s">
        <v>2868</v>
      </c>
      <c r="F64">
        <v>940</v>
      </c>
      <c r="G64" t="s">
        <v>254</v>
      </c>
      <c r="I64" s="1" t="s">
        <v>107</v>
      </c>
      <c r="J64" t="str">
        <f t="shared" si="3"/>
        <v>Dopamine</v>
      </c>
    </row>
    <row r="65" spans="1:10" x14ac:dyDescent="0.2">
      <c r="A65" t="s">
        <v>108</v>
      </c>
      <c r="B65" s="135" t="s">
        <v>15</v>
      </c>
      <c r="D65" t="s">
        <v>107</v>
      </c>
      <c r="E65" t="s">
        <v>2868</v>
      </c>
      <c r="F65">
        <v>940</v>
      </c>
      <c r="G65" t="s">
        <v>254</v>
      </c>
      <c r="I65" s="1" t="s">
        <v>107</v>
      </c>
      <c r="J65" t="str">
        <f t="shared" si="3"/>
        <v>Dopamine</v>
      </c>
    </row>
    <row r="66" spans="1:10" x14ac:dyDescent="0.2">
      <c r="A66" t="s">
        <v>111</v>
      </c>
      <c r="B66" s="135" t="s">
        <v>15</v>
      </c>
      <c r="D66" t="s">
        <v>107</v>
      </c>
      <c r="E66" t="s">
        <v>2868</v>
      </c>
      <c r="F66">
        <v>940</v>
      </c>
      <c r="G66" t="s">
        <v>254</v>
      </c>
      <c r="I66" s="1" t="s">
        <v>107</v>
      </c>
      <c r="J66" t="str">
        <f t="shared" si="3"/>
        <v>Dopamine</v>
      </c>
    </row>
    <row r="67" spans="1:10" x14ac:dyDescent="0.2">
      <c r="A67" t="s">
        <v>105</v>
      </c>
      <c r="B67" s="135" t="s">
        <v>53</v>
      </c>
      <c r="D67" t="s">
        <v>2887</v>
      </c>
      <c r="E67" t="s">
        <v>2868</v>
      </c>
      <c r="F67">
        <v>921</v>
      </c>
      <c r="G67" t="s">
        <v>254</v>
      </c>
      <c r="I67" s="1" t="s">
        <v>2887</v>
      </c>
      <c r="J67" t="str">
        <f t="shared" si="3"/>
        <v>Urocortin II</v>
      </c>
    </row>
    <row r="68" spans="1:10" x14ac:dyDescent="0.2">
      <c r="A68" t="s">
        <v>104</v>
      </c>
      <c r="B68" s="135" t="s">
        <v>53</v>
      </c>
      <c r="C68" t="s">
        <v>1043</v>
      </c>
      <c r="D68" t="s">
        <v>2886</v>
      </c>
      <c r="E68" t="s">
        <v>2868</v>
      </c>
      <c r="F68">
        <v>912</v>
      </c>
      <c r="G68" t="s">
        <v>254</v>
      </c>
      <c r="I68" s="1" t="s">
        <v>1043</v>
      </c>
      <c r="J68" t="str">
        <f t="shared" si="3"/>
        <v>CRF</v>
      </c>
    </row>
    <row r="69" spans="1:10" x14ac:dyDescent="0.2">
      <c r="A69" t="s">
        <v>154</v>
      </c>
      <c r="B69" s="135" t="s">
        <v>15</v>
      </c>
      <c r="D69" t="s">
        <v>245</v>
      </c>
      <c r="E69" t="s">
        <v>2868</v>
      </c>
      <c r="F69">
        <v>911</v>
      </c>
      <c r="G69" t="s">
        <v>254</v>
      </c>
      <c r="I69" s="1" t="s">
        <v>245</v>
      </c>
      <c r="J69" t="str">
        <f t="shared" si="3"/>
        <v>Sphingosine 1-phosphate</v>
      </c>
    </row>
    <row r="70" spans="1:10" x14ac:dyDescent="0.2">
      <c r="A70" t="s">
        <v>80</v>
      </c>
      <c r="B70" s="135" t="s">
        <v>15</v>
      </c>
      <c r="C70" t="s">
        <v>914</v>
      </c>
      <c r="D70" t="s">
        <v>2885</v>
      </c>
      <c r="E70" t="s">
        <v>2868</v>
      </c>
      <c r="F70">
        <v>864</v>
      </c>
      <c r="G70" t="s">
        <v>254</v>
      </c>
      <c r="I70" s="1" t="s">
        <v>2884</v>
      </c>
      <c r="J70" t="s">
        <v>914</v>
      </c>
    </row>
    <row r="71" spans="1:10" x14ac:dyDescent="0.2">
      <c r="A71" t="s">
        <v>74</v>
      </c>
      <c r="B71" s="135" t="s">
        <v>15</v>
      </c>
      <c r="C71" t="s">
        <v>1064</v>
      </c>
      <c r="D71" t="s">
        <v>2883</v>
      </c>
      <c r="E71" t="s">
        <v>2868</v>
      </c>
      <c r="F71">
        <v>821</v>
      </c>
      <c r="G71" t="s">
        <v>254</v>
      </c>
      <c r="I71" s="1" t="s">
        <v>1064</v>
      </c>
      <c r="J71" t="str">
        <f t="shared" ref="J71:J80" si="4">I71</f>
        <v>CXCL8</v>
      </c>
    </row>
    <row r="72" spans="1:10" x14ac:dyDescent="0.2">
      <c r="A72" t="s">
        <v>68</v>
      </c>
      <c r="B72" s="135" t="s">
        <v>15</v>
      </c>
      <c r="C72" t="s">
        <v>967</v>
      </c>
      <c r="D72" t="s">
        <v>2882</v>
      </c>
      <c r="E72" t="s">
        <v>2868</v>
      </c>
      <c r="F72">
        <v>771</v>
      </c>
      <c r="G72" t="s">
        <v>254</v>
      </c>
      <c r="I72" s="1" t="s">
        <v>988</v>
      </c>
      <c r="J72" t="str">
        <f t="shared" si="4"/>
        <v>CCL20</v>
      </c>
    </row>
    <row r="73" spans="1:10" x14ac:dyDescent="0.2">
      <c r="A73" t="s">
        <v>67</v>
      </c>
      <c r="B73" s="135" t="s">
        <v>15</v>
      </c>
      <c r="C73" t="s">
        <v>939</v>
      </c>
      <c r="D73" t="s">
        <v>2881</v>
      </c>
      <c r="E73" t="s">
        <v>2868</v>
      </c>
      <c r="F73">
        <v>756</v>
      </c>
      <c r="G73" t="s">
        <v>254</v>
      </c>
      <c r="I73" s="1" t="s">
        <v>2880</v>
      </c>
      <c r="J73" t="str">
        <f t="shared" si="4"/>
        <v>CCL3 (MIP-1a)</v>
      </c>
    </row>
    <row r="74" spans="1:10" x14ac:dyDescent="0.2">
      <c r="A74" t="s">
        <v>58</v>
      </c>
      <c r="B74" s="135" t="s">
        <v>15</v>
      </c>
      <c r="D74" t="s">
        <v>2879</v>
      </c>
      <c r="E74" t="s">
        <v>2868</v>
      </c>
      <c r="F74">
        <v>733</v>
      </c>
      <c r="G74" t="s">
        <v>255</v>
      </c>
      <c r="I74" s="1" t="s">
        <v>2878</v>
      </c>
      <c r="J74" t="str">
        <f t="shared" si="4"/>
        <v>WIN55,212-2</v>
      </c>
    </row>
    <row r="75" spans="1:10" x14ac:dyDescent="0.2">
      <c r="A75" t="s">
        <v>59</v>
      </c>
      <c r="B75" s="135" t="s">
        <v>15</v>
      </c>
      <c r="C75" t="s">
        <v>2878</v>
      </c>
      <c r="D75" t="s">
        <v>2879</v>
      </c>
      <c r="E75" t="s">
        <v>2868</v>
      </c>
      <c r="F75">
        <v>733</v>
      </c>
      <c r="G75" t="s">
        <v>255</v>
      </c>
      <c r="I75" s="1" t="s">
        <v>2878</v>
      </c>
      <c r="J75" t="str">
        <f t="shared" si="4"/>
        <v>WIN55,212-2</v>
      </c>
    </row>
    <row r="76" spans="1:10" x14ac:dyDescent="0.2">
      <c r="A76" t="s">
        <v>252</v>
      </c>
      <c r="B76" s="135">
        <v>0</v>
      </c>
      <c r="D76" t="s">
        <v>2877</v>
      </c>
      <c r="E76" t="s">
        <v>2868</v>
      </c>
      <c r="F76">
        <v>687</v>
      </c>
      <c r="G76" t="s">
        <v>254</v>
      </c>
      <c r="I76" s="1" t="s">
        <v>2877</v>
      </c>
      <c r="J76" t="str">
        <f t="shared" si="4"/>
        <v>Amylin</v>
      </c>
    </row>
    <row r="77" spans="1:10" x14ac:dyDescent="0.2">
      <c r="A77" t="s">
        <v>55</v>
      </c>
      <c r="B77" s="135" t="s">
        <v>53</v>
      </c>
      <c r="D77" t="s">
        <v>56</v>
      </c>
      <c r="E77" t="s">
        <v>2868</v>
      </c>
      <c r="F77">
        <v>685</v>
      </c>
      <c r="G77" t="s">
        <v>254</v>
      </c>
      <c r="I77" s="1" t="s">
        <v>56</v>
      </c>
      <c r="J77" t="str">
        <f t="shared" si="4"/>
        <v>Calcitonin</v>
      </c>
    </row>
    <row r="78" spans="1:10" x14ac:dyDescent="0.2">
      <c r="A78" t="s">
        <v>52</v>
      </c>
      <c r="B78" s="135" t="s">
        <v>15</v>
      </c>
      <c r="D78" t="s">
        <v>2876</v>
      </c>
      <c r="E78" t="s">
        <v>2868</v>
      </c>
      <c r="F78">
        <v>650</v>
      </c>
      <c r="G78" t="s">
        <v>254</v>
      </c>
      <c r="I78" s="1" t="s">
        <v>2876</v>
      </c>
      <c r="J78" t="str">
        <f t="shared" si="4"/>
        <v>Kallidin</v>
      </c>
    </row>
    <row r="79" spans="1:10" x14ac:dyDescent="0.2">
      <c r="A79" t="s">
        <v>54</v>
      </c>
      <c r="B79" s="135" t="s">
        <v>15</v>
      </c>
      <c r="D79" t="s">
        <v>2876</v>
      </c>
      <c r="E79" t="s">
        <v>2868</v>
      </c>
      <c r="F79">
        <v>650</v>
      </c>
      <c r="G79" t="s">
        <v>254</v>
      </c>
      <c r="I79" s="1" t="s">
        <v>2876</v>
      </c>
      <c r="J79" t="str">
        <f t="shared" si="4"/>
        <v>Kallidin</v>
      </c>
    </row>
    <row r="80" spans="1:10" x14ac:dyDescent="0.2">
      <c r="A80" t="s">
        <v>48</v>
      </c>
      <c r="B80" s="135" t="s">
        <v>15</v>
      </c>
      <c r="D80" t="s">
        <v>2875</v>
      </c>
      <c r="E80" t="s">
        <v>2868</v>
      </c>
      <c r="F80">
        <v>611</v>
      </c>
      <c r="G80" t="s">
        <v>254</v>
      </c>
      <c r="I80" s="1" t="s">
        <v>2875</v>
      </c>
      <c r="J80" t="str">
        <f t="shared" si="4"/>
        <v>Litocholic acid</v>
      </c>
    </row>
    <row r="81" spans="1:10" x14ac:dyDescent="0.2">
      <c r="A81" t="s">
        <v>45</v>
      </c>
      <c r="B81" s="135" t="s">
        <v>15</v>
      </c>
      <c r="D81" t="s">
        <v>2874</v>
      </c>
      <c r="E81" t="s">
        <v>2868</v>
      </c>
      <c r="F81">
        <v>599</v>
      </c>
      <c r="G81" t="s">
        <v>254</v>
      </c>
      <c r="I81" s="1" t="s">
        <v>2874</v>
      </c>
      <c r="J81" t="s">
        <v>47</v>
      </c>
    </row>
    <row r="82" spans="1:10" x14ac:dyDescent="0.2">
      <c r="A82" t="s">
        <v>103</v>
      </c>
      <c r="B82" s="135" t="s">
        <v>15</v>
      </c>
      <c r="C82" t="s">
        <v>853</v>
      </c>
      <c r="D82" t="s">
        <v>2873</v>
      </c>
      <c r="E82" t="s">
        <v>2868</v>
      </c>
      <c r="F82">
        <v>573</v>
      </c>
      <c r="G82" t="s">
        <v>254</v>
      </c>
      <c r="I82" s="1" t="s">
        <v>853</v>
      </c>
      <c r="J82" t="str">
        <f>I82</f>
        <v>C5a</v>
      </c>
    </row>
    <row r="83" spans="1:10" x14ac:dyDescent="0.2">
      <c r="A83" t="s">
        <v>91</v>
      </c>
      <c r="B83" s="135" t="s">
        <v>15</v>
      </c>
      <c r="C83" t="s">
        <v>2871</v>
      </c>
      <c r="D83" t="s">
        <v>2872</v>
      </c>
      <c r="E83" t="s">
        <v>2868</v>
      </c>
      <c r="F83">
        <v>566</v>
      </c>
      <c r="G83" t="s">
        <v>254</v>
      </c>
      <c r="I83" s="1" t="s">
        <v>2871</v>
      </c>
      <c r="J83" t="str">
        <f>I83</f>
        <v>Zn2+</v>
      </c>
    </row>
    <row r="84" spans="1:10" x14ac:dyDescent="0.2">
      <c r="A84" t="s">
        <v>34</v>
      </c>
      <c r="B84" s="135" t="s">
        <v>15</v>
      </c>
      <c r="D84" t="s">
        <v>2870</v>
      </c>
      <c r="E84" t="s">
        <v>2868</v>
      </c>
      <c r="F84">
        <v>484</v>
      </c>
      <c r="G84" t="s">
        <v>254</v>
      </c>
      <c r="I84" s="1" t="s">
        <v>2870</v>
      </c>
      <c r="J84" t="s">
        <v>434</v>
      </c>
    </row>
    <row r="85" spans="1:10" x14ac:dyDescent="0.2">
      <c r="A85" t="s">
        <v>37</v>
      </c>
      <c r="B85" s="135" t="s">
        <v>15</v>
      </c>
      <c r="D85" t="s">
        <v>2870</v>
      </c>
      <c r="E85" t="s">
        <v>2868</v>
      </c>
      <c r="F85">
        <v>484</v>
      </c>
      <c r="G85" t="s">
        <v>254</v>
      </c>
      <c r="I85" s="1" t="s">
        <v>2870</v>
      </c>
      <c r="J85" t="s">
        <v>434</v>
      </c>
    </row>
    <row r="86" spans="1:10" x14ac:dyDescent="0.2">
      <c r="A86" t="s">
        <v>38</v>
      </c>
      <c r="B86" s="135" t="s">
        <v>15</v>
      </c>
      <c r="D86" t="s">
        <v>2870</v>
      </c>
      <c r="E86" t="s">
        <v>2868</v>
      </c>
      <c r="F86">
        <v>484</v>
      </c>
      <c r="G86" t="s">
        <v>254</v>
      </c>
      <c r="I86" s="1" t="s">
        <v>2870</v>
      </c>
      <c r="J86" t="s">
        <v>434</v>
      </c>
    </row>
    <row r="87" spans="1:10" x14ac:dyDescent="0.2">
      <c r="A87" t="s">
        <v>39</v>
      </c>
      <c r="B87" s="135" t="s">
        <v>15</v>
      </c>
      <c r="D87" t="s">
        <v>2870</v>
      </c>
      <c r="E87" t="s">
        <v>2868</v>
      </c>
      <c r="F87">
        <v>484</v>
      </c>
      <c r="G87" t="s">
        <v>254</v>
      </c>
      <c r="I87" s="1" t="s">
        <v>2870</v>
      </c>
      <c r="J87" t="s">
        <v>434</v>
      </c>
    </row>
    <row r="88" spans="1:10" x14ac:dyDescent="0.2">
      <c r="A88" t="s">
        <v>40</v>
      </c>
      <c r="B88" s="135" t="s">
        <v>15</v>
      </c>
      <c r="D88" t="s">
        <v>2870</v>
      </c>
      <c r="E88" t="s">
        <v>2868</v>
      </c>
      <c r="F88">
        <v>484</v>
      </c>
      <c r="G88" t="s">
        <v>254</v>
      </c>
      <c r="I88" s="1" t="s">
        <v>2870</v>
      </c>
      <c r="J88" t="s">
        <v>434</v>
      </c>
    </row>
    <row r="89" spans="1:10" x14ac:dyDescent="0.2">
      <c r="A89" t="s">
        <v>41</v>
      </c>
      <c r="B89" s="135" t="s">
        <v>15</v>
      </c>
      <c r="D89" t="s">
        <v>2870</v>
      </c>
      <c r="E89" t="s">
        <v>2868</v>
      </c>
      <c r="F89">
        <v>484</v>
      </c>
      <c r="G89" t="s">
        <v>254</v>
      </c>
      <c r="I89" s="1" t="s">
        <v>2870</v>
      </c>
      <c r="J89" t="s">
        <v>434</v>
      </c>
    </row>
    <row r="90" spans="1:10" x14ac:dyDescent="0.2">
      <c r="A90" t="s">
        <v>26</v>
      </c>
      <c r="B90" s="135" t="s">
        <v>15</v>
      </c>
      <c r="D90" t="s">
        <v>2869</v>
      </c>
      <c r="E90" t="s">
        <v>2868</v>
      </c>
      <c r="F90">
        <v>294</v>
      </c>
      <c r="G90" t="s">
        <v>254</v>
      </c>
      <c r="I90" s="1" t="s">
        <v>2869</v>
      </c>
      <c r="J90" t="str">
        <f t="shared" ref="J90:J101" si="5">I90</f>
        <v>Acetylcholine</v>
      </c>
    </row>
    <row r="91" spans="1:10" x14ac:dyDescent="0.2">
      <c r="A91" t="s">
        <v>27</v>
      </c>
      <c r="B91" s="135" t="s">
        <v>15</v>
      </c>
      <c r="D91" t="s">
        <v>2869</v>
      </c>
      <c r="E91" t="s">
        <v>2868</v>
      </c>
      <c r="F91">
        <v>294</v>
      </c>
      <c r="G91" t="s">
        <v>254</v>
      </c>
      <c r="I91" s="1" t="s">
        <v>2869</v>
      </c>
      <c r="J91" t="str">
        <f t="shared" si="5"/>
        <v>Acetylcholine</v>
      </c>
    </row>
    <row r="92" spans="1:10" x14ac:dyDescent="0.2">
      <c r="A92" t="s">
        <v>28</v>
      </c>
      <c r="B92" s="135" t="s">
        <v>15</v>
      </c>
      <c r="D92" t="s">
        <v>2869</v>
      </c>
      <c r="E92" t="s">
        <v>2868</v>
      </c>
      <c r="F92">
        <v>294</v>
      </c>
      <c r="G92" t="s">
        <v>254</v>
      </c>
      <c r="I92" s="1" t="s">
        <v>2869</v>
      </c>
      <c r="J92" t="str">
        <f t="shared" si="5"/>
        <v>Acetylcholine</v>
      </c>
    </row>
    <row r="93" spans="1:10" x14ac:dyDescent="0.2">
      <c r="A93" t="s">
        <v>29</v>
      </c>
      <c r="B93" s="135" t="s">
        <v>15</v>
      </c>
      <c r="D93" t="s">
        <v>2869</v>
      </c>
      <c r="E93" t="s">
        <v>2868</v>
      </c>
      <c r="F93">
        <v>294</v>
      </c>
      <c r="G93" t="s">
        <v>254</v>
      </c>
      <c r="I93" s="1" t="s">
        <v>2869</v>
      </c>
      <c r="J93" t="str">
        <f t="shared" si="5"/>
        <v>Acetylcholine</v>
      </c>
    </row>
    <row r="94" spans="1:10" x14ac:dyDescent="0.2">
      <c r="A94" t="s">
        <v>164</v>
      </c>
      <c r="B94" s="135" t="s">
        <v>15</v>
      </c>
      <c r="D94" t="s">
        <v>165</v>
      </c>
      <c r="E94" t="s">
        <v>2868</v>
      </c>
      <c r="F94">
        <v>224</v>
      </c>
      <c r="G94" t="s">
        <v>254</v>
      </c>
      <c r="I94" s="1" t="s">
        <v>165</v>
      </c>
      <c r="J94" t="str">
        <f t="shared" si="5"/>
        <v>Melatonin</v>
      </c>
    </row>
    <row r="95" spans="1:10" x14ac:dyDescent="0.2">
      <c r="A95" t="s">
        <v>166</v>
      </c>
      <c r="B95" s="135" t="s">
        <v>15</v>
      </c>
      <c r="D95" t="s">
        <v>165</v>
      </c>
      <c r="E95" t="s">
        <v>2868</v>
      </c>
      <c r="F95">
        <v>224</v>
      </c>
      <c r="G95" t="s">
        <v>254</v>
      </c>
      <c r="I95" s="1" t="s">
        <v>165</v>
      </c>
      <c r="J95" t="str">
        <f t="shared" si="5"/>
        <v>Melatonin</v>
      </c>
    </row>
    <row r="96" spans="1:10" x14ac:dyDescent="0.2">
      <c r="A96" t="s">
        <v>14</v>
      </c>
      <c r="B96" s="135" t="s">
        <v>15</v>
      </c>
      <c r="D96" t="s">
        <v>243</v>
      </c>
      <c r="E96" t="s">
        <v>2868</v>
      </c>
      <c r="F96">
        <v>5</v>
      </c>
      <c r="G96" t="s">
        <v>254</v>
      </c>
      <c r="I96" s="1" t="s">
        <v>243</v>
      </c>
      <c r="J96" t="str">
        <f t="shared" si="5"/>
        <v>Serotonin</v>
      </c>
    </row>
    <row r="97" spans="1:10" x14ac:dyDescent="0.2">
      <c r="A97" t="s">
        <v>16</v>
      </c>
      <c r="B97" s="135" t="s">
        <v>15</v>
      </c>
      <c r="D97" t="s">
        <v>243</v>
      </c>
      <c r="E97" t="s">
        <v>2868</v>
      </c>
      <c r="F97">
        <v>5</v>
      </c>
      <c r="G97" t="s">
        <v>254</v>
      </c>
      <c r="I97" s="1" t="s">
        <v>243</v>
      </c>
      <c r="J97" t="str">
        <f t="shared" si="5"/>
        <v>Serotonin</v>
      </c>
    </row>
    <row r="98" spans="1:10" x14ac:dyDescent="0.2">
      <c r="A98" t="s">
        <v>17</v>
      </c>
      <c r="B98" s="135" t="s">
        <v>15</v>
      </c>
      <c r="D98" t="s">
        <v>243</v>
      </c>
      <c r="E98" t="s">
        <v>2868</v>
      </c>
      <c r="F98">
        <v>5</v>
      </c>
      <c r="G98" t="s">
        <v>254</v>
      </c>
      <c r="I98" s="1" t="s">
        <v>243</v>
      </c>
      <c r="J98" t="str">
        <f t="shared" si="5"/>
        <v>Serotonin</v>
      </c>
    </row>
    <row r="99" spans="1:10" x14ac:dyDescent="0.2">
      <c r="A99" t="s">
        <v>20</v>
      </c>
      <c r="B99" s="135" t="s">
        <v>15</v>
      </c>
      <c r="D99" t="s">
        <v>243</v>
      </c>
      <c r="E99" t="s">
        <v>2868</v>
      </c>
      <c r="F99">
        <v>5</v>
      </c>
      <c r="G99" t="s">
        <v>254</v>
      </c>
      <c r="I99" s="1" t="s">
        <v>243</v>
      </c>
      <c r="J99" t="str">
        <f t="shared" si="5"/>
        <v>Serotonin</v>
      </c>
    </row>
    <row r="100" spans="1:10" x14ac:dyDescent="0.2">
      <c r="A100" t="s">
        <v>21</v>
      </c>
      <c r="B100" s="135" t="s">
        <v>15</v>
      </c>
      <c r="D100" t="s">
        <v>243</v>
      </c>
      <c r="E100" t="s">
        <v>2868</v>
      </c>
      <c r="F100">
        <v>5</v>
      </c>
      <c r="G100" t="s">
        <v>254</v>
      </c>
      <c r="I100" s="1" t="s">
        <v>243</v>
      </c>
      <c r="J100" t="str">
        <f t="shared" si="5"/>
        <v>Serotonin</v>
      </c>
    </row>
    <row r="101" spans="1:10" x14ac:dyDescent="0.2">
      <c r="A101" t="s">
        <v>22</v>
      </c>
      <c r="B101" s="135" t="s">
        <v>15</v>
      </c>
      <c r="D101" t="s">
        <v>243</v>
      </c>
      <c r="E101" t="s">
        <v>2868</v>
      </c>
      <c r="F101">
        <v>5</v>
      </c>
      <c r="G101" t="s">
        <v>254</v>
      </c>
      <c r="I101" s="1" t="s">
        <v>243</v>
      </c>
      <c r="J101" t="str">
        <f t="shared" si="5"/>
        <v>Serotonin</v>
      </c>
    </row>
    <row r="102" spans="1:10" x14ac:dyDescent="0.2">
      <c r="B102" s="135"/>
      <c r="I102" s="1"/>
    </row>
    <row r="103" spans="1:10" x14ac:dyDescent="0.2">
      <c r="B103" s="135"/>
      <c r="I103" s="1"/>
    </row>
    <row r="104" spans="1:10" x14ac:dyDescent="0.2">
      <c r="B104" s="135"/>
      <c r="I104" s="1"/>
    </row>
    <row r="105" spans="1:10" x14ac:dyDescent="0.2">
      <c r="B105" s="135"/>
      <c r="I105" s="1"/>
    </row>
    <row r="106" spans="1:10" x14ac:dyDescent="0.2">
      <c r="B106" s="135"/>
      <c r="I106" s="1"/>
    </row>
    <row r="107" spans="1:10" x14ac:dyDescent="0.2">
      <c r="B107" s="135"/>
      <c r="I107" s="1"/>
    </row>
    <row r="108" spans="1:10" x14ac:dyDescent="0.2">
      <c r="B108" s="135"/>
      <c r="I108" s="1"/>
    </row>
    <row r="109" spans="1:10" x14ac:dyDescent="0.2">
      <c r="B109" s="135"/>
      <c r="I109" s="1"/>
    </row>
    <row r="110" spans="1:10" x14ac:dyDescent="0.2">
      <c r="B110" s="135"/>
      <c r="I110" s="1"/>
    </row>
    <row r="111" spans="1:10" x14ac:dyDescent="0.2">
      <c r="B111" s="135"/>
      <c r="I111" s="1"/>
    </row>
    <row r="112" spans="1:10" x14ac:dyDescent="0.2">
      <c r="B112" s="135"/>
      <c r="I112" s="1"/>
    </row>
    <row r="113" spans="2:9" x14ac:dyDescent="0.2">
      <c r="B113" s="135"/>
      <c r="I113" s="1"/>
    </row>
    <row r="114" spans="2:9" x14ac:dyDescent="0.2">
      <c r="B114" s="135"/>
      <c r="I114" s="1"/>
    </row>
    <row r="115" spans="2:9" x14ac:dyDescent="0.2">
      <c r="B115" s="135"/>
      <c r="I115" s="1"/>
    </row>
    <row r="116" spans="2:9" x14ac:dyDescent="0.2">
      <c r="B116" s="135"/>
      <c r="I116" s="1"/>
    </row>
    <row r="117" spans="2:9" x14ac:dyDescent="0.2">
      <c r="B117" s="135"/>
      <c r="I117" s="1"/>
    </row>
    <row r="118" spans="2:9" x14ac:dyDescent="0.2">
      <c r="B118" s="135"/>
      <c r="I118" s="1"/>
    </row>
    <row r="119" spans="2:9" x14ac:dyDescent="0.2">
      <c r="B119" s="135"/>
      <c r="I119" s="1"/>
    </row>
    <row r="120" spans="2:9" x14ac:dyDescent="0.2">
      <c r="B120" s="135"/>
      <c r="I120" s="1"/>
    </row>
    <row r="121" spans="2:9" x14ac:dyDescent="0.2">
      <c r="B121" s="135"/>
      <c r="I121" s="1"/>
    </row>
    <row r="122" spans="2:9" x14ac:dyDescent="0.2">
      <c r="B122" s="135"/>
      <c r="I122" s="1"/>
    </row>
    <row r="123" spans="2:9" x14ac:dyDescent="0.2">
      <c r="B123" s="135"/>
      <c r="I123" s="1"/>
    </row>
    <row r="124" spans="2:9" x14ac:dyDescent="0.2">
      <c r="B124" s="135"/>
      <c r="I124" s="1"/>
    </row>
    <row r="125" spans="2:9" x14ac:dyDescent="0.2">
      <c r="B125" s="135"/>
      <c r="I125" s="1"/>
    </row>
    <row r="126" spans="2:9" x14ac:dyDescent="0.2">
      <c r="B126" s="135"/>
      <c r="I126" s="1"/>
    </row>
    <row r="127" spans="2:9" x14ac:dyDescent="0.2">
      <c r="B127" s="135"/>
      <c r="I127" s="1"/>
    </row>
    <row r="128" spans="2:9" x14ac:dyDescent="0.2">
      <c r="B128" s="135"/>
      <c r="I128" s="1"/>
    </row>
    <row r="129" spans="2:9" x14ac:dyDescent="0.2">
      <c r="B129" s="135"/>
      <c r="I129" s="1"/>
    </row>
    <row r="130" spans="2:9" x14ac:dyDescent="0.2">
      <c r="B130" s="135"/>
      <c r="I130" s="1"/>
    </row>
    <row r="131" spans="2:9" x14ac:dyDescent="0.2">
      <c r="B131" s="135"/>
      <c r="I131" s="1"/>
    </row>
    <row r="132" spans="2:9" x14ac:dyDescent="0.2">
      <c r="B132" s="135"/>
      <c r="I132" s="1"/>
    </row>
    <row r="133" spans="2:9" x14ac:dyDescent="0.2">
      <c r="B133" s="135"/>
      <c r="I133" s="1"/>
    </row>
    <row r="134" spans="2:9" x14ac:dyDescent="0.2">
      <c r="B134" s="135"/>
      <c r="I134" s="1"/>
    </row>
    <row r="135" spans="2:9" x14ac:dyDescent="0.2">
      <c r="B135" s="135"/>
      <c r="I135" s="1"/>
    </row>
    <row r="136" spans="2:9" x14ac:dyDescent="0.2">
      <c r="B136" s="135"/>
      <c r="I136" s="1"/>
    </row>
    <row r="137" spans="2:9" x14ac:dyDescent="0.2">
      <c r="B137" s="135"/>
      <c r="I137" s="1"/>
    </row>
    <row r="138" spans="2:9" x14ac:dyDescent="0.2">
      <c r="B138" s="135"/>
      <c r="I138" s="1"/>
    </row>
    <row r="139" spans="2:9" x14ac:dyDescent="0.2">
      <c r="B139" s="135"/>
      <c r="I139" s="1"/>
    </row>
    <row r="140" spans="2:9" x14ac:dyDescent="0.2">
      <c r="B140" s="135"/>
      <c r="I140" s="1"/>
    </row>
    <row r="141" spans="2:9" x14ac:dyDescent="0.2">
      <c r="B141" s="135"/>
      <c r="I141" s="1"/>
    </row>
    <row r="142" spans="2:9" x14ac:dyDescent="0.2">
      <c r="B142" s="135"/>
      <c r="I142" s="1"/>
    </row>
    <row r="143" spans="2:9" x14ac:dyDescent="0.2">
      <c r="B143" s="135"/>
      <c r="I143" s="1"/>
    </row>
    <row r="144" spans="2:9" x14ac:dyDescent="0.2">
      <c r="B144" s="135"/>
      <c r="I144" s="1"/>
    </row>
    <row r="145" spans="2:9" x14ac:dyDescent="0.2">
      <c r="B145" s="135"/>
      <c r="I145" s="1"/>
    </row>
    <row r="146" spans="2:9" x14ac:dyDescent="0.2">
      <c r="B146" s="135"/>
      <c r="I146" s="1"/>
    </row>
    <row r="147" spans="2:9" x14ac:dyDescent="0.2">
      <c r="B147" s="135"/>
      <c r="I147" s="1"/>
    </row>
    <row r="148" spans="2:9" x14ac:dyDescent="0.2">
      <c r="B148" s="135"/>
      <c r="I148" s="1"/>
    </row>
    <row r="149" spans="2:9" x14ac:dyDescent="0.2">
      <c r="B149" s="135"/>
      <c r="I149" s="1"/>
    </row>
    <row r="150" spans="2:9" x14ac:dyDescent="0.2">
      <c r="B150" s="135"/>
      <c r="I150" s="1"/>
    </row>
    <row r="151" spans="2:9" x14ac:dyDescent="0.2">
      <c r="B151" s="135"/>
      <c r="I151" s="1"/>
    </row>
    <row r="152" spans="2:9" x14ac:dyDescent="0.2">
      <c r="B152" s="135"/>
      <c r="I152" s="1"/>
    </row>
    <row r="153" spans="2:9" x14ac:dyDescent="0.2">
      <c r="B153" s="135"/>
      <c r="I153" s="1"/>
    </row>
    <row r="154" spans="2:9" x14ac:dyDescent="0.2">
      <c r="B154" s="135"/>
      <c r="I154" s="1"/>
    </row>
    <row r="155" spans="2:9" x14ac:dyDescent="0.2">
      <c r="B155" s="135"/>
      <c r="I155" s="1"/>
    </row>
    <row r="156" spans="2:9" x14ac:dyDescent="0.2">
      <c r="B156" s="135"/>
      <c r="I156" s="1"/>
    </row>
    <row r="157" spans="2:9" x14ac:dyDescent="0.2">
      <c r="B157" s="135"/>
      <c r="I157" s="1"/>
    </row>
    <row r="158" spans="2:9" x14ac:dyDescent="0.2">
      <c r="B158" s="135"/>
      <c r="I158" s="1"/>
    </row>
    <row r="159" spans="2:9" x14ac:dyDescent="0.2">
      <c r="B159" s="135"/>
      <c r="I159" s="1"/>
    </row>
    <row r="160" spans="2:9" x14ac:dyDescent="0.2">
      <c r="B160" s="135"/>
      <c r="I160" s="1"/>
    </row>
    <row r="161" spans="2:9" x14ac:dyDescent="0.2">
      <c r="B161" s="135"/>
      <c r="I161" s="1"/>
    </row>
    <row r="162" spans="2:9" x14ac:dyDescent="0.2">
      <c r="B162" s="135"/>
      <c r="I162" s="1"/>
    </row>
    <row r="163" spans="2:9" x14ac:dyDescent="0.2">
      <c r="B163" s="135"/>
      <c r="I163" s="1"/>
    </row>
    <row r="164" spans="2:9" x14ac:dyDescent="0.2">
      <c r="B164" s="135"/>
      <c r="I164" s="1"/>
    </row>
    <row r="165" spans="2:9" x14ac:dyDescent="0.2">
      <c r="B165" s="135"/>
      <c r="I165" s="1"/>
    </row>
    <row r="166" spans="2:9" x14ac:dyDescent="0.2">
      <c r="B166" s="135"/>
      <c r="I166" s="1"/>
    </row>
    <row r="167" spans="2:9" x14ac:dyDescent="0.2">
      <c r="B167" s="135"/>
      <c r="I167" s="1"/>
    </row>
    <row r="168" spans="2:9" x14ac:dyDescent="0.2">
      <c r="B168" s="135"/>
      <c r="I168" s="1"/>
    </row>
    <row r="169" spans="2:9" x14ac:dyDescent="0.2">
      <c r="B169" s="135"/>
      <c r="I169" s="1"/>
    </row>
    <row r="170" spans="2:9" x14ac:dyDescent="0.2">
      <c r="B170" s="135"/>
      <c r="I170" s="1"/>
    </row>
    <row r="171" spans="2:9" x14ac:dyDescent="0.2">
      <c r="B171" s="135"/>
      <c r="I171" s="1"/>
    </row>
    <row r="172" spans="2:9" x14ac:dyDescent="0.2">
      <c r="B172" s="135"/>
      <c r="I172" s="1"/>
    </row>
    <row r="173" spans="2:9" x14ac:dyDescent="0.2">
      <c r="B173" s="135"/>
      <c r="I173" s="1"/>
    </row>
    <row r="174" spans="2:9" x14ac:dyDescent="0.2">
      <c r="B174" s="135"/>
      <c r="I174" s="1"/>
    </row>
    <row r="175" spans="2:9" x14ac:dyDescent="0.2">
      <c r="B175" s="135"/>
      <c r="I175" s="1"/>
    </row>
    <row r="176" spans="2:9" x14ac:dyDescent="0.2">
      <c r="B176" s="135"/>
      <c r="I176" s="1"/>
    </row>
    <row r="177" spans="2:9" x14ac:dyDescent="0.2">
      <c r="B177" s="135"/>
      <c r="I177" s="1"/>
    </row>
    <row r="178" spans="2:9" x14ac:dyDescent="0.2">
      <c r="B178" s="135"/>
      <c r="I1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5AA-08F3-3A46-9A55-1F8508577E84}">
  <sheetPr>
    <tabColor rgb="FF92D050"/>
  </sheetPr>
  <dimension ref="A1:H151"/>
  <sheetViews>
    <sheetView zoomScale="140" zoomScaleNormal="14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7.6640625" style="4" bestFit="1" customWidth="1"/>
    <col min="2" max="2" width="3.33203125" style="72" bestFit="1" customWidth="1"/>
    <col min="3" max="3" width="26.33203125" style="4" bestFit="1" customWidth="1"/>
    <col min="4" max="4" width="61" style="4" bestFit="1" customWidth="1"/>
    <col min="5" max="5" width="20.6640625" style="4" bestFit="1" customWidth="1"/>
    <col min="6" max="6" width="12.5" style="4" bestFit="1" customWidth="1"/>
    <col min="7" max="7" width="11.83203125" style="4" bestFit="1" customWidth="1"/>
    <col min="8" max="8" width="12.5" style="4" bestFit="1" customWidth="1"/>
    <col min="9" max="16384" width="10.83203125" style="4"/>
  </cols>
  <sheetData>
    <row r="1" spans="1:8" s="13" customFormat="1" ht="51" x14ac:dyDescent="0.2">
      <c r="A1" s="10" t="s">
        <v>299</v>
      </c>
      <c r="B1" s="11" t="s">
        <v>13</v>
      </c>
      <c r="C1" s="7" t="s">
        <v>625</v>
      </c>
      <c r="D1" s="7" t="s">
        <v>626</v>
      </c>
      <c r="E1" s="6" t="s">
        <v>11</v>
      </c>
      <c r="F1" s="5" t="s">
        <v>12</v>
      </c>
      <c r="G1" s="5" t="s">
        <v>253</v>
      </c>
      <c r="H1" s="12" t="s">
        <v>393</v>
      </c>
    </row>
    <row r="2" spans="1:8" s="13" customFormat="1" x14ac:dyDescent="0.2">
      <c r="A2" s="4" t="s">
        <v>88</v>
      </c>
      <c r="B2" s="18" t="s">
        <v>15</v>
      </c>
      <c r="C2" s="19" t="s">
        <v>535</v>
      </c>
      <c r="D2" s="20" t="s">
        <v>535</v>
      </c>
      <c r="E2" s="22" t="s">
        <v>7</v>
      </c>
      <c r="F2" s="21" t="s">
        <v>536</v>
      </c>
      <c r="G2" s="4" t="s">
        <v>255</v>
      </c>
      <c r="H2" s="21" t="s">
        <v>536</v>
      </c>
    </row>
    <row r="3" spans="1:8" s="13" customFormat="1" x14ac:dyDescent="0.2">
      <c r="A3" s="4" t="s">
        <v>132</v>
      </c>
      <c r="B3" s="18" t="s">
        <v>15</v>
      </c>
      <c r="C3" s="19" t="s">
        <v>530</v>
      </c>
      <c r="D3" s="20" t="s">
        <v>530</v>
      </c>
      <c r="E3" s="22" t="s">
        <v>7</v>
      </c>
      <c r="F3" s="21" t="s">
        <v>531</v>
      </c>
      <c r="G3" s="4" t="s">
        <v>255</v>
      </c>
      <c r="H3" s="21" t="s">
        <v>531</v>
      </c>
    </row>
    <row r="4" spans="1:8" s="13" customFormat="1" x14ac:dyDescent="0.2">
      <c r="A4" s="13" t="s">
        <v>120</v>
      </c>
      <c r="B4" s="14" t="s">
        <v>15</v>
      </c>
      <c r="C4" s="15" t="s">
        <v>2595</v>
      </c>
      <c r="D4" s="16" t="s">
        <v>505</v>
      </c>
      <c r="E4" s="22" t="s">
        <v>643</v>
      </c>
      <c r="F4" s="22">
        <v>6490</v>
      </c>
      <c r="G4" s="13" t="s">
        <v>255</v>
      </c>
      <c r="H4" s="17" t="s">
        <v>506</v>
      </c>
    </row>
    <row r="5" spans="1:8" s="13" customFormat="1" x14ac:dyDescent="0.2">
      <c r="A5" s="13" t="s">
        <v>147</v>
      </c>
      <c r="B5" s="14" t="s">
        <v>15</v>
      </c>
      <c r="C5" s="15" t="s">
        <v>488</v>
      </c>
      <c r="D5" s="16" t="s">
        <v>488</v>
      </c>
      <c r="E5" s="22" t="s">
        <v>643</v>
      </c>
      <c r="F5" s="22">
        <v>6161</v>
      </c>
      <c r="G5" s="13" t="s">
        <v>255</v>
      </c>
      <c r="H5" s="17" t="s">
        <v>489</v>
      </c>
    </row>
    <row r="6" spans="1:8" s="13" customFormat="1" x14ac:dyDescent="0.2">
      <c r="A6" s="13" t="s">
        <v>125</v>
      </c>
      <c r="B6" s="14" t="s">
        <v>15</v>
      </c>
      <c r="C6" s="15" t="s">
        <v>2594</v>
      </c>
      <c r="D6" s="16" t="s">
        <v>478</v>
      </c>
      <c r="E6" s="22" t="s">
        <v>643</v>
      </c>
      <c r="F6" s="22">
        <v>5867</v>
      </c>
      <c r="G6" s="13" t="s">
        <v>255</v>
      </c>
      <c r="H6" s="17" t="s">
        <v>479</v>
      </c>
    </row>
    <row r="7" spans="1:8" s="13" customFormat="1" x14ac:dyDescent="0.2">
      <c r="A7" s="4" t="s">
        <v>82</v>
      </c>
      <c r="B7" s="18" t="s">
        <v>15</v>
      </c>
      <c r="C7" s="19" t="s">
        <v>532</v>
      </c>
      <c r="D7" s="20" t="s">
        <v>533</v>
      </c>
      <c r="E7" s="22" t="s">
        <v>643</v>
      </c>
      <c r="F7" s="22">
        <v>5567</v>
      </c>
      <c r="G7" s="4" t="s">
        <v>255</v>
      </c>
      <c r="H7" s="21" t="s">
        <v>534</v>
      </c>
    </row>
    <row r="8" spans="1:8" s="13" customFormat="1" x14ac:dyDescent="0.2">
      <c r="A8" s="13" t="s">
        <v>93</v>
      </c>
      <c r="B8" s="14" t="s">
        <v>15</v>
      </c>
      <c r="C8" s="15" t="s">
        <v>496</v>
      </c>
      <c r="D8" s="16" t="s">
        <v>250</v>
      </c>
      <c r="E8" s="22" t="s">
        <v>643</v>
      </c>
      <c r="F8" s="22">
        <v>5532</v>
      </c>
      <c r="G8" s="13" t="s">
        <v>254</v>
      </c>
      <c r="H8" s="17" t="s">
        <v>497</v>
      </c>
    </row>
    <row r="9" spans="1:8" s="13" customFormat="1" x14ac:dyDescent="0.2">
      <c r="A9" s="4" t="s">
        <v>212</v>
      </c>
      <c r="B9" s="18" t="s">
        <v>15</v>
      </c>
      <c r="C9" s="19" t="s">
        <v>509</v>
      </c>
      <c r="D9" s="20" t="s">
        <v>510</v>
      </c>
      <c r="E9" s="22" t="s">
        <v>643</v>
      </c>
      <c r="F9" s="22">
        <f>VLOOKUP(C9,LigandIDs!D:E,2,FALSE)</f>
        <v>4453</v>
      </c>
      <c r="G9" s="4" t="s">
        <v>254</v>
      </c>
      <c r="H9" s="21" t="s">
        <v>511</v>
      </c>
    </row>
    <row r="10" spans="1:8" s="13" customFormat="1" x14ac:dyDescent="0.2">
      <c r="A10" s="4" t="s">
        <v>213</v>
      </c>
      <c r="B10" s="18" t="s">
        <v>15</v>
      </c>
      <c r="C10" s="19" t="s">
        <v>512</v>
      </c>
      <c r="D10" s="20" t="s">
        <v>513</v>
      </c>
      <c r="E10" s="22" t="s">
        <v>643</v>
      </c>
      <c r="F10" s="22">
        <f>VLOOKUP(C10,LigandIDs!D:E,2,FALSE)</f>
        <v>4453</v>
      </c>
      <c r="G10" s="4" t="s">
        <v>254</v>
      </c>
      <c r="H10" s="21" t="s">
        <v>511</v>
      </c>
    </row>
    <row r="11" spans="1:8" s="13" customFormat="1" x14ac:dyDescent="0.2">
      <c r="A11" s="4" t="s">
        <v>198</v>
      </c>
      <c r="B11" s="18" t="s">
        <v>53</v>
      </c>
      <c r="C11" s="19" t="s">
        <v>249</v>
      </c>
      <c r="D11" s="20" t="s">
        <v>2591</v>
      </c>
      <c r="E11" s="22" t="s">
        <v>643</v>
      </c>
      <c r="F11" s="22">
        <v>4448</v>
      </c>
      <c r="G11" s="4" t="s">
        <v>254</v>
      </c>
      <c r="H11" s="21" t="s">
        <v>474</v>
      </c>
    </row>
    <row r="12" spans="1:8" s="13" customFormat="1" x14ac:dyDescent="0.2">
      <c r="A12" s="4" t="s">
        <v>84</v>
      </c>
      <c r="B12" s="18" t="s">
        <v>15</v>
      </c>
      <c r="C12" s="19" t="s">
        <v>540</v>
      </c>
      <c r="D12" s="20" t="s">
        <v>538</v>
      </c>
      <c r="E12" s="22" t="s">
        <v>643</v>
      </c>
      <c r="F12" s="22">
        <f>VLOOKUP(C12,LigandIDs!D:E,2,FALSE)</f>
        <v>4064</v>
      </c>
      <c r="G12" s="4" t="s">
        <v>254</v>
      </c>
      <c r="H12" s="21" t="s">
        <v>539</v>
      </c>
    </row>
    <row r="13" spans="1:8" s="13" customFormat="1" x14ac:dyDescent="0.2">
      <c r="A13" s="4" t="s">
        <v>89</v>
      </c>
      <c r="B13" s="18" t="s">
        <v>15</v>
      </c>
      <c r="C13" s="19" t="s">
        <v>540</v>
      </c>
      <c r="D13" s="20" t="s">
        <v>538</v>
      </c>
      <c r="E13" s="22" t="s">
        <v>643</v>
      </c>
      <c r="F13" s="22">
        <f>VLOOKUP(C13,LigandIDs!D:E,2,FALSE)</f>
        <v>4064</v>
      </c>
      <c r="G13" s="4" t="s">
        <v>254</v>
      </c>
      <c r="H13" s="21" t="s">
        <v>539</v>
      </c>
    </row>
    <row r="14" spans="1:8" s="13" customFormat="1" x14ac:dyDescent="0.2">
      <c r="A14" s="4" t="s">
        <v>100</v>
      </c>
      <c r="B14" s="18" t="s">
        <v>15</v>
      </c>
      <c r="C14" s="19" t="s">
        <v>537</v>
      </c>
      <c r="D14" s="20" t="s">
        <v>538</v>
      </c>
      <c r="E14" s="22" t="s">
        <v>643</v>
      </c>
      <c r="F14" s="22">
        <f>VLOOKUP(C14,LigandIDs!D:E,2,FALSE)</f>
        <v>4064</v>
      </c>
      <c r="G14" s="4" t="s">
        <v>254</v>
      </c>
      <c r="H14" s="21" t="s">
        <v>539</v>
      </c>
    </row>
    <row r="15" spans="1:8" s="13" customFormat="1" x14ac:dyDescent="0.2">
      <c r="A15" s="4" t="s">
        <v>94</v>
      </c>
      <c r="B15" s="18" t="s">
        <v>15</v>
      </c>
      <c r="C15" s="19" t="s">
        <v>564</v>
      </c>
      <c r="D15" s="20" t="s">
        <v>565</v>
      </c>
      <c r="E15" s="22" t="s">
        <v>643</v>
      </c>
      <c r="F15" s="42">
        <v>4058</v>
      </c>
      <c r="G15" s="4" t="s">
        <v>254</v>
      </c>
      <c r="H15" s="21" t="s">
        <v>566</v>
      </c>
    </row>
    <row r="16" spans="1:8" s="13" customFormat="1" x14ac:dyDescent="0.2">
      <c r="A16" s="4" t="s">
        <v>134</v>
      </c>
      <c r="B16" s="18" t="s">
        <v>15</v>
      </c>
      <c r="C16" s="19" t="s">
        <v>544</v>
      </c>
      <c r="D16" s="20" t="s">
        <v>545</v>
      </c>
      <c r="E16" s="22" t="s">
        <v>643</v>
      </c>
      <c r="F16" s="22">
        <f>VLOOKUP(C16,LigandIDs!D:E,2,FALSE)</f>
        <v>4028</v>
      </c>
      <c r="G16" s="4" t="s">
        <v>254</v>
      </c>
      <c r="H16" s="21" t="s">
        <v>546</v>
      </c>
    </row>
    <row r="17" spans="1:8" s="13" customFormat="1" x14ac:dyDescent="0.2">
      <c r="A17" s="13" t="s">
        <v>210</v>
      </c>
      <c r="B17" s="14" t="s">
        <v>15</v>
      </c>
      <c r="C17" s="15" t="s">
        <v>247</v>
      </c>
      <c r="D17" s="16" t="s">
        <v>246</v>
      </c>
      <c r="E17" s="22" t="s">
        <v>643</v>
      </c>
      <c r="F17" s="22">
        <v>3742</v>
      </c>
      <c r="G17" s="13" t="s">
        <v>254</v>
      </c>
      <c r="H17" s="17" t="s">
        <v>467</v>
      </c>
    </row>
    <row r="18" spans="1:8" s="13" customFormat="1" x14ac:dyDescent="0.2">
      <c r="A18" s="13" t="s">
        <v>211</v>
      </c>
      <c r="B18" s="14" t="s">
        <v>15</v>
      </c>
      <c r="C18" s="15" t="s">
        <v>244</v>
      </c>
      <c r="D18" s="16" t="s">
        <v>459</v>
      </c>
      <c r="E18" s="22" t="s">
        <v>643</v>
      </c>
      <c r="F18" s="22">
        <v>3741</v>
      </c>
      <c r="G18" s="13" t="s">
        <v>254</v>
      </c>
      <c r="H18" s="17" t="s">
        <v>460</v>
      </c>
    </row>
    <row r="19" spans="1:8" s="13" customFormat="1" x14ac:dyDescent="0.2">
      <c r="A19" s="4" t="s">
        <v>188</v>
      </c>
      <c r="B19" s="18" t="s">
        <v>15</v>
      </c>
      <c r="C19" s="19" t="s">
        <v>579</v>
      </c>
      <c r="D19" s="20" t="s">
        <v>580</v>
      </c>
      <c r="E19" s="22" t="s">
        <v>643</v>
      </c>
      <c r="F19" s="22">
        <v>3636</v>
      </c>
      <c r="G19" s="4" t="s">
        <v>254</v>
      </c>
      <c r="H19" s="21" t="s">
        <v>581</v>
      </c>
    </row>
    <row r="20" spans="1:8" s="13" customFormat="1" x14ac:dyDescent="0.2">
      <c r="A20" s="4" t="s">
        <v>124</v>
      </c>
      <c r="B20" s="18" t="s">
        <v>15</v>
      </c>
      <c r="C20" s="19" t="s">
        <v>527</v>
      </c>
      <c r="D20" s="20" t="s">
        <v>528</v>
      </c>
      <c r="E20" s="22" t="s">
        <v>643</v>
      </c>
      <c r="F20" s="22">
        <v>3593</v>
      </c>
      <c r="G20" s="4" t="s">
        <v>254</v>
      </c>
      <c r="H20" s="21" t="s">
        <v>529</v>
      </c>
    </row>
    <row r="21" spans="1:8" s="13" customFormat="1" x14ac:dyDescent="0.2">
      <c r="A21" s="4" t="s">
        <v>121</v>
      </c>
      <c r="B21" s="18" t="s">
        <v>15</v>
      </c>
      <c r="C21" s="19" t="s">
        <v>523</v>
      </c>
      <c r="D21" s="20" t="s">
        <v>524</v>
      </c>
      <c r="E21" s="22" t="s">
        <v>643</v>
      </c>
      <c r="F21" s="22">
        <f>VLOOKUP(C21,LigandIDs!D:E,2,FALSE)</f>
        <v>3592</v>
      </c>
      <c r="G21" s="4" t="s">
        <v>254</v>
      </c>
      <c r="H21" s="21" t="s">
        <v>525</v>
      </c>
    </row>
    <row r="22" spans="1:8" s="13" customFormat="1" x14ac:dyDescent="0.2">
      <c r="A22" s="4" t="s">
        <v>123</v>
      </c>
      <c r="B22" s="18" t="s">
        <v>15</v>
      </c>
      <c r="C22" s="19" t="s">
        <v>122</v>
      </c>
      <c r="D22" s="20" t="s">
        <v>526</v>
      </c>
      <c r="E22" s="22" t="s">
        <v>643</v>
      </c>
      <c r="F22" s="22">
        <f>VLOOKUP(C22,LigandIDs!D:E,2,FALSE)</f>
        <v>3592</v>
      </c>
      <c r="G22" s="4" t="s">
        <v>254</v>
      </c>
      <c r="H22" s="21" t="s">
        <v>525</v>
      </c>
    </row>
    <row r="23" spans="1:8" x14ac:dyDescent="0.2">
      <c r="A23" s="4" t="s">
        <v>127</v>
      </c>
      <c r="B23" s="18" t="s">
        <v>53</v>
      </c>
      <c r="C23" s="19" t="s">
        <v>471</v>
      </c>
      <c r="D23" s="20" t="s">
        <v>472</v>
      </c>
      <c r="E23" s="22" t="s">
        <v>643</v>
      </c>
      <c r="F23" s="22">
        <v>3542</v>
      </c>
      <c r="G23" s="4" t="s">
        <v>254</v>
      </c>
      <c r="H23" s="21" t="s">
        <v>473</v>
      </c>
    </row>
    <row r="24" spans="1:8" x14ac:dyDescent="0.2">
      <c r="A24" s="4" t="s">
        <v>144</v>
      </c>
      <c r="B24" s="18" t="s">
        <v>15</v>
      </c>
      <c r="C24" s="19" t="s">
        <v>236</v>
      </c>
      <c r="D24" s="20" t="s">
        <v>236</v>
      </c>
      <c r="E24" s="22" t="s">
        <v>643</v>
      </c>
      <c r="F24" s="22">
        <v>3353</v>
      </c>
      <c r="G24" s="4" t="s">
        <v>254</v>
      </c>
      <c r="H24" s="21" t="s">
        <v>427</v>
      </c>
    </row>
    <row r="25" spans="1:8" x14ac:dyDescent="0.2">
      <c r="A25" s="4" t="s">
        <v>145</v>
      </c>
      <c r="B25" s="18" t="s">
        <v>15</v>
      </c>
      <c r="C25" s="19" t="s">
        <v>428</v>
      </c>
      <c r="D25" s="20" t="s">
        <v>236</v>
      </c>
      <c r="E25" s="22" t="s">
        <v>643</v>
      </c>
      <c r="F25" s="22">
        <v>3353</v>
      </c>
      <c r="G25" s="4" t="s">
        <v>254</v>
      </c>
      <c r="H25" s="21" t="s">
        <v>427</v>
      </c>
    </row>
    <row r="26" spans="1:8" x14ac:dyDescent="0.2">
      <c r="A26" s="4" t="s">
        <v>90</v>
      </c>
      <c r="B26" s="18" t="s">
        <v>15</v>
      </c>
      <c r="C26" s="19" t="s">
        <v>541</v>
      </c>
      <c r="D26" s="20" t="s">
        <v>542</v>
      </c>
      <c r="E26" s="22" t="s">
        <v>643</v>
      </c>
      <c r="F26" s="22">
        <v>2919</v>
      </c>
      <c r="G26" s="4" t="s">
        <v>255</v>
      </c>
      <c r="H26" s="21" t="s">
        <v>543</v>
      </c>
    </row>
    <row r="27" spans="1:8" x14ac:dyDescent="0.2">
      <c r="A27" s="4" t="s">
        <v>148</v>
      </c>
      <c r="B27" s="18" t="s">
        <v>15</v>
      </c>
      <c r="C27" s="19" t="s">
        <v>238</v>
      </c>
      <c r="D27" s="20" t="s">
        <v>2590</v>
      </c>
      <c r="E27" s="22" t="s">
        <v>643</v>
      </c>
      <c r="F27" s="22">
        <v>2906</v>
      </c>
      <c r="G27" s="4" t="s">
        <v>254</v>
      </c>
      <c r="H27" s="21" t="s">
        <v>441</v>
      </c>
    </row>
    <row r="28" spans="1:8" x14ac:dyDescent="0.2">
      <c r="A28" s="4" t="s">
        <v>149</v>
      </c>
      <c r="B28" s="18" t="s">
        <v>15</v>
      </c>
      <c r="C28" s="19" t="s">
        <v>238</v>
      </c>
      <c r="D28" s="20" t="s">
        <v>440</v>
      </c>
      <c r="E28" s="22" t="s">
        <v>643</v>
      </c>
      <c r="F28" s="22">
        <v>2906</v>
      </c>
      <c r="G28" s="4" t="s">
        <v>254</v>
      </c>
      <c r="H28" s="21" t="s">
        <v>441</v>
      </c>
    </row>
    <row r="29" spans="1:8" x14ac:dyDescent="0.2">
      <c r="A29" s="4" t="s">
        <v>150</v>
      </c>
      <c r="B29" s="18" t="s">
        <v>15</v>
      </c>
      <c r="C29" s="19" t="s">
        <v>553</v>
      </c>
      <c r="D29" s="20" t="s">
        <v>440</v>
      </c>
      <c r="E29" s="22" t="s">
        <v>643</v>
      </c>
      <c r="F29" s="22">
        <v>2906</v>
      </c>
      <c r="G29" s="4" t="s">
        <v>254</v>
      </c>
      <c r="H29" s="21" t="s">
        <v>441</v>
      </c>
    </row>
    <row r="30" spans="1:8" x14ac:dyDescent="0.2">
      <c r="A30" s="4" t="s">
        <v>151</v>
      </c>
      <c r="B30" s="18" t="s">
        <v>15</v>
      </c>
      <c r="C30" s="19" t="s">
        <v>238</v>
      </c>
      <c r="D30" s="20" t="s">
        <v>440</v>
      </c>
      <c r="E30" s="22" t="s">
        <v>643</v>
      </c>
      <c r="F30" s="22">
        <v>2906</v>
      </c>
      <c r="G30" s="4" t="s">
        <v>254</v>
      </c>
      <c r="H30" s="21" t="s">
        <v>441</v>
      </c>
    </row>
    <row r="31" spans="1:8" x14ac:dyDescent="0.2">
      <c r="A31" s="4" t="s">
        <v>152</v>
      </c>
      <c r="B31" s="18" t="s">
        <v>15</v>
      </c>
      <c r="C31" s="19" t="s">
        <v>553</v>
      </c>
      <c r="D31" s="20" t="s">
        <v>440</v>
      </c>
      <c r="E31" s="22" t="s">
        <v>643</v>
      </c>
      <c r="F31" s="22">
        <v>2906</v>
      </c>
      <c r="G31" s="4" t="s">
        <v>254</v>
      </c>
      <c r="H31" s="21" t="s">
        <v>441</v>
      </c>
    </row>
    <row r="32" spans="1:8" x14ac:dyDescent="0.2">
      <c r="A32" s="4" t="s">
        <v>153</v>
      </c>
      <c r="B32" s="18" t="s">
        <v>15</v>
      </c>
      <c r="C32" s="19" t="s">
        <v>238</v>
      </c>
      <c r="D32" s="20" t="s">
        <v>440</v>
      </c>
      <c r="E32" s="22" t="s">
        <v>643</v>
      </c>
      <c r="F32" s="22">
        <v>2906</v>
      </c>
      <c r="G32" s="4" t="s">
        <v>254</v>
      </c>
      <c r="H32" s="21" t="s">
        <v>441</v>
      </c>
    </row>
    <row r="33" spans="1:8" x14ac:dyDescent="0.2">
      <c r="A33" s="4" t="s">
        <v>31</v>
      </c>
      <c r="B33" s="18" t="s">
        <v>15</v>
      </c>
      <c r="C33" s="19" t="s">
        <v>402</v>
      </c>
      <c r="D33" s="20" t="s">
        <v>2</v>
      </c>
      <c r="E33" s="22" t="s">
        <v>643</v>
      </c>
      <c r="F33" s="22">
        <f>VLOOKUP(C33,LigandIDs!D:E,2,FALSE)</f>
        <v>2844</v>
      </c>
      <c r="G33" s="4" t="s">
        <v>254</v>
      </c>
      <c r="H33" s="21" t="s">
        <v>403</v>
      </c>
    </row>
    <row r="34" spans="1:8" x14ac:dyDescent="0.2">
      <c r="A34" s="4" t="s">
        <v>1</v>
      </c>
      <c r="B34" s="18" t="s">
        <v>15</v>
      </c>
      <c r="C34" s="19" t="s">
        <v>2</v>
      </c>
      <c r="D34" s="20" t="s">
        <v>402</v>
      </c>
      <c r="E34" s="22" t="s">
        <v>643</v>
      </c>
      <c r="F34" s="22">
        <f>VLOOKUP(C34,LigandIDs!D:E,2,FALSE)</f>
        <v>2844</v>
      </c>
      <c r="G34" s="4" t="s">
        <v>254</v>
      </c>
      <c r="H34" s="21" t="s">
        <v>403</v>
      </c>
    </row>
    <row r="35" spans="1:8" x14ac:dyDescent="0.2">
      <c r="A35" s="4" t="s">
        <v>32</v>
      </c>
      <c r="B35" s="18" t="s">
        <v>15</v>
      </c>
      <c r="C35" s="19" t="s">
        <v>402</v>
      </c>
      <c r="D35" s="20" t="s">
        <v>2</v>
      </c>
      <c r="E35" s="22" t="s">
        <v>643</v>
      </c>
      <c r="F35" s="22">
        <f>VLOOKUP(C35,LigandIDs!D:E,2,FALSE)</f>
        <v>2844</v>
      </c>
      <c r="G35" s="4" t="s">
        <v>254</v>
      </c>
      <c r="H35" s="21" t="s">
        <v>403</v>
      </c>
    </row>
    <row r="36" spans="1:8" x14ac:dyDescent="0.2">
      <c r="A36" s="4" t="s">
        <v>33</v>
      </c>
      <c r="B36" s="18" t="s">
        <v>15</v>
      </c>
      <c r="C36" s="19" t="s">
        <v>2</v>
      </c>
      <c r="D36" s="20" t="s">
        <v>402</v>
      </c>
      <c r="E36" s="22" t="s">
        <v>643</v>
      </c>
      <c r="F36" s="22">
        <f>VLOOKUP(C36,LigandIDs!D:E,2,FALSE)</f>
        <v>2844</v>
      </c>
      <c r="G36" s="4" t="s">
        <v>254</v>
      </c>
      <c r="H36" s="21" t="s">
        <v>403</v>
      </c>
    </row>
    <row r="37" spans="1:8" x14ac:dyDescent="0.2">
      <c r="A37" s="4" t="s">
        <v>86</v>
      </c>
      <c r="B37" s="18" t="s">
        <v>15</v>
      </c>
      <c r="C37" s="19" t="s">
        <v>233</v>
      </c>
      <c r="D37" s="20" t="s">
        <v>233</v>
      </c>
      <c r="E37" s="22" t="s">
        <v>643</v>
      </c>
      <c r="F37" s="42">
        <v>2752</v>
      </c>
      <c r="G37" s="4" t="s">
        <v>254</v>
      </c>
      <c r="H37" s="21" t="s">
        <v>397</v>
      </c>
    </row>
    <row r="38" spans="1:8" x14ac:dyDescent="0.2">
      <c r="A38" s="4" t="s">
        <v>43</v>
      </c>
      <c r="B38" s="18" t="s">
        <v>15</v>
      </c>
      <c r="C38" s="19" t="s">
        <v>404</v>
      </c>
      <c r="D38" s="20" t="s">
        <v>405</v>
      </c>
      <c r="E38" s="22" t="s">
        <v>643</v>
      </c>
      <c r="F38" s="22">
        <f>VLOOKUP(C38,LigandIDs!D:E,2,FALSE)</f>
        <v>2504</v>
      </c>
      <c r="G38" s="4" t="s">
        <v>254</v>
      </c>
      <c r="H38" s="21" t="s">
        <v>406</v>
      </c>
    </row>
    <row r="39" spans="1:8" x14ac:dyDescent="0.2">
      <c r="A39" s="4" t="s">
        <v>146</v>
      </c>
      <c r="B39" s="18" t="s">
        <v>15</v>
      </c>
      <c r="C39" s="19" t="s">
        <v>554</v>
      </c>
      <c r="D39" s="20" t="s">
        <v>251</v>
      </c>
      <c r="E39" s="22" t="s">
        <v>643</v>
      </c>
      <c r="F39" s="22">
        <v>2487</v>
      </c>
      <c r="G39" s="4" t="s">
        <v>254</v>
      </c>
      <c r="H39" s="21" t="s">
        <v>555</v>
      </c>
    </row>
    <row r="40" spans="1:8" x14ac:dyDescent="0.2">
      <c r="A40" s="4" t="s">
        <v>231</v>
      </c>
      <c r="B40" s="18" t="s">
        <v>53</v>
      </c>
      <c r="C40" s="19" t="s">
        <v>618</v>
      </c>
      <c r="D40" s="20" t="s">
        <v>619</v>
      </c>
      <c r="E40" s="22" t="s">
        <v>643</v>
      </c>
      <c r="F40" s="22">
        <v>2257</v>
      </c>
      <c r="G40" s="4" t="s">
        <v>254</v>
      </c>
      <c r="H40" s="21" t="s">
        <v>620</v>
      </c>
    </row>
    <row r="41" spans="1:8" x14ac:dyDescent="0.2">
      <c r="A41" s="4" t="s">
        <v>227</v>
      </c>
      <c r="B41" s="18" t="s">
        <v>15</v>
      </c>
      <c r="C41" s="19" t="s">
        <v>444</v>
      </c>
      <c r="D41" s="20" t="s">
        <v>445</v>
      </c>
      <c r="E41" s="22" t="s">
        <v>643</v>
      </c>
      <c r="F41" s="22">
        <f>VLOOKUP(C41,LigandIDs!D:E,2,FALSE)</f>
        <v>2174</v>
      </c>
      <c r="G41" s="4" t="s">
        <v>254</v>
      </c>
      <c r="H41" s="21" t="s">
        <v>446</v>
      </c>
    </row>
    <row r="42" spans="1:8" x14ac:dyDescent="0.2">
      <c r="A42" s="4" t="s">
        <v>228</v>
      </c>
      <c r="B42" s="18" t="s">
        <v>15</v>
      </c>
      <c r="C42" s="19" t="s">
        <v>234</v>
      </c>
      <c r="D42" s="20" t="s">
        <v>407</v>
      </c>
      <c r="E42" s="22" t="s">
        <v>643</v>
      </c>
      <c r="F42" s="22">
        <f>VLOOKUP(C42,LigandIDs!D:E,2,FALSE)</f>
        <v>2168</v>
      </c>
      <c r="G42" s="4" t="s">
        <v>254</v>
      </c>
      <c r="H42" s="21" t="s">
        <v>408</v>
      </c>
    </row>
    <row r="43" spans="1:8" x14ac:dyDescent="0.2">
      <c r="A43" s="4" t="s">
        <v>230</v>
      </c>
      <c r="B43" s="18" t="s">
        <v>15</v>
      </c>
      <c r="C43" s="19" t="s">
        <v>409</v>
      </c>
      <c r="D43" s="20" t="s">
        <v>407</v>
      </c>
      <c r="E43" s="22" t="s">
        <v>643</v>
      </c>
      <c r="F43" s="22">
        <f>VLOOKUP(C43,LigandIDs!D:E,2,FALSE)</f>
        <v>2168</v>
      </c>
      <c r="G43" s="4" t="s">
        <v>254</v>
      </c>
      <c r="H43" s="21" t="s">
        <v>408</v>
      </c>
    </row>
    <row r="44" spans="1:8" x14ac:dyDescent="0.2">
      <c r="A44" s="4" t="s">
        <v>229</v>
      </c>
      <c r="B44" s="18" t="s">
        <v>15</v>
      </c>
      <c r="C44" s="19" t="s">
        <v>409</v>
      </c>
      <c r="D44" s="20" t="s">
        <v>407</v>
      </c>
      <c r="E44" s="22" t="s">
        <v>643</v>
      </c>
      <c r="F44" s="22">
        <f>VLOOKUP(C44,LigandIDs!D:E,2,FALSE)</f>
        <v>2168</v>
      </c>
      <c r="G44" s="4" t="s">
        <v>254</v>
      </c>
      <c r="H44" s="21" t="s">
        <v>408</v>
      </c>
    </row>
    <row r="45" spans="1:8" x14ac:dyDescent="0.2">
      <c r="A45" s="4" t="s">
        <v>226</v>
      </c>
      <c r="B45" s="18" t="s">
        <v>15</v>
      </c>
      <c r="C45" s="19" t="s">
        <v>615</v>
      </c>
      <c r="D45" s="20" t="s">
        <v>616</v>
      </c>
      <c r="E45" s="22" t="s">
        <v>643</v>
      </c>
      <c r="F45" s="22">
        <v>2153</v>
      </c>
      <c r="G45" s="4" t="s">
        <v>254</v>
      </c>
      <c r="H45" s="21" t="s">
        <v>617</v>
      </c>
    </row>
    <row r="46" spans="1:8" x14ac:dyDescent="0.2">
      <c r="A46" s="70" t="s">
        <v>225</v>
      </c>
      <c r="B46" s="174" t="s">
        <v>15</v>
      </c>
      <c r="C46" s="176" t="s">
        <v>2306</v>
      </c>
      <c r="D46" s="69" t="s">
        <v>2766</v>
      </c>
      <c r="E46" s="22" t="s">
        <v>643</v>
      </c>
      <c r="F46" s="69">
        <v>2139</v>
      </c>
      <c r="G46" s="69" t="s">
        <v>254</v>
      </c>
      <c r="H46" s="69"/>
    </row>
    <row r="47" spans="1:8" x14ac:dyDescent="0.2">
      <c r="A47" s="4" t="s">
        <v>222</v>
      </c>
      <c r="B47" s="18" t="s">
        <v>15</v>
      </c>
      <c r="C47" s="19" t="s">
        <v>603</v>
      </c>
      <c r="D47" s="20" t="s">
        <v>604</v>
      </c>
      <c r="E47" s="22" t="s">
        <v>643</v>
      </c>
      <c r="F47" s="22">
        <f>VLOOKUP(C47,LigandIDs!D:E,2,FALSE)</f>
        <v>2098</v>
      </c>
      <c r="G47" s="4" t="s">
        <v>254</v>
      </c>
      <c r="H47" s="21" t="s">
        <v>605</v>
      </c>
    </row>
    <row r="48" spans="1:8" x14ac:dyDescent="0.2">
      <c r="A48" s="4" t="s">
        <v>223</v>
      </c>
      <c r="B48" s="18" t="s">
        <v>15</v>
      </c>
      <c r="C48" s="19" t="s">
        <v>609</v>
      </c>
      <c r="D48" s="20" t="s">
        <v>610</v>
      </c>
      <c r="E48" s="22" t="s">
        <v>643</v>
      </c>
      <c r="F48" s="22">
        <f>VLOOKUP(C48,LigandIDs!D:E,2,FALSE)</f>
        <v>2090</v>
      </c>
      <c r="G48" s="4" t="s">
        <v>254</v>
      </c>
      <c r="H48" s="21" t="s">
        <v>611</v>
      </c>
    </row>
    <row r="49" spans="1:8" x14ac:dyDescent="0.2">
      <c r="A49" s="4" t="s">
        <v>224</v>
      </c>
      <c r="B49" s="18" t="s">
        <v>15</v>
      </c>
      <c r="C49" s="19" t="s">
        <v>606</v>
      </c>
      <c r="D49" s="20" t="s">
        <v>607</v>
      </c>
      <c r="E49" s="22" t="s">
        <v>643</v>
      </c>
      <c r="F49" s="22">
        <f>VLOOKUP(C49,LigandIDs!D:E,2,FALSE)</f>
        <v>2089</v>
      </c>
      <c r="G49" s="4" t="s">
        <v>254</v>
      </c>
      <c r="H49" s="21" t="s">
        <v>608</v>
      </c>
    </row>
    <row r="50" spans="1:8" x14ac:dyDescent="0.2">
      <c r="A50" s="4" t="s">
        <v>218</v>
      </c>
      <c r="B50" s="18" t="s">
        <v>15</v>
      </c>
      <c r="C50" s="19" t="s">
        <v>461</v>
      </c>
      <c r="D50" s="20" t="s">
        <v>602</v>
      </c>
      <c r="E50" s="22" t="s">
        <v>643</v>
      </c>
      <c r="F50" s="22">
        <v>2019</v>
      </c>
      <c r="G50" s="4" t="s">
        <v>254</v>
      </c>
      <c r="H50" s="21" t="s">
        <v>463</v>
      </c>
    </row>
    <row r="51" spans="1:8" x14ac:dyDescent="0.2">
      <c r="A51" s="4" t="s">
        <v>216</v>
      </c>
      <c r="B51" s="18" t="s">
        <v>15</v>
      </c>
      <c r="C51" s="19" t="s">
        <v>461</v>
      </c>
      <c r="D51" s="20" t="s">
        <v>602</v>
      </c>
      <c r="E51" s="22" t="s">
        <v>643</v>
      </c>
      <c r="F51" s="22">
        <v>2019</v>
      </c>
      <c r="G51" s="4" t="s">
        <v>254</v>
      </c>
      <c r="H51" s="21" t="s">
        <v>463</v>
      </c>
    </row>
    <row r="52" spans="1:8" x14ac:dyDescent="0.2">
      <c r="A52" s="4" t="s">
        <v>219</v>
      </c>
      <c r="B52" s="18" t="s">
        <v>15</v>
      </c>
      <c r="C52" s="19" t="s">
        <v>217</v>
      </c>
      <c r="D52" s="20" t="s">
        <v>602</v>
      </c>
      <c r="E52" s="22" t="s">
        <v>643</v>
      </c>
      <c r="F52" s="22">
        <v>2019</v>
      </c>
      <c r="G52" s="4" t="s">
        <v>254</v>
      </c>
      <c r="H52" s="21" t="s">
        <v>463</v>
      </c>
    </row>
    <row r="53" spans="1:8" x14ac:dyDescent="0.2">
      <c r="A53" s="4" t="s">
        <v>220</v>
      </c>
      <c r="B53" s="18" t="s">
        <v>15</v>
      </c>
      <c r="C53" s="19" t="s">
        <v>461</v>
      </c>
      <c r="D53" s="20" t="s">
        <v>462</v>
      </c>
      <c r="E53" s="22" t="s">
        <v>643</v>
      </c>
      <c r="F53" s="22">
        <v>2019</v>
      </c>
      <c r="G53" s="4" t="s">
        <v>254</v>
      </c>
      <c r="H53" s="21" t="s">
        <v>463</v>
      </c>
    </row>
    <row r="54" spans="1:8" x14ac:dyDescent="0.2">
      <c r="A54" s="4" t="s">
        <v>221</v>
      </c>
      <c r="B54" s="18" t="s">
        <v>15</v>
      </c>
      <c r="C54" s="19" t="s">
        <v>217</v>
      </c>
      <c r="D54" s="20" t="s">
        <v>602</v>
      </c>
      <c r="E54" s="22" t="s">
        <v>643</v>
      </c>
      <c r="F54" s="22">
        <v>2019</v>
      </c>
      <c r="G54" s="4" t="s">
        <v>254</v>
      </c>
      <c r="H54" s="21" t="s">
        <v>463</v>
      </c>
    </row>
    <row r="55" spans="1:8" x14ac:dyDescent="0.2">
      <c r="A55" s="4" t="s">
        <v>96</v>
      </c>
      <c r="B55" s="18" t="s">
        <v>15</v>
      </c>
      <c r="C55" s="19" t="s">
        <v>567</v>
      </c>
      <c r="D55" s="20" t="s">
        <v>568</v>
      </c>
      <c r="E55" s="22" t="s">
        <v>643</v>
      </c>
      <c r="F55" s="22">
        <v>2007</v>
      </c>
      <c r="G55" s="4" t="s">
        <v>254</v>
      </c>
      <c r="H55" s="21" t="s">
        <v>569</v>
      </c>
    </row>
    <row r="56" spans="1:8" x14ac:dyDescent="0.2">
      <c r="A56" s="4" t="s">
        <v>208</v>
      </c>
      <c r="B56" s="18" t="s">
        <v>15</v>
      </c>
      <c r="C56" s="19" t="s">
        <v>598</v>
      </c>
      <c r="D56" s="20" t="s">
        <v>599</v>
      </c>
      <c r="E56" s="22" t="s">
        <v>643</v>
      </c>
      <c r="F56" s="22">
        <v>1895</v>
      </c>
      <c r="G56" s="4" t="s">
        <v>255</v>
      </c>
      <c r="H56" s="21" t="s">
        <v>600</v>
      </c>
    </row>
    <row r="57" spans="1:8" x14ac:dyDescent="0.2">
      <c r="A57" s="4" t="s">
        <v>209</v>
      </c>
      <c r="B57" s="18" t="s">
        <v>15</v>
      </c>
      <c r="C57" s="19" t="s">
        <v>612</v>
      </c>
      <c r="D57" s="20" t="s">
        <v>613</v>
      </c>
      <c r="E57" s="22" t="s">
        <v>643</v>
      </c>
      <c r="F57" s="22">
        <v>1888</v>
      </c>
      <c r="G57" s="4" t="s">
        <v>255</v>
      </c>
      <c r="H57" s="21" t="s">
        <v>614</v>
      </c>
    </row>
    <row r="58" spans="1:8" x14ac:dyDescent="0.2">
      <c r="A58" s="4" t="s">
        <v>207</v>
      </c>
      <c r="B58" s="18" t="s">
        <v>15</v>
      </c>
      <c r="C58" s="19" t="s">
        <v>240</v>
      </c>
      <c r="D58" s="20" t="s">
        <v>447</v>
      </c>
      <c r="E58" s="22" t="s">
        <v>643</v>
      </c>
      <c r="F58" s="22">
        <v>1884</v>
      </c>
      <c r="G58" s="4" t="s">
        <v>254</v>
      </c>
      <c r="H58" s="21" t="s">
        <v>448</v>
      </c>
    </row>
    <row r="59" spans="1:8" x14ac:dyDescent="0.2">
      <c r="A59" s="13" t="s">
        <v>204</v>
      </c>
      <c r="B59" s="14" t="s">
        <v>15</v>
      </c>
      <c r="C59" s="15" t="s">
        <v>449</v>
      </c>
      <c r="D59" s="16" t="s">
        <v>241</v>
      </c>
      <c r="E59" s="22" t="s">
        <v>643</v>
      </c>
      <c r="F59" s="22">
        <v>1883</v>
      </c>
      <c r="G59" s="13" t="s">
        <v>254</v>
      </c>
      <c r="H59" s="17" t="s">
        <v>450</v>
      </c>
    </row>
    <row r="60" spans="1:8" x14ac:dyDescent="0.2">
      <c r="A60" s="13" t="s">
        <v>205</v>
      </c>
      <c r="B60" s="14" t="s">
        <v>15</v>
      </c>
      <c r="C60" s="15" t="s">
        <v>241</v>
      </c>
      <c r="D60" s="16" t="s">
        <v>449</v>
      </c>
      <c r="E60" s="22" t="s">
        <v>643</v>
      </c>
      <c r="F60" s="22">
        <v>1883</v>
      </c>
      <c r="G60" s="13" t="s">
        <v>254</v>
      </c>
      <c r="H60" s="17" t="s">
        <v>450</v>
      </c>
    </row>
    <row r="61" spans="1:8" x14ac:dyDescent="0.2">
      <c r="A61" s="13" t="s">
        <v>206</v>
      </c>
      <c r="B61" s="14" t="s">
        <v>15</v>
      </c>
      <c r="C61" s="15" t="s">
        <v>449</v>
      </c>
      <c r="D61" s="16" t="s">
        <v>241</v>
      </c>
      <c r="E61" s="22" t="s">
        <v>643</v>
      </c>
      <c r="F61" s="22">
        <v>1883</v>
      </c>
      <c r="G61" s="13" t="s">
        <v>254</v>
      </c>
      <c r="H61" s="17" t="s">
        <v>450</v>
      </c>
    </row>
    <row r="62" spans="1:8" x14ac:dyDescent="0.2">
      <c r="A62" s="4" t="s">
        <v>203</v>
      </c>
      <c r="B62" s="18" t="s">
        <v>15</v>
      </c>
      <c r="C62" s="19" t="s">
        <v>241</v>
      </c>
      <c r="D62" s="20" t="s">
        <v>449</v>
      </c>
      <c r="E62" s="22" t="s">
        <v>643</v>
      </c>
      <c r="F62" s="22">
        <v>1883</v>
      </c>
      <c r="G62" s="4" t="s">
        <v>254</v>
      </c>
      <c r="H62" s="21" t="s">
        <v>450</v>
      </c>
    </row>
    <row r="63" spans="1:8" x14ac:dyDescent="0.2">
      <c r="A63" s="4" t="s">
        <v>202</v>
      </c>
      <c r="B63" s="18" t="s">
        <v>15</v>
      </c>
      <c r="C63" s="19" t="s">
        <v>596</v>
      </c>
      <c r="D63" s="20" t="s">
        <v>596</v>
      </c>
      <c r="E63" s="22" t="s">
        <v>643</v>
      </c>
      <c r="F63" s="22">
        <v>1881</v>
      </c>
      <c r="G63" s="4" t="s">
        <v>254</v>
      </c>
      <c r="H63" s="21" t="s">
        <v>597</v>
      </c>
    </row>
    <row r="64" spans="1:8" x14ac:dyDescent="0.2">
      <c r="A64" s="4" t="s">
        <v>201</v>
      </c>
      <c r="B64" s="18" t="s">
        <v>15</v>
      </c>
      <c r="C64" s="19" t="s">
        <v>2592</v>
      </c>
      <c r="D64" s="20" t="s">
        <v>591</v>
      </c>
      <c r="E64" s="22" t="s">
        <v>643</v>
      </c>
      <c r="F64" s="22">
        <v>1871</v>
      </c>
      <c r="G64" s="4" t="s">
        <v>254</v>
      </c>
      <c r="H64" s="21" t="s">
        <v>592</v>
      </c>
    </row>
    <row r="65" spans="1:8" x14ac:dyDescent="0.2">
      <c r="A65" s="4" t="s">
        <v>200</v>
      </c>
      <c r="B65" s="18" t="s">
        <v>15</v>
      </c>
      <c r="C65" s="19" t="s">
        <v>593</v>
      </c>
      <c r="D65" s="20" t="s">
        <v>594</v>
      </c>
      <c r="E65" s="22" t="s">
        <v>643</v>
      </c>
      <c r="F65" s="22">
        <f>VLOOKUP(C65,LigandIDs!D:E,2,FALSE)</f>
        <v>1831</v>
      </c>
      <c r="G65" s="4" t="s">
        <v>254</v>
      </c>
      <c r="H65" s="21" t="s">
        <v>595</v>
      </c>
    </row>
    <row r="66" spans="1:8" x14ac:dyDescent="0.2">
      <c r="A66" s="4" t="s">
        <v>199</v>
      </c>
      <c r="B66" s="18" t="s">
        <v>53</v>
      </c>
      <c r="C66" s="19" t="s">
        <v>621</v>
      </c>
      <c r="D66" s="20" t="s">
        <v>622</v>
      </c>
      <c r="E66" s="22" t="s">
        <v>643</v>
      </c>
      <c r="F66" s="22">
        <f>VLOOKUP(C66,LigandIDs!D:E,2,FALSE)</f>
        <v>1815</v>
      </c>
      <c r="G66" s="4" t="s">
        <v>254</v>
      </c>
      <c r="H66" s="21" t="s">
        <v>623</v>
      </c>
    </row>
    <row r="67" spans="1:8" x14ac:dyDescent="0.2">
      <c r="A67" s="4" t="s">
        <v>197</v>
      </c>
      <c r="B67" s="18" t="s">
        <v>15</v>
      </c>
      <c r="C67" s="19" t="s">
        <v>588</v>
      </c>
      <c r="D67" s="20" t="s">
        <v>589</v>
      </c>
      <c r="E67" s="22" t="s">
        <v>643</v>
      </c>
      <c r="F67" s="22">
        <f>VLOOKUP(C67,LigandIDs!D:E,2,FALSE)</f>
        <v>1783</v>
      </c>
      <c r="G67" s="4" t="s">
        <v>254</v>
      </c>
      <c r="H67" s="21" t="s">
        <v>590</v>
      </c>
    </row>
    <row r="68" spans="1:8" x14ac:dyDescent="0.2">
      <c r="A68" s="4" t="s">
        <v>193</v>
      </c>
      <c r="B68" s="18" t="s">
        <v>15</v>
      </c>
      <c r="C68" s="19" t="s">
        <v>585</v>
      </c>
      <c r="D68" s="20" t="s">
        <v>586</v>
      </c>
      <c r="E68" s="22" t="s">
        <v>643</v>
      </c>
      <c r="F68" s="22">
        <v>1749</v>
      </c>
      <c r="G68" s="4" t="s">
        <v>254</v>
      </c>
      <c r="H68" s="21" t="s">
        <v>587</v>
      </c>
    </row>
    <row r="69" spans="1:8" x14ac:dyDescent="0.2">
      <c r="A69" s="13" t="s">
        <v>191</v>
      </c>
      <c r="B69" s="14" t="s">
        <v>15</v>
      </c>
      <c r="C69" s="15" t="s">
        <v>498</v>
      </c>
      <c r="D69" s="16" t="s">
        <v>499</v>
      </c>
      <c r="E69" s="22" t="s">
        <v>643</v>
      </c>
      <c r="F69" s="22">
        <f>VLOOKUP(C69,LigandIDs!D:E,2,FALSE)</f>
        <v>1713</v>
      </c>
      <c r="G69" s="13" t="s">
        <v>254</v>
      </c>
      <c r="H69" s="17" t="s">
        <v>500</v>
      </c>
    </row>
    <row r="70" spans="1:8" x14ac:dyDescent="0.2">
      <c r="A70" s="4" t="s">
        <v>192</v>
      </c>
      <c r="B70" s="18" t="s">
        <v>15</v>
      </c>
      <c r="C70" s="19" t="s">
        <v>498</v>
      </c>
      <c r="D70" s="20" t="s">
        <v>499</v>
      </c>
      <c r="E70" s="22" t="s">
        <v>643</v>
      </c>
      <c r="F70" s="22">
        <f>VLOOKUP(C70,LigandIDs!D:E,2,FALSE)</f>
        <v>1713</v>
      </c>
      <c r="G70" s="4" t="s">
        <v>254</v>
      </c>
      <c r="H70" s="21" t="s">
        <v>500</v>
      </c>
    </row>
    <row r="71" spans="1:8" x14ac:dyDescent="0.2">
      <c r="A71" s="4" t="s">
        <v>194</v>
      </c>
      <c r="B71" s="18" t="s">
        <v>15</v>
      </c>
      <c r="C71" s="19" t="s">
        <v>498</v>
      </c>
      <c r="D71" s="20" t="s">
        <v>499</v>
      </c>
      <c r="E71" s="22" t="s">
        <v>643</v>
      </c>
      <c r="F71" s="22">
        <f>VLOOKUP(C71,LigandIDs!D:E,2,FALSE)</f>
        <v>1713</v>
      </c>
      <c r="G71" s="4" t="s">
        <v>254</v>
      </c>
      <c r="H71" s="21" t="s">
        <v>500</v>
      </c>
    </row>
    <row r="72" spans="1:8" x14ac:dyDescent="0.2">
      <c r="A72" s="4" t="s">
        <v>190</v>
      </c>
      <c r="B72" s="18" t="s">
        <v>15</v>
      </c>
      <c r="C72" s="19" t="s">
        <v>582</v>
      </c>
      <c r="D72" s="20" t="s">
        <v>583</v>
      </c>
      <c r="E72" s="22" t="s">
        <v>643</v>
      </c>
      <c r="F72" s="22">
        <f>VLOOKUP(C72,LigandIDs!D:E,2,FALSE)</f>
        <v>1712</v>
      </c>
      <c r="G72" s="4" t="s">
        <v>254</v>
      </c>
      <c r="H72" s="21" t="s">
        <v>584</v>
      </c>
    </row>
    <row r="73" spans="1:8" x14ac:dyDescent="0.2">
      <c r="A73" s="4" t="s">
        <v>195</v>
      </c>
      <c r="B73" s="18" t="s">
        <v>15</v>
      </c>
      <c r="C73" s="19" t="s">
        <v>582</v>
      </c>
      <c r="D73" s="20" t="s">
        <v>583</v>
      </c>
      <c r="E73" s="22" t="s">
        <v>643</v>
      </c>
      <c r="F73" s="22">
        <f>VLOOKUP(C73,LigandIDs!D:E,2,FALSE)</f>
        <v>1712</v>
      </c>
      <c r="G73" s="4" t="s">
        <v>254</v>
      </c>
      <c r="H73" s="21" t="s">
        <v>584</v>
      </c>
    </row>
    <row r="74" spans="1:8" x14ac:dyDescent="0.2">
      <c r="A74" s="4" t="s">
        <v>196</v>
      </c>
      <c r="B74" s="18" t="s">
        <v>15</v>
      </c>
      <c r="C74" s="19" t="s">
        <v>582</v>
      </c>
      <c r="D74" s="20" t="s">
        <v>583</v>
      </c>
      <c r="E74" s="22" t="s">
        <v>643</v>
      </c>
      <c r="F74" s="22">
        <f>VLOOKUP(C74,LigandIDs!D:E,2,FALSE)</f>
        <v>1712</v>
      </c>
      <c r="G74" s="4" t="s">
        <v>254</v>
      </c>
      <c r="H74" s="21" t="s">
        <v>584</v>
      </c>
    </row>
    <row r="75" spans="1:8" x14ac:dyDescent="0.2">
      <c r="A75" s="4" t="s">
        <v>187</v>
      </c>
      <c r="B75" s="18" t="s">
        <v>15</v>
      </c>
      <c r="C75" s="19" t="s">
        <v>239</v>
      </c>
      <c r="D75" s="20" t="s">
        <v>442</v>
      </c>
      <c r="E75" s="22" t="s">
        <v>643</v>
      </c>
      <c r="F75" s="22">
        <f>VLOOKUP(C75,LigandIDs!D:E,2,FALSE)</f>
        <v>1697</v>
      </c>
      <c r="G75" s="4" t="s">
        <v>254</v>
      </c>
      <c r="H75" s="21" t="s">
        <v>443</v>
      </c>
    </row>
    <row r="76" spans="1:8" x14ac:dyDescent="0.2">
      <c r="A76" s="4" t="s">
        <v>186</v>
      </c>
      <c r="B76" s="18" t="s">
        <v>15</v>
      </c>
      <c r="C76" s="19" t="s">
        <v>549</v>
      </c>
      <c r="D76" s="20" t="s">
        <v>442</v>
      </c>
      <c r="E76" s="22" t="s">
        <v>643</v>
      </c>
      <c r="F76" s="22">
        <f>VLOOKUP(C76,LigandIDs!D:E,2,FALSE)</f>
        <v>1697</v>
      </c>
      <c r="G76" s="4" t="s">
        <v>254</v>
      </c>
      <c r="H76" s="21" t="s">
        <v>443</v>
      </c>
    </row>
    <row r="77" spans="1:8" x14ac:dyDescent="0.2">
      <c r="A77" s="4" t="s">
        <v>184</v>
      </c>
      <c r="B77" s="18" t="s">
        <v>15</v>
      </c>
      <c r="C77" s="19" t="s">
        <v>431</v>
      </c>
      <c r="D77" s="20" t="s">
        <v>432</v>
      </c>
      <c r="E77" s="22" t="s">
        <v>643</v>
      </c>
      <c r="F77" s="22">
        <v>1681</v>
      </c>
      <c r="G77" s="4" t="s">
        <v>254</v>
      </c>
      <c r="H77" s="21" t="s">
        <v>433</v>
      </c>
    </row>
    <row r="78" spans="1:8" x14ac:dyDescent="0.2">
      <c r="A78" s="4" t="s">
        <v>182</v>
      </c>
      <c r="B78" s="18" t="s">
        <v>15</v>
      </c>
      <c r="C78" s="19" t="s">
        <v>417</v>
      </c>
      <c r="D78" s="20" t="s">
        <v>418</v>
      </c>
      <c r="E78" s="22" t="s">
        <v>643</v>
      </c>
      <c r="F78" s="22">
        <f>VLOOKUP(C78,LigandIDs!D:E,2,FALSE)</f>
        <v>1620</v>
      </c>
      <c r="G78" s="4" t="s">
        <v>254</v>
      </c>
      <c r="H78" s="21" t="s">
        <v>419</v>
      </c>
    </row>
    <row r="79" spans="1:8" x14ac:dyDescent="0.2">
      <c r="A79" s="13" t="s">
        <v>183</v>
      </c>
      <c r="B79" s="14" t="s">
        <v>15</v>
      </c>
      <c r="C79" s="15" t="s">
        <v>475</v>
      </c>
      <c r="D79" s="16" t="s">
        <v>476</v>
      </c>
      <c r="E79" s="22" t="s">
        <v>643</v>
      </c>
      <c r="F79" s="22">
        <v>1614</v>
      </c>
      <c r="G79" s="13" t="s">
        <v>254</v>
      </c>
      <c r="H79" s="17" t="s">
        <v>477</v>
      </c>
    </row>
    <row r="80" spans="1:8" x14ac:dyDescent="0.2">
      <c r="A80" s="13" t="s">
        <v>181</v>
      </c>
      <c r="B80" s="14" t="s">
        <v>15</v>
      </c>
      <c r="C80" s="15" t="s">
        <v>494</v>
      </c>
      <c r="D80" s="16" t="s">
        <v>495</v>
      </c>
      <c r="E80" s="22" t="s">
        <v>643</v>
      </c>
      <c r="F80" s="22">
        <v>1614</v>
      </c>
      <c r="G80" s="13" t="s">
        <v>254</v>
      </c>
      <c r="H80" s="17" t="s">
        <v>477</v>
      </c>
    </row>
    <row r="81" spans="1:8" x14ac:dyDescent="0.2">
      <c r="A81" s="69" t="s">
        <v>179</v>
      </c>
      <c r="B81" s="174" t="s">
        <v>15</v>
      </c>
      <c r="C81" s="176" t="s">
        <v>1924</v>
      </c>
      <c r="D81" s="69" t="s">
        <v>180</v>
      </c>
      <c r="E81" s="22" t="s">
        <v>643</v>
      </c>
      <c r="F81" s="69">
        <v>1579</v>
      </c>
      <c r="G81" s="69" t="s">
        <v>254</v>
      </c>
      <c r="H81" s="69"/>
    </row>
    <row r="82" spans="1:8" x14ac:dyDescent="0.2">
      <c r="A82" s="4" t="s">
        <v>176</v>
      </c>
      <c r="B82" s="18" t="s">
        <v>15</v>
      </c>
      <c r="C82" s="19" t="s">
        <v>576</v>
      </c>
      <c r="D82" s="20" t="s">
        <v>577</v>
      </c>
      <c r="E82" s="22" t="s">
        <v>643</v>
      </c>
      <c r="F82" s="22">
        <f>VLOOKUP(C82,LigandIDs!D:E,2,FALSE)</f>
        <v>1496</v>
      </c>
      <c r="G82" s="4" t="s">
        <v>254</v>
      </c>
      <c r="H82" s="21" t="s">
        <v>578</v>
      </c>
    </row>
    <row r="83" spans="1:8" x14ac:dyDescent="0.2">
      <c r="A83" s="13" t="s">
        <v>174</v>
      </c>
      <c r="B83" s="14" t="s">
        <v>15</v>
      </c>
      <c r="C83" s="15" t="s">
        <v>237</v>
      </c>
      <c r="D83" s="16" t="s">
        <v>438</v>
      </c>
      <c r="E83" s="22" t="s">
        <v>643</v>
      </c>
      <c r="F83" s="22">
        <f>VLOOKUP(C83,LigandIDs!D:E,2,FALSE)</f>
        <v>1479</v>
      </c>
      <c r="G83" s="13" t="s">
        <v>254</v>
      </c>
      <c r="H83" s="17" t="s">
        <v>439</v>
      </c>
    </row>
    <row r="84" spans="1:8" x14ac:dyDescent="0.2">
      <c r="A84" s="4" t="s">
        <v>175</v>
      </c>
      <c r="B84" s="18" t="s">
        <v>15</v>
      </c>
      <c r="C84" s="19" t="s">
        <v>237</v>
      </c>
      <c r="D84" s="20" t="s">
        <v>438</v>
      </c>
      <c r="E84" s="22" t="s">
        <v>643</v>
      </c>
      <c r="F84" s="22">
        <f>VLOOKUP(C84,LigandIDs!D:E,2,FALSE)</f>
        <v>1479</v>
      </c>
      <c r="G84" s="4" t="s">
        <v>254</v>
      </c>
      <c r="H84" s="21" t="s">
        <v>439</v>
      </c>
    </row>
    <row r="85" spans="1:8" x14ac:dyDescent="0.2">
      <c r="A85" s="4" t="s">
        <v>172</v>
      </c>
      <c r="B85" s="18" t="s">
        <v>15</v>
      </c>
      <c r="C85" s="19" t="s">
        <v>573</v>
      </c>
      <c r="D85" s="20" t="s">
        <v>574</v>
      </c>
      <c r="E85" s="22" t="s">
        <v>643</v>
      </c>
      <c r="F85" s="22">
        <v>1470</v>
      </c>
      <c r="G85" s="4" t="s">
        <v>254</v>
      </c>
      <c r="H85" s="21" t="s">
        <v>575</v>
      </c>
    </row>
    <row r="86" spans="1:8" x14ac:dyDescent="0.2">
      <c r="A86" s="4" t="s">
        <v>173</v>
      </c>
      <c r="B86" s="18" t="s">
        <v>15</v>
      </c>
      <c r="C86" s="19" t="s">
        <v>573</v>
      </c>
      <c r="D86" s="20" t="s">
        <v>574</v>
      </c>
      <c r="E86" s="22" t="s">
        <v>643</v>
      </c>
      <c r="F86" s="22">
        <v>1470</v>
      </c>
      <c r="G86" s="4" t="s">
        <v>254</v>
      </c>
      <c r="H86" s="21" t="s">
        <v>575</v>
      </c>
    </row>
    <row r="87" spans="1:8" x14ac:dyDescent="0.2">
      <c r="A87" s="4" t="s">
        <v>171</v>
      </c>
      <c r="B87" s="18" t="s">
        <v>15</v>
      </c>
      <c r="C87" s="19" t="s">
        <v>561</v>
      </c>
      <c r="D87" s="20" t="s">
        <v>562</v>
      </c>
      <c r="E87" s="22" t="s">
        <v>643</v>
      </c>
      <c r="F87" s="22">
        <f>VLOOKUP(C87,LigandIDs!D:E,2,FALSE)</f>
        <v>1458</v>
      </c>
      <c r="G87" s="4" t="s">
        <v>254</v>
      </c>
      <c r="H87" s="21" t="s">
        <v>563</v>
      </c>
    </row>
    <row r="88" spans="1:8" x14ac:dyDescent="0.2">
      <c r="A88" s="13" t="s">
        <v>160</v>
      </c>
      <c r="B88" s="14" t="s">
        <v>15</v>
      </c>
      <c r="C88" s="15" t="s">
        <v>248</v>
      </c>
      <c r="D88" s="16" t="s">
        <v>469</v>
      </c>
      <c r="E88" s="22" t="s">
        <v>643</v>
      </c>
      <c r="F88" s="22">
        <v>1320</v>
      </c>
      <c r="G88" s="13" t="s">
        <v>254</v>
      </c>
      <c r="H88" s="17" t="s">
        <v>470</v>
      </c>
    </row>
    <row r="89" spans="1:8" x14ac:dyDescent="0.2">
      <c r="A89" s="4" t="s">
        <v>161</v>
      </c>
      <c r="B89" s="18" t="s">
        <v>15</v>
      </c>
      <c r="C89" s="19" t="s">
        <v>468</v>
      </c>
      <c r="D89" s="20" t="s">
        <v>469</v>
      </c>
      <c r="E89" s="22" t="s">
        <v>643</v>
      </c>
      <c r="F89" s="22">
        <v>1320</v>
      </c>
      <c r="G89" s="4" t="s">
        <v>254</v>
      </c>
      <c r="H89" s="21" t="s">
        <v>470</v>
      </c>
    </row>
    <row r="90" spans="1:8" x14ac:dyDescent="0.2">
      <c r="A90" s="4" t="s">
        <v>163</v>
      </c>
      <c r="B90" s="18" t="s">
        <v>15</v>
      </c>
      <c r="C90" s="19" t="s">
        <v>468</v>
      </c>
      <c r="D90" s="20" t="s">
        <v>469</v>
      </c>
      <c r="E90" s="22" t="s">
        <v>643</v>
      </c>
      <c r="F90" s="22">
        <v>1320</v>
      </c>
      <c r="G90" s="4" t="s">
        <v>254</v>
      </c>
      <c r="H90" s="21" t="s">
        <v>470</v>
      </c>
    </row>
    <row r="91" spans="1:8" x14ac:dyDescent="0.2">
      <c r="A91" s="4" t="s">
        <v>162</v>
      </c>
      <c r="B91" s="18" t="s">
        <v>15</v>
      </c>
      <c r="C91" s="19" t="s">
        <v>248</v>
      </c>
      <c r="D91" s="20" t="s">
        <v>469</v>
      </c>
      <c r="E91" s="22" t="s">
        <v>643</v>
      </c>
      <c r="F91" s="22">
        <v>1320</v>
      </c>
      <c r="G91" s="4" t="s">
        <v>254</v>
      </c>
      <c r="H91" s="21" t="s">
        <v>470</v>
      </c>
    </row>
    <row r="92" spans="1:8" x14ac:dyDescent="0.2">
      <c r="A92" s="4" t="s">
        <v>158</v>
      </c>
      <c r="B92" s="18" t="s">
        <v>15</v>
      </c>
      <c r="C92" s="19" t="s">
        <v>556</v>
      </c>
      <c r="D92" s="20" t="s">
        <v>557</v>
      </c>
      <c r="E92" s="22" t="s">
        <v>643</v>
      </c>
      <c r="F92" s="22">
        <v>1298</v>
      </c>
      <c r="G92" s="4" t="s">
        <v>254</v>
      </c>
      <c r="H92" s="21" t="s">
        <v>558</v>
      </c>
    </row>
    <row r="93" spans="1:8" x14ac:dyDescent="0.2">
      <c r="A93" s="4" t="s">
        <v>159</v>
      </c>
      <c r="B93" s="18" t="s">
        <v>15</v>
      </c>
      <c r="C93" s="19" t="s">
        <v>559</v>
      </c>
      <c r="D93" s="20" t="s">
        <v>560</v>
      </c>
      <c r="E93" s="22" t="s">
        <v>643</v>
      </c>
      <c r="F93" s="22">
        <v>1298</v>
      </c>
      <c r="G93" s="4" t="s">
        <v>254</v>
      </c>
      <c r="H93" s="21" t="s">
        <v>558</v>
      </c>
    </row>
    <row r="94" spans="1:8" x14ac:dyDescent="0.2">
      <c r="A94" s="4" t="s">
        <v>142</v>
      </c>
      <c r="B94" s="18" t="s">
        <v>15</v>
      </c>
      <c r="C94" s="19" t="s">
        <v>550</v>
      </c>
      <c r="D94" s="20" t="s">
        <v>551</v>
      </c>
      <c r="E94" s="22" t="s">
        <v>643</v>
      </c>
      <c r="F94" s="22">
        <v>1283</v>
      </c>
      <c r="G94" s="4" t="s">
        <v>254</v>
      </c>
      <c r="H94" s="21" t="s">
        <v>552</v>
      </c>
    </row>
    <row r="95" spans="1:8" x14ac:dyDescent="0.2">
      <c r="A95" s="4" t="s">
        <v>135</v>
      </c>
      <c r="B95" s="18" t="s">
        <v>15</v>
      </c>
      <c r="C95" s="19" t="s">
        <v>423</v>
      </c>
      <c r="D95" s="20" t="s">
        <v>424</v>
      </c>
      <c r="E95" s="22" t="s">
        <v>643</v>
      </c>
      <c r="F95" s="22">
        <f>VLOOKUP(C95,LigandIDs!D:E,2,FALSE)</f>
        <v>1204</v>
      </c>
      <c r="G95" s="4" t="s">
        <v>254</v>
      </c>
      <c r="H95" s="21" t="s">
        <v>425</v>
      </c>
    </row>
    <row r="96" spans="1:8" x14ac:dyDescent="0.2">
      <c r="A96" s="4" t="s">
        <v>137</v>
      </c>
      <c r="B96" s="18" t="s">
        <v>15</v>
      </c>
      <c r="C96" s="19" t="s">
        <v>136</v>
      </c>
      <c r="D96" s="20" t="s">
        <v>426</v>
      </c>
      <c r="E96" s="22" t="s">
        <v>643</v>
      </c>
      <c r="F96" s="22">
        <f>VLOOKUP(C96,LigandIDs!D:E,2,FALSE)</f>
        <v>1204</v>
      </c>
      <c r="G96" s="4" t="s">
        <v>254</v>
      </c>
      <c r="H96" s="21" t="s">
        <v>425</v>
      </c>
    </row>
    <row r="97" spans="1:8" x14ac:dyDescent="0.2">
      <c r="A97" s="4" t="s">
        <v>138</v>
      </c>
      <c r="B97" s="18" t="s">
        <v>15</v>
      </c>
      <c r="C97" s="19" t="s">
        <v>423</v>
      </c>
      <c r="D97" s="20" t="s">
        <v>424</v>
      </c>
      <c r="E97" s="22" t="s">
        <v>643</v>
      </c>
      <c r="F97" s="22">
        <f>VLOOKUP(C97,LigandIDs!D:E,2,FALSE)</f>
        <v>1204</v>
      </c>
      <c r="G97" s="4" t="s">
        <v>254</v>
      </c>
      <c r="H97" s="21" t="s">
        <v>425</v>
      </c>
    </row>
    <row r="98" spans="1:8" x14ac:dyDescent="0.2">
      <c r="A98" s="4" t="s">
        <v>139</v>
      </c>
      <c r="B98" s="18" t="s">
        <v>15</v>
      </c>
      <c r="C98" s="19" t="s">
        <v>136</v>
      </c>
      <c r="D98" s="20" t="s">
        <v>426</v>
      </c>
      <c r="E98" s="22" t="s">
        <v>643</v>
      </c>
      <c r="F98" s="22">
        <f>VLOOKUP(C98,LigandIDs!D:E,2,FALSE)</f>
        <v>1204</v>
      </c>
      <c r="G98" s="4" t="s">
        <v>254</v>
      </c>
      <c r="H98" s="21" t="s">
        <v>425</v>
      </c>
    </row>
    <row r="99" spans="1:8" x14ac:dyDescent="0.2">
      <c r="A99" s="13" t="s">
        <v>131</v>
      </c>
      <c r="B99" s="14" t="s">
        <v>15</v>
      </c>
      <c r="C99" s="15" t="s">
        <v>624</v>
      </c>
      <c r="D99" s="16" t="s">
        <v>486</v>
      </c>
      <c r="E99" s="22" t="s">
        <v>643</v>
      </c>
      <c r="F99" s="22">
        <v>1175</v>
      </c>
      <c r="G99" s="13" t="s">
        <v>255</v>
      </c>
      <c r="H99" s="17" t="s">
        <v>487</v>
      </c>
    </row>
    <row r="100" spans="1:8" x14ac:dyDescent="0.2">
      <c r="A100" s="4" t="s">
        <v>118</v>
      </c>
      <c r="B100" s="18" t="s">
        <v>15</v>
      </c>
      <c r="C100" s="19" t="s">
        <v>242</v>
      </c>
      <c r="D100" s="20" t="s">
        <v>451</v>
      </c>
      <c r="E100" s="22" t="s">
        <v>643</v>
      </c>
      <c r="F100" s="22">
        <v>1062</v>
      </c>
      <c r="G100" s="4" t="s">
        <v>254</v>
      </c>
      <c r="H100" s="21" t="s">
        <v>452</v>
      </c>
    </row>
    <row r="101" spans="1:8" x14ac:dyDescent="0.2">
      <c r="A101" s="4" t="s">
        <v>119</v>
      </c>
      <c r="B101" s="18" t="s">
        <v>15</v>
      </c>
      <c r="C101" s="19" t="s">
        <v>453</v>
      </c>
      <c r="D101" s="20" t="s">
        <v>454</v>
      </c>
      <c r="E101" s="22" t="s">
        <v>643</v>
      </c>
      <c r="F101" s="22">
        <v>1062</v>
      </c>
      <c r="G101" s="4" t="s">
        <v>254</v>
      </c>
      <c r="H101" s="21" t="s">
        <v>452</v>
      </c>
    </row>
    <row r="102" spans="1:8" x14ac:dyDescent="0.2">
      <c r="A102" s="4" t="s">
        <v>117</v>
      </c>
      <c r="B102" s="18" t="s">
        <v>15</v>
      </c>
      <c r="C102" s="19" t="s">
        <v>514</v>
      </c>
      <c r="D102" s="20" t="s">
        <v>515</v>
      </c>
      <c r="E102" s="22" t="s">
        <v>643</v>
      </c>
      <c r="F102" s="22">
        <v>1055</v>
      </c>
      <c r="G102" s="4" t="s">
        <v>254</v>
      </c>
      <c r="H102" s="21" t="s">
        <v>516</v>
      </c>
    </row>
    <row r="103" spans="1:8" x14ac:dyDescent="0.2">
      <c r="A103" s="4" t="s">
        <v>115</v>
      </c>
      <c r="B103" s="18" t="s">
        <v>15</v>
      </c>
      <c r="C103" s="19" t="s">
        <v>520</v>
      </c>
      <c r="D103" s="20" t="s">
        <v>521</v>
      </c>
      <c r="E103" s="22" t="s">
        <v>643</v>
      </c>
      <c r="F103" s="22">
        <v>1048</v>
      </c>
      <c r="G103" s="4" t="s">
        <v>255</v>
      </c>
      <c r="H103" s="21" t="s">
        <v>522</v>
      </c>
    </row>
    <row r="104" spans="1:8" x14ac:dyDescent="0.2">
      <c r="A104" s="4" t="s">
        <v>114</v>
      </c>
      <c r="B104" s="18" t="s">
        <v>15</v>
      </c>
      <c r="C104" s="19" t="s">
        <v>517</v>
      </c>
      <c r="D104" s="20" t="s">
        <v>518</v>
      </c>
      <c r="E104" s="22" t="s">
        <v>643</v>
      </c>
      <c r="F104" s="22">
        <v>1022</v>
      </c>
      <c r="G104" s="4" t="s">
        <v>254</v>
      </c>
      <c r="H104" s="21" t="s">
        <v>519</v>
      </c>
    </row>
    <row r="105" spans="1:8" x14ac:dyDescent="0.2">
      <c r="A105" s="4" t="s">
        <v>112</v>
      </c>
      <c r="B105" s="18" t="s">
        <v>15</v>
      </c>
      <c r="C105" s="19" t="s">
        <v>420</v>
      </c>
      <c r="D105" s="20" t="s">
        <v>421</v>
      </c>
      <c r="E105" s="22" t="s">
        <v>643</v>
      </c>
      <c r="F105" s="22">
        <f>VLOOKUP(C105,LigandIDs!D:E,2,FALSE)</f>
        <v>989</v>
      </c>
      <c r="G105" s="4" t="s">
        <v>254</v>
      </c>
      <c r="H105" s="21" t="s">
        <v>422</v>
      </c>
    </row>
    <row r="106" spans="1:8" x14ac:dyDescent="0.2">
      <c r="A106" s="4" t="s">
        <v>113</v>
      </c>
      <c r="B106" s="18" t="s">
        <v>15</v>
      </c>
      <c r="C106" s="19" t="s">
        <v>235</v>
      </c>
      <c r="D106" s="20" t="s">
        <v>508</v>
      </c>
      <c r="E106" s="22" t="s">
        <v>643</v>
      </c>
      <c r="F106" s="22">
        <f>VLOOKUP(C106,LigandIDs!D:E,2,FALSE)</f>
        <v>989</v>
      </c>
      <c r="G106" s="4" t="s">
        <v>254</v>
      </c>
      <c r="H106" s="21" t="s">
        <v>422</v>
      </c>
    </row>
    <row r="107" spans="1:8" x14ac:dyDescent="0.2">
      <c r="A107" s="4" t="s">
        <v>106</v>
      </c>
      <c r="B107" s="18" t="s">
        <v>15</v>
      </c>
      <c r="C107" s="19" t="s">
        <v>413</v>
      </c>
      <c r="D107" s="20" t="s">
        <v>414</v>
      </c>
      <c r="E107" s="22" t="s">
        <v>643</v>
      </c>
      <c r="F107" s="22">
        <f>VLOOKUP(C107,LigandIDs!D:E,2,FALSE)</f>
        <v>940</v>
      </c>
      <c r="G107" s="4" t="s">
        <v>254</v>
      </c>
      <c r="H107" s="21" t="s">
        <v>415</v>
      </c>
    </row>
    <row r="108" spans="1:8" x14ac:dyDescent="0.2">
      <c r="A108" s="4" t="s">
        <v>108</v>
      </c>
      <c r="B108" s="18" t="s">
        <v>15</v>
      </c>
      <c r="C108" s="19" t="s">
        <v>413</v>
      </c>
      <c r="D108" s="20" t="s">
        <v>416</v>
      </c>
      <c r="E108" s="22" t="s">
        <v>643</v>
      </c>
      <c r="F108" s="22">
        <f>VLOOKUP(C108,LigandIDs!D:E,2,FALSE)</f>
        <v>940</v>
      </c>
      <c r="G108" s="4" t="s">
        <v>254</v>
      </c>
      <c r="H108" s="21" t="s">
        <v>415</v>
      </c>
    </row>
    <row r="109" spans="1:8" x14ac:dyDescent="0.2">
      <c r="A109" s="4" t="s">
        <v>111</v>
      </c>
      <c r="B109" s="18" t="s">
        <v>15</v>
      </c>
      <c r="C109" s="19" t="s">
        <v>413</v>
      </c>
      <c r="D109" s="20" t="s">
        <v>414</v>
      </c>
      <c r="E109" s="22" t="s">
        <v>643</v>
      </c>
      <c r="F109" s="22">
        <f>VLOOKUP(C109,LigandIDs!D:E,2,FALSE)</f>
        <v>940</v>
      </c>
      <c r="G109" s="4" t="s">
        <v>254</v>
      </c>
      <c r="H109" s="21" t="s">
        <v>415</v>
      </c>
    </row>
    <row r="110" spans="1:8" x14ac:dyDescent="0.2">
      <c r="A110" s="4" t="s">
        <v>109</v>
      </c>
      <c r="B110" s="18" t="s">
        <v>15</v>
      </c>
      <c r="C110" s="19" t="s">
        <v>413</v>
      </c>
      <c r="D110" s="20" t="s">
        <v>414</v>
      </c>
      <c r="E110" s="22" t="s">
        <v>643</v>
      </c>
      <c r="F110" s="22">
        <f>VLOOKUP(C110,LigandIDs!D:E,2,FALSE)</f>
        <v>940</v>
      </c>
      <c r="G110" s="4" t="s">
        <v>254</v>
      </c>
      <c r="H110" s="21" t="s">
        <v>415</v>
      </c>
    </row>
    <row r="111" spans="1:8" x14ac:dyDescent="0.2">
      <c r="A111" s="4" t="s">
        <v>110</v>
      </c>
      <c r="B111" s="18" t="s">
        <v>15</v>
      </c>
      <c r="C111" s="19" t="s">
        <v>413</v>
      </c>
      <c r="D111" s="20" t="s">
        <v>416</v>
      </c>
      <c r="E111" s="22" t="s">
        <v>643</v>
      </c>
      <c r="F111" s="22">
        <f>VLOOKUP(C111,LigandIDs!D:E,2,FALSE)</f>
        <v>940</v>
      </c>
      <c r="G111" s="4" t="s">
        <v>254</v>
      </c>
      <c r="H111" s="21" t="s">
        <v>415</v>
      </c>
    </row>
    <row r="112" spans="1:8" x14ac:dyDescent="0.2">
      <c r="A112" s="4" t="s">
        <v>154</v>
      </c>
      <c r="B112" s="18" t="s">
        <v>15</v>
      </c>
      <c r="C112" s="19" t="s">
        <v>464</v>
      </c>
      <c r="D112" s="20" t="s">
        <v>465</v>
      </c>
      <c r="E112" s="22" t="s">
        <v>643</v>
      </c>
      <c r="F112" s="22">
        <f>VLOOKUP(C112,LigandIDs!D:E,2,FALSE)</f>
        <v>911</v>
      </c>
      <c r="G112" s="4" t="s">
        <v>254</v>
      </c>
      <c r="H112" s="21" t="s">
        <v>466</v>
      </c>
    </row>
    <row r="113" spans="1:8" x14ac:dyDescent="0.2">
      <c r="A113" s="4" t="s">
        <v>155</v>
      </c>
      <c r="B113" s="18" t="s">
        <v>15</v>
      </c>
      <c r="C113" s="19" t="s">
        <v>464</v>
      </c>
      <c r="D113" s="20" t="s">
        <v>601</v>
      </c>
      <c r="E113" s="22" t="s">
        <v>643</v>
      </c>
      <c r="F113" s="22">
        <f>VLOOKUP(C113,LigandIDs!D:E,2,FALSE)</f>
        <v>911</v>
      </c>
      <c r="G113" s="4" t="s">
        <v>254</v>
      </c>
      <c r="H113" s="21" t="s">
        <v>466</v>
      </c>
    </row>
    <row r="114" spans="1:8" x14ac:dyDescent="0.2">
      <c r="A114" s="4" t="s">
        <v>156</v>
      </c>
      <c r="B114" s="18" t="s">
        <v>15</v>
      </c>
      <c r="C114" s="19" t="s">
        <v>245</v>
      </c>
      <c r="D114" s="20" t="s">
        <v>465</v>
      </c>
      <c r="E114" s="22" t="s">
        <v>643</v>
      </c>
      <c r="F114" s="22">
        <f>VLOOKUP(C114,LigandIDs!D:E,2,FALSE)</f>
        <v>911</v>
      </c>
      <c r="G114" s="4" t="s">
        <v>254</v>
      </c>
      <c r="H114" s="21" t="s">
        <v>466</v>
      </c>
    </row>
    <row r="115" spans="1:8" x14ac:dyDescent="0.2">
      <c r="A115" s="4" t="s">
        <v>157</v>
      </c>
      <c r="B115" s="18" t="s">
        <v>15</v>
      </c>
      <c r="C115" s="19" t="s">
        <v>464</v>
      </c>
      <c r="D115" s="20" t="s">
        <v>601</v>
      </c>
      <c r="E115" s="22" t="s">
        <v>643</v>
      </c>
      <c r="F115" s="22">
        <f>VLOOKUP(C115,LigandIDs!D:E,2,FALSE)</f>
        <v>911</v>
      </c>
      <c r="G115" s="4" t="s">
        <v>254</v>
      </c>
      <c r="H115" s="21" t="s">
        <v>466</v>
      </c>
    </row>
    <row r="116" spans="1:8" x14ac:dyDescent="0.2">
      <c r="A116" s="4" t="s">
        <v>80</v>
      </c>
      <c r="B116" s="18" t="s">
        <v>15</v>
      </c>
      <c r="C116" s="19" t="s">
        <v>410</v>
      </c>
      <c r="D116" s="20" t="s">
        <v>411</v>
      </c>
      <c r="E116" s="22" t="s">
        <v>643</v>
      </c>
      <c r="F116" s="22">
        <v>864</v>
      </c>
      <c r="G116" s="4" t="s">
        <v>254</v>
      </c>
      <c r="H116" s="21" t="s">
        <v>412</v>
      </c>
    </row>
    <row r="117" spans="1:8" x14ac:dyDescent="0.2">
      <c r="A117" s="4" t="s">
        <v>81</v>
      </c>
      <c r="B117" s="18" t="s">
        <v>15</v>
      </c>
      <c r="C117" s="19" t="s">
        <v>507</v>
      </c>
      <c r="D117" s="20" t="s">
        <v>411</v>
      </c>
      <c r="E117" s="22" t="s">
        <v>643</v>
      </c>
      <c r="F117" s="22">
        <v>864</v>
      </c>
      <c r="G117" s="4" t="s">
        <v>254</v>
      </c>
      <c r="H117" s="21" t="s">
        <v>412</v>
      </c>
    </row>
    <row r="118" spans="1:8" x14ac:dyDescent="0.2">
      <c r="A118" s="13" t="s">
        <v>58</v>
      </c>
      <c r="B118" s="14" t="s">
        <v>15</v>
      </c>
      <c r="C118" s="15" t="s">
        <v>2593</v>
      </c>
      <c r="D118" s="16" t="s">
        <v>502</v>
      </c>
      <c r="E118" s="22" t="s">
        <v>643</v>
      </c>
      <c r="F118" s="22">
        <v>730</v>
      </c>
      <c r="G118" s="13" t="s">
        <v>255</v>
      </c>
      <c r="H118" s="17" t="s">
        <v>503</v>
      </c>
    </row>
    <row r="119" spans="1:8" x14ac:dyDescent="0.2">
      <c r="A119" s="13" t="s">
        <v>59</v>
      </c>
      <c r="B119" s="14" t="s">
        <v>15</v>
      </c>
      <c r="C119" s="15" t="s">
        <v>501</v>
      </c>
      <c r="D119" s="16" t="s">
        <v>504</v>
      </c>
      <c r="E119" s="22" t="s">
        <v>643</v>
      </c>
      <c r="F119" s="22">
        <v>730</v>
      </c>
      <c r="G119" s="13" t="s">
        <v>255</v>
      </c>
      <c r="H119" s="17" t="s">
        <v>503</v>
      </c>
    </row>
    <row r="120" spans="1:8" x14ac:dyDescent="0.2">
      <c r="A120" s="13" t="s">
        <v>54</v>
      </c>
      <c r="B120" s="14" t="s">
        <v>15</v>
      </c>
      <c r="C120" s="15" t="s">
        <v>483</v>
      </c>
      <c r="D120" s="16" t="s">
        <v>484</v>
      </c>
      <c r="E120" s="22" t="s">
        <v>643</v>
      </c>
      <c r="F120" s="22">
        <v>650</v>
      </c>
      <c r="G120" s="13" t="s">
        <v>254</v>
      </c>
      <c r="H120" s="17" t="s">
        <v>485</v>
      </c>
    </row>
    <row r="121" spans="1:8" x14ac:dyDescent="0.2">
      <c r="A121" s="13" t="s">
        <v>52</v>
      </c>
      <c r="B121" s="14" t="s">
        <v>15</v>
      </c>
      <c r="C121" s="15" t="s">
        <v>480</v>
      </c>
      <c r="D121" s="16" t="s">
        <v>481</v>
      </c>
      <c r="E121" s="22" t="s">
        <v>643</v>
      </c>
      <c r="F121" s="22">
        <f>VLOOKUP(C121,LigandIDs!D:E,2,FALSE)</f>
        <v>649</v>
      </c>
      <c r="G121" s="13" t="s">
        <v>254</v>
      </c>
      <c r="H121" s="17" t="s">
        <v>482</v>
      </c>
    </row>
    <row r="122" spans="1:8" x14ac:dyDescent="0.2">
      <c r="A122" s="4" t="s">
        <v>50</v>
      </c>
      <c r="B122" s="18" t="s">
        <v>15</v>
      </c>
      <c r="C122" s="19" t="s">
        <v>49</v>
      </c>
      <c r="D122" s="20" t="s">
        <v>547</v>
      </c>
      <c r="E122" s="22" t="s">
        <v>643</v>
      </c>
      <c r="F122" s="22">
        <v>616</v>
      </c>
      <c r="G122" s="4" t="s">
        <v>254</v>
      </c>
      <c r="H122" s="21" t="s">
        <v>548</v>
      </c>
    </row>
    <row r="123" spans="1:8" x14ac:dyDescent="0.2">
      <c r="A123" s="4" t="s">
        <v>51</v>
      </c>
      <c r="B123" s="18" t="s">
        <v>15</v>
      </c>
      <c r="C123" s="19" t="s">
        <v>570</v>
      </c>
      <c r="D123" s="20" t="s">
        <v>571</v>
      </c>
      <c r="E123" s="22" t="s">
        <v>643</v>
      </c>
      <c r="F123" s="22">
        <f>VLOOKUP(C123,LigandIDs!D:E,2,FALSE)</f>
        <v>613</v>
      </c>
      <c r="G123" s="4" t="s">
        <v>254</v>
      </c>
      <c r="H123" s="21" t="s">
        <v>572</v>
      </c>
    </row>
    <row r="124" spans="1:8" x14ac:dyDescent="0.2">
      <c r="A124" s="4" t="s">
        <v>45</v>
      </c>
      <c r="B124" s="18" t="s">
        <v>15</v>
      </c>
      <c r="C124" s="19" t="s">
        <v>394</v>
      </c>
      <c r="D124" s="20" t="s">
        <v>395</v>
      </c>
      <c r="E124" s="22" t="s">
        <v>643</v>
      </c>
      <c r="F124" s="42">
        <v>605</v>
      </c>
      <c r="G124" s="4" t="s">
        <v>254</v>
      </c>
      <c r="H124" s="21" t="s">
        <v>396</v>
      </c>
    </row>
    <row r="125" spans="1:8" x14ac:dyDescent="0.2">
      <c r="A125" s="13" t="s">
        <v>40</v>
      </c>
      <c r="B125" s="14" t="s">
        <v>15</v>
      </c>
      <c r="C125" s="15" t="s">
        <v>627</v>
      </c>
      <c r="D125" s="16" t="s">
        <v>491</v>
      </c>
      <c r="E125" s="22" t="s">
        <v>643</v>
      </c>
      <c r="F125" s="22">
        <v>536</v>
      </c>
      <c r="G125" s="13" t="s">
        <v>255</v>
      </c>
      <c r="H125" s="17" t="s">
        <v>492</v>
      </c>
    </row>
    <row r="126" spans="1:8" x14ac:dyDescent="0.2">
      <c r="A126" s="13" t="s">
        <v>41</v>
      </c>
      <c r="B126" s="14" t="s">
        <v>15</v>
      </c>
      <c r="C126" s="15" t="s">
        <v>490</v>
      </c>
      <c r="D126" s="16" t="s">
        <v>493</v>
      </c>
      <c r="E126" s="22" t="s">
        <v>643</v>
      </c>
      <c r="F126" s="22">
        <v>536</v>
      </c>
      <c r="G126" s="13" t="s">
        <v>255</v>
      </c>
      <c r="H126" s="17" t="s">
        <v>492</v>
      </c>
    </row>
    <row r="127" spans="1:8" x14ac:dyDescent="0.2">
      <c r="A127" s="4" t="s">
        <v>42</v>
      </c>
      <c r="B127" s="18" t="s">
        <v>15</v>
      </c>
      <c r="C127" s="19" t="s">
        <v>627</v>
      </c>
      <c r="D127" s="20" t="s">
        <v>491</v>
      </c>
      <c r="E127" s="22" t="s">
        <v>643</v>
      </c>
      <c r="F127" s="22">
        <v>536</v>
      </c>
      <c r="G127" s="4" t="s">
        <v>255</v>
      </c>
      <c r="H127" s="21" t="s">
        <v>492</v>
      </c>
    </row>
    <row r="128" spans="1:8" x14ac:dyDescent="0.2">
      <c r="A128" s="4" t="s">
        <v>34</v>
      </c>
      <c r="B128" s="18" t="s">
        <v>15</v>
      </c>
      <c r="C128" s="19" t="s">
        <v>434</v>
      </c>
      <c r="D128" s="20" t="s">
        <v>435</v>
      </c>
      <c r="E128" s="22" t="s">
        <v>643</v>
      </c>
      <c r="F128" s="22">
        <v>505</v>
      </c>
      <c r="G128" s="4" t="s">
        <v>254</v>
      </c>
      <c r="H128" s="21" t="s">
        <v>436</v>
      </c>
    </row>
    <row r="129" spans="1:8" x14ac:dyDescent="0.2">
      <c r="A129" s="4" t="s">
        <v>37</v>
      </c>
      <c r="B129" s="18" t="s">
        <v>15</v>
      </c>
      <c r="C129" s="19" t="s">
        <v>434</v>
      </c>
      <c r="D129" s="20" t="s">
        <v>435</v>
      </c>
      <c r="E129" s="22" t="s">
        <v>643</v>
      </c>
      <c r="F129" s="22">
        <v>505</v>
      </c>
      <c r="G129" s="4" t="s">
        <v>254</v>
      </c>
      <c r="H129" s="21" t="s">
        <v>436</v>
      </c>
    </row>
    <row r="130" spans="1:8" x14ac:dyDescent="0.2">
      <c r="A130" s="4" t="s">
        <v>38</v>
      </c>
      <c r="B130" s="18" t="s">
        <v>15</v>
      </c>
      <c r="C130" s="19" t="s">
        <v>437</v>
      </c>
      <c r="D130" s="20" t="s">
        <v>435</v>
      </c>
      <c r="E130" s="22" t="s">
        <v>643</v>
      </c>
      <c r="F130" s="22">
        <v>505</v>
      </c>
      <c r="G130" s="4" t="s">
        <v>254</v>
      </c>
      <c r="H130" s="21" t="s">
        <v>436</v>
      </c>
    </row>
    <row r="131" spans="1:8" x14ac:dyDescent="0.2">
      <c r="A131" s="4" t="s">
        <v>39</v>
      </c>
      <c r="B131" s="18" t="s">
        <v>15</v>
      </c>
      <c r="C131" s="19" t="s">
        <v>434</v>
      </c>
      <c r="D131" s="20" t="s">
        <v>435</v>
      </c>
      <c r="E131" s="22" t="s">
        <v>643</v>
      </c>
      <c r="F131" s="22">
        <v>505</v>
      </c>
      <c r="G131" s="4" t="s">
        <v>254</v>
      </c>
      <c r="H131" s="21" t="s">
        <v>436</v>
      </c>
    </row>
    <row r="132" spans="1:8" x14ac:dyDescent="0.2">
      <c r="A132" s="4" t="s">
        <v>35</v>
      </c>
      <c r="B132" s="18" t="s">
        <v>15</v>
      </c>
      <c r="C132" s="19" t="s">
        <v>434</v>
      </c>
      <c r="D132" s="20" t="s">
        <v>435</v>
      </c>
      <c r="E132" s="22" t="s">
        <v>643</v>
      </c>
      <c r="F132" s="22">
        <v>505</v>
      </c>
      <c r="G132" s="4" t="s">
        <v>254</v>
      </c>
      <c r="H132" s="21" t="s">
        <v>436</v>
      </c>
    </row>
    <row r="133" spans="1:8" x14ac:dyDescent="0.2">
      <c r="A133" s="4" t="s">
        <v>36</v>
      </c>
      <c r="B133" s="18" t="s">
        <v>15</v>
      </c>
      <c r="C133" s="19" t="s">
        <v>437</v>
      </c>
      <c r="D133" s="20" t="s">
        <v>435</v>
      </c>
      <c r="E133" s="22" t="s">
        <v>643</v>
      </c>
      <c r="F133" s="22">
        <v>505</v>
      </c>
      <c r="G133" s="4" t="s">
        <v>254</v>
      </c>
      <c r="H133" s="21" t="s">
        <v>436</v>
      </c>
    </row>
    <row r="134" spans="1:8" x14ac:dyDescent="0.2">
      <c r="A134" s="4" t="s">
        <v>26</v>
      </c>
      <c r="B134" s="18" t="s">
        <v>15</v>
      </c>
      <c r="C134" s="19" t="s">
        <v>398</v>
      </c>
      <c r="D134" s="20" t="s">
        <v>399</v>
      </c>
      <c r="E134" s="22" t="s">
        <v>643</v>
      </c>
      <c r="F134" s="22">
        <f>VLOOKUP(C134,LigandIDs!D:E,2,FALSE)</f>
        <v>294</v>
      </c>
      <c r="G134" s="4" t="s">
        <v>254</v>
      </c>
      <c r="H134" s="21" t="s">
        <v>400</v>
      </c>
    </row>
    <row r="135" spans="1:8" x14ac:dyDescent="0.2">
      <c r="A135" s="4" t="s">
        <v>27</v>
      </c>
      <c r="B135" s="18" t="s">
        <v>15</v>
      </c>
      <c r="C135" s="19" t="s">
        <v>398</v>
      </c>
      <c r="D135" s="20" t="s">
        <v>401</v>
      </c>
      <c r="E135" s="22" t="s">
        <v>643</v>
      </c>
      <c r="F135" s="22">
        <f>VLOOKUP(C135,LigandIDs!D:E,2,FALSE)</f>
        <v>294</v>
      </c>
      <c r="G135" s="4" t="s">
        <v>254</v>
      </c>
      <c r="H135" s="21" t="s">
        <v>400</v>
      </c>
    </row>
    <row r="136" spans="1:8" x14ac:dyDescent="0.2">
      <c r="A136" s="4" t="s">
        <v>28</v>
      </c>
      <c r="B136" s="18" t="s">
        <v>15</v>
      </c>
      <c r="C136" s="19" t="s">
        <v>398</v>
      </c>
      <c r="D136" s="20" t="s">
        <v>399</v>
      </c>
      <c r="E136" s="22" t="s">
        <v>643</v>
      </c>
      <c r="F136" s="22">
        <f>VLOOKUP(C136,LigandIDs!D:E,2,FALSE)</f>
        <v>294</v>
      </c>
      <c r="G136" s="4" t="s">
        <v>254</v>
      </c>
      <c r="H136" s="21" t="s">
        <v>400</v>
      </c>
    </row>
    <row r="137" spans="1:8" x14ac:dyDescent="0.2">
      <c r="A137" s="4" t="s">
        <v>29</v>
      </c>
      <c r="B137" s="18" t="s">
        <v>15</v>
      </c>
      <c r="C137" s="19" t="s">
        <v>398</v>
      </c>
      <c r="D137" s="20" t="s">
        <v>401</v>
      </c>
      <c r="E137" s="22" t="s">
        <v>643</v>
      </c>
      <c r="F137" s="22">
        <f>VLOOKUP(C137,LigandIDs!D:E,2,FALSE)</f>
        <v>294</v>
      </c>
      <c r="G137" s="4" t="s">
        <v>254</v>
      </c>
      <c r="H137" s="21" t="s">
        <v>400</v>
      </c>
    </row>
    <row r="138" spans="1:8" x14ac:dyDescent="0.2">
      <c r="A138" s="4" t="s">
        <v>30</v>
      </c>
      <c r="B138" s="18" t="s">
        <v>15</v>
      </c>
      <c r="C138" s="19" t="s">
        <v>398</v>
      </c>
      <c r="D138" s="20" t="s">
        <v>399</v>
      </c>
      <c r="E138" s="22" t="s">
        <v>643</v>
      </c>
      <c r="F138" s="22">
        <f>VLOOKUP(C138,LigandIDs!D:E,2,FALSE)</f>
        <v>294</v>
      </c>
      <c r="G138" s="4" t="s">
        <v>254</v>
      </c>
      <c r="H138" s="21" t="s">
        <v>400</v>
      </c>
    </row>
    <row r="139" spans="1:8" x14ac:dyDescent="0.2">
      <c r="A139" s="4" t="s">
        <v>164</v>
      </c>
      <c r="B139" s="18" t="s">
        <v>15</v>
      </c>
      <c r="C139" s="19" t="s">
        <v>429</v>
      </c>
      <c r="D139" s="20" t="s">
        <v>429</v>
      </c>
      <c r="E139" s="22" t="s">
        <v>643</v>
      </c>
      <c r="F139" s="22">
        <f>VLOOKUP(C139,LigandIDs!D:E,2,FALSE)</f>
        <v>224</v>
      </c>
      <c r="G139" s="4" t="s">
        <v>254</v>
      </c>
      <c r="H139" s="21" t="s">
        <v>430</v>
      </c>
    </row>
    <row r="140" spans="1:8" x14ac:dyDescent="0.2">
      <c r="A140" s="4" t="s">
        <v>166</v>
      </c>
      <c r="B140" s="18" t="s">
        <v>15</v>
      </c>
      <c r="C140" s="19" t="s">
        <v>429</v>
      </c>
      <c r="D140" s="20" t="s">
        <v>165</v>
      </c>
      <c r="E140" s="22" t="s">
        <v>643</v>
      </c>
      <c r="F140" s="22">
        <f>VLOOKUP(C140,LigandIDs!D:E,2,FALSE)</f>
        <v>224</v>
      </c>
      <c r="G140" s="4" t="s">
        <v>254</v>
      </c>
      <c r="H140" s="21" t="s">
        <v>430</v>
      </c>
    </row>
    <row r="141" spans="1:8" x14ac:dyDescent="0.2">
      <c r="A141" s="4" t="s">
        <v>14</v>
      </c>
      <c r="B141" s="18" t="s">
        <v>15</v>
      </c>
      <c r="C141" s="19" t="s">
        <v>455</v>
      </c>
      <c r="D141" s="20" t="s">
        <v>456</v>
      </c>
      <c r="E141" s="22" t="s">
        <v>643</v>
      </c>
      <c r="F141" s="22">
        <v>5</v>
      </c>
      <c r="G141" s="4" t="s">
        <v>254</v>
      </c>
      <c r="H141" s="21" t="s">
        <v>457</v>
      </c>
    </row>
    <row r="142" spans="1:8" x14ac:dyDescent="0.2">
      <c r="A142" s="4" t="s">
        <v>16</v>
      </c>
      <c r="B142" s="18" t="s">
        <v>15</v>
      </c>
      <c r="C142" s="19" t="s">
        <v>243</v>
      </c>
      <c r="D142" s="20" t="s">
        <v>458</v>
      </c>
      <c r="E142" s="22" t="s">
        <v>643</v>
      </c>
      <c r="F142" s="22">
        <v>5</v>
      </c>
      <c r="G142" s="4" t="s">
        <v>254</v>
      </c>
      <c r="H142" s="21" t="s">
        <v>457</v>
      </c>
    </row>
    <row r="143" spans="1:8" x14ac:dyDescent="0.2">
      <c r="A143" s="4" t="s">
        <v>17</v>
      </c>
      <c r="B143" s="18" t="s">
        <v>15</v>
      </c>
      <c r="C143" s="19" t="s">
        <v>455</v>
      </c>
      <c r="D143" s="20" t="s">
        <v>456</v>
      </c>
      <c r="E143" s="22" t="s">
        <v>643</v>
      </c>
      <c r="F143" s="22">
        <v>5</v>
      </c>
      <c r="G143" s="4" t="s">
        <v>254</v>
      </c>
      <c r="H143" s="21" t="s">
        <v>457</v>
      </c>
    </row>
    <row r="144" spans="1:8" x14ac:dyDescent="0.2">
      <c r="A144" s="4" t="s">
        <v>20</v>
      </c>
      <c r="B144" s="18" t="s">
        <v>15</v>
      </c>
      <c r="C144" s="19" t="s">
        <v>243</v>
      </c>
      <c r="D144" s="20" t="s">
        <v>458</v>
      </c>
      <c r="E144" s="22" t="s">
        <v>643</v>
      </c>
      <c r="F144" s="22">
        <v>5</v>
      </c>
      <c r="G144" s="4" t="s">
        <v>254</v>
      </c>
      <c r="H144" s="21" t="s">
        <v>457</v>
      </c>
    </row>
    <row r="145" spans="1:8" x14ac:dyDescent="0.2">
      <c r="A145" s="4" t="s">
        <v>21</v>
      </c>
      <c r="B145" s="18" t="s">
        <v>15</v>
      </c>
      <c r="C145" s="19" t="s">
        <v>455</v>
      </c>
      <c r="D145" s="20" t="s">
        <v>456</v>
      </c>
      <c r="E145" s="22" t="s">
        <v>643</v>
      </c>
      <c r="F145" s="22">
        <v>5</v>
      </c>
      <c r="G145" s="4" t="s">
        <v>254</v>
      </c>
      <c r="H145" s="21" t="s">
        <v>457</v>
      </c>
    </row>
    <row r="146" spans="1:8" x14ac:dyDescent="0.2">
      <c r="A146" s="4" t="s">
        <v>22</v>
      </c>
      <c r="B146" s="18" t="s">
        <v>15</v>
      </c>
      <c r="C146" s="19" t="s">
        <v>243</v>
      </c>
      <c r="D146" s="20" t="s">
        <v>458</v>
      </c>
      <c r="E146" s="22" t="s">
        <v>643</v>
      </c>
      <c r="F146" s="22">
        <v>5</v>
      </c>
      <c r="G146" s="4" t="s">
        <v>254</v>
      </c>
      <c r="H146" s="21" t="s">
        <v>457</v>
      </c>
    </row>
    <row r="147" spans="1:8" x14ac:dyDescent="0.2">
      <c r="A147" s="4" t="s">
        <v>18</v>
      </c>
      <c r="B147" s="18" t="s">
        <v>15</v>
      </c>
      <c r="C147" s="19" t="s">
        <v>243</v>
      </c>
      <c r="D147" s="20" t="s">
        <v>458</v>
      </c>
      <c r="E147" s="22" t="s">
        <v>643</v>
      </c>
      <c r="F147" s="22">
        <v>5</v>
      </c>
      <c r="G147" s="4" t="s">
        <v>254</v>
      </c>
      <c r="H147" s="21" t="s">
        <v>457</v>
      </c>
    </row>
    <row r="148" spans="1:8" x14ac:dyDescent="0.2">
      <c r="A148" s="4" t="s">
        <v>19</v>
      </c>
      <c r="B148" s="18" t="s">
        <v>15</v>
      </c>
      <c r="C148" s="19" t="s">
        <v>455</v>
      </c>
      <c r="D148" s="20" t="s">
        <v>456</v>
      </c>
      <c r="E148" s="22" t="s">
        <v>643</v>
      </c>
      <c r="F148" s="22">
        <v>5</v>
      </c>
      <c r="G148" s="4" t="s">
        <v>254</v>
      </c>
      <c r="H148" s="21" t="s">
        <v>457</v>
      </c>
    </row>
    <row r="149" spans="1:8" x14ac:dyDescent="0.2">
      <c r="A149" s="4" t="s">
        <v>23</v>
      </c>
      <c r="B149" s="18" t="s">
        <v>15</v>
      </c>
      <c r="C149" s="19" t="s">
        <v>455</v>
      </c>
      <c r="D149" s="20" t="s">
        <v>456</v>
      </c>
      <c r="E149" s="22" t="s">
        <v>643</v>
      </c>
      <c r="F149" s="22">
        <v>5</v>
      </c>
      <c r="G149" s="4" t="s">
        <v>254</v>
      </c>
      <c r="H149" s="21" t="s">
        <v>457</v>
      </c>
    </row>
    <row r="150" spans="1:8" s="69" customFormat="1" x14ac:dyDescent="0.2">
      <c r="A150" s="4" t="s">
        <v>24</v>
      </c>
      <c r="B150" s="175" t="s">
        <v>15</v>
      </c>
      <c r="C150" s="177" t="s">
        <v>243</v>
      </c>
      <c r="D150" s="20" t="s">
        <v>458</v>
      </c>
      <c r="E150" s="22" t="s">
        <v>643</v>
      </c>
      <c r="F150" s="22">
        <v>5</v>
      </c>
      <c r="G150" s="4" t="s">
        <v>254</v>
      </c>
      <c r="H150" s="21" t="s">
        <v>457</v>
      </c>
    </row>
    <row r="151" spans="1:8" s="69" customFormat="1" x14ac:dyDescent="0.2">
      <c r="A151" s="4" t="s">
        <v>25</v>
      </c>
      <c r="B151" s="175" t="s">
        <v>15</v>
      </c>
      <c r="C151" s="177" t="s">
        <v>455</v>
      </c>
      <c r="D151" s="20" t="s">
        <v>456</v>
      </c>
      <c r="E151" s="22" t="s">
        <v>643</v>
      </c>
      <c r="F151" s="22">
        <v>5</v>
      </c>
      <c r="G151" s="4" t="s">
        <v>254</v>
      </c>
      <c r="H151" s="21" t="s">
        <v>457</v>
      </c>
    </row>
  </sheetData>
  <sortState xmlns:xlrd2="http://schemas.microsoft.com/office/spreadsheetml/2017/richdata2" ref="A2:H151">
    <sortCondition descending="1" ref="F2:F1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1" max="1" width="24.6640625" bestFit="1" customWidth="1"/>
  </cols>
  <sheetData>
    <row r="1" spans="1:2" s="2" customFormat="1" x14ac:dyDescent="0.2">
      <c r="A1" s="2" t="s">
        <v>11</v>
      </c>
      <c r="B1" s="2" t="s">
        <v>256</v>
      </c>
    </row>
    <row r="2" spans="1:2" x14ac:dyDescent="0.2">
      <c r="A2" t="s">
        <v>7</v>
      </c>
      <c r="B2" t="s">
        <v>254</v>
      </c>
    </row>
    <row r="3" spans="1:2" x14ac:dyDescent="0.2">
      <c r="A3" t="s">
        <v>5</v>
      </c>
      <c r="B3" t="s">
        <v>255</v>
      </c>
    </row>
    <row r="4" spans="1:2" x14ac:dyDescent="0.2">
      <c r="A4" t="s">
        <v>643</v>
      </c>
      <c r="B4" t="s">
        <v>644</v>
      </c>
    </row>
    <row r="5" spans="1:2" x14ac:dyDescent="0.2">
      <c r="A5" t="s">
        <v>4</v>
      </c>
      <c r="B5" t="s">
        <v>645</v>
      </c>
    </row>
    <row r="6" spans="1:2" x14ac:dyDescent="0.2">
      <c r="A6" t="s">
        <v>6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74"/>
  <sheetViews>
    <sheetView zoomScale="125" zoomScaleNormal="140" workbookViewId="0">
      <pane ySplit="1" topLeftCell="A594" activePane="bottomLeft" state="frozen"/>
      <selection pane="bottomLeft" activeCell="F609" sqref="F609"/>
    </sheetView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style="169" bestFit="1" customWidth="1"/>
    <col min="6" max="6" width="21" customWidth="1"/>
    <col min="7" max="7" width="14.33203125" bestFit="1" customWidth="1"/>
    <col min="8" max="8" width="17" style="169" bestFit="1" customWidth="1"/>
    <col min="9" max="9" width="28.83203125" customWidth="1"/>
    <col min="10" max="10" width="21.5" bestFit="1" customWidth="1"/>
    <col min="11" max="11" width="24.83203125" customWidth="1"/>
    <col min="12" max="12" width="38.5" customWidth="1"/>
    <col min="13" max="13" width="31.1640625" bestFit="1" customWidth="1"/>
  </cols>
  <sheetData>
    <row r="1" spans="1:13" x14ac:dyDescent="0.2">
      <c r="A1" s="39" t="s">
        <v>646</v>
      </c>
      <c r="B1" s="39" t="s">
        <v>647</v>
      </c>
      <c r="C1" s="39" t="s">
        <v>648</v>
      </c>
      <c r="D1" s="39" t="s">
        <v>650</v>
      </c>
      <c r="E1" s="40" t="s">
        <v>649</v>
      </c>
      <c r="F1" s="39" t="s">
        <v>651</v>
      </c>
      <c r="G1" s="39" t="s">
        <v>652</v>
      </c>
      <c r="H1" s="40" t="s">
        <v>653</v>
      </c>
      <c r="I1" s="39" t="s">
        <v>654</v>
      </c>
      <c r="J1" s="39" t="s">
        <v>655</v>
      </c>
      <c r="K1" s="39" t="s">
        <v>656</v>
      </c>
      <c r="L1" s="39" t="s">
        <v>657</v>
      </c>
      <c r="M1" s="39" t="s">
        <v>658</v>
      </c>
    </row>
    <row r="2" spans="1:13" x14ac:dyDescent="0.2">
      <c r="A2" s="41" t="s">
        <v>2372</v>
      </c>
      <c r="B2" s="41" t="s">
        <v>320</v>
      </c>
      <c r="C2" s="41" t="s">
        <v>759</v>
      </c>
      <c r="D2" s="41" t="s">
        <v>760</v>
      </c>
      <c r="E2" s="42">
        <v>566</v>
      </c>
      <c r="F2" s="41"/>
      <c r="G2" s="41" t="s">
        <v>761</v>
      </c>
      <c r="H2" s="42">
        <v>32051</v>
      </c>
      <c r="I2" s="41"/>
      <c r="J2" s="41"/>
      <c r="K2" s="41" t="s">
        <v>762</v>
      </c>
      <c r="L2" s="41"/>
      <c r="M2" s="41"/>
    </row>
    <row r="3" spans="1:13" x14ac:dyDescent="0.2">
      <c r="A3" s="41" t="s">
        <v>2461</v>
      </c>
      <c r="B3" s="41" t="s">
        <v>335</v>
      </c>
      <c r="C3" s="41" t="s">
        <v>1557</v>
      </c>
      <c r="D3" s="41" t="s">
        <v>760</v>
      </c>
      <c r="E3" s="42">
        <v>566</v>
      </c>
      <c r="F3" s="41"/>
      <c r="G3" s="41" t="s">
        <v>761</v>
      </c>
      <c r="H3" s="42">
        <v>32051</v>
      </c>
      <c r="I3" s="41"/>
      <c r="J3" s="41"/>
      <c r="K3" s="41" t="s">
        <v>762</v>
      </c>
      <c r="L3" s="41"/>
      <c r="M3" s="41"/>
    </row>
    <row r="4" spans="1:13" x14ac:dyDescent="0.2">
      <c r="A4" s="41" t="s">
        <v>2385</v>
      </c>
      <c r="B4" s="41" t="s">
        <v>889</v>
      </c>
      <c r="C4" s="41" t="s">
        <v>890</v>
      </c>
      <c r="D4" s="41" t="s">
        <v>891</v>
      </c>
      <c r="E4" s="42">
        <v>707</v>
      </c>
      <c r="F4" s="41"/>
      <c r="G4" s="41" t="s">
        <v>761</v>
      </c>
      <c r="H4" s="42"/>
      <c r="I4" s="41"/>
      <c r="J4" s="41"/>
      <c r="K4" s="41" t="s">
        <v>892</v>
      </c>
      <c r="L4" s="41"/>
      <c r="M4" s="41"/>
    </row>
    <row r="5" spans="1:13" x14ac:dyDescent="0.2">
      <c r="A5" s="41" t="s">
        <v>2385</v>
      </c>
      <c r="B5" s="41" t="s">
        <v>889</v>
      </c>
      <c r="C5" s="41" t="s">
        <v>890</v>
      </c>
      <c r="D5" s="41" t="s">
        <v>893</v>
      </c>
      <c r="E5" s="42">
        <v>708</v>
      </c>
      <c r="F5" s="41"/>
      <c r="G5" s="41" t="s">
        <v>761</v>
      </c>
      <c r="H5" s="42">
        <v>888</v>
      </c>
      <c r="I5" s="41"/>
      <c r="J5" s="41"/>
      <c r="K5" s="41" t="s">
        <v>894</v>
      </c>
      <c r="L5" s="41"/>
      <c r="M5" s="41"/>
    </row>
    <row r="6" spans="1:13" x14ac:dyDescent="0.2">
      <c r="A6" s="41" t="s">
        <v>3040</v>
      </c>
      <c r="B6" s="41" t="s">
        <v>3039</v>
      </c>
      <c r="C6" s="41" t="s">
        <v>2979</v>
      </c>
      <c r="D6" t="s">
        <v>2934</v>
      </c>
      <c r="E6" s="169">
        <v>2346</v>
      </c>
      <c r="G6" s="41" t="s">
        <v>761</v>
      </c>
      <c r="H6" s="169">
        <v>1038</v>
      </c>
    </row>
    <row r="7" spans="1:13" x14ac:dyDescent="0.2">
      <c r="A7" s="41" t="s">
        <v>2341</v>
      </c>
      <c r="B7" s="41" t="s">
        <v>301</v>
      </c>
      <c r="C7" s="41" t="s">
        <v>659</v>
      </c>
      <c r="D7" s="41" t="s">
        <v>660</v>
      </c>
      <c r="E7" s="42">
        <v>5</v>
      </c>
      <c r="F7" s="41"/>
      <c r="G7" s="41" t="s">
        <v>661</v>
      </c>
      <c r="H7" s="42">
        <v>5202</v>
      </c>
      <c r="I7" s="41" t="s">
        <v>662</v>
      </c>
      <c r="J7" s="41"/>
      <c r="K7" s="41" t="s">
        <v>663</v>
      </c>
      <c r="L7" s="41" t="s">
        <v>664</v>
      </c>
      <c r="M7" s="41" t="s">
        <v>665</v>
      </c>
    </row>
    <row r="8" spans="1:13" x14ac:dyDescent="0.2">
      <c r="A8" s="41" t="s">
        <v>2342</v>
      </c>
      <c r="B8" s="41" t="s">
        <v>302</v>
      </c>
      <c r="C8" s="41" t="s">
        <v>666</v>
      </c>
      <c r="D8" s="41" t="s">
        <v>660</v>
      </c>
      <c r="E8" s="42">
        <v>5</v>
      </c>
      <c r="F8" s="41"/>
      <c r="G8" s="41" t="s">
        <v>661</v>
      </c>
      <c r="H8" s="42">
        <v>5202</v>
      </c>
      <c r="I8" s="41" t="s">
        <v>662</v>
      </c>
      <c r="J8" s="41"/>
      <c r="K8" s="41" t="s">
        <v>663</v>
      </c>
      <c r="L8" s="41" t="s">
        <v>664</v>
      </c>
      <c r="M8" s="41" t="s">
        <v>665</v>
      </c>
    </row>
    <row r="9" spans="1:13" x14ac:dyDescent="0.2">
      <c r="A9" s="41" t="s">
        <v>2343</v>
      </c>
      <c r="B9" s="41" t="s">
        <v>303</v>
      </c>
      <c r="C9" s="41" t="s">
        <v>674</v>
      </c>
      <c r="D9" s="41" t="s">
        <v>660</v>
      </c>
      <c r="E9" s="42">
        <v>5</v>
      </c>
      <c r="F9" s="41"/>
      <c r="G9" s="41" t="s">
        <v>661</v>
      </c>
      <c r="H9" s="42">
        <v>5202</v>
      </c>
      <c r="I9" s="41" t="s">
        <v>662</v>
      </c>
      <c r="J9" s="41"/>
      <c r="K9" s="41" t="s">
        <v>663</v>
      </c>
      <c r="L9" s="41" t="s">
        <v>664</v>
      </c>
      <c r="M9" s="41" t="s">
        <v>665</v>
      </c>
    </row>
    <row r="10" spans="1:13" x14ac:dyDescent="0.2">
      <c r="A10" s="41" t="s">
        <v>2344</v>
      </c>
      <c r="B10" s="41" t="s">
        <v>675</v>
      </c>
      <c r="C10" s="41" t="s">
        <v>676</v>
      </c>
      <c r="D10" s="41" t="s">
        <v>660</v>
      </c>
      <c r="E10" s="42">
        <v>5</v>
      </c>
      <c r="F10" s="41"/>
      <c r="G10" s="41" t="s">
        <v>661</v>
      </c>
      <c r="H10" s="42">
        <v>5202</v>
      </c>
      <c r="I10" s="41" t="s">
        <v>662</v>
      </c>
      <c r="J10" s="41"/>
      <c r="K10" s="41" t="s">
        <v>663</v>
      </c>
      <c r="L10" s="41" t="s">
        <v>664</v>
      </c>
      <c r="M10" s="41" t="s">
        <v>665</v>
      </c>
    </row>
    <row r="11" spans="1:13" x14ac:dyDescent="0.2">
      <c r="A11" s="41" t="s">
        <v>2345</v>
      </c>
      <c r="B11" s="41" t="s">
        <v>677</v>
      </c>
      <c r="C11" s="41" t="s">
        <v>678</v>
      </c>
      <c r="D11" s="41" t="s">
        <v>660</v>
      </c>
      <c r="E11" s="42">
        <v>5</v>
      </c>
      <c r="F11" s="41"/>
      <c r="G11" s="41" t="s">
        <v>661</v>
      </c>
      <c r="H11" s="42">
        <v>5202</v>
      </c>
      <c r="I11" s="41" t="s">
        <v>662</v>
      </c>
      <c r="J11" s="41"/>
      <c r="K11" s="41" t="s">
        <v>663</v>
      </c>
      <c r="L11" s="41" t="s">
        <v>664</v>
      </c>
      <c r="M11" s="41" t="s">
        <v>665</v>
      </c>
    </row>
    <row r="12" spans="1:13" x14ac:dyDescent="0.2">
      <c r="A12" s="41" t="s">
        <v>2346</v>
      </c>
      <c r="B12" s="41" t="s">
        <v>304</v>
      </c>
      <c r="C12" s="41" t="s">
        <v>679</v>
      </c>
      <c r="D12" s="41" t="s">
        <v>660</v>
      </c>
      <c r="E12" s="42">
        <v>5</v>
      </c>
      <c r="F12" s="41"/>
      <c r="G12" s="41" t="s">
        <v>661</v>
      </c>
      <c r="H12" s="42">
        <v>5202</v>
      </c>
      <c r="I12" s="41" t="s">
        <v>662</v>
      </c>
      <c r="J12" s="41"/>
      <c r="K12" s="41" t="s">
        <v>663</v>
      </c>
      <c r="L12" s="41" t="s">
        <v>664</v>
      </c>
      <c r="M12" s="41" t="s">
        <v>665</v>
      </c>
    </row>
    <row r="13" spans="1:13" x14ac:dyDescent="0.2">
      <c r="A13" s="41" t="s">
        <v>2347</v>
      </c>
      <c r="B13" s="41" t="s">
        <v>305</v>
      </c>
      <c r="C13" s="41" t="s">
        <v>680</v>
      </c>
      <c r="D13" s="41" t="s">
        <v>660</v>
      </c>
      <c r="E13" s="42">
        <v>5</v>
      </c>
      <c r="F13" s="41"/>
      <c r="G13" s="41" t="s">
        <v>661</v>
      </c>
      <c r="H13" s="42">
        <v>5202</v>
      </c>
      <c r="I13" s="41" t="s">
        <v>662</v>
      </c>
      <c r="J13" s="41"/>
      <c r="K13" s="41" t="s">
        <v>663</v>
      </c>
      <c r="L13" s="41" t="s">
        <v>664</v>
      </c>
      <c r="M13" s="41" t="s">
        <v>665</v>
      </c>
    </row>
    <row r="14" spans="1:13" x14ac:dyDescent="0.2">
      <c r="A14" s="41" t="s">
        <v>2348</v>
      </c>
      <c r="B14" s="41" t="s">
        <v>306</v>
      </c>
      <c r="C14" s="41" t="s">
        <v>681</v>
      </c>
      <c r="D14" s="41" t="s">
        <v>660</v>
      </c>
      <c r="E14" s="42">
        <v>5</v>
      </c>
      <c r="F14" s="41"/>
      <c r="G14" s="41" t="s">
        <v>661</v>
      </c>
      <c r="H14" s="42">
        <v>5202</v>
      </c>
      <c r="I14" s="41" t="s">
        <v>662</v>
      </c>
      <c r="J14" s="41"/>
      <c r="K14" s="41" t="s">
        <v>663</v>
      </c>
      <c r="L14" s="41" t="s">
        <v>664</v>
      </c>
      <c r="M14" s="41" t="s">
        <v>665</v>
      </c>
    </row>
    <row r="15" spans="1:13" x14ac:dyDescent="0.2">
      <c r="A15" s="41" t="s">
        <v>2349</v>
      </c>
      <c r="B15" s="41" t="s">
        <v>682</v>
      </c>
      <c r="C15" s="41" t="s">
        <v>683</v>
      </c>
      <c r="D15" s="41" t="s">
        <v>660</v>
      </c>
      <c r="E15" s="42">
        <v>5</v>
      </c>
      <c r="F15" s="41"/>
      <c r="G15" s="41" t="s">
        <v>661</v>
      </c>
      <c r="H15" s="42">
        <v>5202</v>
      </c>
      <c r="I15" s="41" t="s">
        <v>662</v>
      </c>
      <c r="J15" s="41"/>
      <c r="K15" s="41" t="s">
        <v>663</v>
      </c>
      <c r="L15" s="41" t="s">
        <v>664</v>
      </c>
      <c r="M15" s="41" t="s">
        <v>665</v>
      </c>
    </row>
    <row r="16" spans="1:13" x14ac:dyDescent="0.2">
      <c r="A16" s="41" t="s">
        <v>2350</v>
      </c>
      <c r="B16" s="41" t="s">
        <v>684</v>
      </c>
      <c r="C16" s="41" t="s">
        <v>685</v>
      </c>
      <c r="D16" s="41" t="s">
        <v>660</v>
      </c>
      <c r="E16" s="42">
        <v>5</v>
      </c>
      <c r="F16" s="41"/>
      <c r="G16" s="41" t="s">
        <v>661</v>
      </c>
      <c r="H16" s="42">
        <v>5202</v>
      </c>
      <c r="I16" s="41" t="s">
        <v>662</v>
      </c>
      <c r="J16" s="41"/>
      <c r="K16" s="41" t="s">
        <v>663</v>
      </c>
      <c r="L16" s="41" t="s">
        <v>664</v>
      </c>
      <c r="M16" s="41" t="s">
        <v>665</v>
      </c>
    </row>
    <row r="17" spans="1:13" x14ac:dyDescent="0.2">
      <c r="A17" s="41" t="s">
        <v>2351</v>
      </c>
      <c r="B17" s="41" t="s">
        <v>686</v>
      </c>
      <c r="C17" s="41" t="s">
        <v>687</v>
      </c>
      <c r="D17" s="41" t="s">
        <v>660</v>
      </c>
      <c r="E17" s="42">
        <v>5</v>
      </c>
      <c r="F17" s="41"/>
      <c r="G17" s="41" t="s">
        <v>661</v>
      </c>
      <c r="H17" s="42">
        <v>5202</v>
      </c>
      <c r="I17" s="41" t="s">
        <v>662</v>
      </c>
      <c r="J17" s="41"/>
      <c r="K17" s="41" t="s">
        <v>663</v>
      </c>
      <c r="L17" s="41" t="s">
        <v>664</v>
      </c>
      <c r="M17" s="41" t="s">
        <v>665</v>
      </c>
    </row>
    <row r="18" spans="1:13" x14ac:dyDescent="0.2">
      <c r="A18" s="41" t="s">
        <v>2352</v>
      </c>
      <c r="B18" s="41" t="s">
        <v>688</v>
      </c>
      <c r="C18" s="41" t="s">
        <v>689</v>
      </c>
      <c r="D18" s="41" t="s">
        <v>660</v>
      </c>
      <c r="E18" s="42">
        <v>5</v>
      </c>
      <c r="F18" s="41"/>
      <c r="G18" s="41" t="s">
        <v>661</v>
      </c>
      <c r="H18" s="42">
        <v>5202</v>
      </c>
      <c r="I18" s="41" t="s">
        <v>662</v>
      </c>
      <c r="J18" s="41"/>
      <c r="K18" s="41" t="s">
        <v>663</v>
      </c>
      <c r="L18" s="41" t="s">
        <v>664</v>
      </c>
      <c r="M18" s="41" t="s">
        <v>665</v>
      </c>
    </row>
    <row r="19" spans="1:13" x14ac:dyDescent="0.2">
      <c r="A19" s="41" t="s">
        <v>2411</v>
      </c>
      <c r="B19" s="41" t="s">
        <v>338</v>
      </c>
      <c r="C19" s="41" t="s">
        <v>1094</v>
      </c>
      <c r="D19" s="41" t="s">
        <v>660</v>
      </c>
      <c r="E19" s="42">
        <v>5</v>
      </c>
      <c r="F19" s="41"/>
      <c r="G19" s="41" t="s">
        <v>661</v>
      </c>
      <c r="H19" s="42">
        <v>5202</v>
      </c>
      <c r="I19" s="41" t="s">
        <v>662</v>
      </c>
      <c r="J19" s="41"/>
      <c r="K19" s="41" t="s">
        <v>663</v>
      </c>
      <c r="L19" s="41" t="s">
        <v>664</v>
      </c>
      <c r="M19" s="41" t="s">
        <v>665</v>
      </c>
    </row>
    <row r="20" spans="1:13" x14ac:dyDescent="0.2">
      <c r="A20" s="41" t="s">
        <v>2415</v>
      </c>
      <c r="B20" s="41" t="s">
        <v>340</v>
      </c>
      <c r="C20" s="41" t="s">
        <v>1105</v>
      </c>
      <c r="D20" s="41" t="s">
        <v>660</v>
      </c>
      <c r="E20" s="42">
        <v>5</v>
      </c>
      <c r="F20" s="41"/>
      <c r="G20" s="41" t="s">
        <v>661</v>
      </c>
      <c r="H20" s="42">
        <v>5202</v>
      </c>
      <c r="I20" s="41" t="s">
        <v>662</v>
      </c>
      <c r="J20" s="41"/>
      <c r="K20" s="41" t="s">
        <v>663</v>
      </c>
      <c r="L20" s="41" t="s">
        <v>664</v>
      </c>
      <c r="M20" s="41" t="s">
        <v>665</v>
      </c>
    </row>
    <row r="21" spans="1:13" x14ac:dyDescent="0.2">
      <c r="A21" s="41" t="s">
        <v>2342</v>
      </c>
      <c r="B21" s="41" t="s">
        <v>302</v>
      </c>
      <c r="C21" s="41" t="s">
        <v>666</v>
      </c>
      <c r="D21" s="41" t="s">
        <v>667</v>
      </c>
      <c r="E21" s="42">
        <v>125</v>
      </c>
      <c r="F21" s="41"/>
      <c r="G21" s="41" t="s">
        <v>661</v>
      </c>
      <c r="H21" s="42">
        <v>1150</v>
      </c>
      <c r="I21" s="41" t="s">
        <v>668</v>
      </c>
      <c r="J21" s="41"/>
      <c r="K21" s="41"/>
      <c r="L21" s="41" t="s">
        <v>669</v>
      </c>
      <c r="M21" s="41" t="s">
        <v>670</v>
      </c>
    </row>
    <row r="22" spans="1:13" x14ac:dyDescent="0.2">
      <c r="A22" s="41" t="s">
        <v>2344</v>
      </c>
      <c r="B22" s="41" t="s">
        <v>675</v>
      </c>
      <c r="C22" s="41" t="s">
        <v>676</v>
      </c>
      <c r="D22" s="41" t="s">
        <v>667</v>
      </c>
      <c r="E22" s="42">
        <v>125</v>
      </c>
      <c r="F22" s="41"/>
      <c r="G22" s="41" t="s">
        <v>661</v>
      </c>
      <c r="H22" s="42">
        <v>1150</v>
      </c>
      <c r="I22" s="41" t="s">
        <v>668</v>
      </c>
      <c r="J22" s="41"/>
      <c r="K22" s="41"/>
      <c r="L22" s="41" t="s">
        <v>669</v>
      </c>
      <c r="M22" s="41" t="s">
        <v>670</v>
      </c>
    </row>
    <row r="23" spans="1:13" x14ac:dyDescent="0.2">
      <c r="A23" s="41" t="s">
        <v>2346</v>
      </c>
      <c r="B23" s="41" t="s">
        <v>304</v>
      </c>
      <c r="C23" s="41" t="s">
        <v>679</v>
      </c>
      <c r="D23" s="41" t="s">
        <v>667</v>
      </c>
      <c r="E23" s="42">
        <v>125</v>
      </c>
      <c r="F23" s="41"/>
      <c r="G23" s="41" t="s">
        <v>661</v>
      </c>
      <c r="H23" s="42">
        <v>1150</v>
      </c>
      <c r="I23" s="41" t="s">
        <v>668</v>
      </c>
      <c r="J23" s="41"/>
      <c r="K23" s="41"/>
      <c r="L23" s="41" t="s">
        <v>669</v>
      </c>
      <c r="M23" s="41" t="s">
        <v>670</v>
      </c>
    </row>
    <row r="24" spans="1:13" x14ac:dyDescent="0.2">
      <c r="A24" s="41" t="s">
        <v>2506</v>
      </c>
      <c r="B24" s="41" t="s">
        <v>364</v>
      </c>
      <c r="C24" s="41" t="s">
        <v>1806</v>
      </c>
      <c r="D24" s="41" t="s">
        <v>1807</v>
      </c>
      <c r="E24" s="42">
        <v>224</v>
      </c>
      <c r="F24" s="41"/>
      <c r="G24" s="41" t="s">
        <v>661</v>
      </c>
      <c r="H24" s="42">
        <v>896</v>
      </c>
      <c r="I24" s="41" t="s">
        <v>1808</v>
      </c>
      <c r="J24" s="41"/>
      <c r="K24" s="41" t="s">
        <v>1809</v>
      </c>
      <c r="L24" s="41" t="s">
        <v>1810</v>
      </c>
      <c r="M24" s="41" t="s">
        <v>1811</v>
      </c>
    </row>
    <row r="25" spans="1:13" x14ac:dyDescent="0.2">
      <c r="A25" s="41" t="s">
        <v>2507</v>
      </c>
      <c r="B25" s="41" t="s">
        <v>365</v>
      </c>
      <c r="C25" s="41" t="s">
        <v>1812</v>
      </c>
      <c r="D25" s="41" t="s">
        <v>1807</v>
      </c>
      <c r="E25" s="42">
        <v>224</v>
      </c>
      <c r="F25" s="41"/>
      <c r="G25" s="41" t="s">
        <v>661</v>
      </c>
      <c r="H25" s="42">
        <v>896</v>
      </c>
      <c r="I25" s="41" t="s">
        <v>1808</v>
      </c>
      <c r="J25" s="41"/>
      <c r="K25" s="41" t="s">
        <v>1809</v>
      </c>
      <c r="L25" s="41" t="s">
        <v>1810</v>
      </c>
      <c r="M25" s="41" t="s">
        <v>1811</v>
      </c>
    </row>
    <row r="26" spans="1:13" x14ac:dyDescent="0.2">
      <c r="A26" s="41" t="s">
        <v>2359</v>
      </c>
      <c r="B26" s="41" t="s">
        <v>307</v>
      </c>
      <c r="C26" s="41" t="s">
        <v>715</v>
      </c>
      <c r="D26" s="41" t="s">
        <v>716</v>
      </c>
      <c r="E26" s="42">
        <v>294</v>
      </c>
      <c r="F26" s="41"/>
      <c r="G26" s="41" t="s">
        <v>661</v>
      </c>
      <c r="H26" s="42">
        <v>187</v>
      </c>
      <c r="I26" s="41" t="s">
        <v>717</v>
      </c>
      <c r="J26" s="41" t="s">
        <v>718</v>
      </c>
      <c r="K26" s="41" t="s">
        <v>719</v>
      </c>
      <c r="L26" s="41" t="s">
        <v>720</v>
      </c>
      <c r="M26" s="41" t="s">
        <v>721</v>
      </c>
    </row>
    <row r="27" spans="1:13" x14ac:dyDescent="0.2">
      <c r="A27" s="41" t="s">
        <v>2360</v>
      </c>
      <c r="B27" s="41" t="s">
        <v>308</v>
      </c>
      <c r="C27" s="41" t="s">
        <v>722</v>
      </c>
      <c r="D27" s="41" t="s">
        <v>716</v>
      </c>
      <c r="E27" s="42">
        <v>294</v>
      </c>
      <c r="F27" s="41"/>
      <c r="G27" s="41" t="s">
        <v>661</v>
      </c>
      <c r="H27" s="42">
        <v>187</v>
      </c>
      <c r="I27" s="41" t="s">
        <v>717</v>
      </c>
      <c r="J27" s="41" t="s">
        <v>718</v>
      </c>
      <c r="K27" s="41" t="s">
        <v>719</v>
      </c>
      <c r="L27" s="41" t="s">
        <v>720</v>
      </c>
      <c r="M27" s="41" t="s">
        <v>721</v>
      </c>
    </row>
    <row r="28" spans="1:13" x14ac:dyDescent="0.2">
      <c r="A28" s="41" t="s">
        <v>2361</v>
      </c>
      <c r="B28" s="41" t="s">
        <v>309</v>
      </c>
      <c r="C28" s="41" t="s">
        <v>723</v>
      </c>
      <c r="D28" s="41" t="s">
        <v>716</v>
      </c>
      <c r="E28" s="42">
        <v>294</v>
      </c>
      <c r="F28" s="41"/>
      <c r="G28" s="41" t="s">
        <v>661</v>
      </c>
      <c r="H28" s="42">
        <v>187</v>
      </c>
      <c r="I28" s="41" t="s">
        <v>717</v>
      </c>
      <c r="J28" s="41" t="s">
        <v>718</v>
      </c>
      <c r="K28" s="41" t="s">
        <v>719</v>
      </c>
      <c r="L28" s="41" t="s">
        <v>720</v>
      </c>
      <c r="M28" s="41" t="s">
        <v>721</v>
      </c>
    </row>
    <row r="29" spans="1:13" x14ac:dyDescent="0.2">
      <c r="A29" s="41" t="s">
        <v>2362</v>
      </c>
      <c r="B29" s="41" t="s">
        <v>310</v>
      </c>
      <c r="C29" s="41" t="s">
        <v>724</v>
      </c>
      <c r="D29" s="41" t="s">
        <v>716</v>
      </c>
      <c r="E29" s="42">
        <v>294</v>
      </c>
      <c r="F29" s="41"/>
      <c r="G29" s="41" t="s">
        <v>661</v>
      </c>
      <c r="H29" s="42">
        <v>187</v>
      </c>
      <c r="I29" s="41" t="s">
        <v>717</v>
      </c>
      <c r="J29" s="41" t="s">
        <v>718</v>
      </c>
      <c r="K29" s="41" t="s">
        <v>719</v>
      </c>
      <c r="L29" s="41" t="s">
        <v>720</v>
      </c>
      <c r="M29" s="41" t="s">
        <v>721</v>
      </c>
    </row>
    <row r="30" spans="1:13" x14ac:dyDescent="0.2">
      <c r="A30" s="41" t="s">
        <v>2363</v>
      </c>
      <c r="B30" s="41" t="s">
        <v>725</v>
      </c>
      <c r="C30" s="41" t="s">
        <v>726</v>
      </c>
      <c r="D30" s="41" t="s">
        <v>716</v>
      </c>
      <c r="E30" s="42">
        <v>294</v>
      </c>
      <c r="F30" s="41"/>
      <c r="G30" s="41" t="s">
        <v>661</v>
      </c>
      <c r="H30" s="42">
        <v>187</v>
      </c>
      <c r="I30" s="41" t="s">
        <v>717</v>
      </c>
      <c r="J30" s="41" t="s">
        <v>718</v>
      </c>
      <c r="K30" s="41" t="s">
        <v>719</v>
      </c>
      <c r="L30" s="41" t="s">
        <v>720</v>
      </c>
      <c r="M30" s="41" t="s">
        <v>721</v>
      </c>
    </row>
    <row r="31" spans="1:13" x14ac:dyDescent="0.2">
      <c r="A31" s="41" t="s">
        <v>2365</v>
      </c>
      <c r="B31" s="41" t="s">
        <v>315</v>
      </c>
      <c r="C31" s="41" t="s">
        <v>734</v>
      </c>
      <c r="D31" s="41" t="s">
        <v>735</v>
      </c>
      <c r="E31" s="42">
        <v>479</v>
      </c>
      <c r="F31" s="41"/>
      <c r="G31" s="41" t="s">
        <v>661</v>
      </c>
      <c r="H31" s="42">
        <v>5816</v>
      </c>
      <c r="I31" s="41" t="s">
        <v>736</v>
      </c>
      <c r="J31" s="41" t="s">
        <v>737</v>
      </c>
      <c r="K31" s="41" t="s">
        <v>738</v>
      </c>
      <c r="L31" s="41" t="s">
        <v>739</v>
      </c>
      <c r="M31" s="41" t="s">
        <v>740</v>
      </c>
    </row>
    <row r="32" spans="1:13" x14ac:dyDescent="0.2">
      <c r="A32" s="41" t="s">
        <v>2366</v>
      </c>
      <c r="B32" s="41" t="s">
        <v>747</v>
      </c>
      <c r="C32" s="41" t="s">
        <v>748</v>
      </c>
      <c r="D32" s="41" t="s">
        <v>735</v>
      </c>
      <c r="E32" s="42">
        <v>479</v>
      </c>
      <c r="F32" s="41"/>
      <c r="G32" s="41" t="s">
        <v>661</v>
      </c>
      <c r="H32" s="42">
        <v>5816</v>
      </c>
      <c r="I32" s="41" t="s">
        <v>736</v>
      </c>
      <c r="J32" s="41" t="s">
        <v>737</v>
      </c>
      <c r="K32" s="41" t="s">
        <v>738</v>
      </c>
      <c r="L32" s="41" t="s">
        <v>739</v>
      </c>
      <c r="M32" s="41" t="s">
        <v>740</v>
      </c>
    </row>
    <row r="33" spans="1:13" x14ac:dyDescent="0.2">
      <c r="A33" s="41" t="s">
        <v>2367</v>
      </c>
      <c r="B33" s="41" t="s">
        <v>749</v>
      </c>
      <c r="C33" s="41" t="s">
        <v>750</v>
      </c>
      <c r="D33" s="41" t="s">
        <v>735</v>
      </c>
      <c r="E33" s="42">
        <v>479</v>
      </c>
      <c r="F33" s="41"/>
      <c r="G33" s="41" t="s">
        <v>661</v>
      </c>
      <c r="H33" s="42">
        <v>5816</v>
      </c>
      <c r="I33" s="41" t="s">
        <v>736</v>
      </c>
      <c r="J33" s="41" t="s">
        <v>737</v>
      </c>
      <c r="K33" s="41" t="s">
        <v>738</v>
      </c>
      <c r="L33" s="41" t="s">
        <v>739</v>
      </c>
      <c r="M33" s="41" t="s">
        <v>740</v>
      </c>
    </row>
    <row r="34" spans="1:13" x14ac:dyDescent="0.2">
      <c r="A34" s="41" t="s">
        <v>2368</v>
      </c>
      <c r="B34" s="41" t="s">
        <v>316</v>
      </c>
      <c r="C34" s="41" t="s">
        <v>751</v>
      </c>
      <c r="D34" s="41" t="s">
        <v>735</v>
      </c>
      <c r="E34" s="42">
        <v>479</v>
      </c>
      <c r="F34" s="41"/>
      <c r="G34" s="41" t="s">
        <v>661</v>
      </c>
      <c r="H34" s="42">
        <v>5816</v>
      </c>
      <c r="I34" s="41" t="s">
        <v>736</v>
      </c>
      <c r="J34" s="41" t="s">
        <v>737</v>
      </c>
      <c r="K34" s="41" t="s">
        <v>738</v>
      </c>
      <c r="L34" s="41" t="s">
        <v>739</v>
      </c>
      <c r="M34" s="41" t="s">
        <v>740</v>
      </c>
    </row>
    <row r="35" spans="1:13" x14ac:dyDescent="0.2">
      <c r="A35" s="41" t="s">
        <v>2369</v>
      </c>
      <c r="B35" s="41" t="s">
        <v>317</v>
      </c>
      <c r="C35" s="41" t="s">
        <v>752</v>
      </c>
      <c r="D35" s="41" t="s">
        <v>735</v>
      </c>
      <c r="E35" s="42">
        <v>479</v>
      </c>
      <c r="F35" s="41"/>
      <c r="G35" s="41" t="s">
        <v>661</v>
      </c>
      <c r="H35" s="42">
        <v>5816</v>
      </c>
      <c r="I35" s="41" t="s">
        <v>736</v>
      </c>
      <c r="J35" s="41" t="s">
        <v>737</v>
      </c>
      <c r="K35" s="41" t="s">
        <v>738</v>
      </c>
      <c r="L35" s="41" t="s">
        <v>739</v>
      </c>
      <c r="M35" s="41" t="s">
        <v>740</v>
      </c>
    </row>
    <row r="36" spans="1:13" x14ac:dyDescent="0.2">
      <c r="A36" s="41" t="s">
        <v>2370</v>
      </c>
      <c r="B36" s="41" t="s">
        <v>318</v>
      </c>
      <c r="C36" s="41" t="s">
        <v>753</v>
      </c>
      <c r="D36" s="41" t="s">
        <v>735</v>
      </c>
      <c r="E36" s="42">
        <v>479</v>
      </c>
      <c r="F36" s="41"/>
      <c r="G36" s="41" t="s">
        <v>661</v>
      </c>
      <c r="H36" s="42">
        <v>5816</v>
      </c>
      <c r="I36" s="41" t="s">
        <v>736</v>
      </c>
      <c r="J36" s="41" t="s">
        <v>737</v>
      </c>
      <c r="K36" s="41" t="s">
        <v>738</v>
      </c>
      <c r="L36" s="41" t="s">
        <v>739</v>
      </c>
      <c r="M36" s="41" t="s">
        <v>740</v>
      </c>
    </row>
    <row r="37" spans="1:13" x14ac:dyDescent="0.2">
      <c r="A37" s="41" t="s">
        <v>2371</v>
      </c>
      <c r="B37" s="41" t="s">
        <v>319</v>
      </c>
      <c r="C37" s="41" t="s">
        <v>754</v>
      </c>
      <c r="D37" s="41" t="s">
        <v>735</v>
      </c>
      <c r="E37" s="42">
        <v>479</v>
      </c>
      <c r="F37" s="41"/>
      <c r="G37" s="41" t="s">
        <v>661</v>
      </c>
      <c r="H37" s="42">
        <v>5816</v>
      </c>
      <c r="I37" s="41" t="s">
        <v>736</v>
      </c>
      <c r="J37" s="41" t="s">
        <v>737</v>
      </c>
      <c r="K37" s="41" t="s">
        <v>738</v>
      </c>
      <c r="L37" s="41" t="s">
        <v>739</v>
      </c>
      <c r="M37" s="41" t="s">
        <v>740</v>
      </c>
    </row>
    <row r="38" spans="1:13" x14ac:dyDescent="0.2">
      <c r="A38" s="41" t="s">
        <v>2372</v>
      </c>
      <c r="B38" s="41" t="s">
        <v>320</v>
      </c>
      <c r="C38" s="41" t="s">
        <v>759</v>
      </c>
      <c r="D38" s="41" t="s">
        <v>735</v>
      </c>
      <c r="E38" s="42">
        <v>479</v>
      </c>
      <c r="F38" s="41"/>
      <c r="G38" s="41" t="s">
        <v>661</v>
      </c>
      <c r="H38" s="42">
        <v>5816</v>
      </c>
      <c r="I38" s="41" t="s">
        <v>736</v>
      </c>
      <c r="J38" s="41" t="s">
        <v>737</v>
      </c>
      <c r="K38" s="41" t="s">
        <v>738</v>
      </c>
      <c r="L38" s="41" t="s">
        <v>739</v>
      </c>
      <c r="M38" s="41" t="s">
        <v>740</v>
      </c>
    </row>
    <row r="39" spans="1:13" x14ac:dyDescent="0.2">
      <c r="A39" s="41" t="s">
        <v>2373</v>
      </c>
      <c r="B39" s="41" t="s">
        <v>763</v>
      </c>
      <c r="C39" s="41" t="s">
        <v>764</v>
      </c>
      <c r="D39" s="41" t="s">
        <v>735</v>
      </c>
      <c r="E39" s="42">
        <v>479</v>
      </c>
      <c r="F39" s="41"/>
      <c r="G39" s="41" t="s">
        <v>661</v>
      </c>
      <c r="H39" s="42">
        <v>5816</v>
      </c>
      <c r="I39" s="41" t="s">
        <v>736</v>
      </c>
      <c r="J39" s="41" t="s">
        <v>737</v>
      </c>
      <c r="K39" s="41" t="s">
        <v>738</v>
      </c>
      <c r="L39" s="41" t="s">
        <v>739</v>
      </c>
      <c r="M39" s="41" t="s">
        <v>740</v>
      </c>
    </row>
    <row r="40" spans="1:13" x14ac:dyDescent="0.2">
      <c r="A40" s="41" t="s">
        <v>2371</v>
      </c>
      <c r="B40" s="41" t="s">
        <v>319</v>
      </c>
      <c r="C40" s="41" t="s">
        <v>754</v>
      </c>
      <c r="D40" s="41" t="s">
        <v>755</v>
      </c>
      <c r="E40" s="42">
        <v>484</v>
      </c>
      <c r="F40" s="41"/>
      <c r="G40" s="41" t="s">
        <v>661</v>
      </c>
      <c r="H40" s="42">
        <v>951</v>
      </c>
      <c r="I40" s="41" t="s">
        <v>756</v>
      </c>
      <c r="J40" s="41"/>
      <c r="K40" s="41" t="s">
        <v>743</v>
      </c>
      <c r="L40" s="41" t="s">
        <v>757</v>
      </c>
      <c r="M40" s="41" t="s">
        <v>758</v>
      </c>
    </row>
    <row r="41" spans="1:13" x14ac:dyDescent="0.2">
      <c r="A41" s="41" t="s">
        <v>2372</v>
      </c>
      <c r="B41" s="41" t="s">
        <v>320</v>
      </c>
      <c r="C41" s="41" t="s">
        <v>759</v>
      </c>
      <c r="D41" s="41" t="s">
        <v>755</v>
      </c>
      <c r="E41" s="42">
        <v>484</v>
      </c>
      <c r="F41" s="41"/>
      <c r="G41" s="41" t="s">
        <v>661</v>
      </c>
      <c r="H41" s="42">
        <v>951</v>
      </c>
      <c r="I41" s="41" t="s">
        <v>756</v>
      </c>
      <c r="J41" s="41"/>
      <c r="K41" s="41" t="s">
        <v>743</v>
      </c>
      <c r="L41" s="41" t="s">
        <v>757</v>
      </c>
      <c r="M41" s="41" t="s">
        <v>758</v>
      </c>
    </row>
    <row r="42" spans="1:13" x14ac:dyDescent="0.2">
      <c r="A42" s="41" t="s">
        <v>2411</v>
      </c>
      <c r="B42" s="41" t="s">
        <v>338</v>
      </c>
      <c r="C42" s="41" t="s">
        <v>1094</v>
      </c>
      <c r="D42" s="41" t="s">
        <v>755</v>
      </c>
      <c r="E42" s="42">
        <v>484</v>
      </c>
      <c r="F42" s="41"/>
      <c r="G42" s="41" t="s">
        <v>661</v>
      </c>
      <c r="H42" s="42">
        <v>951</v>
      </c>
      <c r="I42" s="41" t="s">
        <v>756</v>
      </c>
      <c r="J42" s="41"/>
      <c r="K42" s="41" t="s">
        <v>743</v>
      </c>
      <c r="L42" s="41" t="s">
        <v>757</v>
      </c>
      <c r="M42" s="41" t="s">
        <v>758</v>
      </c>
    </row>
    <row r="43" spans="1:13" x14ac:dyDescent="0.2">
      <c r="A43" s="41" t="s">
        <v>2415</v>
      </c>
      <c r="B43" s="41" t="s">
        <v>340</v>
      </c>
      <c r="C43" s="41" t="s">
        <v>1105</v>
      </c>
      <c r="D43" s="41" t="s">
        <v>755</v>
      </c>
      <c r="E43" s="42">
        <v>484</v>
      </c>
      <c r="F43" s="41"/>
      <c r="G43" s="41" t="s">
        <v>661</v>
      </c>
      <c r="H43" s="42">
        <v>951</v>
      </c>
      <c r="I43" s="41" t="s">
        <v>756</v>
      </c>
      <c r="J43" s="41"/>
      <c r="K43" s="41" t="s">
        <v>743</v>
      </c>
      <c r="L43" s="41" t="s">
        <v>757</v>
      </c>
      <c r="M43" s="41" t="s">
        <v>758</v>
      </c>
    </row>
    <row r="44" spans="1:13" x14ac:dyDescent="0.2">
      <c r="A44" s="41" t="s">
        <v>2365</v>
      </c>
      <c r="B44" s="41" t="s">
        <v>315</v>
      </c>
      <c r="C44" s="41" t="s">
        <v>734</v>
      </c>
      <c r="D44" s="41" t="s">
        <v>741</v>
      </c>
      <c r="E44" s="42">
        <v>505</v>
      </c>
      <c r="F44" s="41"/>
      <c r="G44" s="41" t="s">
        <v>661</v>
      </c>
      <c r="H44" s="42">
        <v>439260</v>
      </c>
      <c r="I44" s="41" t="s">
        <v>742</v>
      </c>
      <c r="J44" s="41" t="s">
        <v>743</v>
      </c>
      <c r="K44" s="41" t="s">
        <v>744</v>
      </c>
      <c r="L44" s="41" t="s">
        <v>745</v>
      </c>
      <c r="M44" s="41" t="s">
        <v>746</v>
      </c>
    </row>
    <row r="45" spans="1:13" x14ac:dyDescent="0.2">
      <c r="A45" s="41" t="s">
        <v>2366</v>
      </c>
      <c r="B45" s="41" t="s">
        <v>747</v>
      </c>
      <c r="C45" s="41" t="s">
        <v>748</v>
      </c>
      <c r="D45" s="41" t="s">
        <v>741</v>
      </c>
      <c r="E45" s="42">
        <v>505</v>
      </c>
      <c r="F45" s="41"/>
      <c r="G45" s="41" t="s">
        <v>661</v>
      </c>
      <c r="H45" s="42">
        <v>439260</v>
      </c>
      <c r="I45" s="41" t="s">
        <v>742</v>
      </c>
      <c r="J45" s="41" t="s">
        <v>743</v>
      </c>
      <c r="K45" s="41" t="s">
        <v>744</v>
      </c>
      <c r="L45" s="41" t="s">
        <v>745</v>
      </c>
      <c r="M45" s="41" t="s">
        <v>746</v>
      </c>
    </row>
    <row r="46" spans="1:13" x14ac:dyDescent="0.2">
      <c r="A46" s="41" t="s">
        <v>2367</v>
      </c>
      <c r="B46" s="41" t="s">
        <v>749</v>
      </c>
      <c r="C46" s="41" t="s">
        <v>750</v>
      </c>
      <c r="D46" s="41" t="s">
        <v>741</v>
      </c>
      <c r="E46" s="42">
        <v>505</v>
      </c>
      <c r="F46" s="41"/>
      <c r="G46" s="41" t="s">
        <v>661</v>
      </c>
      <c r="H46" s="42">
        <v>439260</v>
      </c>
      <c r="I46" s="41" t="s">
        <v>742</v>
      </c>
      <c r="J46" s="41" t="s">
        <v>743</v>
      </c>
      <c r="K46" s="41" t="s">
        <v>744</v>
      </c>
      <c r="L46" s="41" t="s">
        <v>745</v>
      </c>
      <c r="M46" s="41" t="s">
        <v>746</v>
      </c>
    </row>
    <row r="47" spans="1:13" x14ac:dyDescent="0.2">
      <c r="A47" s="41" t="s">
        <v>2368</v>
      </c>
      <c r="B47" s="41" t="s">
        <v>316</v>
      </c>
      <c r="C47" s="41" t="s">
        <v>751</v>
      </c>
      <c r="D47" s="41" t="s">
        <v>741</v>
      </c>
      <c r="E47" s="42">
        <v>505</v>
      </c>
      <c r="F47" s="41"/>
      <c r="G47" s="41" t="s">
        <v>661</v>
      </c>
      <c r="H47" s="42">
        <v>439260</v>
      </c>
      <c r="I47" s="41" t="s">
        <v>742</v>
      </c>
      <c r="J47" s="41" t="s">
        <v>743</v>
      </c>
      <c r="K47" s="41" t="s">
        <v>744</v>
      </c>
      <c r="L47" s="41" t="s">
        <v>745</v>
      </c>
      <c r="M47" s="41" t="s">
        <v>746</v>
      </c>
    </row>
    <row r="48" spans="1:13" x14ac:dyDescent="0.2">
      <c r="A48" s="41" t="s">
        <v>2369</v>
      </c>
      <c r="B48" s="41" t="s">
        <v>317</v>
      </c>
      <c r="C48" s="41" t="s">
        <v>752</v>
      </c>
      <c r="D48" s="41" t="s">
        <v>741</v>
      </c>
      <c r="E48" s="42">
        <v>505</v>
      </c>
      <c r="F48" s="41"/>
      <c r="G48" s="41" t="s">
        <v>661</v>
      </c>
      <c r="H48" s="42">
        <v>439260</v>
      </c>
      <c r="I48" s="41" t="s">
        <v>742</v>
      </c>
      <c r="J48" s="41" t="s">
        <v>743</v>
      </c>
      <c r="K48" s="41" t="s">
        <v>744</v>
      </c>
      <c r="L48" s="41" t="s">
        <v>745</v>
      </c>
      <c r="M48" s="41" t="s">
        <v>746</v>
      </c>
    </row>
    <row r="49" spans="1:13" x14ac:dyDescent="0.2">
      <c r="A49" s="41" t="s">
        <v>2370</v>
      </c>
      <c r="B49" s="41" t="s">
        <v>318</v>
      </c>
      <c r="C49" s="41" t="s">
        <v>753</v>
      </c>
      <c r="D49" s="41" t="s">
        <v>741</v>
      </c>
      <c r="E49" s="42">
        <v>505</v>
      </c>
      <c r="F49" s="41"/>
      <c r="G49" s="41" t="s">
        <v>661</v>
      </c>
      <c r="H49" s="42">
        <v>439260</v>
      </c>
      <c r="I49" s="41" t="s">
        <v>742</v>
      </c>
      <c r="J49" s="41" t="s">
        <v>743</v>
      </c>
      <c r="K49" s="41" t="s">
        <v>744</v>
      </c>
      <c r="L49" s="41" t="s">
        <v>745</v>
      </c>
      <c r="M49" s="41" t="s">
        <v>746</v>
      </c>
    </row>
    <row r="50" spans="1:13" x14ac:dyDescent="0.2">
      <c r="A50" s="41" t="s">
        <v>2371</v>
      </c>
      <c r="B50" s="41" t="s">
        <v>319</v>
      </c>
      <c r="C50" s="41" t="s">
        <v>754</v>
      </c>
      <c r="D50" s="41" t="s">
        <v>741</v>
      </c>
      <c r="E50" s="42">
        <v>505</v>
      </c>
      <c r="F50" s="41"/>
      <c r="G50" s="41" t="s">
        <v>661</v>
      </c>
      <c r="H50" s="42">
        <v>439260</v>
      </c>
      <c r="I50" s="41" t="s">
        <v>742</v>
      </c>
      <c r="J50" s="41" t="s">
        <v>743</v>
      </c>
      <c r="K50" s="41" t="s">
        <v>744</v>
      </c>
      <c r="L50" s="41" t="s">
        <v>745</v>
      </c>
      <c r="M50" s="41" t="s">
        <v>746</v>
      </c>
    </row>
    <row r="51" spans="1:13" x14ac:dyDescent="0.2">
      <c r="A51" s="41" t="s">
        <v>2372</v>
      </c>
      <c r="B51" s="41" t="s">
        <v>320</v>
      </c>
      <c r="C51" s="41" t="s">
        <v>759</v>
      </c>
      <c r="D51" s="41" t="s">
        <v>741</v>
      </c>
      <c r="E51" s="42">
        <v>505</v>
      </c>
      <c r="F51" s="41"/>
      <c r="G51" s="41" t="s">
        <v>661</v>
      </c>
      <c r="H51" s="42">
        <v>439260</v>
      </c>
      <c r="I51" s="41" t="s">
        <v>742</v>
      </c>
      <c r="J51" s="41" t="s">
        <v>743</v>
      </c>
      <c r="K51" s="41" t="s">
        <v>744</v>
      </c>
      <c r="L51" s="41" t="s">
        <v>745</v>
      </c>
      <c r="M51" s="41" t="s">
        <v>746</v>
      </c>
    </row>
    <row r="52" spans="1:13" x14ac:dyDescent="0.2">
      <c r="A52" s="41" t="s">
        <v>2373</v>
      </c>
      <c r="B52" s="41" t="s">
        <v>763</v>
      </c>
      <c r="C52" s="41" t="s">
        <v>764</v>
      </c>
      <c r="D52" s="41" t="s">
        <v>741</v>
      </c>
      <c r="E52" s="42">
        <v>505</v>
      </c>
      <c r="F52" s="41"/>
      <c r="G52" s="41" t="s">
        <v>661</v>
      </c>
      <c r="H52" s="42">
        <v>439260</v>
      </c>
      <c r="I52" s="41" t="s">
        <v>742</v>
      </c>
      <c r="J52" s="41" t="s">
        <v>743</v>
      </c>
      <c r="K52" s="41" t="s">
        <v>744</v>
      </c>
      <c r="L52" s="41" t="s">
        <v>745</v>
      </c>
      <c r="M52" s="41" t="s">
        <v>746</v>
      </c>
    </row>
    <row r="53" spans="1:13" x14ac:dyDescent="0.2">
      <c r="A53" s="41" t="s">
        <v>2373</v>
      </c>
      <c r="B53" s="41" t="s">
        <v>763</v>
      </c>
      <c r="C53" s="41" t="s">
        <v>764</v>
      </c>
      <c r="D53" s="41" t="s">
        <v>765</v>
      </c>
      <c r="E53" s="42">
        <v>509</v>
      </c>
      <c r="F53" s="41"/>
      <c r="G53" s="41" t="s">
        <v>661</v>
      </c>
      <c r="H53" s="42">
        <v>838</v>
      </c>
      <c r="I53" s="41" t="s">
        <v>766</v>
      </c>
      <c r="J53" s="41" t="s">
        <v>767</v>
      </c>
      <c r="K53" s="41" t="s">
        <v>768</v>
      </c>
      <c r="L53" s="41" t="s">
        <v>769</v>
      </c>
      <c r="M53" s="41" t="s">
        <v>770</v>
      </c>
    </row>
    <row r="54" spans="1:13" x14ac:dyDescent="0.2">
      <c r="A54" s="41" t="s">
        <v>2449</v>
      </c>
      <c r="B54" s="41" t="s">
        <v>323</v>
      </c>
      <c r="C54" s="41" t="s">
        <v>1420</v>
      </c>
      <c r="D54" s="41" t="s">
        <v>1421</v>
      </c>
      <c r="E54" s="42">
        <v>608</v>
      </c>
      <c r="F54" s="41"/>
      <c r="G54" s="41" t="s">
        <v>661</v>
      </c>
      <c r="H54" s="42">
        <v>10133</v>
      </c>
      <c r="I54" s="41" t="s">
        <v>1422</v>
      </c>
      <c r="J54" s="41" t="s">
        <v>1421</v>
      </c>
      <c r="K54" s="41" t="s">
        <v>1423</v>
      </c>
      <c r="L54" s="41" t="s">
        <v>1424</v>
      </c>
      <c r="M54" s="41" t="s">
        <v>1425</v>
      </c>
    </row>
    <row r="55" spans="1:13" x14ac:dyDescent="0.2">
      <c r="A55" s="41" t="s">
        <v>2449</v>
      </c>
      <c r="B55" s="41" t="s">
        <v>323</v>
      </c>
      <c r="C55" s="41" t="s">
        <v>1420</v>
      </c>
      <c r="D55" s="41" t="s">
        <v>1426</v>
      </c>
      <c r="E55" s="42">
        <v>609</v>
      </c>
      <c r="F55" s="41"/>
      <c r="G55" s="41" t="s">
        <v>661</v>
      </c>
      <c r="H55" s="42">
        <v>221493</v>
      </c>
      <c r="I55" s="41" t="s">
        <v>1427</v>
      </c>
      <c r="J55" s="41"/>
      <c r="K55" s="41" t="s">
        <v>1428</v>
      </c>
      <c r="L55" s="41" t="s">
        <v>1429</v>
      </c>
      <c r="M55" s="41" t="s">
        <v>1430</v>
      </c>
    </row>
    <row r="56" spans="1:13" x14ac:dyDescent="0.2">
      <c r="A56" s="41" t="s">
        <v>2449</v>
      </c>
      <c r="B56" s="41" t="s">
        <v>323</v>
      </c>
      <c r="C56" s="41" t="s">
        <v>1420</v>
      </c>
      <c r="D56" s="41" t="s">
        <v>1431</v>
      </c>
      <c r="E56" s="42">
        <v>610</v>
      </c>
      <c r="F56" s="41"/>
      <c r="G56" s="41" t="s">
        <v>661</v>
      </c>
      <c r="H56" s="42">
        <v>222528</v>
      </c>
      <c r="I56" s="41" t="s">
        <v>1432</v>
      </c>
      <c r="J56" s="41"/>
      <c r="K56" s="41" t="s">
        <v>1433</v>
      </c>
      <c r="L56" s="41" t="s">
        <v>1434</v>
      </c>
      <c r="M56" s="41" t="s">
        <v>1435</v>
      </c>
    </row>
    <row r="57" spans="1:13" x14ac:dyDescent="0.2">
      <c r="A57" s="41" t="s">
        <v>2449</v>
      </c>
      <c r="B57" s="41" t="s">
        <v>323</v>
      </c>
      <c r="C57" s="41" t="s">
        <v>1420</v>
      </c>
      <c r="D57" s="41" t="s">
        <v>1436</v>
      </c>
      <c r="E57" s="42">
        <v>611</v>
      </c>
      <c r="F57" s="41"/>
      <c r="G57" s="41" t="s">
        <v>661</v>
      </c>
      <c r="H57" s="42">
        <v>9903</v>
      </c>
      <c r="I57" s="41" t="s">
        <v>1437</v>
      </c>
      <c r="J57" s="41"/>
      <c r="K57" s="41" t="s">
        <v>1438</v>
      </c>
      <c r="L57" s="41" t="s">
        <v>1439</v>
      </c>
      <c r="M57" s="41" t="s">
        <v>1440</v>
      </c>
    </row>
    <row r="58" spans="1:13" x14ac:dyDescent="0.2">
      <c r="A58" s="41" t="s">
        <v>2385</v>
      </c>
      <c r="B58" s="41" t="s">
        <v>889</v>
      </c>
      <c r="C58" s="41" t="s">
        <v>890</v>
      </c>
      <c r="D58" s="41" t="s">
        <v>895</v>
      </c>
      <c r="E58" s="42">
        <v>710</v>
      </c>
      <c r="F58" s="41"/>
      <c r="G58" s="41" t="s">
        <v>661</v>
      </c>
      <c r="H58" s="42">
        <v>1103</v>
      </c>
      <c r="I58" s="41" t="s">
        <v>896</v>
      </c>
      <c r="J58" s="41"/>
      <c r="K58" s="41"/>
      <c r="L58" s="41" t="s">
        <v>897</v>
      </c>
      <c r="M58" s="41" t="s">
        <v>898</v>
      </c>
    </row>
    <row r="59" spans="1:13" x14ac:dyDescent="0.2">
      <c r="A59" s="41" t="s">
        <v>2385</v>
      </c>
      <c r="B59" s="41" t="s">
        <v>889</v>
      </c>
      <c r="C59" s="41" t="s">
        <v>890</v>
      </c>
      <c r="D59" s="41" t="s">
        <v>899</v>
      </c>
      <c r="E59" s="42">
        <v>717</v>
      </c>
      <c r="F59" s="41"/>
      <c r="G59" s="41" t="s">
        <v>661</v>
      </c>
      <c r="H59" s="42">
        <v>6305</v>
      </c>
      <c r="I59" s="41" t="s">
        <v>900</v>
      </c>
      <c r="J59" s="41" t="s">
        <v>901</v>
      </c>
      <c r="K59" s="41" t="s">
        <v>902</v>
      </c>
      <c r="L59" s="41" t="s">
        <v>903</v>
      </c>
      <c r="M59" s="41" t="s">
        <v>904</v>
      </c>
    </row>
    <row r="60" spans="1:13" x14ac:dyDescent="0.2">
      <c r="A60" s="41" t="s">
        <v>2445</v>
      </c>
      <c r="B60" s="41" t="s">
        <v>1358</v>
      </c>
      <c r="C60" s="41" t="s">
        <v>1359</v>
      </c>
      <c r="D60" s="41" t="s">
        <v>899</v>
      </c>
      <c r="E60" s="42">
        <v>717</v>
      </c>
      <c r="F60" s="41"/>
      <c r="G60" s="41" t="s">
        <v>661</v>
      </c>
      <c r="H60" s="42">
        <v>6305</v>
      </c>
      <c r="I60" s="41" t="s">
        <v>900</v>
      </c>
      <c r="J60" s="41" t="s">
        <v>901</v>
      </c>
      <c r="K60" s="41" t="s">
        <v>902</v>
      </c>
      <c r="L60" s="41" t="s">
        <v>903</v>
      </c>
      <c r="M60" s="41" t="s">
        <v>904</v>
      </c>
    </row>
    <row r="61" spans="1:13" x14ac:dyDescent="0.2">
      <c r="A61" s="41" t="s">
        <v>2450</v>
      </c>
      <c r="B61" s="41" t="s">
        <v>1441</v>
      </c>
      <c r="C61" s="41" t="s">
        <v>1442</v>
      </c>
      <c r="D61" s="41" t="s">
        <v>1443</v>
      </c>
      <c r="E61" s="42">
        <v>720</v>
      </c>
      <c r="F61" s="41"/>
      <c r="G61" s="41" t="s">
        <v>661</v>
      </c>
      <c r="H61" s="42">
        <v>5950</v>
      </c>
      <c r="I61" s="41" t="s">
        <v>1444</v>
      </c>
      <c r="J61" s="41" t="s">
        <v>1445</v>
      </c>
      <c r="K61" s="41" t="s">
        <v>1446</v>
      </c>
      <c r="L61" s="41" t="s">
        <v>1447</v>
      </c>
      <c r="M61" s="41" t="s">
        <v>1448</v>
      </c>
    </row>
    <row r="62" spans="1:13" x14ac:dyDescent="0.2">
      <c r="A62" s="41" t="s">
        <v>2450</v>
      </c>
      <c r="B62" s="41" t="s">
        <v>1441</v>
      </c>
      <c r="C62" s="41" t="s">
        <v>1442</v>
      </c>
      <c r="D62" s="41" t="s">
        <v>1449</v>
      </c>
      <c r="E62" s="42">
        <v>721</v>
      </c>
      <c r="F62" s="41"/>
      <c r="G62" s="41" t="s">
        <v>661</v>
      </c>
      <c r="H62" s="42">
        <v>6322</v>
      </c>
      <c r="I62" s="41" t="s">
        <v>1450</v>
      </c>
      <c r="J62" s="41" t="s">
        <v>1451</v>
      </c>
      <c r="K62" s="41" t="s">
        <v>1452</v>
      </c>
      <c r="L62" s="41" t="s">
        <v>1453</v>
      </c>
      <c r="M62" s="41" t="s">
        <v>1454</v>
      </c>
    </row>
    <row r="63" spans="1:13" x14ac:dyDescent="0.2">
      <c r="A63" s="41" t="s">
        <v>2450</v>
      </c>
      <c r="B63" s="41" t="s">
        <v>1441</v>
      </c>
      <c r="C63" s="41" t="s">
        <v>1442</v>
      </c>
      <c r="D63" s="41" t="s">
        <v>1459</v>
      </c>
      <c r="E63" s="42">
        <v>723</v>
      </c>
      <c r="F63" s="41"/>
      <c r="G63" s="41" t="s">
        <v>661</v>
      </c>
      <c r="H63" s="42">
        <v>5961</v>
      </c>
      <c r="I63" s="41" t="s">
        <v>1460</v>
      </c>
      <c r="J63" s="41" t="s">
        <v>1461</v>
      </c>
      <c r="K63" s="41"/>
      <c r="L63" s="41" t="s">
        <v>1462</v>
      </c>
      <c r="M63" s="41" t="s">
        <v>1463</v>
      </c>
    </row>
    <row r="64" spans="1:13" x14ac:dyDescent="0.2">
      <c r="A64" s="41" t="s">
        <v>2450</v>
      </c>
      <c r="B64" s="41" t="s">
        <v>1441</v>
      </c>
      <c r="C64" s="41" t="s">
        <v>1442</v>
      </c>
      <c r="D64" s="41" t="s">
        <v>1464</v>
      </c>
      <c r="E64" s="42">
        <v>724</v>
      </c>
      <c r="F64" s="41"/>
      <c r="G64" s="41" t="s">
        <v>661</v>
      </c>
      <c r="H64" s="42">
        <v>5962</v>
      </c>
      <c r="I64" s="41" t="s">
        <v>1465</v>
      </c>
      <c r="J64" s="41" t="s">
        <v>1466</v>
      </c>
      <c r="K64" s="41" t="s">
        <v>1467</v>
      </c>
      <c r="L64" s="41" t="s">
        <v>1468</v>
      </c>
      <c r="M64" s="41" t="s">
        <v>1469</v>
      </c>
    </row>
    <row r="65" spans="1:13" x14ac:dyDescent="0.2">
      <c r="A65" s="41" t="s">
        <v>2450</v>
      </c>
      <c r="B65" s="41" t="s">
        <v>1441</v>
      </c>
      <c r="C65" s="41" t="s">
        <v>1442</v>
      </c>
      <c r="D65" s="41" t="s">
        <v>1470</v>
      </c>
      <c r="E65" s="42">
        <v>725</v>
      </c>
      <c r="F65" s="41"/>
      <c r="G65" s="41" t="s">
        <v>661</v>
      </c>
      <c r="H65" s="42">
        <v>6262</v>
      </c>
      <c r="I65" s="41" t="s">
        <v>1471</v>
      </c>
      <c r="J65" s="41" t="s">
        <v>1472</v>
      </c>
      <c r="K65" s="41"/>
      <c r="L65" s="41" t="s">
        <v>1473</v>
      </c>
      <c r="M65" s="41" t="s">
        <v>1474</v>
      </c>
    </row>
    <row r="66" spans="1:13" x14ac:dyDescent="0.2">
      <c r="A66" s="41" t="s">
        <v>2450</v>
      </c>
      <c r="B66" s="41" t="s">
        <v>1441</v>
      </c>
      <c r="C66" s="41" t="s">
        <v>1442</v>
      </c>
      <c r="D66" s="41" t="s">
        <v>1475</v>
      </c>
      <c r="E66" s="42">
        <v>726</v>
      </c>
      <c r="F66" s="41"/>
      <c r="G66" s="41" t="s">
        <v>661</v>
      </c>
      <c r="H66" s="42">
        <v>5951</v>
      </c>
      <c r="I66" s="41" t="s">
        <v>1476</v>
      </c>
      <c r="J66" s="41" t="s">
        <v>1477</v>
      </c>
      <c r="K66" s="41" t="s">
        <v>1478</v>
      </c>
      <c r="L66" s="41" t="s">
        <v>1479</v>
      </c>
      <c r="M66" s="41" t="s">
        <v>1480</v>
      </c>
    </row>
    <row r="67" spans="1:13" x14ac:dyDescent="0.2">
      <c r="A67" s="41" t="s">
        <v>2450</v>
      </c>
      <c r="B67" s="41" t="s">
        <v>1441</v>
      </c>
      <c r="C67" s="41" t="s">
        <v>1442</v>
      </c>
      <c r="D67" s="41" t="s">
        <v>1481</v>
      </c>
      <c r="E67" s="42">
        <v>727</v>
      </c>
      <c r="F67" s="41"/>
      <c r="G67" s="41" t="s">
        <v>661</v>
      </c>
      <c r="H67" s="42">
        <v>750</v>
      </c>
      <c r="I67" s="41" t="s">
        <v>1482</v>
      </c>
      <c r="J67" s="41" t="s">
        <v>1481</v>
      </c>
      <c r="K67" s="41"/>
      <c r="L67" s="41" t="s">
        <v>1483</v>
      </c>
      <c r="M67" s="41" t="s">
        <v>1484</v>
      </c>
    </row>
    <row r="68" spans="1:13" x14ac:dyDescent="0.2">
      <c r="A68" s="41" t="s">
        <v>2401</v>
      </c>
      <c r="B68" s="41" t="s">
        <v>326</v>
      </c>
      <c r="C68" s="41" t="s">
        <v>1028</v>
      </c>
      <c r="D68" s="41" t="s">
        <v>1029</v>
      </c>
      <c r="E68" s="42">
        <v>729</v>
      </c>
      <c r="F68" s="41"/>
      <c r="G68" s="41" t="s">
        <v>661</v>
      </c>
      <c r="H68" s="42">
        <v>5282280</v>
      </c>
      <c r="I68" s="41" t="s">
        <v>1030</v>
      </c>
      <c r="J68" s="41"/>
      <c r="K68" s="41" t="s">
        <v>1031</v>
      </c>
      <c r="L68" s="41" t="s">
        <v>1032</v>
      </c>
      <c r="M68" s="41" t="s">
        <v>1033</v>
      </c>
    </row>
    <row r="69" spans="1:13" x14ac:dyDescent="0.2">
      <c r="A69" s="41" t="s">
        <v>2402</v>
      </c>
      <c r="B69" s="41" t="s">
        <v>327</v>
      </c>
      <c r="C69" s="41" t="s">
        <v>1039</v>
      </c>
      <c r="D69" s="41" t="s">
        <v>1029</v>
      </c>
      <c r="E69" s="42">
        <v>729</v>
      </c>
      <c r="F69" s="41"/>
      <c r="G69" s="41" t="s">
        <v>661</v>
      </c>
      <c r="H69" s="42">
        <v>5282280</v>
      </c>
      <c r="I69" s="41" t="s">
        <v>1030</v>
      </c>
      <c r="J69" s="41"/>
      <c r="K69" s="41" t="s">
        <v>1031</v>
      </c>
      <c r="L69" s="41" t="s">
        <v>1032</v>
      </c>
      <c r="M69" s="41" t="s">
        <v>1033</v>
      </c>
    </row>
    <row r="70" spans="1:13" x14ac:dyDescent="0.2">
      <c r="A70" s="41" t="s">
        <v>2462</v>
      </c>
      <c r="B70" s="41" t="s">
        <v>1559</v>
      </c>
      <c r="C70" s="41" t="s">
        <v>1560</v>
      </c>
      <c r="D70" s="41" t="s">
        <v>1029</v>
      </c>
      <c r="E70" s="42">
        <v>729</v>
      </c>
      <c r="F70" s="41"/>
      <c r="G70" s="41" t="s">
        <v>661</v>
      </c>
      <c r="H70" s="42">
        <v>5282280</v>
      </c>
      <c r="I70" s="41" t="s">
        <v>1030</v>
      </c>
      <c r="J70" s="41"/>
      <c r="K70" s="41" t="s">
        <v>1031</v>
      </c>
      <c r="L70" s="41" t="s">
        <v>1032</v>
      </c>
      <c r="M70" s="41" t="s">
        <v>1033</v>
      </c>
    </row>
    <row r="71" spans="1:13" x14ac:dyDescent="0.2">
      <c r="A71" s="41" t="s">
        <v>2452</v>
      </c>
      <c r="B71" s="41" t="s">
        <v>1494</v>
      </c>
      <c r="C71" s="41" t="s">
        <v>1495</v>
      </c>
      <c r="D71" s="41" t="s">
        <v>1496</v>
      </c>
      <c r="E71" s="42">
        <v>911</v>
      </c>
      <c r="F71" s="41"/>
      <c r="G71" s="41" t="s">
        <v>661</v>
      </c>
      <c r="H71" s="42">
        <v>5283560</v>
      </c>
      <c r="I71" s="41" t="s">
        <v>1497</v>
      </c>
      <c r="J71" s="41"/>
      <c r="K71" s="41" t="s">
        <v>1498</v>
      </c>
      <c r="L71" s="41" t="s">
        <v>1499</v>
      </c>
      <c r="M71" s="41" t="s">
        <v>1500</v>
      </c>
    </row>
    <row r="72" spans="1:13" x14ac:dyDescent="0.2">
      <c r="A72" s="41" t="s">
        <v>2455</v>
      </c>
      <c r="B72" s="41" t="s">
        <v>1530</v>
      </c>
      <c r="C72" s="41" t="s">
        <v>1531</v>
      </c>
      <c r="D72" s="41" t="s">
        <v>1496</v>
      </c>
      <c r="E72" s="42">
        <v>911</v>
      </c>
      <c r="F72" s="41"/>
      <c r="G72" s="41" t="s">
        <v>661</v>
      </c>
      <c r="H72" s="42">
        <v>5283560</v>
      </c>
      <c r="I72" s="41" t="s">
        <v>1497</v>
      </c>
      <c r="J72" s="41"/>
      <c r="K72" s="41" t="s">
        <v>1498</v>
      </c>
      <c r="L72" s="41" t="s">
        <v>1499</v>
      </c>
      <c r="M72" s="41" t="s">
        <v>1500</v>
      </c>
    </row>
    <row r="73" spans="1:13" x14ac:dyDescent="0.2">
      <c r="A73" s="41" t="s">
        <v>2463</v>
      </c>
      <c r="B73" s="41" t="s">
        <v>1570</v>
      </c>
      <c r="C73" s="41" t="s">
        <v>1571</v>
      </c>
      <c r="D73" s="41" t="s">
        <v>1496</v>
      </c>
      <c r="E73" s="42">
        <v>911</v>
      </c>
      <c r="F73" s="41"/>
      <c r="G73" s="41" t="s">
        <v>661</v>
      </c>
      <c r="H73" s="42">
        <v>5283560</v>
      </c>
      <c r="I73" s="41" t="s">
        <v>1497</v>
      </c>
      <c r="J73" s="41"/>
      <c r="K73" s="41" t="s">
        <v>1498</v>
      </c>
      <c r="L73" s="41" t="s">
        <v>1499</v>
      </c>
      <c r="M73" s="41" t="s">
        <v>1500</v>
      </c>
    </row>
    <row r="74" spans="1:13" x14ac:dyDescent="0.2">
      <c r="A74" s="41" t="s">
        <v>2464</v>
      </c>
      <c r="B74" s="41" t="s">
        <v>1572</v>
      </c>
      <c r="C74" s="41" t="s">
        <v>1573</v>
      </c>
      <c r="D74" s="41" t="s">
        <v>1496</v>
      </c>
      <c r="E74" s="42">
        <v>911</v>
      </c>
      <c r="F74" s="41"/>
      <c r="G74" s="41" t="s">
        <v>661</v>
      </c>
      <c r="H74" s="42">
        <v>5283560</v>
      </c>
      <c r="I74" s="41" t="s">
        <v>1497</v>
      </c>
      <c r="J74" s="41"/>
      <c r="K74" s="41" t="s">
        <v>1498</v>
      </c>
      <c r="L74" s="41" t="s">
        <v>1499</v>
      </c>
      <c r="M74" s="41" t="s">
        <v>1500</v>
      </c>
    </row>
    <row r="75" spans="1:13" x14ac:dyDescent="0.2">
      <c r="A75" s="41" t="s">
        <v>2538</v>
      </c>
      <c r="B75" s="41" t="s">
        <v>2061</v>
      </c>
      <c r="C75" s="41" t="s">
        <v>2062</v>
      </c>
      <c r="D75" s="41" t="s">
        <v>1496</v>
      </c>
      <c r="E75" s="42">
        <v>911</v>
      </c>
      <c r="F75" s="41"/>
      <c r="G75" s="41" t="s">
        <v>661</v>
      </c>
      <c r="H75" s="42">
        <v>5283560</v>
      </c>
      <c r="I75" s="41" t="s">
        <v>1497</v>
      </c>
      <c r="J75" s="41"/>
      <c r="K75" s="41" t="s">
        <v>1498</v>
      </c>
      <c r="L75" s="41" t="s">
        <v>1499</v>
      </c>
      <c r="M75" s="41" t="s">
        <v>1500</v>
      </c>
    </row>
    <row r="76" spans="1:13" x14ac:dyDescent="0.2">
      <c r="A76" s="41" t="s">
        <v>2566</v>
      </c>
      <c r="B76" s="41" t="s">
        <v>361</v>
      </c>
      <c r="C76" s="41" t="s">
        <v>2220</v>
      </c>
      <c r="D76" s="41" t="s">
        <v>1496</v>
      </c>
      <c r="E76" s="42">
        <v>911</v>
      </c>
      <c r="F76" s="41"/>
      <c r="G76" s="41" t="s">
        <v>661</v>
      </c>
      <c r="H76" s="42">
        <v>5283560</v>
      </c>
      <c r="I76" s="41" t="s">
        <v>1497</v>
      </c>
      <c r="J76" s="41"/>
      <c r="K76" s="41" t="s">
        <v>1498</v>
      </c>
      <c r="L76" s="41" t="s">
        <v>1499</v>
      </c>
      <c r="M76" s="41" t="s">
        <v>1500</v>
      </c>
    </row>
    <row r="77" spans="1:13" x14ac:dyDescent="0.2">
      <c r="A77" s="41" t="s">
        <v>2567</v>
      </c>
      <c r="B77" s="41" t="s">
        <v>2226</v>
      </c>
      <c r="C77" s="41" t="s">
        <v>2227</v>
      </c>
      <c r="D77" s="41" t="s">
        <v>1496</v>
      </c>
      <c r="E77" s="42">
        <v>911</v>
      </c>
      <c r="F77" s="41"/>
      <c r="G77" s="41" t="s">
        <v>661</v>
      </c>
      <c r="H77" s="42">
        <v>5283560</v>
      </c>
      <c r="I77" s="41" t="s">
        <v>1497</v>
      </c>
      <c r="J77" s="41"/>
      <c r="K77" s="41" t="s">
        <v>1498</v>
      </c>
      <c r="L77" s="41" t="s">
        <v>1499</v>
      </c>
      <c r="M77" s="41" t="s">
        <v>1500</v>
      </c>
    </row>
    <row r="78" spans="1:13" x14ac:dyDescent="0.2">
      <c r="A78" s="41" t="s">
        <v>2568</v>
      </c>
      <c r="B78" s="41" t="s">
        <v>2228</v>
      </c>
      <c r="C78" s="41" t="s">
        <v>2229</v>
      </c>
      <c r="D78" s="41" t="s">
        <v>1496</v>
      </c>
      <c r="E78" s="42">
        <v>911</v>
      </c>
      <c r="F78" s="41"/>
      <c r="G78" s="41" t="s">
        <v>661</v>
      </c>
      <c r="H78" s="42">
        <v>5283560</v>
      </c>
      <c r="I78" s="41" t="s">
        <v>1497</v>
      </c>
      <c r="J78" s="41"/>
      <c r="K78" s="41" t="s">
        <v>1498</v>
      </c>
      <c r="L78" s="41" t="s">
        <v>1499</v>
      </c>
      <c r="M78" s="41" t="s">
        <v>1500</v>
      </c>
    </row>
    <row r="79" spans="1:13" x14ac:dyDescent="0.2">
      <c r="A79" s="41" t="s">
        <v>2569</v>
      </c>
      <c r="B79" s="41" t="s">
        <v>2230</v>
      </c>
      <c r="C79" s="41" t="s">
        <v>2231</v>
      </c>
      <c r="D79" s="41" t="s">
        <v>1496</v>
      </c>
      <c r="E79" s="42">
        <v>911</v>
      </c>
      <c r="F79" s="41"/>
      <c r="G79" s="41" t="s">
        <v>661</v>
      </c>
      <c r="H79" s="42">
        <v>5283560</v>
      </c>
      <c r="I79" s="41" t="s">
        <v>1497</v>
      </c>
      <c r="J79" s="41"/>
      <c r="K79" s="41" t="s">
        <v>1498</v>
      </c>
      <c r="L79" s="41" t="s">
        <v>1499</v>
      </c>
      <c r="M79" s="41" t="s">
        <v>1500</v>
      </c>
    </row>
    <row r="80" spans="1:13" x14ac:dyDescent="0.2">
      <c r="A80" s="41" t="s">
        <v>2570</v>
      </c>
      <c r="B80" s="41" t="s">
        <v>2232</v>
      </c>
      <c r="C80" s="41" t="s">
        <v>2233</v>
      </c>
      <c r="D80" s="41" t="s">
        <v>1496</v>
      </c>
      <c r="E80" s="42">
        <v>911</v>
      </c>
      <c r="F80" s="41"/>
      <c r="G80" s="41" t="s">
        <v>661</v>
      </c>
      <c r="H80" s="42">
        <v>5283560</v>
      </c>
      <c r="I80" s="41" t="s">
        <v>1497</v>
      </c>
      <c r="J80" s="41"/>
      <c r="K80" s="41" t="s">
        <v>1498</v>
      </c>
      <c r="L80" s="41" t="s">
        <v>1499</v>
      </c>
      <c r="M80" s="41" t="s">
        <v>1500</v>
      </c>
    </row>
    <row r="81" spans="1:13" x14ac:dyDescent="0.2">
      <c r="A81" s="41" t="s">
        <v>2411</v>
      </c>
      <c r="B81" s="41" t="s">
        <v>338</v>
      </c>
      <c r="C81" s="41" t="s">
        <v>1094</v>
      </c>
      <c r="D81" s="41" t="s">
        <v>1095</v>
      </c>
      <c r="E81" s="42">
        <v>940</v>
      </c>
      <c r="F81" s="41"/>
      <c r="G81" s="41" t="s">
        <v>661</v>
      </c>
      <c r="H81" s="42">
        <v>681</v>
      </c>
      <c r="I81" s="41" t="s">
        <v>1096</v>
      </c>
      <c r="J81" s="41" t="s">
        <v>1095</v>
      </c>
      <c r="K81" s="41" t="s">
        <v>1097</v>
      </c>
      <c r="L81" s="41" t="s">
        <v>1098</v>
      </c>
      <c r="M81" s="41" t="s">
        <v>1099</v>
      </c>
    </row>
    <row r="82" spans="1:13" x14ac:dyDescent="0.2">
      <c r="A82" s="41" t="s">
        <v>2412</v>
      </c>
      <c r="B82" s="41" t="s">
        <v>339</v>
      </c>
      <c r="C82" s="41" t="s">
        <v>1100</v>
      </c>
      <c r="D82" s="41" t="s">
        <v>1095</v>
      </c>
      <c r="E82" s="42">
        <v>940</v>
      </c>
      <c r="F82" s="41"/>
      <c r="G82" s="41" t="s">
        <v>661</v>
      </c>
      <c r="H82" s="42">
        <v>681</v>
      </c>
      <c r="I82" s="41" t="s">
        <v>1096</v>
      </c>
      <c r="J82" s="41" t="s">
        <v>1095</v>
      </c>
      <c r="K82" s="41" t="s">
        <v>1097</v>
      </c>
      <c r="L82" s="41" t="s">
        <v>1098</v>
      </c>
      <c r="M82" s="41" t="s">
        <v>1099</v>
      </c>
    </row>
    <row r="83" spans="1:13" x14ac:dyDescent="0.2">
      <c r="A83" s="41" t="s">
        <v>2413</v>
      </c>
      <c r="B83" s="41" t="s">
        <v>1101</v>
      </c>
      <c r="C83" s="41" t="s">
        <v>1102</v>
      </c>
      <c r="D83" s="41" t="s">
        <v>1095</v>
      </c>
      <c r="E83" s="42">
        <v>940</v>
      </c>
      <c r="F83" s="41"/>
      <c r="G83" s="41" t="s">
        <v>661</v>
      </c>
      <c r="H83" s="42">
        <v>681</v>
      </c>
      <c r="I83" s="41" t="s">
        <v>1096</v>
      </c>
      <c r="J83" s="41" t="s">
        <v>1095</v>
      </c>
      <c r="K83" s="41" t="s">
        <v>1097</v>
      </c>
      <c r="L83" s="41" t="s">
        <v>1098</v>
      </c>
      <c r="M83" s="41" t="s">
        <v>1099</v>
      </c>
    </row>
    <row r="84" spans="1:13" x14ac:dyDescent="0.2">
      <c r="A84" s="41" t="s">
        <v>2414</v>
      </c>
      <c r="B84" s="41" t="s">
        <v>1103</v>
      </c>
      <c r="C84" s="41" t="s">
        <v>1104</v>
      </c>
      <c r="D84" s="41" t="s">
        <v>1095</v>
      </c>
      <c r="E84" s="42">
        <v>940</v>
      </c>
      <c r="F84" s="41"/>
      <c r="G84" s="41" t="s">
        <v>661</v>
      </c>
      <c r="H84" s="42">
        <v>681</v>
      </c>
      <c r="I84" s="41" t="s">
        <v>1096</v>
      </c>
      <c r="J84" s="41" t="s">
        <v>1095</v>
      </c>
      <c r="K84" s="41" t="s">
        <v>1097</v>
      </c>
      <c r="L84" s="41" t="s">
        <v>1098</v>
      </c>
      <c r="M84" s="41" t="s">
        <v>1099</v>
      </c>
    </row>
    <row r="85" spans="1:13" x14ac:dyDescent="0.2">
      <c r="A85" s="41" t="s">
        <v>2415</v>
      </c>
      <c r="B85" s="41" t="s">
        <v>340</v>
      </c>
      <c r="C85" s="41" t="s">
        <v>1105</v>
      </c>
      <c r="D85" s="41" t="s">
        <v>1095</v>
      </c>
      <c r="E85" s="42">
        <v>940</v>
      </c>
      <c r="F85" s="41"/>
      <c r="G85" s="41" t="s">
        <v>661</v>
      </c>
      <c r="H85" s="42">
        <v>681</v>
      </c>
      <c r="I85" s="41" t="s">
        <v>1096</v>
      </c>
      <c r="J85" s="41" t="s">
        <v>1095</v>
      </c>
      <c r="K85" s="41" t="s">
        <v>1097</v>
      </c>
      <c r="L85" s="41" t="s">
        <v>1098</v>
      </c>
      <c r="M85" s="41" t="s">
        <v>1099</v>
      </c>
    </row>
    <row r="86" spans="1:13" x14ac:dyDescent="0.2">
      <c r="A86" s="41" t="s">
        <v>2579</v>
      </c>
      <c r="B86" s="41" t="s">
        <v>2277</v>
      </c>
      <c r="C86" s="41" t="s">
        <v>2278</v>
      </c>
      <c r="D86" s="41" t="s">
        <v>1095</v>
      </c>
      <c r="E86" s="42">
        <v>940</v>
      </c>
      <c r="F86" s="41"/>
      <c r="G86" s="41" t="s">
        <v>661</v>
      </c>
      <c r="H86" s="42">
        <v>681</v>
      </c>
      <c r="I86" s="41" t="s">
        <v>1096</v>
      </c>
      <c r="J86" s="41" t="s">
        <v>1095</v>
      </c>
      <c r="K86" s="41" t="s">
        <v>1097</v>
      </c>
      <c r="L86" s="41" t="s">
        <v>1098</v>
      </c>
      <c r="M86" s="41" t="s">
        <v>1099</v>
      </c>
    </row>
    <row r="87" spans="1:13" x14ac:dyDescent="0.2">
      <c r="A87" s="41" t="s">
        <v>2451</v>
      </c>
      <c r="B87" s="41" t="s">
        <v>1485</v>
      </c>
      <c r="C87" s="41" t="s">
        <v>1486</v>
      </c>
      <c r="D87" s="41" t="s">
        <v>1487</v>
      </c>
      <c r="E87" s="42">
        <v>1013</v>
      </c>
      <c r="F87" s="41"/>
      <c r="G87" s="41" t="s">
        <v>661</v>
      </c>
      <c r="H87" s="42">
        <v>5757</v>
      </c>
      <c r="I87" s="41" t="s">
        <v>1488</v>
      </c>
      <c r="J87" s="41" t="s">
        <v>1489</v>
      </c>
      <c r="K87" s="41" t="s">
        <v>1490</v>
      </c>
      <c r="L87" s="41" t="s">
        <v>1491</v>
      </c>
      <c r="M87" s="41" t="s">
        <v>1492</v>
      </c>
    </row>
    <row r="88" spans="1:13" x14ac:dyDescent="0.2">
      <c r="A88" s="41" t="s">
        <v>2423</v>
      </c>
      <c r="B88" s="41" t="s">
        <v>1190</v>
      </c>
      <c r="C88" s="41" t="s">
        <v>1191</v>
      </c>
      <c r="D88" s="41" t="s">
        <v>1192</v>
      </c>
      <c r="E88" s="42">
        <v>1034</v>
      </c>
      <c r="F88" s="41"/>
      <c r="G88" s="41" t="s">
        <v>661</v>
      </c>
      <c r="H88" s="42">
        <v>5280914</v>
      </c>
      <c r="I88" s="41" t="s">
        <v>1193</v>
      </c>
      <c r="J88" s="41"/>
      <c r="K88" s="41" t="s">
        <v>1194</v>
      </c>
      <c r="L88" s="41" t="s">
        <v>1195</v>
      </c>
      <c r="M88" s="41" t="s">
        <v>1196</v>
      </c>
    </row>
    <row r="89" spans="1:13" x14ac:dyDescent="0.2">
      <c r="A89" s="41" t="s">
        <v>2457</v>
      </c>
      <c r="B89" s="41" t="s">
        <v>1539</v>
      </c>
      <c r="C89" s="41" t="s">
        <v>1540</v>
      </c>
      <c r="D89" s="41" t="s">
        <v>1192</v>
      </c>
      <c r="E89" s="42">
        <v>1034</v>
      </c>
      <c r="F89" s="41"/>
      <c r="G89" s="41" t="s">
        <v>661</v>
      </c>
      <c r="H89" s="42">
        <v>5280914</v>
      </c>
      <c r="I89" s="41" t="s">
        <v>1193</v>
      </c>
      <c r="J89" s="41"/>
      <c r="K89" s="41" t="s">
        <v>1194</v>
      </c>
      <c r="L89" s="41" t="s">
        <v>1195</v>
      </c>
      <c r="M89" s="41" t="s">
        <v>1196</v>
      </c>
    </row>
    <row r="90" spans="1:13" x14ac:dyDescent="0.2">
      <c r="A90" s="41" t="s">
        <v>2418</v>
      </c>
      <c r="B90" s="41" t="s">
        <v>1121</v>
      </c>
      <c r="C90" s="41" t="s">
        <v>1122</v>
      </c>
      <c r="D90" s="41" t="s">
        <v>1123</v>
      </c>
      <c r="E90" s="42">
        <v>1049</v>
      </c>
      <c r="F90" s="41"/>
      <c r="G90" s="41" t="s">
        <v>661</v>
      </c>
      <c r="H90" s="42">
        <v>5280934</v>
      </c>
      <c r="I90" s="41" t="s">
        <v>1124</v>
      </c>
      <c r="J90" s="41"/>
      <c r="K90" s="41" t="s">
        <v>1125</v>
      </c>
      <c r="L90" s="41" t="s">
        <v>1126</v>
      </c>
      <c r="M90" s="41" t="s">
        <v>1127</v>
      </c>
    </row>
    <row r="91" spans="1:13" x14ac:dyDescent="0.2">
      <c r="A91" s="41" t="s">
        <v>2421</v>
      </c>
      <c r="B91" s="41" t="s">
        <v>344</v>
      </c>
      <c r="C91" s="41" t="s">
        <v>1170</v>
      </c>
      <c r="D91" s="41" t="s">
        <v>1123</v>
      </c>
      <c r="E91" s="42">
        <v>1049</v>
      </c>
      <c r="F91" s="41"/>
      <c r="G91" s="41" t="s">
        <v>661</v>
      </c>
      <c r="H91" s="42">
        <v>5280934</v>
      </c>
      <c r="I91" s="41" t="s">
        <v>1124</v>
      </c>
      <c r="J91" s="41"/>
      <c r="K91" s="41" t="s">
        <v>1125</v>
      </c>
      <c r="L91" s="41" t="s">
        <v>1126</v>
      </c>
      <c r="M91" s="41" t="s">
        <v>1127</v>
      </c>
    </row>
    <row r="92" spans="1:13" x14ac:dyDescent="0.2">
      <c r="A92" s="41" t="s">
        <v>2418</v>
      </c>
      <c r="B92" s="41" t="s">
        <v>1121</v>
      </c>
      <c r="C92" s="41" t="s">
        <v>1122</v>
      </c>
      <c r="D92" s="41" t="s">
        <v>1128</v>
      </c>
      <c r="E92" s="42">
        <v>1051</v>
      </c>
      <c r="F92" s="41"/>
      <c r="G92" s="41" t="s">
        <v>661</v>
      </c>
      <c r="H92" s="42">
        <v>445580</v>
      </c>
      <c r="I92" s="41" t="s">
        <v>1129</v>
      </c>
      <c r="J92" s="41" t="s">
        <v>1130</v>
      </c>
      <c r="K92" s="41" t="s">
        <v>1131</v>
      </c>
      <c r="L92" s="41" t="s">
        <v>1132</v>
      </c>
      <c r="M92" s="41" t="s">
        <v>1133</v>
      </c>
    </row>
    <row r="93" spans="1:13" x14ac:dyDescent="0.2">
      <c r="A93" s="41" t="s">
        <v>2421</v>
      </c>
      <c r="B93" s="41" t="s">
        <v>344</v>
      </c>
      <c r="C93" s="41" t="s">
        <v>1170</v>
      </c>
      <c r="D93" s="41" t="s">
        <v>1171</v>
      </c>
      <c r="E93" s="42">
        <v>1052</v>
      </c>
      <c r="F93" s="41"/>
      <c r="G93" s="41" t="s">
        <v>661</v>
      </c>
      <c r="H93" s="42">
        <v>5280450</v>
      </c>
      <c r="I93" s="41" t="s">
        <v>1172</v>
      </c>
      <c r="J93" s="41"/>
      <c r="K93" s="41" t="s">
        <v>1173</v>
      </c>
      <c r="L93" s="41" t="s">
        <v>1174</v>
      </c>
      <c r="M93" s="41" t="s">
        <v>1175</v>
      </c>
    </row>
    <row r="94" spans="1:13" x14ac:dyDescent="0.2">
      <c r="A94" s="41" t="s">
        <v>2418</v>
      </c>
      <c r="B94" s="41" t="s">
        <v>1121</v>
      </c>
      <c r="C94" s="41" t="s">
        <v>1122</v>
      </c>
      <c r="D94" s="41" t="s">
        <v>1134</v>
      </c>
      <c r="E94" s="42">
        <v>1054</v>
      </c>
      <c r="F94" s="41"/>
      <c r="G94" s="41" t="s">
        <v>661</v>
      </c>
      <c r="H94" s="42">
        <v>445639</v>
      </c>
      <c r="I94" s="41" t="s">
        <v>1135</v>
      </c>
      <c r="J94" s="41"/>
      <c r="K94" s="41" t="s">
        <v>1136</v>
      </c>
      <c r="L94" s="41" t="s">
        <v>1137</v>
      </c>
      <c r="M94" s="41" t="s">
        <v>1138</v>
      </c>
    </row>
    <row r="95" spans="1:13" x14ac:dyDescent="0.2">
      <c r="A95" s="41" t="s">
        <v>2421</v>
      </c>
      <c r="B95" s="41" t="s">
        <v>344</v>
      </c>
      <c r="C95" s="41" t="s">
        <v>1170</v>
      </c>
      <c r="D95" s="41" t="s">
        <v>1134</v>
      </c>
      <c r="E95" s="42">
        <v>1054</v>
      </c>
      <c r="F95" s="41"/>
      <c r="G95" s="41" t="s">
        <v>661</v>
      </c>
      <c r="H95" s="42">
        <v>445639</v>
      </c>
      <c r="I95" s="41" t="s">
        <v>1135</v>
      </c>
      <c r="J95" s="41"/>
      <c r="K95" s="41" t="s">
        <v>1136</v>
      </c>
      <c r="L95" s="41" t="s">
        <v>1137</v>
      </c>
      <c r="M95" s="41" t="s">
        <v>1138</v>
      </c>
    </row>
    <row r="96" spans="1:13" x14ac:dyDescent="0.2">
      <c r="A96" s="41" t="s">
        <v>2419</v>
      </c>
      <c r="B96" s="41" t="s">
        <v>342</v>
      </c>
      <c r="C96" s="41" t="s">
        <v>1144</v>
      </c>
      <c r="D96" s="41" t="s">
        <v>1145</v>
      </c>
      <c r="E96" s="42">
        <v>1058</v>
      </c>
      <c r="F96" s="41"/>
      <c r="G96" s="41" t="s">
        <v>661</v>
      </c>
      <c r="H96" s="42">
        <v>176</v>
      </c>
      <c r="I96" s="41" t="s">
        <v>1145</v>
      </c>
      <c r="J96" s="41"/>
      <c r="K96" s="41" t="s">
        <v>1146</v>
      </c>
      <c r="L96" s="41" t="s">
        <v>1147</v>
      </c>
      <c r="M96" s="41" t="s">
        <v>1148</v>
      </c>
    </row>
    <row r="97" spans="1:13" x14ac:dyDescent="0.2">
      <c r="A97" s="41" t="s">
        <v>2419</v>
      </c>
      <c r="B97" s="41" t="s">
        <v>342</v>
      </c>
      <c r="C97" s="41" t="s">
        <v>1144</v>
      </c>
      <c r="D97" s="41" t="s">
        <v>1149</v>
      </c>
      <c r="E97" s="42">
        <v>1059</v>
      </c>
      <c r="F97" s="41"/>
      <c r="G97" s="41" t="s">
        <v>661</v>
      </c>
      <c r="H97" s="42">
        <v>264</v>
      </c>
      <c r="I97" s="41" t="s">
        <v>1150</v>
      </c>
      <c r="J97" s="41"/>
      <c r="K97" s="41" t="s">
        <v>1151</v>
      </c>
      <c r="L97" s="41" t="s">
        <v>1152</v>
      </c>
      <c r="M97" s="41" t="s">
        <v>1153</v>
      </c>
    </row>
    <row r="98" spans="1:13" x14ac:dyDescent="0.2">
      <c r="A98" s="41" t="s">
        <v>2420</v>
      </c>
      <c r="B98" s="41" t="s">
        <v>343</v>
      </c>
      <c r="C98" s="41" t="s">
        <v>1169</v>
      </c>
      <c r="D98" s="41" t="s">
        <v>1149</v>
      </c>
      <c r="E98" s="42">
        <v>1059</v>
      </c>
      <c r="F98" s="41"/>
      <c r="G98" s="41" t="s">
        <v>661</v>
      </c>
      <c r="H98" s="42">
        <v>264</v>
      </c>
      <c r="I98" s="41" t="s">
        <v>1150</v>
      </c>
      <c r="J98" s="41"/>
      <c r="K98" s="41" t="s">
        <v>1151</v>
      </c>
      <c r="L98" s="41" t="s">
        <v>1152</v>
      </c>
      <c r="M98" s="41" t="s">
        <v>1153</v>
      </c>
    </row>
    <row r="99" spans="1:13" x14ac:dyDescent="0.2">
      <c r="A99" s="41" t="s">
        <v>2477</v>
      </c>
      <c r="B99" s="41" t="s">
        <v>353</v>
      </c>
      <c r="C99" s="41" t="s">
        <v>1646</v>
      </c>
      <c r="D99" s="41" t="s">
        <v>1149</v>
      </c>
      <c r="E99" s="42">
        <v>1059</v>
      </c>
      <c r="F99" s="41"/>
      <c r="G99" s="41" t="s">
        <v>661</v>
      </c>
      <c r="H99" s="42">
        <v>264</v>
      </c>
      <c r="I99" s="41" t="s">
        <v>1150</v>
      </c>
      <c r="J99" s="41"/>
      <c r="K99" s="41" t="s">
        <v>1151</v>
      </c>
      <c r="L99" s="41" t="s">
        <v>1152</v>
      </c>
      <c r="M99" s="41" t="s">
        <v>1153</v>
      </c>
    </row>
    <row r="100" spans="1:13" x14ac:dyDescent="0.2">
      <c r="A100" s="41" t="s">
        <v>2419</v>
      </c>
      <c r="B100" s="41" t="s">
        <v>342</v>
      </c>
      <c r="C100" s="41" t="s">
        <v>1144</v>
      </c>
      <c r="D100" s="41" t="s">
        <v>1154</v>
      </c>
      <c r="E100" s="42">
        <v>1062</v>
      </c>
      <c r="F100" s="41"/>
      <c r="G100" s="41" t="s">
        <v>661</v>
      </c>
      <c r="H100" s="42">
        <v>1032</v>
      </c>
      <c r="I100" s="41" t="s">
        <v>1155</v>
      </c>
      <c r="J100" s="41"/>
      <c r="K100" s="41" t="s">
        <v>1156</v>
      </c>
      <c r="L100" s="41" t="s">
        <v>1157</v>
      </c>
      <c r="M100" s="41" t="s">
        <v>1158</v>
      </c>
    </row>
    <row r="101" spans="1:13" x14ac:dyDescent="0.2">
      <c r="A101" s="41" t="s">
        <v>2420</v>
      </c>
      <c r="B101" s="41" t="s">
        <v>343</v>
      </c>
      <c r="C101" s="41" t="s">
        <v>1169</v>
      </c>
      <c r="D101" s="41" t="s">
        <v>1154</v>
      </c>
      <c r="E101" s="42">
        <v>1062</v>
      </c>
      <c r="F101" s="41"/>
      <c r="G101" s="41" t="s">
        <v>661</v>
      </c>
      <c r="H101" s="42">
        <v>1032</v>
      </c>
      <c r="I101" s="41" t="s">
        <v>1155</v>
      </c>
      <c r="J101" s="41"/>
      <c r="K101" s="41" t="s">
        <v>1156</v>
      </c>
      <c r="L101" s="41" t="s">
        <v>1157</v>
      </c>
      <c r="M101" s="41" t="s">
        <v>1158</v>
      </c>
    </row>
    <row r="102" spans="1:13" x14ac:dyDescent="0.2">
      <c r="A102" s="41" t="s">
        <v>2430</v>
      </c>
      <c r="B102" s="41" t="s">
        <v>1262</v>
      </c>
      <c r="C102" s="41" t="s">
        <v>1263</v>
      </c>
      <c r="D102" s="41" t="s">
        <v>1264</v>
      </c>
      <c r="E102" s="42">
        <v>1067</v>
      </c>
      <c r="F102" s="41"/>
      <c r="G102" s="41" t="s">
        <v>661</v>
      </c>
      <c r="H102" s="42">
        <v>119</v>
      </c>
      <c r="I102" s="41" t="s">
        <v>1265</v>
      </c>
      <c r="J102" s="41"/>
      <c r="K102" s="41" t="s">
        <v>1266</v>
      </c>
      <c r="L102" s="41" t="s">
        <v>1267</v>
      </c>
      <c r="M102" s="41" t="s">
        <v>1268</v>
      </c>
    </row>
    <row r="103" spans="1:13" x14ac:dyDescent="0.2">
      <c r="A103" s="41" t="s">
        <v>2479</v>
      </c>
      <c r="B103" s="41" t="s">
        <v>351</v>
      </c>
      <c r="C103" s="41" t="s">
        <v>1658</v>
      </c>
      <c r="D103" s="41" t="s">
        <v>1659</v>
      </c>
      <c r="E103" s="42">
        <v>1204</v>
      </c>
      <c r="F103" s="41"/>
      <c r="G103" s="41" t="s">
        <v>661</v>
      </c>
      <c r="H103" s="42">
        <v>774</v>
      </c>
      <c r="I103" s="41" t="s">
        <v>1660</v>
      </c>
      <c r="J103" s="41"/>
      <c r="K103" s="41"/>
      <c r="L103" s="41" t="s">
        <v>1661</v>
      </c>
      <c r="M103" s="41" t="s">
        <v>1662</v>
      </c>
    </row>
    <row r="104" spans="1:13" x14ac:dyDescent="0.2">
      <c r="A104" s="41" t="s">
        <v>2480</v>
      </c>
      <c r="B104" s="41" t="s">
        <v>352</v>
      </c>
      <c r="C104" s="41" t="s">
        <v>1663</v>
      </c>
      <c r="D104" s="41" t="s">
        <v>1659</v>
      </c>
      <c r="E104" s="42">
        <v>1204</v>
      </c>
      <c r="F104" s="41"/>
      <c r="G104" s="41" t="s">
        <v>661</v>
      </c>
      <c r="H104" s="42">
        <v>774</v>
      </c>
      <c r="I104" s="41" t="s">
        <v>1660</v>
      </c>
      <c r="J104" s="41"/>
      <c r="K104" s="41"/>
      <c r="L104" s="41" t="s">
        <v>1661</v>
      </c>
      <c r="M104" s="41" t="s">
        <v>1662</v>
      </c>
    </row>
    <row r="105" spans="1:13" x14ac:dyDescent="0.2">
      <c r="A105" s="41" t="s">
        <v>2481</v>
      </c>
      <c r="B105" s="41" t="s">
        <v>1664</v>
      </c>
      <c r="C105" s="41" t="s">
        <v>1665</v>
      </c>
      <c r="D105" s="41" t="s">
        <v>1659</v>
      </c>
      <c r="E105" s="42">
        <v>1204</v>
      </c>
      <c r="F105" s="41"/>
      <c r="G105" s="41" t="s">
        <v>661</v>
      </c>
      <c r="H105" s="42">
        <v>774</v>
      </c>
      <c r="I105" s="41" t="s">
        <v>1660</v>
      </c>
      <c r="J105" s="41"/>
      <c r="K105" s="41"/>
      <c r="L105" s="41" t="s">
        <v>1661</v>
      </c>
      <c r="M105" s="41" t="s">
        <v>1662</v>
      </c>
    </row>
    <row r="106" spans="1:13" x14ac:dyDescent="0.2">
      <c r="A106" s="41" t="s">
        <v>2482</v>
      </c>
      <c r="B106" s="41" t="s">
        <v>1666</v>
      </c>
      <c r="C106" s="41" t="s">
        <v>1667</v>
      </c>
      <c r="D106" s="41" t="s">
        <v>1659</v>
      </c>
      <c r="E106" s="42">
        <v>1204</v>
      </c>
      <c r="F106" s="41"/>
      <c r="G106" s="41" t="s">
        <v>661</v>
      </c>
      <c r="H106" s="42">
        <v>774</v>
      </c>
      <c r="I106" s="41" t="s">
        <v>1660</v>
      </c>
      <c r="J106" s="41"/>
      <c r="K106" s="41"/>
      <c r="L106" s="41" t="s">
        <v>1661</v>
      </c>
      <c r="M106" s="41" t="s">
        <v>1662</v>
      </c>
    </row>
    <row r="107" spans="1:13" x14ac:dyDescent="0.2">
      <c r="A107" s="41" t="s">
        <v>2467</v>
      </c>
      <c r="B107" s="41" t="s">
        <v>1593</v>
      </c>
      <c r="C107" s="41" t="s">
        <v>1594</v>
      </c>
      <c r="D107" s="41" t="s">
        <v>1595</v>
      </c>
      <c r="E107" s="42">
        <v>1369</v>
      </c>
      <c r="F107" s="41"/>
      <c r="G107" s="41" t="s">
        <v>661</v>
      </c>
      <c r="H107" s="42">
        <v>33032</v>
      </c>
      <c r="I107" s="41" t="s">
        <v>1596</v>
      </c>
      <c r="J107" s="41" t="s">
        <v>1597</v>
      </c>
      <c r="K107" s="41" t="s">
        <v>1598</v>
      </c>
      <c r="L107" s="41" t="s">
        <v>1599</v>
      </c>
      <c r="M107" s="41" t="s">
        <v>1600</v>
      </c>
    </row>
    <row r="108" spans="1:13" x14ac:dyDescent="0.2">
      <c r="A108" s="41" t="s">
        <v>2468</v>
      </c>
      <c r="B108" s="41" t="s">
        <v>366</v>
      </c>
      <c r="C108" s="41" t="s">
        <v>1601</v>
      </c>
      <c r="D108" s="41" t="s">
        <v>1595</v>
      </c>
      <c r="E108" s="42">
        <v>1369</v>
      </c>
      <c r="F108" s="41"/>
      <c r="G108" s="41" t="s">
        <v>661</v>
      </c>
      <c r="H108" s="42">
        <v>33032</v>
      </c>
      <c r="I108" s="41" t="s">
        <v>1596</v>
      </c>
      <c r="J108" s="41" t="s">
        <v>1597</v>
      </c>
      <c r="K108" s="41" t="s">
        <v>1598</v>
      </c>
      <c r="L108" s="41" t="s">
        <v>1599</v>
      </c>
      <c r="M108" s="41" t="s">
        <v>1600</v>
      </c>
    </row>
    <row r="109" spans="1:13" x14ac:dyDescent="0.2">
      <c r="A109" s="41" t="s">
        <v>2469</v>
      </c>
      <c r="B109" s="41" t="s">
        <v>1602</v>
      </c>
      <c r="C109" s="41" t="s">
        <v>1603</v>
      </c>
      <c r="D109" s="41" t="s">
        <v>1595</v>
      </c>
      <c r="E109" s="42">
        <v>1369</v>
      </c>
      <c r="F109" s="41"/>
      <c r="G109" s="41" t="s">
        <v>661</v>
      </c>
      <c r="H109" s="42">
        <v>33032</v>
      </c>
      <c r="I109" s="41" t="s">
        <v>1596</v>
      </c>
      <c r="J109" s="41" t="s">
        <v>1597</v>
      </c>
      <c r="K109" s="41" t="s">
        <v>1598</v>
      </c>
      <c r="L109" s="41" t="s">
        <v>1599</v>
      </c>
      <c r="M109" s="41" t="s">
        <v>1600</v>
      </c>
    </row>
    <row r="110" spans="1:13" x14ac:dyDescent="0.2">
      <c r="A110" s="41" t="s">
        <v>2470</v>
      </c>
      <c r="B110" s="41" t="s">
        <v>367</v>
      </c>
      <c r="C110" s="41" t="s">
        <v>1610</v>
      </c>
      <c r="D110" s="41" t="s">
        <v>1595</v>
      </c>
      <c r="E110" s="42">
        <v>1369</v>
      </c>
      <c r="F110" s="41"/>
      <c r="G110" s="41" t="s">
        <v>661</v>
      </c>
      <c r="H110" s="42">
        <v>33032</v>
      </c>
      <c r="I110" s="41" t="s">
        <v>1596</v>
      </c>
      <c r="J110" s="41" t="s">
        <v>1597</v>
      </c>
      <c r="K110" s="41" t="s">
        <v>1598</v>
      </c>
      <c r="L110" s="41" t="s">
        <v>1599</v>
      </c>
      <c r="M110" s="41" t="s">
        <v>1600</v>
      </c>
    </row>
    <row r="111" spans="1:13" x14ac:dyDescent="0.2">
      <c r="A111" s="41" t="s">
        <v>2471</v>
      </c>
      <c r="B111" s="41" t="s">
        <v>368</v>
      </c>
      <c r="C111" s="41" t="s">
        <v>1617</v>
      </c>
      <c r="D111" s="41" t="s">
        <v>1595</v>
      </c>
      <c r="E111" s="42">
        <v>1369</v>
      </c>
      <c r="F111" s="41"/>
      <c r="G111" s="41" t="s">
        <v>661</v>
      </c>
      <c r="H111" s="42">
        <v>33032</v>
      </c>
      <c r="I111" s="41" t="s">
        <v>1596</v>
      </c>
      <c r="J111" s="41" t="s">
        <v>1597</v>
      </c>
      <c r="K111" s="41" t="s">
        <v>1598</v>
      </c>
      <c r="L111" s="41" t="s">
        <v>1599</v>
      </c>
      <c r="M111" s="41" t="s">
        <v>1600</v>
      </c>
    </row>
    <row r="112" spans="1:13" x14ac:dyDescent="0.2">
      <c r="A112" s="41" t="s">
        <v>2472</v>
      </c>
      <c r="B112" s="41" t="s">
        <v>369</v>
      </c>
      <c r="C112" s="41" t="s">
        <v>1618</v>
      </c>
      <c r="D112" s="41" t="s">
        <v>1595</v>
      </c>
      <c r="E112" s="42">
        <v>1369</v>
      </c>
      <c r="F112" s="41"/>
      <c r="G112" s="41" t="s">
        <v>661</v>
      </c>
      <c r="H112" s="42">
        <v>33032</v>
      </c>
      <c r="I112" s="41" t="s">
        <v>1596</v>
      </c>
      <c r="J112" s="41" t="s">
        <v>1597</v>
      </c>
      <c r="K112" s="41" t="s">
        <v>1598</v>
      </c>
      <c r="L112" s="41" t="s">
        <v>1599</v>
      </c>
      <c r="M112" s="41" t="s">
        <v>1600</v>
      </c>
    </row>
    <row r="113" spans="1:13" x14ac:dyDescent="0.2">
      <c r="A113" s="41" t="s">
        <v>2473</v>
      </c>
      <c r="B113" s="41" t="s">
        <v>1619</v>
      </c>
      <c r="C113" s="41" t="s">
        <v>1620</v>
      </c>
      <c r="D113" s="41" t="s">
        <v>1595</v>
      </c>
      <c r="E113" s="42">
        <v>1369</v>
      </c>
      <c r="F113" s="41"/>
      <c r="G113" s="41" t="s">
        <v>661</v>
      </c>
      <c r="H113" s="42">
        <v>33032</v>
      </c>
      <c r="I113" s="41" t="s">
        <v>1596</v>
      </c>
      <c r="J113" s="41" t="s">
        <v>1597</v>
      </c>
      <c r="K113" s="41" t="s">
        <v>1598</v>
      </c>
      <c r="L113" s="41" t="s">
        <v>1599</v>
      </c>
      <c r="M113" s="41" t="s">
        <v>1600</v>
      </c>
    </row>
    <row r="114" spans="1:13" x14ac:dyDescent="0.2">
      <c r="A114" s="41" t="s">
        <v>2474</v>
      </c>
      <c r="B114" s="41" t="s">
        <v>370</v>
      </c>
      <c r="C114" s="41" t="s">
        <v>1621</v>
      </c>
      <c r="D114" s="41" t="s">
        <v>1595</v>
      </c>
      <c r="E114" s="42">
        <v>1369</v>
      </c>
      <c r="F114" s="41"/>
      <c r="G114" s="41" t="s">
        <v>661</v>
      </c>
      <c r="H114" s="42">
        <v>33032</v>
      </c>
      <c r="I114" s="41" t="s">
        <v>1596</v>
      </c>
      <c r="J114" s="41" t="s">
        <v>1597</v>
      </c>
      <c r="K114" s="41" t="s">
        <v>1598</v>
      </c>
      <c r="L114" s="41" t="s">
        <v>1599</v>
      </c>
      <c r="M114" s="41" t="s">
        <v>1600</v>
      </c>
    </row>
    <row r="115" spans="1:13" x14ac:dyDescent="0.2">
      <c r="A115" s="41" t="s">
        <v>2469</v>
      </c>
      <c r="B115" s="41" t="s">
        <v>1602</v>
      </c>
      <c r="C115" s="41" t="s">
        <v>1603</v>
      </c>
      <c r="D115" s="41" t="s">
        <v>1604</v>
      </c>
      <c r="E115" s="42">
        <v>1405</v>
      </c>
      <c r="F115" s="41"/>
      <c r="G115" s="41" t="s">
        <v>661</v>
      </c>
      <c r="H115" s="42">
        <v>188803</v>
      </c>
      <c r="I115" s="41" t="s">
        <v>1605</v>
      </c>
      <c r="J115" s="41" t="s">
        <v>1606</v>
      </c>
      <c r="K115" s="41" t="s">
        <v>1607</v>
      </c>
      <c r="L115" s="41" t="s">
        <v>1608</v>
      </c>
      <c r="M115" s="41" t="s">
        <v>1609</v>
      </c>
    </row>
    <row r="116" spans="1:13" x14ac:dyDescent="0.2">
      <c r="A116" s="41" t="s">
        <v>2470</v>
      </c>
      <c r="B116" s="41" t="s">
        <v>367</v>
      </c>
      <c r="C116" s="41" t="s">
        <v>1610</v>
      </c>
      <c r="D116" s="41" t="s">
        <v>1611</v>
      </c>
      <c r="E116" s="42">
        <v>1411</v>
      </c>
      <c r="F116" s="41"/>
      <c r="G116" s="41" t="s">
        <v>661</v>
      </c>
      <c r="H116" s="42">
        <v>68841</v>
      </c>
      <c r="I116" s="41" t="s">
        <v>1612</v>
      </c>
      <c r="J116" s="41" t="s">
        <v>1613</v>
      </c>
      <c r="K116" s="41" t="s">
        <v>1614</v>
      </c>
      <c r="L116" s="41" t="s">
        <v>1615</v>
      </c>
      <c r="M116" s="41" t="s">
        <v>1616</v>
      </c>
    </row>
    <row r="117" spans="1:13" x14ac:dyDescent="0.2">
      <c r="A117" s="41" t="s">
        <v>2472</v>
      </c>
      <c r="B117" s="41" t="s">
        <v>369</v>
      </c>
      <c r="C117" s="41" t="s">
        <v>1618</v>
      </c>
      <c r="D117" s="41" t="s">
        <v>1611</v>
      </c>
      <c r="E117" s="42">
        <v>1411</v>
      </c>
      <c r="F117" s="41"/>
      <c r="G117" s="41" t="s">
        <v>661</v>
      </c>
      <c r="H117" s="42">
        <v>68841</v>
      </c>
      <c r="I117" s="41" t="s">
        <v>1612</v>
      </c>
      <c r="J117" s="41" t="s">
        <v>1613</v>
      </c>
      <c r="K117" s="41" t="s">
        <v>1614</v>
      </c>
      <c r="L117" s="41" t="s">
        <v>1615</v>
      </c>
      <c r="M117" s="41" t="s">
        <v>1616</v>
      </c>
    </row>
    <row r="118" spans="1:13" x14ac:dyDescent="0.2">
      <c r="A118" s="41" t="s">
        <v>2473</v>
      </c>
      <c r="B118" s="41" t="s">
        <v>1619</v>
      </c>
      <c r="C118" s="41" t="s">
        <v>1620</v>
      </c>
      <c r="D118" s="41" t="s">
        <v>1611</v>
      </c>
      <c r="E118" s="42">
        <v>1411</v>
      </c>
      <c r="F118" s="41"/>
      <c r="G118" s="41" t="s">
        <v>661</v>
      </c>
      <c r="H118" s="42">
        <v>68841</v>
      </c>
      <c r="I118" s="41" t="s">
        <v>1612</v>
      </c>
      <c r="J118" s="41" t="s">
        <v>1613</v>
      </c>
      <c r="K118" s="41" t="s">
        <v>1614</v>
      </c>
      <c r="L118" s="41" t="s">
        <v>1615</v>
      </c>
      <c r="M118" s="41" t="s">
        <v>1616</v>
      </c>
    </row>
    <row r="119" spans="1:13" x14ac:dyDescent="0.2">
      <c r="A119" s="41" t="s">
        <v>2474</v>
      </c>
      <c r="B119" s="41" t="s">
        <v>370</v>
      </c>
      <c r="C119" s="41" t="s">
        <v>1621</v>
      </c>
      <c r="D119" s="41" t="s">
        <v>1611</v>
      </c>
      <c r="E119" s="42">
        <v>1411</v>
      </c>
      <c r="F119" s="41"/>
      <c r="G119" s="41" t="s">
        <v>661</v>
      </c>
      <c r="H119" s="42">
        <v>68841</v>
      </c>
      <c r="I119" s="41" t="s">
        <v>1612</v>
      </c>
      <c r="J119" s="41" t="s">
        <v>1613</v>
      </c>
      <c r="K119" s="41" t="s">
        <v>1614</v>
      </c>
      <c r="L119" s="41" t="s">
        <v>1615</v>
      </c>
      <c r="M119" s="41" t="s">
        <v>1616</v>
      </c>
    </row>
    <row r="120" spans="1:13" x14ac:dyDescent="0.2">
      <c r="A120" s="41" t="s">
        <v>2534</v>
      </c>
      <c r="B120" s="41" t="s">
        <v>2044</v>
      </c>
      <c r="C120" s="41" t="s">
        <v>2045</v>
      </c>
      <c r="D120" s="41" t="s">
        <v>2046</v>
      </c>
      <c r="E120" s="42">
        <v>1712</v>
      </c>
      <c r="F120" s="41"/>
      <c r="G120" s="41" t="s">
        <v>661</v>
      </c>
      <c r="H120" s="42">
        <v>6022</v>
      </c>
      <c r="I120" s="41" t="s">
        <v>2047</v>
      </c>
      <c r="J120" s="41"/>
      <c r="K120" s="41" t="s">
        <v>2048</v>
      </c>
      <c r="L120" s="41" t="s">
        <v>2049</v>
      </c>
      <c r="M120" s="41" t="s">
        <v>2050</v>
      </c>
    </row>
    <row r="121" spans="1:13" x14ac:dyDescent="0.2">
      <c r="A121" s="41" t="s">
        <v>2537</v>
      </c>
      <c r="B121" s="41" t="s">
        <v>2059</v>
      </c>
      <c r="C121" s="41" t="s">
        <v>2060</v>
      </c>
      <c r="D121" s="41" t="s">
        <v>2046</v>
      </c>
      <c r="E121" s="42">
        <v>1712</v>
      </c>
      <c r="F121" s="41"/>
      <c r="G121" s="41" t="s">
        <v>661</v>
      </c>
      <c r="H121" s="42">
        <v>6022</v>
      </c>
      <c r="I121" s="41" t="s">
        <v>2047</v>
      </c>
      <c r="J121" s="41"/>
      <c r="K121" s="41" t="s">
        <v>2048</v>
      </c>
      <c r="L121" s="41" t="s">
        <v>2049</v>
      </c>
      <c r="M121" s="41" t="s">
        <v>2050</v>
      </c>
    </row>
    <row r="122" spans="1:13" x14ac:dyDescent="0.2">
      <c r="A122" s="41" t="s">
        <v>2539</v>
      </c>
      <c r="B122" s="41" t="s">
        <v>2063</v>
      </c>
      <c r="C122" s="41" t="s">
        <v>2064</v>
      </c>
      <c r="D122" s="41" t="s">
        <v>2046</v>
      </c>
      <c r="E122" s="42">
        <v>1712</v>
      </c>
      <c r="F122" s="41"/>
      <c r="G122" s="41" t="s">
        <v>661</v>
      </c>
      <c r="H122" s="42">
        <v>6022</v>
      </c>
      <c r="I122" s="41" t="s">
        <v>2047</v>
      </c>
      <c r="J122" s="41"/>
      <c r="K122" s="41" t="s">
        <v>2048</v>
      </c>
      <c r="L122" s="41" t="s">
        <v>2049</v>
      </c>
      <c r="M122" s="41" t="s">
        <v>2050</v>
      </c>
    </row>
    <row r="123" spans="1:13" x14ac:dyDescent="0.2">
      <c r="A123" s="41" t="s">
        <v>2540</v>
      </c>
      <c r="B123" s="41" t="s">
        <v>2065</v>
      </c>
      <c r="C123" s="41" t="s">
        <v>2066</v>
      </c>
      <c r="D123" s="41" t="s">
        <v>2046</v>
      </c>
      <c r="E123" s="42">
        <v>1712</v>
      </c>
      <c r="F123" s="41"/>
      <c r="G123" s="41" t="s">
        <v>661</v>
      </c>
      <c r="H123" s="42">
        <v>6022</v>
      </c>
      <c r="I123" s="41" t="s">
        <v>2047</v>
      </c>
      <c r="J123" s="41"/>
      <c r="K123" s="41" t="s">
        <v>2048</v>
      </c>
      <c r="L123" s="41" t="s">
        <v>2049</v>
      </c>
      <c r="M123" s="41" t="s">
        <v>2050</v>
      </c>
    </row>
    <row r="124" spans="1:13" x14ac:dyDescent="0.2">
      <c r="A124" s="41" t="s">
        <v>2541</v>
      </c>
      <c r="B124" s="41" t="s">
        <v>2067</v>
      </c>
      <c r="C124" s="41" t="s">
        <v>2068</v>
      </c>
      <c r="D124" s="41" t="s">
        <v>2046</v>
      </c>
      <c r="E124" s="42">
        <v>1712</v>
      </c>
      <c r="F124" s="41"/>
      <c r="G124" s="41" t="s">
        <v>661</v>
      </c>
      <c r="H124" s="42">
        <v>6022</v>
      </c>
      <c r="I124" s="41" t="s">
        <v>2047</v>
      </c>
      <c r="J124" s="41"/>
      <c r="K124" s="41" t="s">
        <v>2048</v>
      </c>
      <c r="L124" s="41" t="s">
        <v>2049</v>
      </c>
      <c r="M124" s="41" t="s">
        <v>2050</v>
      </c>
    </row>
    <row r="125" spans="1:13" x14ac:dyDescent="0.2">
      <c r="A125" s="41" t="s">
        <v>2453</v>
      </c>
      <c r="B125" s="41" t="s">
        <v>1501</v>
      </c>
      <c r="C125" s="41" t="s">
        <v>1502</v>
      </c>
      <c r="D125" s="41" t="s">
        <v>1503</v>
      </c>
      <c r="E125" s="42">
        <v>1713</v>
      </c>
      <c r="F125" s="41"/>
      <c r="G125" s="41" t="s">
        <v>661</v>
      </c>
      <c r="H125" s="42">
        <v>5957</v>
      </c>
      <c r="I125" s="41" t="s">
        <v>1504</v>
      </c>
      <c r="J125" s="41"/>
      <c r="K125" s="41" t="s">
        <v>1505</v>
      </c>
      <c r="L125" s="41" t="s">
        <v>1506</v>
      </c>
      <c r="M125" s="41" t="s">
        <v>1507</v>
      </c>
    </row>
    <row r="126" spans="1:13" x14ac:dyDescent="0.2">
      <c r="A126" s="41" t="s">
        <v>2534</v>
      </c>
      <c r="B126" s="41" t="s">
        <v>2044</v>
      </c>
      <c r="C126" s="41" t="s">
        <v>2045</v>
      </c>
      <c r="D126" s="41" t="s">
        <v>1503</v>
      </c>
      <c r="E126" s="42">
        <v>1713</v>
      </c>
      <c r="F126" s="41"/>
      <c r="G126" s="41" t="s">
        <v>661</v>
      </c>
      <c r="H126" s="42">
        <v>5957</v>
      </c>
      <c r="I126" s="41" t="s">
        <v>1504</v>
      </c>
      <c r="J126" s="41"/>
      <c r="K126" s="41" t="s">
        <v>1505</v>
      </c>
      <c r="L126" s="41" t="s">
        <v>1506</v>
      </c>
      <c r="M126" s="41" t="s">
        <v>1507</v>
      </c>
    </row>
    <row r="127" spans="1:13" x14ac:dyDescent="0.2">
      <c r="A127" s="41" t="s">
        <v>2535</v>
      </c>
      <c r="B127" s="41" t="s">
        <v>380</v>
      </c>
      <c r="C127" s="41" t="s">
        <v>2051</v>
      </c>
      <c r="D127" s="41" t="s">
        <v>1503</v>
      </c>
      <c r="E127" s="42">
        <v>1713</v>
      </c>
      <c r="F127" s="41"/>
      <c r="G127" s="41" t="s">
        <v>661</v>
      </c>
      <c r="H127" s="42">
        <v>5957</v>
      </c>
      <c r="I127" s="41" t="s">
        <v>1504</v>
      </c>
      <c r="J127" s="41"/>
      <c r="K127" s="41" t="s">
        <v>1505</v>
      </c>
      <c r="L127" s="41" t="s">
        <v>1506</v>
      </c>
      <c r="M127" s="41" t="s">
        <v>1507</v>
      </c>
    </row>
    <row r="128" spans="1:13" x14ac:dyDescent="0.2">
      <c r="A128" s="41" t="s">
        <v>2536</v>
      </c>
      <c r="B128" s="41" t="s">
        <v>2057</v>
      </c>
      <c r="C128" s="41" t="s">
        <v>2058</v>
      </c>
      <c r="D128" s="41" t="s">
        <v>1503</v>
      </c>
      <c r="E128" s="42">
        <v>1713</v>
      </c>
      <c r="F128" s="41"/>
      <c r="G128" s="41" t="s">
        <v>661</v>
      </c>
      <c r="H128" s="42">
        <v>5957</v>
      </c>
      <c r="I128" s="41" t="s">
        <v>1504</v>
      </c>
      <c r="J128" s="41"/>
      <c r="K128" s="41" t="s">
        <v>1505</v>
      </c>
      <c r="L128" s="41" t="s">
        <v>1506</v>
      </c>
      <c r="M128" s="41" t="s">
        <v>1507</v>
      </c>
    </row>
    <row r="129" spans="1:13" x14ac:dyDescent="0.2">
      <c r="A129" s="41" t="s">
        <v>2539</v>
      </c>
      <c r="B129" s="41" t="s">
        <v>2063</v>
      </c>
      <c r="C129" s="41" t="s">
        <v>2064</v>
      </c>
      <c r="D129" s="41" t="s">
        <v>1503</v>
      </c>
      <c r="E129" s="42">
        <v>1713</v>
      </c>
      <c r="F129" s="41"/>
      <c r="G129" s="41" t="s">
        <v>661</v>
      </c>
      <c r="H129" s="42">
        <v>5957</v>
      </c>
      <c r="I129" s="41" t="s">
        <v>1504</v>
      </c>
      <c r="J129" s="41"/>
      <c r="K129" s="41" t="s">
        <v>1505</v>
      </c>
      <c r="L129" s="41" t="s">
        <v>1506</v>
      </c>
      <c r="M129" s="41" t="s">
        <v>1507</v>
      </c>
    </row>
    <row r="130" spans="1:13" x14ac:dyDescent="0.2">
      <c r="A130" s="41" t="s">
        <v>2540</v>
      </c>
      <c r="B130" s="41" t="s">
        <v>2065</v>
      </c>
      <c r="C130" s="41" t="s">
        <v>2066</v>
      </c>
      <c r="D130" s="41" t="s">
        <v>1503</v>
      </c>
      <c r="E130" s="42">
        <v>1713</v>
      </c>
      <c r="F130" s="41"/>
      <c r="G130" s="41" t="s">
        <v>661</v>
      </c>
      <c r="H130" s="42">
        <v>5957</v>
      </c>
      <c r="I130" s="41" t="s">
        <v>1504</v>
      </c>
      <c r="J130" s="41"/>
      <c r="K130" s="41" t="s">
        <v>1505</v>
      </c>
      <c r="L130" s="41" t="s">
        <v>1506</v>
      </c>
      <c r="M130" s="41" t="s">
        <v>1507</v>
      </c>
    </row>
    <row r="131" spans="1:13" x14ac:dyDescent="0.2">
      <c r="A131" s="41" t="s">
        <v>2541</v>
      </c>
      <c r="B131" s="41" t="s">
        <v>2067</v>
      </c>
      <c r="C131" s="41" t="s">
        <v>2068</v>
      </c>
      <c r="D131" s="41" t="s">
        <v>1503</v>
      </c>
      <c r="E131" s="42">
        <v>1713</v>
      </c>
      <c r="F131" s="41"/>
      <c r="G131" s="41" t="s">
        <v>661</v>
      </c>
      <c r="H131" s="42">
        <v>5957</v>
      </c>
      <c r="I131" s="41" t="s">
        <v>1504</v>
      </c>
      <c r="J131" s="41"/>
      <c r="K131" s="41" t="s">
        <v>1505</v>
      </c>
      <c r="L131" s="41" t="s">
        <v>1506</v>
      </c>
      <c r="M131" s="41" t="s">
        <v>1507</v>
      </c>
    </row>
    <row r="132" spans="1:13" x14ac:dyDescent="0.2">
      <c r="A132" s="41" t="s">
        <v>2535</v>
      </c>
      <c r="B132" s="41" t="s">
        <v>380</v>
      </c>
      <c r="C132" s="41" t="s">
        <v>2051</v>
      </c>
      <c r="D132" s="41" t="s">
        <v>2052</v>
      </c>
      <c r="E132" s="42">
        <v>1734</v>
      </c>
      <c r="F132" s="41"/>
      <c r="G132" s="41" t="s">
        <v>661</v>
      </c>
      <c r="H132" s="42">
        <v>6133</v>
      </c>
      <c r="I132" s="41" t="s">
        <v>2053</v>
      </c>
      <c r="J132" s="41"/>
      <c r="K132" s="41" t="s">
        <v>2054</v>
      </c>
      <c r="L132" s="41" t="s">
        <v>2055</v>
      </c>
      <c r="M132" s="41" t="s">
        <v>2056</v>
      </c>
    </row>
    <row r="133" spans="1:13" x14ac:dyDescent="0.2">
      <c r="A133" s="41" t="s">
        <v>2536</v>
      </c>
      <c r="B133" s="41" t="s">
        <v>2057</v>
      </c>
      <c r="C133" s="41" t="s">
        <v>2058</v>
      </c>
      <c r="D133" s="41" t="s">
        <v>2052</v>
      </c>
      <c r="E133" s="42">
        <v>1734</v>
      </c>
      <c r="F133" s="41"/>
      <c r="G133" s="41" t="s">
        <v>661</v>
      </c>
      <c r="H133" s="42">
        <v>6133</v>
      </c>
      <c r="I133" s="41" t="s">
        <v>2053</v>
      </c>
      <c r="J133" s="41"/>
      <c r="K133" s="41" t="s">
        <v>2054</v>
      </c>
      <c r="L133" s="41" t="s">
        <v>2055</v>
      </c>
      <c r="M133" s="41" t="s">
        <v>2056</v>
      </c>
    </row>
    <row r="134" spans="1:13" x14ac:dyDescent="0.2">
      <c r="A134" s="41" t="s">
        <v>2537</v>
      </c>
      <c r="B134" s="41" t="s">
        <v>2059</v>
      </c>
      <c r="C134" s="41" t="s">
        <v>2060</v>
      </c>
      <c r="D134" s="41" t="s">
        <v>2052</v>
      </c>
      <c r="E134" s="42">
        <v>1734</v>
      </c>
      <c r="F134" s="41"/>
      <c r="G134" s="41" t="s">
        <v>661</v>
      </c>
      <c r="H134" s="42">
        <v>6133</v>
      </c>
      <c r="I134" s="41" t="s">
        <v>2053</v>
      </c>
      <c r="J134" s="41"/>
      <c r="K134" s="41" t="s">
        <v>2054</v>
      </c>
      <c r="L134" s="41" t="s">
        <v>2055</v>
      </c>
      <c r="M134" s="41" t="s">
        <v>2056</v>
      </c>
    </row>
    <row r="135" spans="1:13" x14ac:dyDescent="0.2">
      <c r="A135" s="41" t="s">
        <v>2539</v>
      </c>
      <c r="B135" s="41" t="s">
        <v>2063</v>
      </c>
      <c r="C135" s="41" t="s">
        <v>2064</v>
      </c>
      <c r="D135" s="41" t="s">
        <v>2052</v>
      </c>
      <c r="E135" s="42">
        <v>1734</v>
      </c>
      <c r="F135" s="41"/>
      <c r="G135" s="41" t="s">
        <v>661</v>
      </c>
      <c r="H135" s="42">
        <v>6133</v>
      </c>
      <c r="I135" s="41" t="s">
        <v>2053</v>
      </c>
      <c r="J135" s="41"/>
      <c r="K135" s="41" t="s">
        <v>2054</v>
      </c>
      <c r="L135" s="41" t="s">
        <v>2055</v>
      </c>
      <c r="M135" s="41" t="s">
        <v>2056</v>
      </c>
    </row>
    <row r="136" spans="1:13" x14ac:dyDescent="0.2">
      <c r="A136" s="41" t="s">
        <v>2453</v>
      </c>
      <c r="B136" s="41" t="s">
        <v>1501</v>
      </c>
      <c r="C136" s="41" t="s">
        <v>1502</v>
      </c>
      <c r="D136" s="41" t="s">
        <v>1508</v>
      </c>
      <c r="E136" s="42">
        <v>1749</v>
      </c>
      <c r="F136" s="41"/>
      <c r="G136" s="41" t="s">
        <v>661</v>
      </c>
      <c r="H136" s="42">
        <v>6031</v>
      </c>
      <c r="I136" s="41" t="s">
        <v>1509</v>
      </c>
      <c r="J136" s="41"/>
      <c r="K136" s="41" t="s">
        <v>1510</v>
      </c>
      <c r="L136" s="41" t="s">
        <v>1511</v>
      </c>
      <c r="M136" s="41" t="s">
        <v>1512</v>
      </c>
    </row>
    <row r="137" spans="1:13" x14ac:dyDescent="0.2">
      <c r="A137" s="41" t="s">
        <v>2537</v>
      </c>
      <c r="B137" s="41" t="s">
        <v>2059</v>
      </c>
      <c r="C137" s="41" t="s">
        <v>2060</v>
      </c>
      <c r="D137" s="41" t="s">
        <v>1508</v>
      </c>
      <c r="E137" s="42">
        <v>1749</v>
      </c>
      <c r="F137" s="41"/>
      <c r="G137" s="41" t="s">
        <v>661</v>
      </c>
      <c r="H137" s="42">
        <v>6031</v>
      </c>
      <c r="I137" s="41" t="s">
        <v>1509</v>
      </c>
      <c r="J137" s="41"/>
      <c r="K137" s="41" t="s">
        <v>1510</v>
      </c>
      <c r="L137" s="41" t="s">
        <v>1511</v>
      </c>
      <c r="M137" s="41" t="s">
        <v>1512</v>
      </c>
    </row>
    <row r="138" spans="1:13" x14ac:dyDescent="0.2">
      <c r="A138" s="41" t="s">
        <v>2542</v>
      </c>
      <c r="B138" s="41" t="s">
        <v>2069</v>
      </c>
      <c r="C138" s="41" t="s">
        <v>2070</v>
      </c>
      <c r="D138" s="41" t="s">
        <v>1508</v>
      </c>
      <c r="E138" s="42">
        <v>1749</v>
      </c>
      <c r="F138" s="41"/>
      <c r="G138" s="41" t="s">
        <v>661</v>
      </c>
      <c r="H138" s="42">
        <v>6031</v>
      </c>
      <c r="I138" s="41" t="s">
        <v>1509</v>
      </c>
      <c r="J138" s="41"/>
      <c r="K138" s="41" t="s">
        <v>1510</v>
      </c>
      <c r="L138" s="41" t="s">
        <v>1511</v>
      </c>
      <c r="M138" s="41" t="s">
        <v>1512</v>
      </c>
    </row>
    <row r="139" spans="1:13" x14ac:dyDescent="0.2">
      <c r="A139" s="41" t="s">
        <v>2542</v>
      </c>
      <c r="B139" s="41" t="s">
        <v>2069</v>
      </c>
      <c r="C139" s="41" t="s">
        <v>2070</v>
      </c>
      <c r="D139" s="41" t="s">
        <v>2071</v>
      </c>
      <c r="E139" s="42">
        <v>1779</v>
      </c>
      <c r="F139" s="41"/>
      <c r="G139" s="41" t="s">
        <v>661</v>
      </c>
      <c r="H139" s="42">
        <v>445675</v>
      </c>
      <c r="I139" s="41" t="s">
        <v>2072</v>
      </c>
      <c r="J139" s="41"/>
      <c r="K139" s="41" t="s">
        <v>2073</v>
      </c>
      <c r="L139" s="41" t="s">
        <v>2074</v>
      </c>
      <c r="M139" s="41" t="s">
        <v>2075</v>
      </c>
    </row>
    <row r="140" spans="1:13" x14ac:dyDescent="0.2">
      <c r="A140" s="41" t="s">
        <v>2453</v>
      </c>
      <c r="B140" s="41" t="s">
        <v>1501</v>
      </c>
      <c r="C140" s="41" t="s">
        <v>1502</v>
      </c>
      <c r="D140" s="41" t="s">
        <v>1513</v>
      </c>
      <c r="E140" s="42">
        <v>1782</v>
      </c>
      <c r="F140" s="41"/>
      <c r="G140" s="41" t="s">
        <v>661</v>
      </c>
      <c r="H140" s="42">
        <v>18068</v>
      </c>
      <c r="I140" s="41" t="s">
        <v>1514</v>
      </c>
      <c r="J140" s="41"/>
      <c r="K140" s="41" t="s">
        <v>1515</v>
      </c>
      <c r="L140" s="41" t="s">
        <v>1516</v>
      </c>
      <c r="M140" s="41" t="s">
        <v>1517</v>
      </c>
    </row>
    <row r="141" spans="1:13" x14ac:dyDescent="0.2">
      <c r="A141" s="41" t="s">
        <v>2542</v>
      </c>
      <c r="B141" s="41" t="s">
        <v>2069</v>
      </c>
      <c r="C141" s="41" t="s">
        <v>2070</v>
      </c>
      <c r="D141" s="41" t="s">
        <v>1513</v>
      </c>
      <c r="E141" s="42">
        <v>1782</v>
      </c>
      <c r="F141" s="41"/>
      <c r="G141" s="41" t="s">
        <v>661</v>
      </c>
      <c r="H141" s="42">
        <v>18068</v>
      </c>
      <c r="I141" s="41" t="s">
        <v>1514</v>
      </c>
      <c r="J141" s="41"/>
      <c r="K141" s="41" t="s">
        <v>1515</v>
      </c>
      <c r="L141" s="41" t="s">
        <v>1516</v>
      </c>
      <c r="M141" s="41" t="s">
        <v>1517</v>
      </c>
    </row>
    <row r="142" spans="1:13" x14ac:dyDescent="0.2">
      <c r="A142" s="41" t="s">
        <v>2453</v>
      </c>
      <c r="B142" s="41" t="s">
        <v>1501</v>
      </c>
      <c r="C142" s="41" t="s">
        <v>1502</v>
      </c>
      <c r="D142" s="41" t="s">
        <v>1518</v>
      </c>
      <c r="E142" s="42">
        <v>1783</v>
      </c>
      <c r="F142" s="41"/>
      <c r="G142" s="41" t="s">
        <v>661</v>
      </c>
      <c r="H142" s="42">
        <v>8629</v>
      </c>
      <c r="I142" s="41" t="s">
        <v>1519</v>
      </c>
      <c r="J142" s="41"/>
      <c r="K142" s="41" t="s">
        <v>1520</v>
      </c>
      <c r="L142" s="41" t="s">
        <v>1521</v>
      </c>
      <c r="M142" s="41" t="s">
        <v>1522</v>
      </c>
    </row>
    <row r="143" spans="1:13" x14ac:dyDescent="0.2">
      <c r="A143" s="41" t="s">
        <v>2542</v>
      </c>
      <c r="B143" s="41" t="s">
        <v>2069</v>
      </c>
      <c r="C143" s="41" t="s">
        <v>2070</v>
      </c>
      <c r="D143" s="41" t="s">
        <v>1518</v>
      </c>
      <c r="E143" s="42">
        <v>1783</v>
      </c>
      <c r="F143" s="41"/>
      <c r="G143" s="41" t="s">
        <v>661</v>
      </c>
      <c r="H143" s="42">
        <v>8629</v>
      </c>
      <c r="I143" s="41" t="s">
        <v>1519</v>
      </c>
      <c r="J143" s="41"/>
      <c r="K143" s="41" t="s">
        <v>1520</v>
      </c>
      <c r="L143" s="41" t="s">
        <v>1521</v>
      </c>
      <c r="M143" s="41" t="s">
        <v>1522</v>
      </c>
    </row>
    <row r="144" spans="1:13" x14ac:dyDescent="0.2">
      <c r="A144" s="41" t="s">
        <v>2542</v>
      </c>
      <c r="B144" s="41" t="s">
        <v>2069</v>
      </c>
      <c r="C144" s="41" t="s">
        <v>2070</v>
      </c>
      <c r="D144" s="41" t="s">
        <v>2076</v>
      </c>
      <c r="E144" s="42">
        <v>1784</v>
      </c>
      <c r="F144" s="41"/>
      <c r="G144" s="41" t="s">
        <v>661</v>
      </c>
      <c r="H144" s="42">
        <v>17473</v>
      </c>
      <c r="I144" s="41" t="s">
        <v>2077</v>
      </c>
      <c r="J144" s="41"/>
      <c r="K144" s="41" t="s">
        <v>2078</v>
      </c>
      <c r="L144" s="41" t="s">
        <v>2079</v>
      </c>
      <c r="M144" s="41" t="s">
        <v>2080</v>
      </c>
    </row>
    <row r="145" spans="1:13" x14ac:dyDescent="0.2">
      <c r="A145" s="41" t="s">
        <v>2558</v>
      </c>
      <c r="B145" s="41" t="s">
        <v>2169</v>
      </c>
      <c r="C145" s="41" t="s">
        <v>2170</v>
      </c>
      <c r="D145" s="41" t="s">
        <v>2171</v>
      </c>
      <c r="E145" s="42">
        <v>1831</v>
      </c>
      <c r="F145" s="41"/>
      <c r="G145" s="41" t="s">
        <v>661</v>
      </c>
      <c r="H145" s="42">
        <v>108156</v>
      </c>
      <c r="I145" s="41" t="s">
        <v>2172</v>
      </c>
      <c r="J145" s="41"/>
      <c r="K145" s="41" t="s">
        <v>2173</v>
      </c>
      <c r="L145" s="41" t="s">
        <v>2174</v>
      </c>
      <c r="M145" s="41" t="s">
        <v>2175</v>
      </c>
    </row>
    <row r="146" spans="1:13" x14ac:dyDescent="0.2">
      <c r="A146" s="41" t="s">
        <v>2547</v>
      </c>
      <c r="B146" s="41" t="s">
        <v>2102</v>
      </c>
      <c r="C146" s="41" t="s">
        <v>2103</v>
      </c>
      <c r="D146" s="41" t="s">
        <v>2104</v>
      </c>
      <c r="E146" s="42">
        <v>1881</v>
      </c>
      <c r="F146" s="41"/>
      <c r="G146" s="41" t="s">
        <v>661</v>
      </c>
      <c r="H146" s="42">
        <v>448457</v>
      </c>
      <c r="I146" s="41" t="s">
        <v>2105</v>
      </c>
      <c r="J146" s="41"/>
      <c r="K146" s="41" t="s">
        <v>2106</v>
      </c>
      <c r="L146" s="41" t="s">
        <v>2107</v>
      </c>
      <c r="M146" s="41" t="s">
        <v>2108</v>
      </c>
    </row>
    <row r="147" spans="1:13" x14ac:dyDescent="0.2">
      <c r="A147" s="41" t="s">
        <v>2548</v>
      </c>
      <c r="B147" s="41" t="s">
        <v>2139</v>
      </c>
      <c r="C147" s="41" t="s">
        <v>2140</v>
      </c>
      <c r="D147" s="41" t="s">
        <v>2104</v>
      </c>
      <c r="E147" s="42">
        <v>1881</v>
      </c>
      <c r="F147" s="41"/>
      <c r="G147" s="41" t="s">
        <v>661</v>
      </c>
      <c r="H147" s="42">
        <v>448457</v>
      </c>
      <c r="I147" s="41" t="s">
        <v>2105</v>
      </c>
      <c r="J147" s="41"/>
      <c r="K147" s="41" t="s">
        <v>2106</v>
      </c>
      <c r="L147" s="41" t="s">
        <v>2107</v>
      </c>
      <c r="M147" s="41" t="s">
        <v>2108</v>
      </c>
    </row>
    <row r="148" spans="1:13" x14ac:dyDescent="0.2">
      <c r="A148" s="41" t="s">
        <v>2549</v>
      </c>
      <c r="B148" s="41" t="s">
        <v>382</v>
      </c>
      <c r="C148" s="41" t="s">
        <v>2145</v>
      </c>
      <c r="D148" s="41" t="s">
        <v>2104</v>
      </c>
      <c r="E148" s="42">
        <v>1881</v>
      </c>
      <c r="F148" s="41"/>
      <c r="G148" s="41" t="s">
        <v>661</v>
      </c>
      <c r="H148" s="42">
        <v>448457</v>
      </c>
      <c r="I148" s="41" t="s">
        <v>2105</v>
      </c>
      <c r="J148" s="41"/>
      <c r="K148" s="41" t="s">
        <v>2106</v>
      </c>
      <c r="L148" s="41" t="s">
        <v>2107</v>
      </c>
      <c r="M148" s="41" t="s">
        <v>2108</v>
      </c>
    </row>
    <row r="149" spans="1:13" x14ac:dyDescent="0.2">
      <c r="A149" s="41" t="s">
        <v>2550</v>
      </c>
      <c r="B149" s="41" t="s">
        <v>383</v>
      </c>
      <c r="C149" s="41" t="s">
        <v>2146</v>
      </c>
      <c r="D149" s="41" t="s">
        <v>2104</v>
      </c>
      <c r="E149" s="42">
        <v>1881</v>
      </c>
      <c r="F149" s="41"/>
      <c r="G149" s="41" t="s">
        <v>661</v>
      </c>
      <c r="H149" s="42">
        <v>448457</v>
      </c>
      <c r="I149" s="41" t="s">
        <v>2105</v>
      </c>
      <c r="J149" s="41"/>
      <c r="K149" s="41" t="s">
        <v>2106</v>
      </c>
      <c r="L149" s="41" t="s">
        <v>2107</v>
      </c>
      <c r="M149" s="41" t="s">
        <v>2108</v>
      </c>
    </row>
    <row r="150" spans="1:13" x14ac:dyDescent="0.2">
      <c r="A150" s="41" t="s">
        <v>2551</v>
      </c>
      <c r="B150" s="41" t="s">
        <v>384</v>
      </c>
      <c r="C150" s="41" t="s">
        <v>2147</v>
      </c>
      <c r="D150" s="41" t="s">
        <v>2104</v>
      </c>
      <c r="E150" s="42">
        <v>1881</v>
      </c>
      <c r="F150" s="41"/>
      <c r="G150" s="41" t="s">
        <v>661</v>
      </c>
      <c r="H150" s="42">
        <v>448457</v>
      </c>
      <c r="I150" s="41" t="s">
        <v>2105</v>
      </c>
      <c r="J150" s="41"/>
      <c r="K150" s="41" t="s">
        <v>2106</v>
      </c>
      <c r="L150" s="41" t="s">
        <v>2107</v>
      </c>
      <c r="M150" s="41" t="s">
        <v>2108</v>
      </c>
    </row>
    <row r="151" spans="1:13" x14ac:dyDescent="0.2">
      <c r="A151" s="41" t="s">
        <v>2552</v>
      </c>
      <c r="B151" s="41" t="s">
        <v>385</v>
      </c>
      <c r="C151" s="41" t="s">
        <v>2148</v>
      </c>
      <c r="D151" s="41" t="s">
        <v>2104</v>
      </c>
      <c r="E151" s="42">
        <v>1881</v>
      </c>
      <c r="F151" s="41"/>
      <c r="G151" s="41" t="s">
        <v>661</v>
      </c>
      <c r="H151" s="42">
        <v>448457</v>
      </c>
      <c r="I151" s="41" t="s">
        <v>2105</v>
      </c>
      <c r="J151" s="41"/>
      <c r="K151" s="41" t="s">
        <v>2106</v>
      </c>
      <c r="L151" s="41" t="s">
        <v>2107</v>
      </c>
      <c r="M151" s="41" t="s">
        <v>2108</v>
      </c>
    </row>
    <row r="152" spans="1:13" x14ac:dyDescent="0.2">
      <c r="A152" s="41" t="s">
        <v>2553</v>
      </c>
      <c r="B152" s="41" t="s">
        <v>386</v>
      </c>
      <c r="C152" s="41" t="s">
        <v>2149</v>
      </c>
      <c r="D152" s="41" t="s">
        <v>2104</v>
      </c>
      <c r="E152" s="42">
        <v>1881</v>
      </c>
      <c r="F152" s="41"/>
      <c r="G152" s="41" t="s">
        <v>661</v>
      </c>
      <c r="H152" s="42">
        <v>448457</v>
      </c>
      <c r="I152" s="41" t="s">
        <v>2105</v>
      </c>
      <c r="J152" s="41"/>
      <c r="K152" s="41" t="s">
        <v>2106</v>
      </c>
      <c r="L152" s="41" t="s">
        <v>2107</v>
      </c>
      <c r="M152" s="41" t="s">
        <v>2108</v>
      </c>
    </row>
    <row r="153" spans="1:13" x14ac:dyDescent="0.2">
      <c r="A153" s="41" t="s">
        <v>2554</v>
      </c>
      <c r="B153" s="41" t="s">
        <v>2150</v>
      </c>
      <c r="C153" s="41" t="s">
        <v>2151</v>
      </c>
      <c r="D153" s="41" t="s">
        <v>2104</v>
      </c>
      <c r="E153" s="42">
        <v>1881</v>
      </c>
      <c r="F153" s="41"/>
      <c r="G153" s="41" t="s">
        <v>661</v>
      </c>
      <c r="H153" s="42">
        <v>448457</v>
      </c>
      <c r="I153" s="41" t="s">
        <v>2105</v>
      </c>
      <c r="J153" s="41"/>
      <c r="K153" s="41" t="s">
        <v>2106</v>
      </c>
      <c r="L153" s="41" t="s">
        <v>2107</v>
      </c>
      <c r="M153" s="41" t="s">
        <v>2108</v>
      </c>
    </row>
    <row r="154" spans="1:13" x14ac:dyDescent="0.2">
      <c r="A154" s="41" t="s">
        <v>2578</v>
      </c>
      <c r="B154" s="41" t="s">
        <v>2270</v>
      </c>
      <c r="C154" s="41" t="s">
        <v>2271</v>
      </c>
      <c r="D154" s="41" t="s">
        <v>2104</v>
      </c>
      <c r="E154" s="42">
        <v>1881</v>
      </c>
      <c r="F154" s="41"/>
      <c r="G154" s="41" t="s">
        <v>661</v>
      </c>
      <c r="H154" s="42">
        <v>448457</v>
      </c>
      <c r="I154" s="41" t="s">
        <v>2105</v>
      </c>
      <c r="J154" s="41"/>
      <c r="K154" s="41" t="s">
        <v>2106</v>
      </c>
      <c r="L154" s="41" t="s">
        <v>2107</v>
      </c>
      <c r="M154" s="41" t="s">
        <v>2108</v>
      </c>
    </row>
    <row r="155" spans="1:13" x14ac:dyDescent="0.2">
      <c r="A155" s="41" t="s">
        <v>2547</v>
      </c>
      <c r="B155" s="41" t="s">
        <v>2102</v>
      </c>
      <c r="C155" s="41" t="s">
        <v>2103</v>
      </c>
      <c r="D155" s="41" t="s">
        <v>2116</v>
      </c>
      <c r="E155" s="42">
        <v>1883</v>
      </c>
      <c r="F155" s="41"/>
      <c r="G155" s="41" t="s">
        <v>661</v>
      </c>
      <c r="H155" s="42">
        <v>5280360</v>
      </c>
      <c r="I155" s="41" t="s">
        <v>2117</v>
      </c>
      <c r="J155" s="41" t="s">
        <v>2118</v>
      </c>
      <c r="K155" s="41" t="s">
        <v>2119</v>
      </c>
      <c r="L155" s="41" t="s">
        <v>2120</v>
      </c>
      <c r="M155" s="41" t="s">
        <v>2121</v>
      </c>
    </row>
    <row r="156" spans="1:13" x14ac:dyDescent="0.2">
      <c r="A156" s="41" t="s">
        <v>2548</v>
      </c>
      <c r="B156" s="41" t="s">
        <v>2139</v>
      </c>
      <c r="C156" s="41" t="s">
        <v>2140</v>
      </c>
      <c r="D156" s="41" t="s">
        <v>2116</v>
      </c>
      <c r="E156" s="42">
        <v>1883</v>
      </c>
      <c r="F156" s="41"/>
      <c r="G156" s="41" t="s">
        <v>661</v>
      </c>
      <c r="H156" s="42">
        <v>5280360</v>
      </c>
      <c r="I156" s="41" t="s">
        <v>2117</v>
      </c>
      <c r="J156" s="41" t="s">
        <v>2118</v>
      </c>
      <c r="K156" s="41" t="s">
        <v>2119</v>
      </c>
      <c r="L156" s="41" t="s">
        <v>2120</v>
      </c>
      <c r="M156" s="41" t="s">
        <v>2121</v>
      </c>
    </row>
    <row r="157" spans="1:13" x14ac:dyDescent="0.2">
      <c r="A157" s="41" t="s">
        <v>2549</v>
      </c>
      <c r="B157" s="41" t="s">
        <v>382</v>
      </c>
      <c r="C157" s="41" t="s">
        <v>2145</v>
      </c>
      <c r="D157" s="41" t="s">
        <v>2116</v>
      </c>
      <c r="E157" s="42">
        <v>1883</v>
      </c>
      <c r="F157" s="41"/>
      <c r="G157" s="41" t="s">
        <v>661</v>
      </c>
      <c r="H157" s="42">
        <v>5280360</v>
      </c>
      <c r="I157" s="41" t="s">
        <v>2117</v>
      </c>
      <c r="J157" s="41" t="s">
        <v>2118</v>
      </c>
      <c r="K157" s="41" t="s">
        <v>2119</v>
      </c>
      <c r="L157" s="41" t="s">
        <v>2120</v>
      </c>
      <c r="M157" s="41" t="s">
        <v>2121</v>
      </c>
    </row>
    <row r="158" spans="1:13" x14ac:dyDescent="0.2">
      <c r="A158" s="41" t="s">
        <v>2550</v>
      </c>
      <c r="B158" s="41" t="s">
        <v>383</v>
      </c>
      <c r="C158" s="41" t="s">
        <v>2146</v>
      </c>
      <c r="D158" s="41" t="s">
        <v>2116</v>
      </c>
      <c r="E158" s="42">
        <v>1883</v>
      </c>
      <c r="F158" s="41"/>
      <c r="G158" s="41" t="s">
        <v>661</v>
      </c>
      <c r="H158" s="42">
        <v>5280360</v>
      </c>
      <c r="I158" s="41" t="s">
        <v>2117</v>
      </c>
      <c r="J158" s="41" t="s">
        <v>2118</v>
      </c>
      <c r="K158" s="41" t="s">
        <v>2119</v>
      </c>
      <c r="L158" s="41" t="s">
        <v>2120</v>
      </c>
      <c r="M158" s="41" t="s">
        <v>2121</v>
      </c>
    </row>
    <row r="159" spans="1:13" x14ac:dyDescent="0.2">
      <c r="A159" s="41" t="s">
        <v>2551</v>
      </c>
      <c r="B159" s="41" t="s">
        <v>384</v>
      </c>
      <c r="C159" s="41" t="s">
        <v>2147</v>
      </c>
      <c r="D159" s="41" t="s">
        <v>2116</v>
      </c>
      <c r="E159" s="42">
        <v>1883</v>
      </c>
      <c r="F159" s="41"/>
      <c r="G159" s="41" t="s">
        <v>661</v>
      </c>
      <c r="H159" s="42">
        <v>5280360</v>
      </c>
      <c r="I159" s="41" t="s">
        <v>2117</v>
      </c>
      <c r="J159" s="41" t="s">
        <v>2118</v>
      </c>
      <c r="K159" s="41" t="s">
        <v>2119</v>
      </c>
      <c r="L159" s="41" t="s">
        <v>2120</v>
      </c>
      <c r="M159" s="41" t="s">
        <v>2121</v>
      </c>
    </row>
    <row r="160" spans="1:13" x14ac:dyDescent="0.2">
      <c r="A160" s="41" t="s">
        <v>2552</v>
      </c>
      <c r="B160" s="41" t="s">
        <v>385</v>
      </c>
      <c r="C160" s="41" t="s">
        <v>2148</v>
      </c>
      <c r="D160" s="41" t="s">
        <v>2116</v>
      </c>
      <c r="E160" s="42">
        <v>1883</v>
      </c>
      <c r="F160" s="41"/>
      <c r="G160" s="41" t="s">
        <v>661</v>
      </c>
      <c r="H160" s="42">
        <v>5280360</v>
      </c>
      <c r="I160" s="41" t="s">
        <v>2117</v>
      </c>
      <c r="J160" s="41" t="s">
        <v>2118</v>
      </c>
      <c r="K160" s="41" t="s">
        <v>2119</v>
      </c>
      <c r="L160" s="41" t="s">
        <v>2120</v>
      </c>
      <c r="M160" s="41" t="s">
        <v>2121</v>
      </c>
    </row>
    <row r="161" spans="1:13" x14ac:dyDescent="0.2">
      <c r="A161" s="41" t="s">
        <v>2553</v>
      </c>
      <c r="B161" s="41" t="s">
        <v>386</v>
      </c>
      <c r="C161" s="41" t="s">
        <v>2149</v>
      </c>
      <c r="D161" s="41" t="s">
        <v>2116</v>
      </c>
      <c r="E161" s="42">
        <v>1883</v>
      </c>
      <c r="F161" s="41"/>
      <c r="G161" s="41" t="s">
        <v>661</v>
      </c>
      <c r="H161" s="42">
        <v>5280360</v>
      </c>
      <c r="I161" s="41" t="s">
        <v>2117</v>
      </c>
      <c r="J161" s="41" t="s">
        <v>2118</v>
      </c>
      <c r="K161" s="41" t="s">
        <v>2119</v>
      </c>
      <c r="L161" s="41" t="s">
        <v>2120</v>
      </c>
      <c r="M161" s="41" t="s">
        <v>2121</v>
      </c>
    </row>
    <row r="162" spans="1:13" x14ac:dyDescent="0.2">
      <c r="A162" s="41" t="s">
        <v>2554</v>
      </c>
      <c r="B162" s="41" t="s">
        <v>2150</v>
      </c>
      <c r="C162" s="41" t="s">
        <v>2151</v>
      </c>
      <c r="D162" s="41" t="s">
        <v>2116</v>
      </c>
      <c r="E162" s="42">
        <v>1883</v>
      </c>
      <c r="F162" s="41"/>
      <c r="G162" s="41" t="s">
        <v>661</v>
      </c>
      <c r="H162" s="42">
        <v>5280360</v>
      </c>
      <c r="I162" s="41" t="s">
        <v>2117</v>
      </c>
      <c r="J162" s="41" t="s">
        <v>2118</v>
      </c>
      <c r="K162" s="41" t="s">
        <v>2119</v>
      </c>
      <c r="L162" s="41" t="s">
        <v>2120</v>
      </c>
      <c r="M162" s="41" t="s">
        <v>2121</v>
      </c>
    </row>
    <row r="163" spans="1:13" x14ac:dyDescent="0.2">
      <c r="A163" s="41" t="s">
        <v>2578</v>
      </c>
      <c r="B163" s="41" t="s">
        <v>2270</v>
      </c>
      <c r="C163" s="41" t="s">
        <v>2271</v>
      </c>
      <c r="D163" s="41" t="s">
        <v>2116</v>
      </c>
      <c r="E163" s="42">
        <v>1883</v>
      </c>
      <c r="F163" s="41"/>
      <c r="G163" s="41" t="s">
        <v>661</v>
      </c>
      <c r="H163" s="42">
        <v>5280360</v>
      </c>
      <c r="I163" s="41" t="s">
        <v>2117</v>
      </c>
      <c r="J163" s="41" t="s">
        <v>2118</v>
      </c>
      <c r="K163" s="41" t="s">
        <v>2119</v>
      </c>
      <c r="L163" s="41" t="s">
        <v>2120</v>
      </c>
      <c r="M163" s="41" t="s">
        <v>2121</v>
      </c>
    </row>
    <row r="164" spans="1:13" x14ac:dyDescent="0.2">
      <c r="A164" s="41" t="s">
        <v>2547</v>
      </c>
      <c r="B164" s="41" t="s">
        <v>2102</v>
      </c>
      <c r="C164" s="41" t="s">
        <v>2103</v>
      </c>
      <c r="D164" s="41" t="s">
        <v>2122</v>
      </c>
      <c r="E164" s="42">
        <v>1884</v>
      </c>
      <c r="F164" s="41"/>
      <c r="G164" s="41" t="s">
        <v>661</v>
      </c>
      <c r="H164" s="42">
        <v>5280363</v>
      </c>
      <c r="I164" s="41" t="s">
        <v>2123</v>
      </c>
      <c r="J164" s="41" t="s">
        <v>2124</v>
      </c>
      <c r="K164" s="41" t="s">
        <v>2125</v>
      </c>
      <c r="L164" s="41" t="s">
        <v>2126</v>
      </c>
      <c r="M164" s="41" t="s">
        <v>2127</v>
      </c>
    </row>
    <row r="165" spans="1:13" x14ac:dyDescent="0.2">
      <c r="A165" s="41" t="s">
        <v>2548</v>
      </c>
      <c r="B165" s="41" t="s">
        <v>2139</v>
      </c>
      <c r="C165" s="41" t="s">
        <v>2140</v>
      </c>
      <c r="D165" s="41" t="s">
        <v>2122</v>
      </c>
      <c r="E165" s="42">
        <v>1884</v>
      </c>
      <c r="F165" s="41"/>
      <c r="G165" s="41" t="s">
        <v>661</v>
      </c>
      <c r="H165" s="42">
        <v>5280363</v>
      </c>
      <c r="I165" s="41" t="s">
        <v>2123</v>
      </c>
      <c r="J165" s="41" t="s">
        <v>2124</v>
      </c>
      <c r="K165" s="41" t="s">
        <v>2125</v>
      </c>
      <c r="L165" s="41" t="s">
        <v>2126</v>
      </c>
      <c r="M165" s="41" t="s">
        <v>2127</v>
      </c>
    </row>
    <row r="166" spans="1:13" x14ac:dyDescent="0.2">
      <c r="A166" s="41" t="s">
        <v>2549</v>
      </c>
      <c r="B166" s="41" t="s">
        <v>382</v>
      </c>
      <c r="C166" s="41" t="s">
        <v>2145</v>
      </c>
      <c r="D166" s="41" t="s">
        <v>2122</v>
      </c>
      <c r="E166" s="42">
        <v>1884</v>
      </c>
      <c r="F166" s="41"/>
      <c r="G166" s="41" t="s">
        <v>661</v>
      </c>
      <c r="H166" s="42">
        <v>5280363</v>
      </c>
      <c r="I166" s="41" t="s">
        <v>2123</v>
      </c>
      <c r="J166" s="41" t="s">
        <v>2124</v>
      </c>
      <c r="K166" s="41" t="s">
        <v>2125</v>
      </c>
      <c r="L166" s="41" t="s">
        <v>2126</v>
      </c>
      <c r="M166" s="41" t="s">
        <v>2127</v>
      </c>
    </row>
    <row r="167" spans="1:13" x14ac:dyDescent="0.2">
      <c r="A167" s="41" t="s">
        <v>2550</v>
      </c>
      <c r="B167" s="41" t="s">
        <v>383</v>
      </c>
      <c r="C167" s="41" t="s">
        <v>2146</v>
      </c>
      <c r="D167" s="41" t="s">
        <v>2122</v>
      </c>
      <c r="E167" s="42">
        <v>1884</v>
      </c>
      <c r="F167" s="41"/>
      <c r="G167" s="41" t="s">
        <v>661</v>
      </c>
      <c r="H167" s="42">
        <v>5280363</v>
      </c>
      <c r="I167" s="41" t="s">
        <v>2123</v>
      </c>
      <c r="J167" s="41" t="s">
        <v>2124</v>
      </c>
      <c r="K167" s="41" t="s">
        <v>2125</v>
      </c>
      <c r="L167" s="41" t="s">
        <v>2126</v>
      </c>
      <c r="M167" s="41" t="s">
        <v>2127</v>
      </c>
    </row>
    <row r="168" spans="1:13" x14ac:dyDescent="0.2">
      <c r="A168" s="41" t="s">
        <v>2551</v>
      </c>
      <c r="B168" s="41" t="s">
        <v>384</v>
      </c>
      <c r="C168" s="41" t="s">
        <v>2147</v>
      </c>
      <c r="D168" s="41" t="s">
        <v>2122</v>
      </c>
      <c r="E168" s="42">
        <v>1884</v>
      </c>
      <c r="F168" s="41"/>
      <c r="G168" s="41" t="s">
        <v>661</v>
      </c>
      <c r="H168" s="42">
        <v>5280363</v>
      </c>
      <c r="I168" s="41" t="s">
        <v>2123</v>
      </c>
      <c r="J168" s="41" t="s">
        <v>2124</v>
      </c>
      <c r="K168" s="41" t="s">
        <v>2125</v>
      </c>
      <c r="L168" s="41" t="s">
        <v>2126</v>
      </c>
      <c r="M168" s="41" t="s">
        <v>2127</v>
      </c>
    </row>
    <row r="169" spans="1:13" x14ac:dyDescent="0.2">
      <c r="A169" s="41" t="s">
        <v>2552</v>
      </c>
      <c r="B169" s="41" t="s">
        <v>385</v>
      </c>
      <c r="C169" s="41" t="s">
        <v>2148</v>
      </c>
      <c r="D169" s="41" t="s">
        <v>2122</v>
      </c>
      <c r="E169" s="42">
        <v>1884</v>
      </c>
      <c r="F169" s="41"/>
      <c r="G169" s="41" t="s">
        <v>661</v>
      </c>
      <c r="H169" s="42">
        <v>5280363</v>
      </c>
      <c r="I169" s="41" t="s">
        <v>2123</v>
      </c>
      <c r="J169" s="41" t="s">
        <v>2124</v>
      </c>
      <c r="K169" s="41" t="s">
        <v>2125</v>
      </c>
      <c r="L169" s="41" t="s">
        <v>2126</v>
      </c>
      <c r="M169" s="41" t="s">
        <v>2127</v>
      </c>
    </row>
    <row r="170" spans="1:13" x14ac:dyDescent="0.2">
      <c r="A170" s="41" t="s">
        <v>2553</v>
      </c>
      <c r="B170" s="41" t="s">
        <v>386</v>
      </c>
      <c r="C170" s="41" t="s">
        <v>2149</v>
      </c>
      <c r="D170" s="41" t="s">
        <v>2122</v>
      </c>
      <c r="E170" s="42">
        <v>1884</v>
      </c>
      <c r="F170" s="41"/>
      <c r="G170" s="41" t="s">
        <v>661</v>
      </c>
      <c r="H170" s="42">
        <v>5280363</v>
      </c>
      <c r="I170" s="41" t="s">
        <v>2123</v>
      </c>
      <c r="J170" s="41" t="s">
        <v>2124</v>
      </c>
      <c r="K170" s="41" t="s">
        <v>2125</v>
      </c>
      <c r="L170" s="41" t="s">
        <v>2126</v>
      </c>
      <c r="M170" s="41" t="s">
        <v>2127</v>
      </c>
    </row>
    <row r="171" spans="1:13" x14ac:dyDescent="0.2">
      <c r="A171" s="41" t="s">
        <v>2554</v>
      </c>
      <c r="B171" s="41" t="s">
        <v>2150</v>
      </c>
      <c r="C171" s="41" t="s">
        <v>2151</v>
      </c>
      <c r="D171" s="41" t="s">
        <v>2122</v>
      </c>
      <c r="E171" s="42">
        <v>1884</v>
      </c>
      <c r="F171" s="41"/>
      <c r="G171" s="41" t="s">
        <v>661</v>
      </c>
      <c r="H171" s="42">
        <v>5280363</v>
      </c>
      <c r="I171" s="41" t="s">
        <v>2123</v>
      </c>
      <c r="J171" s="41" t="s">
        <v>2124</v>
      </c>
      <c r="K171" s="41" t="s">
        <v>2125</v>
      </c>
      <c r="L171" s="41" t="s">
        <v>2126</v>
      </c>
      <c r="M171" s="41" t="s">
        <v>2127</v>
      </c>
    </row>
    <row r="172" spans="1:13" x14ac:dyDescent="0.2">
      <c r="A172" s="41" t="s">
        <v>2578</v>
      </c>
      <c r="B172" s="41" t="s">
        <v>2270</v>
      </c>
      <c r="C172" s="41" t="s">
        <v>2271</v>
      </c>
      <c r="D172" s="41" t="s">
        <v>2122</v>
      </c>
      <c r="E172" s="42">
        <v>1884</v>
      </c>
      <c r="F172" s="41"/>
      <c r="G172" s="41" t="s">
        <v>661</v>
      </c>
      <c r="H172" s="42">
        <v>5280363</v>
      </c>
      <c r="I172" s="41" t="s">
        <v>2123</v>
      </c>
      <c r="J172" s="41" t="s">
        <v>2124</v>
      </c>
      <c r="K172" s="41" t="s">
        <v>2125</v>
      </c>
      <c r="L172" s="41" t="s">
        <v>2126</v>
      </c>
      <c r="M172" s="41" t="s">
        <v>2127</v>
      </c>
    </row>
    <row r="173" spans="1:13" x14ac:dyDescent="0.2">
      <c r="A173" s="41" t="s">
        <v>2547</v>
      </c>
      <c r="B173" s="41" t="s">
        <v>2102</v>
      </c>
      <c r="C173" s="41" t="s">
        <v>2103</v>
      </c>
      <c r="D173" s="41" t="s">
        <v>2128</v>
      </c>
      <c r="E173" s="42">
        <v>1885</v>
      </c>
      <c r="F173" s="41"/>
      <c r="G173" s="41" t="s">
        <v>661</v>
      </c>
      <c r="H173" s="42">
        <v>5280884</v>
      </c>
      <c r="I173" s="41" t="s">
        <v>2129</v>
      </c>
      <c r="J173" s="41"/>
      <c r="K173" s="41" t="s">
        <v>2130</v>
      </c>
      <c r="L173" s="41" t="s">
        <v>2131</v>
      </c>
      <c r="M173" s="41" t="s">
        <v>2132</v>
      </c>
    </row>
    <row r="174" spans="1:13" x14ac:dyDescent="0.2">
      <c r="A174" s="41" t="s">
        <v>2548</v>
      </c>
      <c r="B174" s="41" t="s">
        <v>2139</v>
      </c>
      <c r="C174" s="41" t="s">
        <v>2140</v>
      </c>
      <c r="D174" s="41" t="s">
        <v>2128</v>
      </c>
      <c r="E174" s="42">
        <v>1885</v>
      </c>
      <c r="F174" s="41"/>
      <c r="G174" s="41" t="s">
        <v>661</v>
      </c>
      <c r="H174" s="42">
        <v>5280884</v>
      </c>
      <c r="I174" s="41" t="s">
        <v>2129</v>
      </c>
      <c r="J174" s="41"/>
      <c r="K174" s="41" t="s">
        <v>2130</v>
      </c>
      <c r="L174" s="41" t="s">
        <v>2131</v>
      </c>
      <c r="M174" s="41" t="s">
        <v>2132</v>
      </c>
    </row>
    <row r="175" spans="1:13" x14ac:dyDescent="0.2">
      <c r="A175" s="41" t="s">
        <v>2547</v>
      </c>
      <c r="B175" s="41" t="s">
        <v>2102</v>
      </c>
      <c r="C175" s="41" t="s">
        <v>2103</v>
      </c>
      <c r="D175" s="41" t="s">
        <v>2133</v>
      </c>
      <c r="E175" s="42">
        <v>1915</v>
      </c>
      <c r="F175" s="41"/>
      <c r="G175" s="41" t="s">
        <v>661</v>
      </c>
      <c r="H175" s="42">
        <v>5282411</v>
      </c>
      <c r="I175" s="41" t="s">
        <v>2134</v>
      </c>
      <c r="J175" s="41" t="s">
        <v>2135</v>
      </c>
      <c r="K175" s="41" t="s">
        <v>2136</v>
      </c>
      <c r="L175" s="41" t="s">
        <v>2137</v>
      </c>
      <c r="M175" s="41" t="s">
        <v>2138</v>
      </c>
    </row>
    <row r="176" spans="1:13" x14ac:dyDescent="0.2">
      <c r="A176" s="41" t="s">
        <v>2548</v>
      </c>
      <c r="B176" s="41" t="s">
        <v>2139</v>
      </c>
      <c r="C176" s="41" t="s">
        <v>2140</v>
      </c>
      <c r="D176" s="41" t="s">
        <v>2133</v>
      </c>
      <c r="E176" s="42">
        <v>1915</v>
      </c>
      <c r="F176" s="41"/>
      <c r="G176" s="41" t="s">
        <v>661</v>
      </c>
      <c r="H176" s="42">
        <v>5282411</v>
      </c>
      <c r="I176" s="41" t="s">
        <v>2134</v>
      </c>
      <c r="J176" s="41" t="s">
        <v>2135</v>
      </c>
      <c r="K176" s="41" t="s">
        <v>2136</v>
      </c>
      <c r="L176" s="41" t="s">
        <v>2137</v>
      </c>
      <c r="M176" s="41" t="s">
        <v>2138</v>
      </c>
    </row>
    <row r="177" spans="1:13" x14ac:dyDescent="0.2">
      <c r="A177" s="41" t="s">
        <v>2549</v>
      </c>
      <c r="B177" s="41" t="s">
        <v>382</v>
      </c>
      <c r="C177" s="41" t="s">
        <v>2145</v>
      </c>
      <c r="D177" s="41" t="s">
        <v>2133</v>
      </c>
      <c r="E177" s="42">
        <v>1915</v>
      </c>
      <c r="F177" s="41"/>
      <c r="G177" s="41" t="s">
        <v>661</v>
      </c>
      <c r="H177" s="42">
        <v>5282411</v>
      </c>
      <c r="I177" s="41" t="s">
        <v>2134</v>
      </c>
      <c r="J177" s="41" t="s">
        <v>2135</v>
      </c>
      <c r="K177" s="41" t="s">
        <v>2136</v>
      </c>
      <c r="L177" s="41" t="s">
        <v>2137</v>
      </c>
      <c r="M177" s="41" t="s">
        <v>2138</v>
      </c>
    </row>
    <row r="178" spans="1:13" x14ac:dyDescent="0.2">
      <c r="A178" s="41" t="s">
        <v>2550</v>
      </c>
      <c r="B178" s="41" t="s">
        <v>383</v>
      </c>
      <c r="C178" s="41" t="s">
        <v>2146</v>
      </c>
      <c r="D178" s="41" t="s">
        <v>2133</v>
      </c>
      <c r="E178" s="42">
        <v>1915</v>
      </c>
      <c r="F178" s="41"/>
      <c r="G178" s="41" t="s">
        <v>661</v>
      </c>
      <c r="H178" s="42">
        <v>5282411</v>
      </c>
      <c r="I178" s="41" t="s">
        <v>2134</v>
      </c>
      <c r="J178" s="41" t="s">
        <v>2135</v>
      </c>
      <c r="K178" s="41" t="s">
        <v>2136</v>
      </c>
      <c r="L178" s="41" t="s">
        <v>2137</v>
      </c>
      <c r="M178" s="41" t="s">
        <v>2138</v>
      </c>
    </row>
    <row r="179" spans="1:13" x14ac:dyDescent="0.2">
      <c r="A179" s="41" t="s">
        <v>2551</v>
      </c>
      <c r="B179" s="41" t="s">
        <v>384</v>
      </c>
      <c r="C179" s="41" t="s">
        <v>2147</v>
      </c>
      <c r="D179" s="41" t="s">
        <v>2133</v>
      </c>
      <c r="E179" s="42">
        <v>1915</v>
      </c>
      <c r="F179" s="41"/>
      <c r="G179" s="41" t="s">
        <v>661</v>
      </c>
      <c r="H179" s="42">
        <v>5282411</v>
      </c>
      <c r="I179" s="41" t="s">
        <v>2134</v>
      </c>
      <c r="J179" s="41" t="s">
        <v>2135</v>
      </c>
      <c r="K179" s="41" t="s">
        <v>2136</v>
      </c>
      <c r="L179" s="41" t="s">
        <v>2137</v>
      </c>
      <c r="M179" s="41" t="s">
        <v>2138</v>
      </c>
    </row>
    <row r="180" spans="1:13" x14ac:dyDescent="0.2">
      <c r="A180" s="41" t="s">
        <v>2552</v>
      </c>
      <c r="B180" s="41" t="s">
        <v>385</v>
      </c>
      <c r="C180" s="41" t="s">
        <v>2148</v>
      </c>
      <c r="D180" s="41" t="s">
        <v>2133</v>
      </c>
      <c r="E180" s="42">
        <v>1915</v>
      </c>
      <c r="F180" s="41"/>
      <c r="G180" s="41" t="s">
        <v>661</v>
      </c>
      <c r="H180" s="42">
        <v>5282411</v>
      </c>
      <c r="I180" s="41" t="s">
        <v>2134</v>
      </c>
      <c r="J180" s="41" t="s">
        <v>2135</v>
      </c>
      <c r="K180" s="41" t="s">
        <v>2136</v>
      </c>
      <c r="L180" s="41" t="s">
        <v>2137</v>
      </c>
      <c r="M180" s="41" t="s">
        <v>2138</v>
      </c>
    </row>
    <row r="181" spans="1:13" x14ac:dyDescent="0.2">
      <c r="A181" s="41" t="s">
        <v>2553</v>
      </c>
      <c r="B181" s="41" t="s">
        <v>386</v>
      </c>
      <c r="C181" s="41" t="s">
        <v>2149</v>
      </c>
      <c r="D181" s="41" t="s">
        <v>2133</v>
      </c>
      <c r="E181" s="42">
        <v>1915</v>
      </c>
      <c r="F181" s="41"/>
      <c r="G181" s="41" t="s">
        <v>661</v>
      </c>
      <c r="H181" s="42">
        <v>5282411</v>
      </c>
      <c r="I181" s="41" t="s">
        <v>2134</v>
      </c>
      <c r="J181" s="41" t="s">
        <v>2135</v>
      </c>
      <c r="K181" s="41" t="s">
        <v>2136</v>
      </c>
      <c r="L181" s="41" t="s">
        <v>2137</v>
      </c>
      <c r="M181" s="41" t="s">
        <v>2138</v>
      </c>
    </row>
    <row r="182" spans="1:13" x14ac:dyDescent="0.2">
      <c r="A182" s="41" t="s">
        <v>2554</v>
      </c>
      <c r="B182" s="41" t="s">
        <v>2150</v>
      </c>
      <c r="C182" s="41" t="s">
        <v>2151</v>
      </c>
      <c r="D182" s="41" t="s">
        <v>2133</v>
      </c>
      <c r="E182" s="42">
        <v>1915</v>
      </c>
      <c r="F182" s="41"/>
      <c r="G182" s="41" t="s">
        <v>661</v>
      </c>
      <c r="H182" s="42">
        <v>5282411</v>
      </c>
      <c r="I182" s="41" t="s">
        <v>2134</v>
      </c>
      <c r="J182" s="41" t="s">
        <v>2135</v>
      </c>
      <c r="K182" s="41" t="s">
        <v>2136</v>
      </c>
      <c r="L182" s="41" t="s">
        <v>2137</v>
      </c>
      <c r="M182" s="41" t="s">
        <v>2138</v>
      </c>
    </row>
    <row r="183" spans="1:13" x14ac:dyDescent="0.2">
      <c r="A183" s="41" t="s">
        <v>2578</v>
      </c>
      <c r="B183" s="41" t="s">
        <v>2270</v>
      </c>
      <c r="C183" s="41" t="s">
        <v>2271</v>
      </c>
      <c r="D183" s="41" t="s">
        <v>2133</v>
      </c>
      <c r="E183" s="42">
        <v>1915</v>
      </c>
      <c r="F183" s="41"/>
      <c r="G183" s="41" t="s">
        <v>661</v>
      </c>
      <c r="H183" s="42">
        <v>5282411</v>
      </c>
      <c r="I183" s="41" t="s">
        <v>2134</v>
      </c>
      <c r="J183" s="41" t="s">
        <v>2135</v>
      </c>
      <c r="K183" s="41" t="s">
        <v>2136</v>
      </c>
      <c r="L183" s="41" t="s">
        <v>2137</v>
      </c>
      <c r="M183" s="41" t="s">
        <v>2138</v>
      </c>
    </row>
    <row r="184" spans="1:13" x14ac:dyDescent="0.2">
      <c r="A184" s="41" t="s">
        <v>2579</v>
      </c>
      <c r="B184" s="41" t="s">
        <v>2277</v>
      </c>
      <c r="C184" s="41" t="s">
        <v>2278</v>
      </c>
      <c r="D184" s="41" t="s">
        <v>2279</v>
      </c>
      <c r="E184" s="42">
        <v>2144</v>
      </c>
      <c r="F184" s="41"/>
      <c r="G184" s="41" t="s">
        <v>661</v>
      </c>
      <c r="H184" s="42">
        <v>1001</v>
      </c>
      <c r="I184" s="41" t="s">
        <v>2280</v>
      </c>
      <c r="J184" s="41"/>
      <c r="K184" s="41" t="s">
        <v>2281</v>
      </c>
      <c r="L184" s="41" t="s">
        <v>2282</v>
      </c>
      <c r="M184" s="41" t="s">
        <v>2283</v>
      </c>
    </row>
    <row r="185" spans="1:13" x14ac:dyDescent="0.2">
      <c r="A185" s="41" t="s">
        <v>2579</v>
      </c>
      <c r="B185" s="41" t="s">
        <v>2277</v>
      </c>
      <c r="C185" s="41" t="s">
        <v>2278</v>
      </c>
      <c r="D185" s="41" t="s">
        <v>2284</v>
      </c>
      <c r="E185" s="42">
        <v>2145</v>
      </c>
      <c r="F185" s="41"/>
      <c r="G185" s="41" t="s">
        <v>661</v>
      </c>
      <c r="H185" s="42">
        <v>11501277</v>
      </c>
      <c r="I185" s="41" t="s">
        <v>2285</v>
      </c>
      <c r="J185" s="41"/>
      <c r="K185" s="41" t="s">
        <v>2286</v>
      </c>
      <c r="L185" s="41" t="s">
        <v>2287</v>
      </c>
      <c r="M185" s="41" t="s">
        <v>2288</v>
      </c>
    </row>
    <row r="186" spans="1:13" x14ac:dyDescent="0.2">
      <c r="A186" s="41" t="s">
        <v>2579</v>
      </c>
      <c r="B186" s="41" t="s">
        <v>2277</v>
      </c>
      <c r="C186" s="41" t="s">
        <v>2278</v>
      </c>
      <c r="D186" s="41" t="s">
        <v>2289</v>
      </c>
      <c r="E186" s="42">
        <v>2149</v>
      </c>
      <c r="F186" s="41"/>
      <c r="G186" s="41" t="s">
        <v>661</v>
      </c>
      <c r="H186" s="42">
        <v>4581</v>
      </c>
      <c r="I186" s="41" t="s">
        <v>2290</v>
      </c>
      <c r="J186" s="41" t="s">
        <v>2289</v>
      </c>
      <c r="K186" s="41"/>
      <c r="L186" s="41" t="s">
        <v>2291</v>
      </c>
      <c r="M186" s="41" t="s">
        <v>2292</v>
      </c>
    </row>
    <row r="187" spans="1:13" x14ac:dyDescent="0.2">
      <c r="A187" s="41" t="s">
        <v>2579</v>
      </c>
      <c r="B187" s="41" t="s">
        <v>2277</v>
      </c>
      <c r="C187" s="41" t="s">
        <v>2278</v>
      </c>
      <c r="D187" s="41" t="s">
        <v>2293</v>
      </c>
      <c r="E187" s="42">
        <v>2150</v>
      </c>
      <c r="F187" s="41"/>
      <c r="G187" s="41" t="s">
        <v>661</v>
      </c>
      <c r="H187" s="42">
        <v>5610</v>
      </c>
      <c r="I187" s="41" t="s">
        <v>2294</v>
      </c>
      <c r="J187" s="41"/>
      <c r="K187" s="41" t="s">
        <v>2295</v>
      </c>
      <c r="L187" s="41" t="s">
        <v>2296</v>
      </c>
      <c r="M187" s="41" t="s">
        <v>2297</v>
      </c>
    </row>
    <row r="188" spans="1:13" x14ac:dyDescent="0.2">
      <c r="A188" s="41" t="s">
        <v>2401</v>
      </c>
      <c r="B188" s="41" t="s">
        <v>326</v>
      </c>
      <c r="C188" s="41" t="s">
        <v>1028</v>
      </c>
      <c r="D188" s="41" t="s">
        <v>1034</v>
      </c>
      <c r="E188" s="42">
        <v>2364</v>
      </c>
      <c r="F188" s="41"/>
      <c r="G188" s="41" t="s">
        <v>661</v>
      </c>
      <c r="H188" s="42">
        <v>5281969</v>
      </c>
      <c r="I188" s="41" t="s">
        <v>1035</v>
      </c>
      <c r="J188" s="41"/>
      <c r="K188" s="41" t="s">
        <v>1036</v>
      </c>
      <c r="L188" s="41" t="s">
        <v>1037</v>
      </c>
      <c r="M188" s="41" t="s">
        <v>1038</v>
      </c>
    </row>
    <row r="189" spans="1:13" x14ac:dyDescent="0.2">
      <c r="A189" s="41" t="s">
        <v>2402</v>
      </c>
      <c r="B189" s="41" t="s">
        <v>327</v>
      </c>
      <c r="C189" s="41" t="s">
        <v>1039</v>
      </c>
      <c r="D189" s="41" t="s">
        <v>1034</v>
      </c>
      <c r="E189" s="42">
        <v>2364</v>
      </c>
      <c r="F189" s="41"/>
      <c r="G189" s="41" t="s">
        <v>661</v>
      </c>
      <c r="H189" s="42">
        <v>5281969</v>
      </c>
      <c r="I189" s="41" t="s">
        <v>1035</v>
      </c>
      <c r="J189" s="41"/>
      <c r="K189" s="41" t="s">
        <v>1036</v>
      </c>
      <c r="L189" s="41" t="s">
        <v>1037</v>
      </c>
      <c r="M189" s="41" t="s">
        <v>1038</v>
      </c>
    </row>
    <row r="190" spans="1:13" x14ac:dyDescent="0.2">
      <c r="A190" s="41" t="s">
        <v>2462</v>
      </c>
      <c r="B190" s="41" t="s">
        <v>1559</v>
      </c>
      <c r="C190" s="41" t="s">
        <v>1560</v>
      </c>
      <c r="D190" s="41" t="s">
        <v>1034</v>
      </c>
      <c r="E190" s="42">
        <v>2364</v>
      </c>
      <c r="F190" s="41"/>
      <c r="G190" s="41" t="s">
        <v>661</v>
      </c>
      <c r="H190" s="42">
        <v>5281969</v>
      </c>
      <c r="I190" s="41" t="s">
        <v>1035</v>
      </c>
      <c r="J190" s="41"/>
      <c r="K190" s="41" t="s">
        <v>1036</v>
      </c>
      <c r="L190" s="41" t="s">
        <v>1037</v>
      </c>
      <c r="M190" s="41" t="s">
        <v>1038</v>
      </c>
    </row>
    <row r="191" spans="1:13" x14ac:dyDescent="0.2">
      <c r="A191" s="41" t="s">
        <v>2501</v>
      </c>
      <c r="B191" s="41" t="s">
        <v>1783</v>
      </c>
      <c r="C191" s="41" t="s">
        <v>1784</v>
      </c>
      <c r="D191" s="41" t="s">
        <v>1785</v>
      </c>
      <c r="E191" s="42">
        <v>2365</v>
      </c>
      <c r="F191" s="41"/>
      <c r="G191" s="41" t="s">
        <v>661</v>
      </c>
      <c r="H191" s="42">
        <v>239</v>
      </c>
      <c r="I191" s="41" t="s">
        <v>1786</v>
      </c>
      <c r="J191" s="41"/>
      <c r="K191" s="41"/>
      <c r="L191" s="41" t="s">
        <v>1787</v>
      </c>
      <c r="M191" s="41" t="s">
        <v>1788</v>
      </c>
    </row>
    <row r="192" spans="1:13" x14ac:dyDescent="0.2">
      <c r="A192" s="41" t="s">
        <v>2495</v>
      </c>
      <c r="B192" s="41" t="s">
        <v>358</v>
      </c>
      <c r="C192" s="41" t="s">
        <v>1740</v>
      </c>
      <c r="D192" s="41" t="s">
        <v>1741</v>
      </c>
      <c r="E192" s="42">
        <v>2481</v>
      </c>
      <c r="F192" s="41"/>
      <c r="G192" s="41" t="s">
        <v>661</v>
      </c>
      <c r="H192" s="42">
        <v>5280892</v>
      </c>
      <c r="I192" s="41" t="s">
        <v>1742</v>
      </c>
      <c r="J192" s="41"/>
      <c r="K192" s="41" t="s">
        <v>1743</v>
      </c>
      <c r="L192" s="41" t="s">
        <v>1744</v>
      </c>
      <c r="M192" s="41" t="s">
        <v>1745</v>
      </c>
    </row>
    <row r="193" spans="1:13" x14ac:dyDescent="0.2">
      <c r="A193" s="41" t="s">
        <v>2531</v>
      </c>
      <c r="B193" s="41" t="s">
        <v>1984</v>
      </c>
      <c r="C193" s="41" t="s">
        <v>1985</v>
      </c>
      <c r="D193" s="41" t="s">
        <v>1986</v>
      </c>
      <c r="E193" s="42">
        <v>2483</v>
      </c>
      <c r="F193" s="41"/>
      <c r="G193" s="41" t="s">
        <v>661</v>
      </c>
      <c r="H193" s="42">
        <v>5280778</v>
      </c>
      <c r="I193" s="41" t="s">
        <v>1987</v>
      </c>
      <c r="J193" s="41"/>
      <c r="K193" s="41" t="s">
        <v>1988</v>
      </c>
      <c r="L193" s="41" t="s">
        <v>1989</v>
      </c>
      <c r="M193" s="41" t="s">
        <v>1990</v>
      </c>
    </row>
    <row r="194" spans="1:13" x14ac:dyDescent="0.2">
      <c r="A194" s="41" t="s">
        <v>2494</v>
      </c>
      <c r="B194" s="41" t="s">
        <v>357</v>
      </c>
      <c r="C194" s="41" t="s">
        <v>1725</v>
      </c>
      <c r="D194" s="41" t="s">
        <v>1726</v>
      </c>
      <c r="E194" s="42">
        <v>2487</v>
      </c>
      <c r="F194" s="41"/>
      <c r="G194" s="41" t="s">
        <v>661</v>
      </c>
      <c r="H194" s="42">
        <v>5280492</v>
      </c>
      <c r="I194" s="41" t="s">
        <v>1727</v>
      </c>
      <c r="J194" s="41"/>
      <c r="K194" s="41" t="s">
        <v>1728</v>
      </c>
      <c r="L194" s="41" t="s">
        <v>1729</v>
      </c>
      <c r="M194" s="41" t="s">
        <v>1730</v>
      </c>
    </row>
    <row r="195" spans="1:13" x14ac:dyDescent="0.2">
      <c r="A195" s="41" t="s">
        <v>2495</v>
      </c>
      <c r="B195" s="41" t="s">
        <v>358</v>
      </c>
      <c r="C195" s="41" t="s">
        <v>1740</v>
      </c>
      <c r="D195" s="41" t="s">
        <v>1726</v>
      </c>
      <c r="E195" s="42">
        <v>2487</v>
      </c>
      <c r="F195" s="41"/>
      <c r="G195" s="41" t="s">
        <v>661</v>
      </c>
      <c r="H195" s="42">
        <v>5280492</v>
      </c>
      <c r="I195" s="41" t="s">
        <v>1727</v>
      </c>
      <c r="J195" s="41"/>
      <c r="K195" s="41" t="s">
        <v>1728</v>
      </c>
      <c r="L195" s="41" t="s">
        <v>1729</v>
      </c>
      <c r="M195" s="41" t="s">
        <v>1730</v>
      </c>
    </row>
    <row r="196" spans="1:13" x14ac:dyDescent="0.2">
      <c r="A196" s="41" t="s">
        <v>2443</v>
      </c>
      <c r="B196" s="41" t="s">
        <v>1333</v>
      </c>
      <c r="C196" s="41" t="s">
        <v>1334</v>
      </c>
      <c r="D196" s="41" t="s">
        <v>1335</v>
      </c>
      <c r="E196" s="42">
        <v>2661</v>
      </c>
      <c r="F196" s="41"/>
      <c r="G196" s="41" t="s">
        <v>661</v>
      </c>
      <c r="H196" s="42">
        <v>5283454</v>
      </c>
      <c r="I196" s="41" t="s">
        <v>1336</v>
      </c>
      <c r="J196" s="41"/>
      <c r="K196" s="41" t="s">
        <v>1337</v>
      </c>
      <c r="L196" s="41" t="s">
        <v>1338</v>
      </c>
      <c r="M196" s="41" t="s">
        <v>1339</v>
      </c>
    </row>
    <row r="197" spans="1:13" x14ac:dyDescent="0.2">
      <c r="A197" s="41" t="s">
        <v>2448</v>
      </c>
      <c r="B197" s="41" t="s">
        <v>334</v>
      </c>
      <c r="C197" s="41" t="s">
        <v>1380</v>
      </c>
      <c r="D197" s="41" t="s">
        <v>1381</v>
      </c>
      <c r="E197" s="42">
        <v>2752</v>
      </c>
      <c r="F197" s="41"/>
      <c r="G197" s="41" t="s">
        <v>661</v>
      </c>
      <c r="H197" s="42">
        <v>123976</v>
      </c>
      <c r="I197" s="41" t="s">
        <v>1382</v>
      </c>
      <c r="J197" s="41"/>
      <c r="K197" s="41" t="s">
        <v>1383</v>
      </c>
      <c r="L197" s="41" t="s">
        <v>1384</v>
      </c>
      <c r="M197" s="41" t="s">
        <v>1385</v>
      </c>
    </row>
    <row r="198" spans="1:13" x14ac:dyDescent="0.2">
      <c r="A198" s="41" t="s">
        <v>2418</v>
      </c>
      <c r="B198" s="41" t="s">
        <v>1121</v>
      </c>
      <c r="C198" s="41" t="s">
        <v>1122</v>
      </c>
      <c r="D198" s="41" t="s">
        <v>1139</v>
      </c>
      <c r="E198" s="42">
        <v>2806</v>
      </c>
      <c r="F198" s="41"/>
      <c r="G198" s="41" t="s">
        <v>661</v>
      </c>
      <c r="H198" s="42">
        <v>11005</v>
      </c>
      <c r="I198" s="41" t="s">
        <v>1140</v>
      </c>
      <c r="J198" s="41"/>
      <c r="K198" s="41" t="s">
        <v>1141</v>
      </c>
      <c r="L198" s="41" t="s">
        <v>1142</v>
      </c>
      <c r="M198" s="41" t="s">
        <v>1143</v>
      </c>
    </row>
    <row r="199" spans="1:13" x14ac:dyDescent="0.2">
      <c r="A199" s="41" t="s">
        <v>2421</v>
      </c>
      <c r="B199" s="41" t="s">
        <v>344</v>
      </c>
      <c r="C199" s="41" t="s">
        <v>1170</v>
      </c>
      <c r="D199" s="41" t="s">
        <v>1139</v>
      </c>
      <c r="E199" s="42">
        <v>2806</v>
      </c>
      <c r="F199" s="41"/>
      <c r="G199" s="41" t="s">
        <v>661</v>
      </c>
      <c r="H199" s="42">
        <v>11005</v>
      </c>
      <c r="I199" s="41" t="s">
        <v>1140</v>
      </c>
      <c r="J199" s="41"/>
      <c r="K199" s="41" t="s">
        <v>1141</v>
      </c>
      <c r="L199" s="41" t="s">
        <v>1142</v>
      </c>
      <c r="M199" s="41" t="s">
        <v>1143</v>
      </c>
    </row>
    <row r="200" spans="1:13" x14ac:dyDescent="0.2">
      <c r="A200" s="41" t="s">
        <v>2353</v>
      </c>
      <c r="B200" s="41" t="s">
        <v>311</v>
      </c>
      <c r="C200" s="41" t="s">
        <v>690</v>
      </c>
      <c r="D200" s="41" t="s">
        <v>691</v>
      </c>
      <c r="E200" s="42">
        <v>2844</v>
      </c>
      <c r="F200" s="41"/>
      <c r="G200" s="41" t="s">
        <v>661</v>
      </c>
      <c r="H200" s="42">
        <v>60961</v>
      </c>
      <c r="I200" s="41" t="s">
        <v>692</v>
      </c>
      <c r="J200" s="41"/>
      <c r="K200" s="41" t="s">
        <v>693</v>
      </c>
      <c r="L200" s="41" t="s">
        <v>694</v>
      </c>
      <c r="M200" s="41" t="s">
        <v>695</v>
      </c>
    </row>
    <row r="201" spans="1:13" x14ac:dyDescent="0.2">
      <c r="A201" s="41" t="s">
        <v>2354</v>
      </c>
      <c r="B201" s="41" t="s">
        <v>312</v>
      </c>
      <c r="C201" s="41" t="s">
        <v>696</v>
      </c>
      <c r="D201" s="41" t="s">
        <v>691</v>
      </c>
      <c r="E201" s="42">
        <v>2844</v>
      </c>
      <c r="F201" s="41"/>
      <c r="G201" s="41" t="s">
        <v>661</v>
      </c>
      <c r="H201" s="42">
        <v>60961</v>
      </c>
      <c r="I201" s="41" t="s">
        <v>692</v>
      </c>
      <c r="J201" s="41"/>
      <c r="K201" s="41" t="s">
        <v>693</v>
      </c>
      <c r="L201" s="41" t="s">
        <v>694</v>
      </c>
      <c r="M201" s="41" t="s">
        <v>695</v>
      </c>
    </row>
    <row r="202" spans="1:13" x14ac:dyDescent="0.2">
      <c r="A202" s="41" t="s">
        <v>2355</v>
      </c>
      <c r="B202" s="41" t="s">
        <v>313</v>
      </c>
      <c r="C202" s="41" t="s">
        <v>697</v>
      </c>
      <c r="D202" s="41" t="s">
        <v>691</v>
      </c>
      <c r="E202" s="42">
        <v>2844</v>
      </c>
      <c r="F202" s="41"/>
      <c r="G202" s="41" t="s">
        <v>661</v>
      </c>
      <c r="H202" s="42">
        <v>60961</v>
      </c>
      <c r="I202" s="41" t="s">
        <v>692</v>
      </c>
      <c r="J202" s="41"/>
      <c r="K202" s="41" t="s">
        <v>693</v>
      </c>
      <c r="L202" s="41" t="s">
        <v>694</v>
      </c>
      <c r="M202" s="41" t="s">
        <v>695</v>
      </c>
    </row>
    <row r="203" spans="1:13" x14ac:dyDescent="0.2">
      <c r="A203" s="41" t="s">
        <v>2356</v>
      </c>
      <c r="B203" s="41" t="s">
        <v>314</v>
      </c>
      <c r="C203" s="41" t="s">
        <v>698</v>
      </c>
      <c r="D203" s="41" t="s">
        <v>691</v>
      </c>
      <c r="E203" s="42">
        <v>2844</v>
      </c>
      <c r="F203" s="41"/>
      <c r="G203" s="41" t="s">
        <v>661</v>
      </c>
      <c r="H203" s="42">
        <v>60961</v>
      </c>
      <c r="I203" s="41" t="s">
        <v>692</v>
      </c>
      <c r="J203" s="41"/>
      <c r="K203" s="41" t="s">
        <v>693</v>
      </c>
      <c r="L203" s="41" t="s">
        <v>694</v>
      </c>
      <c r="M203" s="41" t="s">
        <v>695</v>
      </c>
    </row>
    <row r="204" spans="1:13" x14ac:dyDescent="0.2">
      <c r="A204" s="41" t="s">
        <v>2448</v>
      </c>
      <c r="B204" s="41" t="s">
        <v>334</v>
      </c>
      <c r="C204" s="41" t="s">
        <v>1380</v>
      </c>
      <c r="D204" s="41" t="s">
        <v>1386</v>
      </c>
      <c r="E204" s="42">
        <v>2885</v>
      </c>
      <c r="F204" s="41"/>
      <c r="G204" s="41" t="s">
        <v>661</v>
      </c>
      <c r="H204" s="42">
        <v>65094</v>
      </c>
      <c r="I204" s="41" t="s">
        <v>1387</v>
      </c>
      <c r="J204" s="41"/>
      <c r="K204" s="41" t="s">
        <v>1388</v>
      </c>
      <c r="L204" s="41" t="s">
        <v>1389</v>
      </c>
      <c r="M204" s="41" t="s">
        <v>1390</v>
      </c>
    </row>
    <row r="205" spans="1:13" x14ac:dyDescent="0.2">
      <c r="A205" s="41" t="s">
        <v>2466</v>
      </c>
      <c r="B205" s="41" t="s">
        <v>1586</v>
      </c>
      <c r="C205" s="41" t="s">
        <v>1587</v>
      </c>
      <c r="D205" s="41" t="s">
        <v>1588</v>
      </c>
      <c r="E205" s="42">
        <v>2906</v>
      </c>
      <c r="F205" s="41"/>
      <c r="G205" s="41" t="s">
        <v>661</v>
      </c>
      <c r="H205" s="42">
        <v>5497152</v>
      </c>
      <c r="I205" s="41" t="s">
        <v>1589</v>
      </c>
      <c r="J205" s="41"/>
      <c r="K205" s="41" t="s">
        <v>1590</v>
      </c>
      <c r="L205" s="41" t="s">
        <v>1591</v>
      </c>
      <c r="M205" s="41" t="s">
        <v>1592</v>
      </c>
    </row>
    <row r="206" spans="1:13" x14ac:dyDescent="0.2">
      <c r="A206" s="41" t="s">
        <v>2487</v>
      </c>
      <c r="B206" s="41" t="s">
        <v>359</v>
      </c>
      <c r="C206" s="41" t="s">
        <v>1698</v>
      </c>
      <c r="D206" s="41" t="s">
        <v>1588</v>
      </c>
      <c r="E206" s="42">
        <v>2906</v>
      </c>
      <c r="F206" s="41"/>
      <c r="G206" s="41" t="s">
        <v>661</v>
      </c>
      <c r="H206" s="42">
        <v>5497152</v>
      </c>
      <c r="I206" s="41" t="s">
        <v>1589</v>
      </c>
      <c r="J206" s="41"/>
      <c r="K206" s="41" t="s">
        <v>1590</v>
      </c>
      <c r="L206" s="41" t="s">
        <v>1591</v>
      </c>
      <c r="M206" s="41" t="s">
        <v>1592</v>
      </c>
    </row>
    <row r="207" spans="1:13" x14ac:dyDescent="0.2">
      <c r="A207" s="41" t="s">
        <v>2488</v>
      </c>
      <c r="B207" s="41" t="s">
        <v>360</v>
      </c>
      <c r="C207" s="41" t="s">
        <v>1699</v>
      </c>
      <c r="D207" s="41" t="s">
        <v>1588</v>
      </c>
      <c r="E207" s="42">
        <v>2906</v>
      </c>
      <c r="F207" s="41"/>
      <c r="G207" s="41" t="s">
        <v>661</v>
      </c>
      <c r="H207" s="42">
        <v>5497152</v>
      </c>
      <c r="I207" s="41" t="s">
        <v>1589</v>
      </c>
      <c r="J207" s="41"/>
      <c r="K207" s="41" t="s">
        <v>1590</v>
      </c>
      <c r="L207" s="41" t="s">
        <v>1591</v>
      </c>
      <c r="M207" s="41" t="s">
        <v>1592</v>
      </c>
    </row>
    <row r="208" spans="1:13" x14ac:dyDescent="0.2">
      <c r="A208" s="41" t="s">
        <v>2489</v>
      </c>
      <c r="B208" s="41" t="s">
        <v>1710</v>
      </c>
      <c r="C208" s="41" t="s">
        <v>1711</v>
      </c>
      <c r="D208" s="41" t="s">
        <v>1588</v>
      </c>
      <c r="E208" s="42">
        <v>2906</v>
      </c>
      <c r="F208" s="41"/>
      <c r="G208" s="41" t="s">
        <v>661</v>
      </c>
      <c r="H208" s="42">
        <v>5497152</v>
      </c>
      <c r="I208" s="41" t="s">
        <v>1589</v>
      </c>
      <c r="J208" s="41"/>
      <c r="K208" s="41" t="s">
        <v>1590</v>
      </c>
      <c r="L208" s="41" t="s">
        <v>1591</v>
      </c>
      <c r="M208" s="41" t="s">
        <v>1592</v>
      </c>
    </row>
    <row r="209" spans="1:13" x14ac:dyDescent="0.2">
      <c r="A209" s="41" t="s">
        <v>2490</v>
      </c>
      <c r="B209" s="41" t="s">
        <v>1712</v>
      </c>
      <c r="C209" s="41" t="s">
        <v>1713</v>
      </c>
      <c r="D209" s="41" t="s">
        <v>1588</v>
      </c>
      <c r="E209" s="42">
        <v>2906</v>
      </c>
      <c r="F209" s="41"/>
      <c r="G209" s="41" t="s">
        <v>661</v>
      </c>
      <c r="H209" s="42">
        <v>5497152</v>
      </c>
      <c r="I209" s="41" t="s">
        <v>1589</v>
      </c>
      <c r="J209" s="41"/>
      <c r="K209" s="41" t="s">
        <v>1590</v>
      </c>
      <c r="L209" s="41" t="s">
        <v>1591</v>
      </c>
      <c r="M209" s="41" t="s">
        <v>1592</v>
      </c>
    </row>
    <row r="210" spans="1:13" x14ac:dyDescent="0.2">
      <c r="A210" s="41" t="s">
        <v>2491</v>
      </c>
      <c r="B210" s="41" t="s">
        <v>1714</v>
      </c>
      <c r="C210" s="41" t="s">
        <v>1715</v>
      </c>
      <c r="D210" s="41" t="s">
        <v>1588</v>
      </c>
      <c r="E210" s="42">
        <v>2906</v>
      </c>
      <c r="F210" s="41"/>
      <c r="G210" s="41" t="s">
        <v>661</v>
      </c>
      <c r="H210" s="42">
        <v>5497152</v>
      </c>
      <c r="I210" s="41" t="s">
        <v>1589</v>
      </c>
      <c r="J210" s="41"/>
      <c r="K210" s="41" t="s">
        <v>1590</v>
      </c>
      <c r="L210" s="41" t="s">
        <v>1591</v>
      </c>
      <c r="M210" s="41" t="s">
        <v>1592</v>
      </c>
    </row>
    <row r="211" spans="1:13" x14ac:dyDescent="0.2">
      <c r="A211" s="41" t="s">
        <v>2492</v>
      </c>
      <c r="B211" s="41" t="s">
        <v>1716</v>
      </c>
      <c r="C211" s="41" t="s">
        <v>1717</v>
      </c>
      <c r="D211" s="41" t="s">
        <v>1588</v>
      </c>
      <c r="E211" s="42">
        <v>2906</v>
      </c>
      <c r="F211" s="41"/>
      <c r="G211" s="41" t="s">
        <v>661</v>
      </c>
      <c r="H211" s="42">
        <v>5497152</v>
      </c>
      <c r="I211" s="41" t="s">
        <v>1589</v>
      </c>
      <c r="J211" s="41"/>
      <c r="K211" s="41" t="s">
        <v>1590</v>
      </c>
      <c r="L211" s="41" t="s">
        <v>1591</v>
      </c>
      <c r="M211" s="41" t="s">
        <v>1592</v>
      </c>
    </row>
    <row r="212" spans="1:13" x14ac:dyDescent="0.2">
      <c r="A212" s="41" t="s">
        <v>2538</v>
      </c>
      <c r="B212" s="41" t="s">
        <v>2061</v>
      </c>
      <c r="C212" s="41" t="s">
        <v>2062</v>
      </c>
      <c r="D212" s="41" t="s">
        <v>1588</v>
      </c>
      <c r="E212" s="42">
        <v>2906</v>
      </c>
      <c r="F212" s="41"/>
      <c r="G212" s="41" t="s">
        <v>661</v>
      </c>
      <c r="H212" s="42">
        <v>5497152</v>
      </c>
      <c r="I212" s="41" t="s">
        <v>1589</v>
      </c>
      <c r="J212" s="41"/>
      <c r="K212" s="41" t="s">
        <v>1590</v>
      </c>
      <c r="L212" s="41" t="s">
        <v>1591</v>
      </c>
      <c r="M212" s="41" t="s">
        <v>1592</v>
      </c>
    </row>
    <row r="213" spans="1:13" x14ac:dyDescent="0.2">
      <c r="A213" s="41" t="s">
        <v>2566</v>
      </c>
      <c r="B213" s="41" t="s">
        <v>361</v>
      </c>
      <c r="C213" s="41" t="s">
        <v>2220</v>
      </c>
      <c r="D213" s="41" t="s">
        <v>1588</v>
      </c>
      <c r="E213" s="42">
        <v>2906</v>
      </c>
      <c r="F213" s="41"/>
      <c r="G213" s="41" t="s">
        <v>661</v>
      </c>
      <c r="H213" s="42">
        <v>5497152</v>
      </c>
      <c r="I213" s="41" t="s">
        <v>1589</v>
      </c>
      <c r="J213" s="41"/>
      <c r="K213" s="41" t="s">
        <v>1590</v>
      </c>
      <c r="L213" s="41" t="s">
        <v>1591</v>
      </c>
      <c r="M213" s="41" t="s">
        <v>1592</v>
      </c>
    </row>
    <row r="214" spans="1:13" x14ac:dyDescent="0.2">
      <c r="A214" s="41" t="s">
        <v>2488</v>
      </c>
      <c r="B214" s="41" t="s">
        <v>360</v>
      </c>
      <c r="C214" s="41" t="s">
        <v>1699</v>
      </c>
      <c r="D214" s="41" t="s">
        <v>1700</v>
      </c>
      <c r="E214" s="42">
        <v>2910</v>
      </c>
      <c r="F214" s="41"/>
      <c r="G214" s="41" t="s">
        <v>661</v>
      </c>
      <c r="H214" s="42">
        <v>11132720</v>
      </c>
      <c r="I214" s="41" t="s">
        <v>1701</v>
      </c>
      <c r="J214" s="41"/>
      <c r="K214" s="41" t="s">
        <v>1702</v>
      </c>
      <c r="L214" s="41" t="s">
        <v>1703</v>
      </c>
      <c r="M214" s="41" t="s">
        <v>1704</v>
      </c>
    </row>
    <row r="215" spans="1:13" x14ac:dyDescent="0.2">
      <c r="A215" s="41" t="s">
        <v>2489</v>
      </c>
      <c r="B215" s="41" t="s">
        <v>1710</v>
      </c>
      <c r="C215" s="41" t="s">
        <v>1711</v>
      </c>
      <c r="D215" s="41" t="s">
        <v>1700</v>
      </c>
      <c r="E215" s="42">
        <v>2910</v>
      </c>
      <c r="F215" s="41"/>
      <c r="G215" s="41" t="s">
        <v>661</v>
      </c>
      <c r="H215" s="42">
        <v>11132720</v>
      </c>
      <c r="I215" s="41" t="s">
        <v>1701</v>
      </c>
      <c r="J215" s="41"/>
      <c r="K215" s="41" t="s">
        <v>1702</v>
      </c>
      <c r="L215" s="41" t="s">
        <v>1703</v>
      </c>
      <c r="M215" s="41" t="s">
        <v>1704</v>
      </c>
    </row>
    <row r="216" spans="1:13" x14ac:dyDescent="0.2">
      <c r="A216" s="41" t="s">
        <v>2490</v>
      </c>
      <c r="B216" s="41" t="s">
        <v>1712</v>
      </c>
      <c r="C216" s="41" t="s">
        <v>1713</v>
      </c>
      <c r="D216" s="41" t="s">
        <v>1700</v>
      </c>
      <c r="E216" s="42">
        <v>2910</v>
      </c>
      <c r="F216" s="41"/>
      <c r="G216" s="41" t="s">
        <v>661</v>
      </c>
      <c r="H216" s="42">
        <v>11132720</v>
      </c>
      <c r="I216" s="41" t="s">
        <v>1701</v>
      </c>
      <c r="J216" s="41"/>
      <c r="K216" s="41" t="s">
        <v>1702</v>
      </c>
      <c r="L216" s="41" t="s">
        <v>1703</v>
      </c>
      <c r="M216" s="41" t="s">
        <v>1704</v>
      </c>
    </row>
    <row r="217" spans="1:13" x14ac:dyDescent="0.2">
      <c r="A217" s="41" t="s">
        <v>2491</v>
      </c>
      <c r="B217" s="41" t="s">
        <v>1714</v>
      </c>
      <c r="C217" s="41" t="s">
        <v>1715</v>
      </c>
      <c r="D217" s="41" t="s">
        <v>1700</v>
      </c>
      <c r="E217" s="42">
        <v>2910</v>
      </c>
      <c r="F217" s="41"/>
      <c r="G217" s="41" t="s">
        <v>661</v>
      </c>
      <c r="H217" s="42">
        <v>11132720</v>
      </c>
      <c r="I217" s="41" t="s">
        <v>1701</v>
      </c>
      <c r="J217" s="41"/>
      <c r="K217" s="41" t="s">
        <v>1702</v>
      </c>
      <c r="L217" s="41" t="s">
        <v>1703</v>
      </c>
      <c r="M217" s="41" t="s">
        <v>1704</v>
      </c>
    </row>
    <row r="218" spans="1:13" x14ac:dyDescent="0.2">
      <c r="A218" s="41" t="s">
        <v>2488</v>
      </c>
      <c r="B218" s="41" t="s">
        <v>360</v>
      </c>
      <c r="C218" s="41" t="s">
        <v>1699</v>
      </c>
      <c r="D218" s="41" t="s">
        <v>1705</v>
      </c>
      <c r="E218" s="42">
        <v>2911</v>
      </c>
      <c r="F218" s="41"/>
      <c r="G218" s="41" t="s">
        <v>661</v>
      </c>
      <c r="H218" s="42">
        <v>6440220</v>
      </c>
      <c r="I218" s="41" t="s">
        <v>1706</v>
      </c>
      <c r="J218" s="41"/>
      <c r="K218" s="41" t="s">
        <v>1707</v>
      </c>
      <c r="L218" s="41" t="s">
        <v>1708</v>
      </c>
      <c r="M218" s="41" t="s">
        <v>1709</v>
      </c>
    </row>
    <row r="219" spans="1:13" x14ac:dyDescent="0.2">
      <c r="A219" s="41" t="s">
        <v>2489</v>
      </c>
      <c r="B219" s="41" t="s">
        <v>1710</v>
      </c>
      <c r="C219" s="41" t="s">
        <v>1711</v>
      </c>
      <c r="D219" s="41" t="s">
        <v>1705</v>
      </c>
      <c r="E219" s="42">
        <v>2911</v>
      </c>
      <c r="F219" s="41"/>
      <c r="G219" s="41" t="s">
        <v>661</v>
      </c>
      <c r="H219" s="42">
        <v>6440220</v>
      </c>
      <c r="I219" s="41" t="s">
        <v>1706</v>
      </c>
      <c r="J219" s="41"/>
      <c r="K219" s="41" t="s">
        <v>1707</v>
      </c>
      <c r="L219" s="41" t="s">
        <v>1708</v>
      </c>
      <c r="M219" s="41" t="s">
        <v>1709</v>
      </c>
    </row>
    <row r="220" spans="1:13" x14ac:dyDescent="0.2">
      <c r="A220" s="41" t="s">
        <v>2491</v>
      </c>
      <c r="B220" s="41" t="s">
        <v>1714</v>
      </c>
      <c r="C220" s="41" t="s">
        <v>1715</v>
      </c>
      <c r="D220" s="41" t="s">
        <v>1705</v>
      </c>
      <c r="E220" s="42">
        <v>2911</v>
      </c>
      <c r="F220" s="41"/>
      <c r="G220" s="41" t="s">
        <v>661</v>
      </c>
      <c r="H220" s="42">
        <v>6440220</v>
      </c>
      <c r="I220" s="41" t="s">
        <v>1706</v>
      </c>
      <c r="J220" s="41"/>
      <c r="K220" s="41" t="s">
        <v>1707</v>
      </c>
      <c r="L220" s="41" t="s">
        <v>1708</v>
      </c>
      <c r="M220" s="41" t="s">
        <v>1709</v>
      </c>
    </row>
    <row r="221" spans="1:13" x14ac:dyDescent="0.2">
      <c r="A221" s="41" t="s">
        <v>2459</v>
      </c>
      <c r="B221" s="41" t="s">
        <v>1543</v>
      </c>
      <c r="C221" s="41" t="s">
        <v>1544</v>
      </c>
      <c r="D221" s="41" t="s">
        <v>1545</v>
      </c>
      <c r="E221" s="42">
        <v>2918</v>
      </c>
      <c r="F221" s="41"/>
      <c r="G221" s="41" t="s">
        <v>661</v>
      </c>
      <c r="H221" s="42">
        <v>3845</v>
      </c>
      <c r="I221" s="41" t="s">
        <v>1546</v>
      </c>
      <c r="J221" s="41"/>
      <c r="K221" s="41" t="s">
        <v>1547</v>
      </c>
      <c r="L221" s="41" t="s">
        <v>1548</v>
      </c>
      <c r="M221" s="41" t="s">
        <v>1549</v>
      </c>
    </row>
    <row r="222" spans="1:13" x14ac:dyDescent="0.2">
      <c r="A222" s="41" t="s">
        <v>2476</v>
      </c>
      <c r="B222" s="41" t="s">
        <v>1639</v>
      </c>
      <c r="C222" s="41" t="s">
        <v>1640</v>
      </c>
      <c r="D222" s="41" t="s">
        <v>1641</v>
      </c>
      <c r="E222" s="42">
        <v>2932</v>
      </c>
      <c r="F222" s="41"/>
      <c r="G222" s="41" t="s">
        <v>661</v>
      </c>
      <c r="H222" s="42">
        <v>107689</v>
      </c>
      <c r="I222" s="41" t="s">
        <v>1642</v>
      </c>
      <c r="J222" s="41"/>
      <c r="K222" s="41" t="s">
        <v>1643</v>
      </c>
      <c r="L222" s="41" t="s">
        <v>1644</v>
      </c>
      <c r="M222" s="41" t="s">
        <v>1645</v>
      </c>
    </row>
    <row r="223" spans="1:13" x14ac:dyDescent="0.2">
      <c r="A223" s="41" t="s">
        <v>2478</v>
      </c>
      <c r="B223" s="41" t="s">
        <v>354</v>
      </c>
      <c r="C223" s="41" t="s">
        <v>1652</v>
      </c>
      <c r="D223" s="41" t="s">
        <v>1653</v>
      </c>
      <c r="E223" s="42">
        <v>2933</v>
      </c>
      <c r="F223" s="41"/>
      <c r="G223" s="41" t="s">
        <v>661</v>
      </c>
      <c r="H223" s="42">
        <v>11367166</v>
      </c>
      <c r="I223" s="41" t="s">
        <v>1654</v>
      </c>
      <c r="J223" s="41"/>
      <c r="K223" s="41" t="s">
        <v>1655</v>
      </c>
      <c r="L223" s="41" t="s">
        <v>1656</v>
      </c>
      <c r="M223" s="41" t="s">
        <v>1657</v>
      </c>
    </row>
    <row r="224" spans="1:13" x14ac:dyDescent="0.2">
      <c r="A224" s="41" t="s">
        <v>2445</v>
      </c>
      <c r="B224" s="41" t="s">
        <v>1358</v>
      </c>
      <c r="C224" s="41" t="s">
        <v>1359</v>
      </c>
      <c r="D224" s="41" t="s">
        <v>1360</v>
      </c>
      <c r="E224" s="42">
        <v>3313</v>
      </c>
      <c r="F224" s="41"/>
      <c r="G224" s="41" t="s">
        <v>661</v>
      </c>
      <c r="H224" s="42">
        <v>6140</v>
      </c>
      <c r="I224" s="41" t="s">
        <v>1361</v>
      </c>
      <c r="J224" s="41" t="s">
        <v>1362</v>
      </c>
      <c r="K224" s="41" t="s">
        <v>1363</v>
      </c>
      <c r="L224" s="41" t="s">
        <v>1364</v>
      </c>
      <c r="M224" s="41" t="s">
        <v>1365</v>
      </c>
    </row>
    <row r="225" spans="1:13" x14ac:dyDescent="0.2">
      <c r="A225" s="41" t="s">
        <v>2400</v>
      </c>
      <c r="B225" s="41" t="s">
        <v>1018</v>
      </c>
      <c r="C225" s="41" t="s">
        <v>1019</v>
      </c>
      <c r="D225" s="41" t="s">
        <v>1023</v>
      </c>
      <c r="E225" s="42">
        <v>3333</v>
      </c>
      <c r="F225" s="41"/>
      <c r="G225" s="41" t="s">
        <v>661</v>
      </c>
      <c r="H225" s="42">
        <v>10473088</v>
      </c>
      <c r="I225" s="41" t="s">
        <v>1024</v>
      </c>
      <c r="J225" s="41"/>
      <c r="K225" s="41" t="s">
        <v>1025</v>
      </c>
      <c r="L225" s="41" t="s">
        <v>1026</v>
      </c>
      <c r="M225" s="41" t="s">
        <v>1027</v>
      </c>
    </row>
    <row r="226" spans="1:13" x14ac:dyDescent="0.2">
      <c r="A226" s="41" t="s">
        <v>2398</v>
      </c>
      <c r="B226" s="41" t="s">
        <v>355</v>
      </c>
      <c r="C226" s="41" t="s">
        <v>1001</v>
      </c>
      <c r="D226" s="41" t="s">
        <v>1002</v>
      </c>
      <c r="E226" s="42">
        <v>3352</v>
      </c>
      <c r="F226" s="41"/>
      <c r="G226" s="41" t="s">
        <v>661</v>
      </c>
      <c r="H226" s="42">
        <v>5280879</v>
      </c>
      <c r="I226" s="41" t="s">
        <v>1003</v>
      </c>
      <c r="J226" s="41"/>
      <c r="K226" s="41" t="s">
        <v>1004</v>
      </c>
      <c r="L226" s="41" t="s">
        <v>1005</v>
      </c>
      <c r="M226" s="41" t="s">
        <v>1006</v>
      </c>
    </row>
    <row r="227" spans="1:13" x14ac:dyDescent="0.2">
      <c r="A227" s="41" t="s">
        <v>2399</v>
      </c>
      <c r="B227" s="41" t="s">
        <v>356</v>
      </c>
      <c r="C227" s="41" t="s">
        <v>1017</v>
      </c>
      <c r="D227" s="41" t="s">
        <v>1002</v>
      </c>
      <c r="E227" s="42">
        <v>3352</v>
      </c>
      <c r="F227" s="41"/>
      <c r="G227" s="41" t="s">
        <v>661</v>
      </c>
      <c r="H227" s="42">
        <v>5280879</v>
      </c>
      <c r="I227" s="41" t="s">
        <v>1003</v>
      </c>
      <c r="J227" s="41"/>
      <c r="K227" s="41" t="s">
        <v>1004</v>
      </c>
      <c r="L227" s="41" t="s">
        <v>1005</v>
      </c>
      <c r="M227" s="41" t="s">
        <v>1006</v>
      </c>
    </row>
    <row r="228" spans="1:13" x14ac:dyDescent="0.2">
      <c r="A228" s="41" t="s">
        <v>2453</v>
      </c>
      <c r="B228" s="41" t="s">
        <v>1501</v>
      </c>
      <c r="C228" s="41" t="s">
        <v>1502</v>
      </c>
      <c r="D228" s="41" t="s">
        <v>1002</v>
      </c>
      <c r="E228" s="42">
        <v>3352</v>
      </c>
      <c r="F228" s="41"/>
      <c r="G228" s="41" t="s">
        <v>661</v>
      </c>
      <c r="H228" s="42">
        <v>5280879</v>
      </c>
      <c r="I228" s="41" t="s">
        <v>1003</v>
      </c>
      <c r="J228" s="41"/>
      <c r="K228" s="41" t="s">
        <v>1004</v>
      </c>
      <c r="L228" s="41" t="s">
        <v>1005</v>
      </c>
      <c r="M228" s="41" t="s">
        <v>1006</v>
      </c>
    </row>
    <row r="229" spans="1:13" x14ac:dyDescent="0.2">
      <c r="A229" s="41" t="s">
        <v>2398</v>
      </c>
      <c r="B229" s="41" t="s">
        <v>355</v>
      </c>
      <c r="C229" s="41" t="s">
        <v>1001</v>
      </c>
      <c r="D229" s="41" t="s">
        <v>1007</v>
      </c>
      <c r="E229" s="42">
        <v>3353</v>
      </c>
      <c r="F229" s="41"/>
      <c r="G229" s="41" t="s">
        <v>661</v>
      </c>
      <c r="H229" s="42">
        <v>6435286</v>
      </c>
      <c r="I229" s="41" t="s">
        <v>1008</v>
      </c>
      <c r="J229" s="41"/>
      <c r="K229" s="41" t="s">
        <v>1009</v>
      </c>
      <c r="L229" s="41" t="s">
        <v>1010</v>
      </c>
      <c r="M229" s="41" t="s">
        <v>1011</v>
      </c>
    </row>
    <row r="230" spans="1:13" x14ac:dyDescent="0.2">
      <c r="A230" s="41" t="s">
        <v>2399</v>
      </c>
      <c r="B230" s="41" t="s">
        <v>356</v>
      </c>
      <c r="C230" s="41" t="s">
        <v>1017</v>
      </c>
      <c r="D230" s="41" t="s">
        <v>1007</v>
      </c>
      <c r="E230" s="42">
        <v>3353</v>
      </c>
      <c r="F230" s="41"/>
      <c r="G230" s="41" t="s">
        <v>661</v>
      </c>
      <c r="H230" s="42">
        <v>6435286</v>
      </c>
      <c r="I230" s="41" t="s">
        <v>1008</v>
      </c>
      <c r="J230" s="41"/>
      <c r="K230" s="41" t="s">
        <v>1009</v>
      </c>
      <c r="L230" s="41" t="s">
        <v>1010</v>
      </c>
      <c r="M230" s="41" t="s">
        <v>1011</v>
      </c>
    </row>
    <row r="231" spans="1:13" x14ac:dyDescent="0.2">
      <c r="A231" s="41" t="s">
        <v>2453</v>
      </c>
      <c r="B231" s="41" t="s">
        <v>1501</v>
      </c>
      <c r="C231" s="41" t="s">
        <v>1502</v>
      </c>
      <c r="D231" s="41" t="s">
        <v>1007</v>
      </c>
      <c r="E231" s="42">
        <v>3353</v>
      </c>
      <c r="F231" s="41"/>
      <c r="G231" s="41" t="s">
        <v>661</v>
      </c>
      <c r="H231" s="42">
        <v>6435286</v>
      </c>
      <c r="I231" s="41" t="s">
        <v>1008</v>
      </c>
      <c r="J231" s="41"/>
      <c r="K231" s="41" t="s">
        <v>1009</v>
      </c>
      <c r="L231" s="41" t="s">
        <v>1010</v>
      </c>
      <c r="M231" s="41" t="s">
        <v>1011</v>
      </c>
    </row>
    <row r="232" spans="1:13" x14ac:dyDescent="0.2">
      <c r="A232" s="41" t="s">
        <v>2398</v>
      </c>
      <c r="B232" s="41" t="s">
        <v>355</v>
      </c>
      <c r="C232" s="41" t="s">
        <v>1001</v>
      </c>
      <c r="D232" s="41" t="s">
        <v>1012</v>
      </c>
      <c r="E232" s="42">
        <v>3354</v>
      </c>
      <c r="F232" s="41"/>
      <c r="G232" s="41" t="s">
        <v>661</v>
      </c>
      <c r="H232" s="42">
        <v>5280493</v>
      </c>
      <c r="I232" s="41" t="s">
        <v>1013</v>
      </c>
      <c r="J232" s="41"/>
      <c r="K232" s="41" t="s">
        <v>1014</v>
      </c>
      <c r="L232" s="41" t="s">
        <v>1015</v>
      </c>
      <c r="M232" s="41" t="s">
        <v>1016</v>
      </c>
    </row>
    <row r="233" spans="1:13" x14ac:dyDescent="0.2">
      <c r="A233" s="41" t="s">
        <v>2399</v>
      </c>
      <c r="B233" s="41" t="s">
        <v>356</v>
      </c>
      <c r="C233" s="41" t="s">
        <v>1017</v>
      </c>
      <c r="D233" s="41" t="s">
        <v>1012</v>
      </c>
      <c r="E233" s="42">
        <v>3354</v>
      </c>
      <c r="F233" s="41"/>
      <c r="G233" s="41" t="s">
        <v>661</v>
      </c>
      <c r="H233" s="42">
        <v>5280493</v>
      </c>
      <c r="I233" s="41" t="s">
        <v>1013</v>
      </c>
      <c r="J233" s="41"/>
      <c r="K233" s="41" t="s">
        <v>1014</v>
      </c>
      <c r="L233" s="41" t="s">
        <v>1015</v>
      </c>
      <c r="M233" s="41" t="s">
        <v>1016</v>
      </c>
    </row>
    <row r="234" spans="1:13" x14ac:dyDescent="0.2">
      <c r="A234" s="41" t="s">
        <v>2453</v>
      </c>
      <c r="B234" s="41" t="s">
        <v>1501</v>
      </c>
      <c r="C234" s="41" t="s">
        <v>1502</v>
      </c>
      <c r="D234" s="41" t="s">
        <v>1012</v>
      </c>
      <c r="E234" s="42">
        <v>3354</v>
      </c>
      <c r="F234" s="41"/>
      <c r="G234" s="41" t="s">
        <v>661</v>
      </c>
      <c r="H234" s="42">
        <v>5280493</v>
      </c>
      <c r="I234" s="41" t="s">
        <v>1013</v>
      </c>
      <c r="J234" s="41"/>
      <c r="K234" s="41" t="s">
        <v>1014</v>
      </c>
      <c r="L234" s="41" t="s">
        <v>1015</v>
      </c>
      <c r="M234" s="41" t="s">
        <v>1016</v>
      </c>
    </row>
    <row r="235" spans="1:13" x14ac:dyDescent="0.2">
      <c r="A235" s="41" t="s">
        <v>2531</v>
      </c>
      <c r="B235" s="41" t="s">
        <v>1984</v>
      </c>
      <c r="C235" s="41" t="s">
        <v>1985</v>
      </c>
      <c r="D235" s="41" t="s">
        <v>1991</v>
      </c>
      <c r="E235" s="42">
        <v>3390</v>
      </c>
      <c r="F235" s="41"/>
      <c r="G235" s="41" t="s">
        <v>661</v>
      </c>
      <c r="H235" s="42">
        <v>5280733</v>
      </c>
      <c r="I235" s="41" t="s">
        <v>1992</v>
      </c>
      <c r="J235" s="41"/>
      <c r="K235" s="41" t="s">
        <v>1993</v>
      </c>
      <c r="L235" s="41" t="s">
        <v>1994</v>
      </c>
      <c r="M235" s="41" t="s">
        <v>1995</v>
      </c>
    </row>
    <row r="236" spans="1:13" x14ac:dyDescent="0.2">
      <c r="A236" s="41" t="s">
        <v>2531</v>
      </c>
      <c r="B236" s="41" t="s">
        <v>1984</v>
      </c>
      <c r="C236" s="41" t="s">
        <v>1985</v>
      </c>
      <c r="D236" s="41" t="s">
        <v>1996</v>
      </c>
      <c r="E236" s="42">
        <v>3391</v>
      </c>
      <c r="F236" s="41"/>
      <c r="G236" s="41" t="s">
        <v>661</v>
      </c>
      <c r="H236" s="42">
        <v>5283159</v>
      </c>
      <c r="I236" s="41" t="s">
        <v>1997</v>
      </c>
      <c r="J236" s="41"/>
      <c r="K236" s="41"/>
      <c r="L236" s="41" t="s">
        <v>1998</v>
      </c>
      <c r="M236" s="41" t="s">
        <v>1999</v>
      </c>
    </row>
    <row r="237" spans="1:13" x14ac:dyDescent="0.2">
      <c r="A237" s="41" t="s">
        <v>2531</v>
      </c>
      <c r="B237" s="41" t="s">
        <v>1984</v>
      </c>
      <c r="C237" s="41" t="s">
        <v>1985</v>
      </c>
      <c r="D237" s="41" t="s">
        <v>2000</v>
      </c>
      <c r="E237" s="42">
        <v>3392</v>
      </c>
      <c r="F237" s="41"/>
      <c r="G237" s="41" t="s">
        <v>661</v>
      </c>
      <c r="H237" s="42">
        <v>56947094</v>
      </c>
      <c r="I237" s="41" t="s">
        <v>2001</v>
      </c>
      <c r="J237" s="41"/>
      <c r="K237" s="41" t="s">
        <v>2002</v>
      </c>
      <c r="L237" s="41" t="s">
        <v>2003</v>
      </c>
      <c r="M237" s="41" t="s">
        <v>2004</v>
      </c>
    </row>
    <row r="238" spans="1:13" x14ac:dyDescent="0.2">
      <c r="A238" s="41" t="s">
        <v>2494</v>
      </c>
      <c r="B238" s="41" t="s">
        <v>357</v>
      </c>
      <c r="C238" s="41" t="s">
        <v>1725</v>
      </c>
      <c r="D238" s="41" t="s">
        <v>1731</v>
      </c>
      <c r="E238" s="42">
        <v>3399</v>
      </c>
      <c r="F238" s="41"/>
      <c r="G238" s="41" t="s">
        <v>661</v>
      </c>
      <c r="H238" s="42">
        <v>5280745</v>
      </c>
      <c r="I238" s="41" t="s">
        <v>1732</v>
      </c>
      <c r="J238" s="41"/>
      <c r="K238" s="41"/>
      <c r="L238" s="41" t="s">
        <v>1733</v>
      </c>
      <c r="M238" s="41" t="s">
        <v>1734</v>
      </c>
    </row>
    <row r="239" spans="1:13" x14ac:dyDescent="0.2">
      <c r="A239" s="41" t="s">
        <v>2495</v>
      </c>
      <c r="B239" s="41" t="s">
        <v>358</v>
      </c>
      <c r="C239" s="41" t="s">
        <v>1740</v>
      </c>
      <c r="D239" s="41" t="s">
        <v>1731</v>
      </c>
      <c r="E239" s="42">
        <v>3399</v>
      </c>
      <c r="F239" s="41"/>
      <c r="G239" s="41" t="s">
        <v>661</v>
      </c>
      <c r="H239" s="42">
        <v>5280745</v>
      </c>
      <c r="I239" s="41" t="s">
        <v>1732</v>
      </c>
      <c r="J239" s="41"/>
      <c r="K239" s="41"/>
      <c r="L239" s="41" t="s">
        <v>1733</v>
      </c>
      <c r="M239" s="41" t="s">
        <v>1734</v>
      </c>
    </row>
    <row r="240" spans="1:13" x14ac:dyDescent="0.2">
      <c r="A240" s="41" t="s">
        <v>2495</v>
      </c>
      <c r="B240" s="41" t="s">
        <v>358</v>
      </c>
      <c r="C240" s="41" t="s">
        <v>1740</v>
      </c>
      <c r="D240" s="41" t="s">
        <v>1746</v>
      </c>
      <c r="E240" s="42">
        <v>3401</v>
      </c>
      <c r="F240" s="41"/>
      <c r="G240" s="41" t="s">
        <v>661</v>
      </c>
      <c r="H240" s="42">
        <v>5280724</v>
      </c>
      <c r="I240" s="41" t="s">
        <v>1747</v>
      </c>
      <c r="J240" s="41" t="s">
        <v>1748</v>
      </c>
      <c r="K240" s="41" t="s">
        <v>1749</v>
      </c>
      <c r="L240" s="41" t="s">
        <v>1750</v>
      </c>
      <c r="M240" s="41" t="s">
        <v>1751</v>
      </c>
    </row>
    <row r="241" spans="1:13" x14ac:dyDescent="0.2">
      <c r="A241" s="41" t="s">
        <v>2456</v>
      </c>
      <c r="B241" s="41" t="s">
        <v>1532</v>
      </c>
      <c r="C241" s="41" t="s">
        <v>1533</v>
      </c>
      <c r="D241" s="41" t="s">
        <v>1534</v>
      </c>
      <c r="E241" s="42">
        <v>3404</v>
      </c>
      <c r="F241" s="41"/>
      <c r="G241" s="41" t="s">
        <v>661</v>
      </c>
      <c r="H241" s="42">
        <v>5283155</v>
      </c>
      <c r="I241" s="41" t="s">
        <v>1535</v>
      </c>
      <c r="J241" s="41"/>
      <c r="K241" s="41" t="s">
        <v>1536</v>
      </c>
      <c r="L241" s="41" t="s">
        <v>1537</v>
      </c>
      <c r="M241" s="41" t="s">
        <v>1538</v>
      </c>
    </row>
    <row r="242" spans="1:13" x14ac:dyDescent="0.2">
      <c r="A242" s="41" t="s">
        <v>2495</v>
      </c>
      <c r="B242" s="41" t="s">
        <v>358</v>
      </c>
      <c r="C242" s="41" t="s">
        <v>1740</v>
      </c>
      <c r="D242" s="41" t="s">
        <v>1534</v>
      </c>
      <c r="E242" s="42">
        <v>3404</v>
      </c>
      <c r="F242" s="41"/>
      <c r="G242" s="41" t="s">
        <v>661</v>
      </c>
      <c r="H242" s="42">
        <v>5283155</v>
      </c>
      <c r="I242" s="41" t="s">
        <v>1535</v>
      </c>
      <c r="J242" s="41"/>
      <c r="K242" s="41" t="s">
        <v>1536</v>
      </c>
      <c r="L242" s="41" t="s">
        <v>1537</v>
      </c>
      <c r="M242" s="41" t="s">
        <v>1538</v>
      </c>
    </row>
    <row r="243" spans="1:13" x14ac:dyDescent="0.2">
      <c r="A243" s="41" t="s">
        <v>2494</v>
      </c>
      <c r="B243" s="41" t="s">
        <v>357</v>
      </c>
      <c r="C243" s="41" t="s">
        <v>1725</v>
      </c>
      <c r="D243" s="41" t="s">
        <v>1735</v>
      </c>
      <c r="E243" s="42">
        <v>3405</v>
      </c>
      <c r="F243" s="41"/>
      <c r="G243" s="41" t="s">
        <v>661</v>
      </c>
      <c r="H243" s="42">
        <v>5283156</v>
      </c>
      <c r="I243" s="41" t="s">
        <v>1736</v>
      </c>
      <c r="J243" s="41"/>
      <c r="K243" s="41" t="s">
        <v>1737</v>
      </c>
      <c r="L243" s="41" t="s">
        <v>1738</v>
      </c>
      <c r="M243" s="41" t="s">
        <v>1739</v>
      </c>
    </row>
    <row r="244" spans="1:13" x14ac:dyDescent="0.2">
      <c r="A244" s="41" t="s">
        <v>2495</v>
      </c>
      <c r="B244" s="41" t="s">
        <v>358</v>
      </c>
      <c r="C244" s="41" t="s">
        <v>1740</v>
      </c>
      <c r="D244" s="41" t="s">
        <v>1735</v>
      </c>
      <c r="E244" s="42">
        <v>3405</v>
      </c>
      <c r="F244" s="41"/>
      <c r="G244" s="41" t="s">
        <v>661</v>
      </c>
      <c r="H244" s="42">
        <v>5283156</v>
      </c>
      <c r="I244" s="41" t="s">
        <v>1736</v>
      </c>
      <c r="J244" s="41"/>
      <c r="K244" s="41" t="s">
        <v>1737</v>
      </c>
      <c r="L244" s="41" t="s">
        <v>1738</v>
      </c>
      <c r="M244" s="41" t="s">
        <v>1739</v>
      </c>
    </row>
    <row r="245" spans="1:13" x14ac:dyDescent="0.2">
      <c r="A245" s="41" t="s">
        <v>2558</v>
      </c>
      <c r="B245" s="41" t="s">
        <v>2169</v>
      </c>
      <c r="C245" s="41" t="s">
        <v>2170</v>
      </c>
      <c r="D245" s="41" t="s">
        <v>2176</v>
      </c>
      <c r="E245" s="42">
        <v>3427</v>
      </c>
      <c r="F245" s="41"/>
      <c r="G245" s="41" t="s">
        <v>661</v>
      </c>
      <c r="H245" s="42">
        <v>124663</v>
      </c>
      <c r="I245" s="41" t="s">
        <v>2177</v>
      </c>
      <c r="J245" s="41"/>
      <c r="K245" s="41" t="s">
        <v>2178</v>
      </c>
      <c r="L245" s="41" t="s">
        <v>2179</v>
      </c>
      <c r="M245" s="41" t="s">
        <v>2180</v>
      </c>
    </row>
    <row r="246" spans="1:13" x14ac:dyDescent="0.2">
      <c r="A246" s="41" t="s">
        <v>2443</v>
      </c>
      <c r="B246" s="41" t="s">
        <v>1333</v>
      </c>
      <c r="C246" s="41" t="s">
        <v>1334</v>
      </c>
      <c r="D246" s="41" t="s">
        <v>1340</v>
      </c>
      <c r="E246" s="42">
        <v>3621</v>
      </c>
      <c r="F246" s="41"/>
      <c r="G246" s="41" t="s">
        <v>661</v>
      </c>
      <c r="H246" s="42">
        <v>27902</v>
      </c>
      <c r="I246" s="41" t="s">
        <v>1341</v>
      </c>
      <c r="J246" s="41"/>
      <c r="K246" s="41" t="s">
        <v>1342</v>
      </c>
      <c r="L246" s="41" t="s">
        <v>1343</v>
      </c>
      <c r="M246" s="41" t="s">
        <v>1344</v>
      </c>
    </row>
    <row r="247" spans="1:13" x14ac:dyDescent="0.2">
      <c r="A247" s="41" t="s">
        <v>2443</v>
      </c>
      <c r="B247" s="41" t="s">
        <v>1333</v>
      </c>
      <c r="C247" s="41" t="s">
        <v>1334</v>
      </c>
      <c r="D247" s="41" t="s">
        <v>1345</v>
      </c>
      <c r="E247" s="42">
        <v>3622</v>
      </c>
      <c r="F247" s="41"/>
      <c r="G247" s="41" t="s">
        <v>661</v>
      </c>
      <c r="H247" s="42">
        <v>4671</v>
      </c>
      <c r="I247" s="41" t="s">
        <v>1346</v>
      </c>
      <c r="J247" s="41" t="s">
        <v>1347</v>
      </c>
      <c r="K247" s="41" t="s">
        <v>1348</v>
      </c>
      <c r="L247" s="41" t="s">
        <v>1349</v>
      </c>
      <c r="M247" s="41" t="s">
        <v>1350</v>
      </c>
    </row>
    <row r="248" spans="1:13" x14ac:dyDescent="0.2">
      <c r="A248" s="41" t="s">
        <v>2462</v>
      </c>
      <c r="B248" s="41" t="s">
        <v>1559</v>
      </c>
      <c r="C248" s="41" t="s">
        <v>1560</v>
      </c>
      <c r="D248" s="41" t="s">
        <v>1345</v>
      </c>
      <c r="E248" s="42">
        <v>3622</v>
      </c>
      <c r="F248" s="41"/>
      <c r="G248" s="41" t="s">
        <v>661</v>
      </c>
      <c r="H248" s="42">
        <v>4671</v>
      </c>
      <c r="I248" s="41" t="s">
        <v>1346</v>
      </c>
      <c r="J248" s="41" t="s">
        <v>1347</v>
      </c>
      <c r="K248" s="41" t="s">
        <v>1348</v>
      </c>
      <c r="L248" s="41" t="s">
        <v>1349</v>
      </c>
      <c r="M248" s="41" t="s">
        <v>1350</v>
      </c>
    </row>
    <row r="249" spans="1:13" x14ac:dyDescent="0.2">
      <c r="A249" s="41" t="s">
        <v>2454</v>
      </c>
      <c r="B249" s="41" t="s">
        <v>1523</v>
      </c>
      <c r="C249" s="41" t="s">
        <v>1524</v>
      </c>
      <c r="D249" s="41" t="s">
        <v>1525</v>
      </c>
      <c r="E249" s="42">
        <v>3635</v>
      </c>
      <c r="F249" s="41"/>
      <c r="G249" s="41" t="s">
        <v>661</v>
      </c>
      <c r="H249" s="42">
        <v>5283389</v>
      </c>
      <c r="I249" s="41" t="s">
        <v>1526</v>
      </c>
      <c r="J249" s="41"/>
      <c r="K249" s="41" t="s">
        <v>1527</v>
      </c>
      <c r="L249" s="41" t="s">
        <v>1528</v>
      </c>
      <c r="M249" s="41" t="s">
        <v>1529</v>
      </c>
    </row>
    <row r="250" spans="1:13" x14ac:dyDescent="0.2">
      <c r="A250" s="41" t="s">
        <v>2491</v>
      </c>
      <c r="B250" s="41" t="s">
        <v>1714</v>
      </c>
      <c r="C250" s="41" t="s">
        <v>1715</v>
      </c>
      <c r="D250" s="41" t="s">
        <v>1525</v>
      </c>
      <c r="E250" s="42">
        <v>3635</v>
      </c>
      <c r="F250" s="41"/>
      <c r="G250" s="41" t="s">
        <v>661</v>
      </c>
      <c r="H250" s="42">
        <v>5283389</v>
      </c>
      <c r="I250" s="41" t="s">
        <v>1526</v>
      </c>
      <c r="J250" s="41"/>
      <c r="K250" s="41" t="s">
        <v>1527</v>
      </c>
      <c r="L250" s="41" t="s">
        <v>1528</v>
      </c>
      <c r="M250" s="41" t="s">
        <v>1529</v>
      </c>
    </row>
    <row r="251" spans="1:13" x14ac:dyDescent="0.2">
      <c r="A251" s="41" t="s">
        <v>2532</v>
      </c>
      <c r="B251" s="41" t="s">
        <v>2025</v>
      </c>
      <c r="C251" s="41" t="s">
        <v>2026</v>
      </c>
      <c r="D251" s="41" t="s">
        <v>2027</v>
      </c>
      <c r="E251" s="42">
        <v>3636</v>
      </c>
      <c r="F251" s="41"/>
      <c r="G251" s="41" t="s">
        <v>661</v>
      </c>
      <c r="H251" s="42">
        <v>51</v>
      </c>
      <c r="I251" s="41" t="s">
        <v>2028</v>
      </c>
      <c r="J251" s="41"/>
      <c r="K251" s="41" t="s">
        <v>2029</v>
      </c>
      <c r="L251" s="41" t="s">
        <v>2030</v>
      </c>
      <c r="M251" s="41" t="s">
        <v>2031</v>
      </c>
    </row>
    <row r="252" spans="1:13" x14ac:dyDescent="0.2">
      <c r="A252" s="41" t="s">
        <v>2577</v>
      </c>
      <c r="B252" s="41" t="s">
        <v>2260</v>
      </c>
      <c r="C252" s="41" t="s">
        <v>2261</v>
      </c>
      <c r="D252" s="41" t="s">
        <v>2262</v>
      </c>
      <c r="E252" s="42">
        <v>3637</v>
      </c>
      <c r="F252" s="41"/>
      <c r="G252" s="41" t="s">
        <v>661</v>
      </c>
      <c r="H252" s="42">
        <v>1110</v>
      </c>
      <c r="I252" s="41" t="s">
        <v>2263</v>
      </c>
      <c r="J252" s="41"/>
      <c r="K252" s="41" t="s">
        <v>2264</v>
      </c>
      <c r="L252" s="41" t="s">
        <v>2265</v>
      </c>
      <c r="M252" s="41" t="s">
        <v>2266</v>
      </c>
    </row>
    <row r="253" spans="1:13" x14ac:dyDescent="0.2">
      <c r="A253" s="41" t="s">
        <v>2374</v>
      </c>
      <c r="B253" s="41" t="s">
        <v>771</v>
      </c>
      <c r="C253" s="41" t="s">
        <v>772</v>
      </c>
      <c r="D253" s="41" t="s">
        <v>773</v>
      </c>
      <c r="E253" s="42">
        <v>3638</v>
      </c>
      <c r="F253" s="41"/>
      <c r="G253" s="41" t="s">
        <v>661</v>
      </c>
      <c r="H253" s="42">
        <v>6323481</v>
      </c>
      <c r="I253" s="41" t="s">
        <v>774</v>
      </c>
      <c r="J253" s="41"/>
      <c r="K253" s="41" t="s">
        <v>775</v>
      </c>
      <c r="L253" s="41" t="s">
        <v>776</v>
      </c>
      <c r="M253" s="41" t="s">
        <v>777</v>
      </c>
    </row>
    <row r="254" spans="1:13" x14ac:dyDescent="0.2">
      <c r="A254" s="41" t="s">
        <v>2446</v>
      </c>
      <c r="B254" s="41" t="s">
        <v>1366</v>
      </c>
      <c r="C254" s="41" t="s">
        <v>1367</v>
      </c>
      <c r="D254" s="41" t="s">
        <v>1368</v>
      </c>
      <c r="E254" s="42">
        <v>3639</v>
      </c>
      <c r="F254" s="41"/>
      <c r="G254" s="41" t="s">
        <v>661</v>
      </c>
      <c r="H254" s="42">
        <v>6047</v>
      </c>
      <c r="I254" s="41" t="s">
        <v>1369</v>
      </c>
      <c r="J254" s="41" t="s">
        <v>1368</v>
      </c>
      <c r="K254" s="41" t="s">
        <v>1370</v>
      </c>
      <c r="L254" s="41" t="s">
        <v>1371</v>
      </c>
      <c r="M254" s="41" t="s">
        <v>1372</v>
      </c>
    </row>
    <row r="255" spans="1:13" x14ac:dyDescent="0.2">
      <c r="A255" s="41" t="s">
        <v>2423</v>
      </c>
      <c r="B255" s="41" t="s">
        <v>1190</v>
      </c>
      <c r="C255" s="41" t="s">
        <v>1191</v>
      </c>
      <c r="D255" s="41" t="s">
        <v>1201</v>
      </c>
      <c r="E255" s="42">
        <v>3933</v>
      </c>
      <c r="F255" s="41"/>
      <c r="G255" s="41" t="s">
        <v>661</v>
      </c>
      <c r="H255" s="42">
        <v>9841438</v>
      </c>
      <c r="I255" s="41" t="s">
        <v>1202</v>
      </c>
      <c r="J255" s="41"/>
      <c r="K255" s="41" t="s">
        <v>1203</v>
      </c>
      <c r="L255" s="41" t="s">
        <v>1204</v>
      </c>
      <c r="M255" s="41" t="s">
        <v>1205</v>
      </c>
    </row>
    <row r="256" spans="1:13" x14ac:dyDescent="0.2">
      <c r="A256" s="41" t="s">
        <v>2423</v>
      </c>
      <c r="B256" s="41" t="s">
        <v>1190</v>
      </c>
      <c r="C256" s="41" t="s">
        <v>1191</v>
      </c>
      <c r="D256" s="41" t="s">
        <v>1206</v>
      </c>
      <c r="E256" s="42">
        <v>3934</v>
      </c>
      <c r="F256" s="41"/>
      <c r="G256" s="41" t="s">
        <v>661</v>
      </c>
      <c r="H256" s="42">
        <v>73755062</v>
      </c>
      <c r="I256" s="41" t="s">
        <v>1207</v>
      </c>
      <c r="J256" s="41"/>
      <c r="K256" s="41" t="s">
        <v>1208</v>
      </c>
      <c r="L256" s="41" t="s">
        <v>1209</v>
      </c>
      <c r="M256" s="41" t="s">
        <v>1210</v>
      </c>
    </row>
    <row r="257" spans="1:13" x14ac:dyDescent="0.2">
      <c r="A257" s="41" t="s">
        <v>2457</v>
      </c>
      <c r="B257" s="41" t="s">
        <v>1539</v>
      </c>
      <c r="C257" s="41" t="s">
        <v>1540</v>
      </c>
      <c r="D257" s="41" t="s">
        <v>1206</v>
      </c>
      <c r="E257" s="42">
        <v>3934</v>
      </c>
      <c r="F257" s="41"/>
      <c r="G257" s="41" t="s">
        <v>661</v>
      </c>
      <c r="H257" s="42">
        <v>73755062</v>
      </c>
      <c r="I257" s="41" t="s">
        <v>1207</v>
      </c>
      <c r="J257" s="41"/>
      <c r="K257" s="41" t="s">
        <v>1208</v>
      </c>
      <c r="L257" s="41" t="s">
        <v>1209</v>
      </c>
      <c r="M257" s="41" t="s">
        <v>1210</v>
      </c>
    </row>
    <row r="258" spans="1:13" x14ac:dyDescent="0.2">
      <c r="A258" s="41" t="s">
        <v>2462</v>
      </c>
      <c r="B258" s="41" t="s">
        <v>1559</v>
      </c>
      <c r="C258" s="41" t="s">
        <v>1560</v>
      </c>
      <c r="D258" s="41" t="s">
        <v>1561</v>
      </c>
      <c r="E258" s="42">
        <v>4028</v>
      </c>
      <c r="F258" s="41"/>
      <c r="G258" s="41" t="s">
        <v>661</v>
      </c>
      <c r="H258" s="42">
        <v>73755067</v>
      </c>
      <c r="I258" s="41"/>
      <c r="J258" s="41"/>
      <c r="K258" s="41" t="s">
        <v>1562</v>
      </c>
      <c r="L258" s="41" t="s">
        <v>1563</v>
      </c>
      <c r="M258" s="41" t="s">
        <v>1564</v>
      </c>
    </row>
    <row r="259" spans="1:13" x14ac:dyDescent="0.2">
      <c r="A259" s="41" t="s">
        <v>2462</v>
      </c>
      <c r="B259" s="41" t="s">
        <v>1559</v>
      </c>
      <c r="C259" s="41" t="s">
        <v>1560</v>
      </c>
      <c r="D259" s="41" t="s">
        <v>1565</v>
      </c>
      <c r="E259" s="42">
        <v>4029</v>
      </c>
      <c r="F259" s="41"/>
      <c r="G259" s="41" t="s">
        <v>661</v>
      </c>
      <c r="H259" s="42">
        <v>73755068</v>
      </c>
      <c r="I259" s="41" t="s">
        <v>1566</v>
      </c>
      <c r="J259" s="41"/>
      <c r="K259" s="41" t="s">
        <v>1567</v>
      </c>
      <c r="L259" s="41" t="s">
        <v>1568</v>
      </c>
      <c r="M259" s="41" t="s">
        <v>1569</v>
      </c>
    </row>
    <row r="260" spans="1:13" x14ac:dyDescent="0.2">
      <c r="A260" s="41" t="s">
        <v>2566</v>
      </c>
      <c r="B260" s="41" t="s">
        <v>361</v>
      </c>
      <c r="C260" s="41" t="s">
        <v>2220</v>
      </c>
      <c r="D260" s="41" t="s">
        <v>2221</v>
      </c>
      <c r="E260" s="42">
        <v>4032</v>
      </c>
      <c r="F260" s="41"/>
      <c r="G260" s="41" t="s">
        <v>661</v>
      </c>
      <c r="H260" s="42">
        <v>9847290</v>
      </c>
      <c r="I260" s="41" t="s">
        <v>2222</v>
      </c>
      <c r="J260" s="41"/>
      <c r="K260" s="41" t="s">
        <v>2223</v>
      </c>
      <c r="L260" s="41" t="s">
        <v>2224</v>
      </c>
      <c r="M260" s="41" t="s">
        <v>2225</v>
      </c>
    </row>
    <row r="261" spans="1:13" x14ac:dyDescent="0.2">
      <c r="A261" s="41" t="s">
        <v>2567</v>
      </c>
      <c r="B261" s="41" t="s">
        <v>2226</v>
      </c>
      <c r="C261" s="41" t="s">
        <v>2227</v>
      </c>
      <c r="D261" s="41" t="s">
        <v>2221</v>
      </c>
      <c r="E261" s="42">
        <v>4032</v>
      </c>
      <c r="F261" s="41"/>
      <c r="G261" s="41" t="s">
        <v>661</v>
      </c>
      <c r="H261" s="42">
        <v>9847290</v>
      </c>
      <c r="I261" s="41" t="s">
        <v>2222</v>
      </c>
      <c r="J261" s="41"/>
      <c r="K261" s="41" t="s">
        <v>2223</v>
      </c>
      <c r="L261" s="41" t="s">
        <v>2224</v>
      </c>
      <c r="M261" s="41" t="s">
        <v>2225</v>
      </c>
    </row>
    <row r="262" spans="1:13" x14ac:dyDescent="0.2">
      <c r="A262" s="41" t="s">
        <v>2568</v>
      </c>
      <c r="B262" s="41" t="s">
        <v>2228</v>
      </c>
      <c r="C262" s="41" t="s">
        <v>2229</v>
      </c>
      <c r="D262" s="41" t="s">
        <v>2221</v>
      </c>
      <c r="E262" s="42">
        <v>4032</v>
      </c>
      <c r="F262" s="41"/>
      <c r="G262" s="41" t="s">
        <v>661</v>
      </c>
      <c r="H262" s="42">
        <v>9847290</v>
      </c>
      <c r="I262" s="41" t="s">
        <v>2222</v>
      </c>
      <c r="J262" s="41"/>
      <c r="K262" s="41" t="s">
        <v>2223</v>
      </c>
      <c r="L262" s="41" t="s">
        <v>2224</v>
      </c>
      <c r="M262" s="41" t="s">
        <v>2225</v>
      </c>
    </row>
    <row r="263" spans="1:13" x14ac:dyDescent="0.2">
      <c r="A263" s="41" t="s">
        <v>2569</v>
      </c>
      <c r="B263" s="41" t="s">
        <v>2230</v>
      </c>
      <c r="C263" s="41" t="s">
        <v>2231</v>
      </c>
      <c r="D263" s="41" t="s">
        <v>2221</v>
      </c>
      <c r="E263" s="42">
        <v>4032</v>
      </c>
      <c r="F263" s="41"/>
      <c r="G263" s="41" t="s">
        <v>661</v>
      </c>
      <c r="H263" s="42">
        <v>9847290</v>
      </c>
      <c r="I263" s="41" t="s">
        <v>2222</v>
      </c>
      <c r="J263" s="41"/>
      <c r="K263" s="41" t="s">
        <v>2223</v>
      </c>
      <c r="L263" s="41" t="s">
        <v>2224</v>
      </c>
      <c r="M263" s="41" t="s">
        <v>2225</v>
      </c>
    </row>
    <row r="264" spans="1:13" x14ac:dyDescent="0.2">
      <c r="A264" s="41" t="s">
        <v>2570</v>
      </c>
      <c r="B264" s="41" t="s">
        <v>2232</v>
      </c>
      <c r="C264" s="41" t="s">
        <v>2233</v>
      </c>
      <c r="D264" s="41" t="s">
        <v>2221</v>
      </c>
      <c r="E264" s="42">
        <v>4032</v>
      </c>
      <c r="F264" s="41"/>
      <c r="G264" s="41" t="s">
        <v>661</v>
      </c>
      <c r="H264" s="42">
        <v>9847290</v>
      </c>
      <c r="I264" s="41" t="s">
        <v>2222</v>
      </c>
      <c r="J264" s="41"/>
      <c r="K264" s="41" t="s">
        <v>2223</v>
      </c>
      <c r="L264" s="41" t="s">
        <v>2224</v>
      </c>
      <c r="M264" s="41" t="s">
        <v>2225</v>
      </c>
    </row>
    <row r="265" spans="1:13" x14ac:dyDescent="0.2">
      <c r="A265" s="41" t="s">
        <v>2447</v>
      </c>
      <c r="B265" s="41" t="s">
        <v>1373</v>
      </c>
      <c r="C265" s="41" t="s">
        <v>1374</v>
      </c>
      <c r="D265" s="41" t="s">
        <v>1375</v>
      </c>
      <c r="E265" s="42">
        <v>4064</v>
      </c>
      <c r="F265" s="41"/>
      <c r="G265" s="41" t="s">
        <v>661</v>
      </c>
      <c r="H265" s="42">
        <v>42607474</v>
      </c>
      <c r="I265" s="41" t="s">
        <v>1376</v>
      </c>
      <c r="J265" s="41"/>
      <c r="K265" s="41" t="s">
        <v>1377</v>
      </c>
      <c r="L265" s="41" t="s">
        <v>1378</v>
      </c>
      <c r="M265" s="41" t="s">
        <v>1379</v>
      </c>
    </row>
    <row r="266" spans="1:13" x14ac:dyDescent="0.2">
      <c r="A266" s="41" t="s">
        <v>2458</v>
      </c>
      <c r="B266" s="41" t="s">
        <v>1541</v>
      </c>
      <c r="C266" s="41" t="s">
        <v>1542</v>
      </c>
      <c r="D266" s="41" t="s">
        <v>1375</v>
      </c>
      <c r="E266" s="42">
        <v>4064</v>
      </c>
      <c r="F266" s="41"/>
      <c r="G266" s="41" t="s">
        <v>661</v>
      </c>
      <c r="H266" s="42">
        <v>42607474</v>
      </c>
      <c r="I266" s="41" t="s">
        <v>1376</v>
      </c>
      <c r="J266" s="41"/>
      <c r="K266" s="41" t="s">
        <v>1377</v>
      </c>
      <c r="L266" s="41" t="s">
        <v>1378</v>
      </c>
      <c r="M266" s="41" t="s">
        <v>1379</v>
      </c>
    </row>
    <row r="267" spans="1:13" x14ac:dyDescent="0.2">
      <c r="A267" s="41" t="s">
        <v>2448</v>
      </c>
      <c r="B267" s="41" t="s">
        <v>334</v>
      </c>
      <c r="C267" s="41" t="s">
        <v>1380</v>
      </c>
      <c r="D267" s="41" t="s">
        <v>1391</v>
      </c>
      <c r="E267" s="42">
        <v>4350</v>
      </c>
      <c r="F267" s="41"/>
      <c r="G267" s="41" t="s">
        <v>661</v>
      </c>
      <c r="H267" s="42">
        <v>11954197</v>
      </c>
      <c r="I267" s="41" t="s">
        <v>1392</v>
      </c>
      <c r="J267" s="41"/>
      <c r="K267" s="41" t="s">
        <v>1393</v>
      </c>
      <c r="L267" s="41" t="s">
        <v>1394</v>
      </c>
      <c r="M267" s="41" t="s">
        <v>1395</v>
      </c>
    </row>
    <row r="268" spans="1:13" x14ac:dyDescent="0.2">
      <c r="A268" s="41" t="s">
        <v>2448</v>
      </c>
      <c r="B268" s="41" t="s">
        <v>334</v>
      </c>
      <c r="C268" s="41" t="s">
        <v>1380</v>
      </c>
      <c r="D268" s="41" t="s">
        <v>1396</v>
      </c>
      <c r="E268" s="42">
        <v>4351</v>
      </c>
      <c r="F268" s="41"/>
      <c r="G268" s="41" t="s">
        <v>661</v>
      </c>
      <c r="H268" s="42">
        <v>107722</v>
      </c>
      <c r="I268" s="41" t="s">
        <v>1397</v>
      </c>
      <c r="J268" s="41"/>
      <c r="K268" s="41" t="s">
        <v>1398</v>
      </c>
      <c r="L268" s="41" t="s">
        <v>1399</v>
      </c>
      <c r="M268" s="41" t="s">
        <v>1400</v>
      </c>
    </row>
    <row r="269" spans="1:13" x14ac:dyDescent="0.2">
      <c r="A269" s="41" t="s">
        <v>2448</v>
      </c>
      <c r="B269" s="41" t="s">
        <v>334</v>
      </c>
      <c r="C269" s="41" t="s">
        <v>1380</v>
      </c>
      <c r="D269" s="41" t="s">
        <v>1401</v>
      </c>
      <c r="E269" s="42">
        <v>4352</v>
      </c>
      <c r="F269" s="41"/>
      <c r="G269" s="41" t="s">
        <v>661</v>
      </c>
      <c r="H269" s="42">
        <v>473141</v>
      </c>
      <c r="I269" s="41" t="s">
        <v>1402</v>
      </c>
      <c r="J269" s="41"/>
      <c r="K269" s="41" t="s">
        <v>1403</v>
      </c>
      <c r="L269" s="41" t="s">
        <v>1404</v>
      </c>
      <c r="M269" s="41" t="s">
        <v>1405</v>
      </c>
    </row>
    <row r="270" spans="1:13" x14ac:dyDescent="0.2">
      <c r="A270" s="41" t="s">
        <v>2448</v>
      </c>
      <c r="B270" s="41" t="s">
        <v>334</v>
      </c>
      <c r="C270" s="41" t="s">
        <v>1380</v>
      </c>
      <c r="D270" s="41" t="s">
        <v>1406</v>
      </c>
      <c r="E270" s="42">
        <v>4353</v>
      </c>
      <c r="F270" s="41"/>
      <c r="G270" s="41" t="s">
        <v>661</v>
      </c>
      <c r="H270" s="42">
        <v>15907756</v>
      </c>
      <c r="I270" s="41" t="s">
        <v>1407</v>
      </c>
      <c r="J270" s="41"/>
      <c r="K270" s="41" t="s">
        <v>1408</v>
      </c>
      <c r="L270" s="41" t="s">
        <v>1409</v>
      </c>
      <c r="M270" s="41" t="s">
        <v>1410</v>
      </c>
    </row>
    <row r="271" spans="1:13" x14ac:dyDescent="0.2">
      <c r="A271" s="41" t="s">
        <v>2448</v>
      </c>
      <c r="B271" s="41" t="s">
        <v>334</v>
      </c>
      <c r="C271" s="41" t="s">
        <v>1380</v>
      </c>
      <c r="D271" s="41" t="s">
        <v>1411</v>
      </c>
      <c r="E271" s="42">
        <v>4354</v>
      </c>
      <c r="F271" s="41"/>
      <c r="G271" s="41" t="s">
        <v>661</v>
      </c>
      <c r="H271" s="42">
        <v>52931518</v>
      </c>
      <c r="I271" s="41" t="s">
        <v>1412</v>
      </c>
      <c r="J271" s="41"/>
      <c r="K271" s="41" t="s">
        <v>1413</v>
      </c>
      <c r="L271" s="41" t="s">
        <v>1414</v>
      </c>
      <c r="M271" s="41" t="s">
        <v>1415</v>
      </c>
    </row>
    <row r="272" spans="1:13" x14ac:dyDescent="0.2">
      <c r="A272" s="41" t="s">
        <v>2448</v>
      </c>
      <c r="B272" s="41" t="s">
        <v>334</v>
      </c>
      <c r="C272" s="41" t="s">
        <v>1380</v>
      </c>
      <c r="D272" s="41" t="s">
        <v>1416</v>
      </c>
      <c r="E272" s="42">
        <v>4355</v>
      </c>
      <c r="F272" s="41"/>
      <c r="G272" s="41" t="s">
        <v>661</v>
      </c>
      <c r="H272" s="42">
        <v>473142</v>
      </c>
      <c r="I272" s="41" t="s">
        <v>1417</v>
      </c>
      <c r="J272" s="41"/>
      <c r="K272" s="41"/>
      <c r="L272" s="41" t="s">
        <v>1418</v>
      </c>
      <c r="M272" s="41" t="s">
        <v>1419</v>
      </c>
    </row>
    <row r="273" spans="1:13" x14ac:dyDescent="0.2">
      <c r="A273" s="41" t="s">
        <v>2578</v>
      </c>
      <c r="B273" s="41" t="s">
        <v>2270</v>
      </c>
      <c r="C273" s="41" t="s">
        <v>2271</v>
      </c>
      <c r="D273" s="41" t="s">
        <v>2272</v>
      </c>
      <c r="E273" s="42">
        <v>4482</v>
      </c>
      <c r="F273" s="41"/>
      <c r="G273" s="41" t="s">
        <v>661</v>
      </c>
      <c r="H273" s="42">
        <v>5280497</v>
      </c>
      <c r="I273" s="41" t="s">
        <v>2273</v>
      </c>
      <c r="J273" s="41"/>
      <c r="K273" s="41" t="s">
        <v>2274</v>
      </c>
      <c r="L273" s="41" t="s">
        <v>2275</v>
      </c>
      <c r="M273" s="41" t="s">
        <v>2276</v>
      </c>
    </row>
    <row r="274" spans="1:13" x14ac:dyDescent="0.2">
      <c r="A274" s="41" t="s">
        <v>2580</v>
      </c>
      <c r="B274" s="41" t="s">
        <v>2298</v>
      </c>
      <c r="C274" s="41" t="s">
        <v>2299</v>
      </c>
      <c r="D274" s="41" t="s">
        <v>2300</v>
      </c>
      <c r="E274" s="42">
        <v>5506</v>
      </c>
      <c r="F274" s="41"/>
      <c r="G274" s="41" t="s">
        <v>661</v>
      </c>
      <c r="H274" s="42">
        <v>7894</v>
      </c>
      <c r="I274" s="41" t="s">
        <v>2301</v>
      </c>
      <c r="J274" s="41"/>
      <c r="K274" s="41"/>
      <c r="L274" s="41" t="s">
        <v>2302</v>
      </c>
      <c r="M274" s="41" t="s">
        <v>2303</v>
      </c>
    </row>
    <row r="275" spans="1:13" x14ac:dyDescent="0.2">
      <c r="A275" s="41" t="s">
        <v>2464</v>
      </c>
      <c r="B275" s="41" t="s">
        <v>1572</v>
      </c>
      <c r="C275" s="41" t="s">
        <v>1573</v>
      </c>
      <c r="D275" s="41" t="s">
        <v>1579</v>
      </c>
      <c r="E275" s="42">
        <v>5512</v>
      </c>
      <c r="F275" s="41"/>
      <c r="G275" s="41" t="s">
        <v>661</v>
      </c>
      <c r="H275" s="42">
        <v>9547172</v>
      </c>
      <c r="I275" s="41" t="s">
        <v>1580</v>
      </c>
      <c r="J275" s="41"/>
      <c r="K275" s="41" t="s">
        <v>1581</v>
      </c>
      <c r="L275" s="41" t="s">
        <v>1582</v>
      </c>
      <c r="M275" s="41" t="s">
        <v>1583</v>
      </c>
    </row>
    <row r="276" spans="1:13" x14ac:dyDescent="0.2">
      <c r="A276" s="41" t="s">
        <v>2444</v>
      </c>
      <c r="B276" s="41" t="s">
        <v>1351</v>
      </c>
      <c r="C276" s="41" t="s">
        <v>1352</v>
      </c>
      <c r="D276" s="41" t="s">
        <v>1353</v>
      </c>
      <c r="E276" s="42">
        <v>5567</v>
      </c>
      <c r="F276" s="41"/>
      <c r="G276" s="41" t="s">
        <v>661</v>
      </c>
      <c r="H276" s="42">
        <v>5312830</v>
      </c>
      <c r="I276" s="41" t="s">
        <v>1354</v>
      </c>
      <c r="J276" s="41"/>
      <c r="K276" s="41" t="s">
        <v>1355</v>
      </c>
      <c r="L276" s="41" t="s">
        <v>1356</v>
      </c>
      <c r="M276" s="41" t="s">
        <v>1357</v>
      </c>
    </row>
    <row r="277" spans="1:13" x14ac:dyDescent="0.2">
      <c r="A277" s="41" t="s">
        <v>2495</v>
      </c>
      <c r="B277" s="41" t="s">
        <v>358</v>
      </c>
      <c r="C277" s="41" t="s">
        <v>1740</v>
      </c>
      <c r="D277" s="41" t="s">
        <v>1752</v>
      </c>
      <c r="E277" s="42">
        <v>6159</v>
      </c>
      <c r="F277" s="41"/>
      <c r="G277" s="41" t="s">
        <v>661</v>
      </c>
      <c r="H277" s="42">
        <v>5283141</v>
      </c>
      <c r="I277" s="41" t="s">
        <v>1753</v>
      </c>
      <c r="J277" s="41"/>
      <c r="K277" s="41" t="s">
        <v>1754</v>
      </c>
      <c r="L277" s="41" t="s">
        <v>1755</v>
      </c>
      <c r="M277" s="41" t="s">
        <v>1756</v>
      </c>
    </row>
    <row r="278" spans="1:13" x14ac:dyDescent="0.2">
      <c r="A278" s="41" t="s">
        <v>2495</v>
      </c>
      <c r="B278" s="41" t="s">
        <v>358</v>
      </c>
      <c r="C278" s="41" t="s">
        <v>1740</v>
      </c>
      <c r="D278" s="41" t="s">
        <v>1757</v>
      </c>
      <c r="E278" s="42">
        <v>6160</v>
      </c>
      <c r="F278" s="41"/>
      <c r="G278" s="41" t="s">
        <v>661</v>
      </c>
      <c r="H278" s="42">
        <v>5283130</v>
      </c>
      <c r="I278" s="41" t="s">
        <v>1758</v>
      </c>
      <c r="J278" s="41"/>
      <c r="K278" s="41" t="s">
        <v>1759</v>
      </c>
      <c r="L278" s="41" t="s">
        <v>1760</v>
      </c>
      <c r="M278" s="41" t="s">
        <v>1761</v>
      </c>
    </row>
    <row r="279" spans="1:13" x14ac:dyDescent="0.2">
      <c r="A279" s="41" t="s">
        <v>2531</v>
      </c>
      <c r="B279" s="41" t="s">
        <v>1984</v>
      </c>
      <c r="C279" s="41" t="s">
        <v>1985</v>
      </c>
      <c r="D279" s="41" t="s">
        <v>2005</v>
      </c>
      <c r="E279" s="42">
        <v>6164</v>
      </c>
      <c r="F279" s="41"/>
      <c r="G279" s="41" t="s">
        <v>661</v>
      </c>
      <c r="H279" s="42">
        <v>71751402</v>
      </c>
      <c r="I279" s="41" t="s">
        <v>2006</v>
      </c>
      <c r="J279" s="41"/>
      <c r="K279" s="41" t="s">
        <v>2007</v>
      </c>
      <c r="L279" s="41" t="s">
        <v>2008</v>
      </c>
      <c r="M279" s="41" t="s">
        <v>2009</v>
      </c>
    </row>
    <row r="280" spans="1:13" x14ac:dyDescent="0.2">
      <c r="A280" s="41" t="s">
        <v>2531</v>
      </c>
      <c r="B280" s="41" t="s">
        <v>1984</v>
      </c>
      <c r="C280" s="41" t="s">
        <v>1985</v>
      </c>
      <c r="D280" s="41" t="s">
        <v>2010</v>
      </c>
      <c r="E280" s="42">
        <v>6167</v>
      </c>
      <c r="F280" s="41"/>
      <c r="G280" s="41" t="s">
        <v>661</v>
      </c>
      <c r="H280" s="42">
        <v>6438757</v>
      </c>
      <c r="I280" s="41" t="s">
        <v>2011</v>
      </c>
      <c r="J280" s="41"/>
      <c r="K280" s="41" t="s">
        <v>2012</v>
      </c>
      <c r="L280" s="41" t="s">
        <v>2013</v>
      </c>
      <c r="M280" s="41" t="s">
        <v>2014</v>
      </c>
    </row>
    <row r="281" spans="1:13" x14ac:dyDescent="0.2">
      <c r="A281" s="41" t="s">
        <v>2531</v>
      </c>
      <c r="B281" s="41" t="s">
        <v>1984</v>
      </c>
      <c r="C281" s="41" t="s">
        <v>1985</v>
      </c>
      <c r="D281" s="41" t="s">
        <v>2015</v>
      </c>
      <c r="E281" s="42">
        <v>6169</v>
      </c>
      <c r="F281" s="41"/>
      <c r="G281" s="41" t="s">
        <v>661</v>
      </c>
      <c r="H281" s="42">
        <v>73755178</v>
      </c>
      <c r="I281" s="41" t="s">
        <v>2016</v>
      </c>
      <c r="J281" s="41"/>
      <c r="K281" s="41" t="s">
        <v>2017</v>
      </c>
      <c r="L281" s="41" t="s">
        <v>2018</v>
      </c>
      <c r="M281" s="41" t="s">
        <v>2019</v>
      </c>
    </row>
    <row r="282" spans="1:13" x14ac:dyDescent="0.2">
      <c r="A282" s="41" t="s">
        <v>2531</v>
      </c>
      <c r="B282" s="41" t="s">
        <v>1984</v>
      </c>
      <c r="C282" s="41" t="s">
        <v>1985</v>
      </c>
      <c r="D282" s="41" t="s">
        <v>2020</v>
      </c>
      <c r="E282" s="42">
        <v>6171</v>
      </c>
      <c r="F282" s="41"/>
      <c r="G282" s="41" t="s">
        <v>661</v>
      </c>
      <c r="H282" s="42">
        <v>10568747</v>
      </c>
      <c r="I282" s="41" t="s">
        <v>2021</v>
      </c>
      <c r="J282" s="41"/>
      <c r="K282" s="41" t="s">
        <v>2022</v>
      </c>
      <c r="L282" s="41" t="s">
        <v>2023</v>
      </c>
      <c r="M282" s="41" t="s">
        <v>2024</v>
      </c>
    </row>
    <row r="283" spans="1:13" x14ac:dyDescent="0.2">
      <c r="A283" s="41" t="s">
        <v>2423</v>
      </c>
      <c r="B283" s="41" t="s">
        <v>1190</v>
      </c>
      <c r="C283" s="41" t="s">
        <v>1191</v>
      </c>
      <c r="D283" s="41" t="s">
        <v>1215</v>
      </c>
      <c r="E283" s="42">
        <v>6239</v>
      </c>
      <c r="F283" s="41"/>
      <c r="G283" s="41" t="s">
        <v>661</v>
      </c>
      <c r="H283" s="42">
        <v>16126783</v>
      </c>
      <c r="I283" s="41" t="s">
        <v>1216</v>
      </c>
      <c r="J283" s="41"/>
      <c r="K283" s="41" t="s">
        <v>1217</v>
      </c>
      <c r="L283" s="41" t="s">
        <v>1218</v>
      </c>
      <c r="M283" s="41" t="s">
        <v>1219</v>
      </c>
    </row>
    <row r="284" spans="1:13" x14ac:dyDescent="0.2">
      <c r="A284" s="41" t="s">
        <v>2477</v>
      </c>
      <c r="B284" s="41" t="s">
        <v>353</v>
      </c>
      <c r="C284" t="s">
        <v>2900</v>
      </c>
      <c r="D284" t="s">
        <v>2900</v>
      </c>
      <c r="E284" s="169">
        <v>1588</v>
      </c>
      <c r="G284" s="41" t="s">
        <v>661</v>
      </c>
      <c r="H284" s="169">
        <v>938</v>
      </c>
      <c r="I284" t="s">
        <v>2964</v>
      </c>
      <c r="J284">
        <v>373</v>
      </c>
      <c r="K284" t="s">
        <v>2963</v>
      </c>
      <c r="L284" t="s">
        <v>2966</v>
      </c>
      <c r="M284" t="s">
        <v>2965</v>
      </c>
    </row>
    <row r="285" spans="1:13" x14ac:dyDescent="0.2">
      <c r="A285" s="41" t="s">
        <v>3044</v>
      </c>
      <c r="B285" s="41" t="s">
        <v>3042</v>
      </c>
      <c r="C285" t="s">
        <v>2971</v>
      </c>
      <c r="D285" s="170" t="s">
        <v>496</v>
      </c>
      <c r="E285" s="169">
        <v>5532</v>
      </c>
      <c r="G285" s="41" t="s">
        <v>661</v>
      </c>
      <c r="H285" s="169">
        <v>2969</v>
      </c>
      <c r="I285" t="s">
        <v>2971</v>
      </c>
      <c r="K285" t="s">
        <v>2972</v>
      </c>
      <c r="L285" t="s">
        <v>2974</v>
      </c>
      <c r="M285" t="s">
        <v>2973</v>
      </c>
    </row>
    <row r="286" spans="1:13" x14ac:dyDescent="0.2">
      <c r="A286" s="41" t="s">
        <v>2418</v>
      </c>
      <c r="B286" s="41" t="s">
        <v>1121</v>
      </c>
      <c r="C286" s="177" t="s">
        <v>514</v>
      </c>
      <c r="D286" s="177" t="s">
        <v>514</v>
      </c>
      <c r="E286" s="169">
        <v>1055</v>
      </c>
      <c r="G286" s="41" t="s">
        <v>661</v>
      </c>
      <c r="H286" s="169">
        <v>985</v>
      </c>
      <c r="I286" t="s">
        <v>2980</v>
      </c>
      <c r="K286" t="s">
        <v>2981</v>
      </c>
      <c r="L286" t="s">
        <v>2983</v>
      </c>
      <c r="M286" t="s">
        <v>2982</v>
      </c>
    </row>
    <row r="287" spans="1:13" x14ac:dyDescent="0.2">
      <c r="A287" s="41" t="s">
        <v>3044</v>
      </c>
      <c r="B287" s="41" t="s">
        <v>3042</v>
      </c>
      <c r="C287" s="178" t="s">
        <v>2931</v>
      </c>
      <c r="D287" s="178" t="s">
        <v>2931</v>
      </c>
      <c r="E287" s="169">
        <v>5533</v>
      </c>
      <c r="G287" s="41" t="s">
        <v>661</v>
      </c>
      <c r="H287" s="169">
        <v>8180</v>
      </c>
      <c r="I287" s="178" t="s">
        <v>2931</v>
      </c>
      <c r="K287" t="s">
        <v>3055</v>
      </c>
      <c r="L287" t="s">
        <v>3054</v>
      </c>
      <c r="M287" t="s">
        <v>3053</v>
      </c>
    </row>
    <row r="288" spans="1:13" x14ac:dyDescent="0.2">
      <c r="A288" s="41" t="s">
        <v>2547</v>
      </c>
      <c r="B288" s="41" t="s">
        <v>2102</v>
      </c>
      <c r="C288" s="41" t="s">
        <v>2103</v>
      </c>
      <c r="D288" s="41" t="s">
        <v>2109</v>
      </c>
      <c r="E288" s="42">
        <v>1882</v>
      </c>
      <c r="F288" s="41"/>
      <c r="G288" s="41" t="s">
        <v>2110</v>
      </c>
      <c r="H288" s="42">
        <v>5280723</v>
      </c>
      <c r="I288" s="41" t="s">
        <v>2111</v>
      </c>
      <c r="J288" s="41" t="s">
        <v>2112</v>
      </c>
      <c r="K288" s="41" t="s">
        <v>2113</v>
      </c>
      <c r="L288" s="41" t="s">
        <v>2114</v>
      </c>
      <c r="M288" s="41" t="s">
        <v>2115</v>
      </c>
    </row>
    <row r="289" spans="1:13" x14ac:dyDescent="0.2">
      <c r="A289" s="41" t="s">
        <v>2549</v>
      </c>
      <c r="B289" s="41" t="s">
        <v>382</v>
      </c>
      <c r="C289" s="41" t="s">
        <v>2145</v>
      </c>
      <c r="D289" s="41" t="s">
        <v>2109</v>
      </c>
      <c r="E289" s="42">
        <v>1882</v>
      </c>
      <c r="F289" s="41"/>
      <c r="G289" s="41" t="s">
        <v>2110</v>
      </c>
      <c r="H289" s="42">
        <v>5280723</v>
      </c>
      <c r="I289" s="41" t="s">
        <v>2111</v>
      </c>
      <c r="J289" s="41" t="s">
        <v>2112</v>
      </c>
      <c r="K289" s="41" t="s">
        <v>2113</v>
      </c>
      <c r="L289" s="41" t="s">
        <v>2114</v>
      </c>
      <c r="M289" s="41" t="s">
        <v>2115</v>
      </c>
    </row>
    <row r="290" spans="1:13" x14ac:dyDescent="0.2">
      <c r="A290" s="41" t="s">
        <v>2550</v>
      </c>
      <c r="B290" s="41" t="s">
        <v>383</v>
      </c>
      <c r="C290" s="41" t="s">
        <v>2146</v>
      </c>
      <c r="D290" s="41" t="s">
        <v>2109</v>
      </c>
      <c r="E290" s="42">
        <v>1882</v>
      </c>
      <c r="F290" s="41"/>
      <c r="G290" s="41" t="s">
        <v>2110</v>
      </c>
      <c r="H290" s="42">
        <v>5280723</v>
      </c>
      <c r="I290" s="41" t="s">
        <v>2111</v>
      </c>
      <c r="J290" s="41" t="s">
        <v>2112</v>
      </c>
      <c r="K290" s="41" t="s">
        <v>2113</v>
      </c>
      <c r="L290" s="41" t="s">
        <v>2114</v>
      </c>
      <c r="M290" s="41" t="s">
        <v>2115</v>
      </c>
    </row>
    <row r="291" spans="1:13" x14ac:dyDescent="0.2">
      <c r="A291" s="41" t="s">
        <v>2551</v>
      </c>
      <c r="B291" s="41" t="s">
        <v>384</v>
      </c>
      <c r="C291" s="41" t="s">
        <v>2147</v>
      </c>
      <c r="D291" s="41" t="s">
        <v>2109</v>
      </c>
      <c r="E291" s="42">
        <v>1882</v>
      </c>
      <c r="F291" s="41"/>
      <c r="G291" s="41" t="s">
        <v>2110</v>
      </c>
      <c r="H291" s="42">
        <v>5280723</v>
      </c>
      <c r="I291" s="41" t="s">
        <v>2111</v>
      </c>
      <c r="J291" s="41" t="s">
        <v>2112</v>
      </c>
      <c r="K291" s="41" t="s">
        <v>2113</v>
      </c>
      <c r="L291" s="41" t="s">
        <v>2114</v>
      </c>
      <c r="M291" s="41" t="s">
        <v>2115</v>
      </c>
    </row>
    <row r="292" spans="1:13" x14ac:dyDescent="0.2">
      <c r="A292" s="41" t="s">
        <v>2552</v>
      </c>
      <c r="B292" s="41" t="s">
        <v>385</v>
      </c>
      <c r="C292" s="41" t="s">
        <v>2148</v>
      </c>
      <c r="D292" s="41" t="s">
        <v>2109</v>
      </c>
      <c r="E292" s="42">
        <v>1882</v>
      </c>
      <c r="F292" s="41"/>
      <c r="G292" s="41" t="s">
        <v>2110</v>
      </c>
      <c r="H292" s="42">
        <v>5280723</v>
      </c>
      <c r="I292" s="41" t="s">
        <v>2111</v>
      </c>
      <c r="J292" s="41" t="s">
        <v>2112</v>
      </c>
      <c r="K292" s="41" t="s">
        <v>2113</v>
      </c>
      <c r="L292" s="41" t="s">
        <v>2114</v>
      </c>
      <c r="M292" s="41" t="s">
        <v>2115</v>
      </c>
    </row>
    <row r="293" spans="1:13" x14ac:dyDescent="0.2">
      <c r="A293" s="41" t="s">
        <v>2554</v>
      </c>
      <c r="B293" s="41" t="s">
        <v>2150</v>
      </c>
      <c r="C293" s="41" t="s">
        <v>2151</v>
      </c>
      <c r="D293" s="41" t="s">
        <v>2109</v>
      </c>
      <c r="E293" s="42">
        <v>1882</v>
      </c>
      <c r="F293" s="41"/>
      <c r="G293" s="41" t="s">
        <v>2110</v>
      </c>
      <c r="H293" s="42">
        <v>5280723</v>
      </c>
      <c r="I293" s="41" t="s">
        <v>2111</v>
      </c>
      <c r="J293" s="41" t="s">
        <v>2112</v>
      </c>
      <c r="K293" s="41" t="s">
        <v>2113</v>
      </c>
      <c r="L293" s="41" t="s">
        <v>2114</v>
      </c>
      <c r="M293" s="41" t="s">
        <v>2115</v>
      </c>
    </row>
    <row r="294" spans="1:13" x14ac:dyDescent="0.2">
      <c r="A294" s="41" t="s">
        <v>2342</v>
      </c>
      <c r="B294" s="41" t="s">
        <v>302</v>
      </c>
      <c r="C294" s="41" t="s">
        <v>666</v>
      </c>
      <c r="D294" s="41" t="s">
        <v>671</v>
      </c>
      <c r="E294" s="42">
        <v>137</v>
      </c>
      <c r="F294" s="41"/>
      <c r="G294" s="41" t="s">
        <v>44</v>
      </c>
      <c r="H294" s="42">
        <v>7048566</v>
      </c>
      <c r="I294" s="41"/>
      <c r="J294" s="41"/>
      <c r="K294" s="41" t="s">
        <v>672</v>
      </c>
      <c r="L294" s="41"/>
      <c r="M294" s="41" t="s">
        <v>673</v>
      </c>
    </row>
    <row r="295" spans="1:13" x14ac:dyDescent="0.2">
      <c r="A295" s="41" t="s">
        <v>2343</v>
      </c>
      <c r="B295" s="41" t="s">
        <v>303</v>
      </c>
      <c r="C295" s="41" t="s">
        <v>674</v>
      </c>
      <c r="D295" s="41" t="s">
        <v>671</v>
      </c>
      <c r="E295" s="42">
        <v>137</v>
      </c>
      <c r="F295" s="41"/>
      <c r="G295" s="41" t="s">
        <v>44</v>
      </c>
      <c r="H295" s="42">
        <v>7048566</v>
      </c>
      <c r="I295" s="41"/>
      <c r="J295" s="41"/>
      <c r="K295" s="41" t="s">
        <v>672</v>
      </c>
      <c r="L295" s="41"/>
      <c r="M295" s="41" t="s">
        <v>673</v>
      </c>
    </row>
    <row r="296" spans="1:13" x14ac:dyDescent="0.2">
      <c r="A296" s="41" t="s">
        <v>2381</v>
      </c>
      <c r="B296" s="41" t="s">
        <v>851</v>
      </c>
      <c r="C296" s="41" t="s">
        <v>852</v>
      </c>
      <c r="D296" s="41" t="s">
        <v>853</v>
      </c>
      <c r="E296" s="42">
        <v>573</v>
      </c>
      <c r="F296" s="41" t="s">
        <v>854</v>
      </c>
      <c r="G296" s="41" t="s">
        <v>44</v>
      </c>
      <c r="H296" s="42"/>
      <c r="I296" s="41"/>
      <c r="J296" s="41"/>
      <c r="K296" s="41" t="s">
        <v>855</v>
      </c>
      <c r="L296" s="41"/>
      <c r="M296" s="41"/>
    </row>
    <row r="297" spans="1:13" x14ac:dyDescent="0.2">
      <c r="A297" s="41" t="s">
        <v>2382</v>
      </c>
      <c r="B297" s="41" t="s">
        <v>336</v>
      </c>
      <c r="C297" s="41" t="s">
        <v>859</v>
      </c>
      <c r="D297" s="41" t="s">
        <v>853</v>
      </c>
      <c r="E297" s="42">
        <v>573</v>
      </c>
      <c r="F297" s="41" t="s">
        <v>854</v>
      </c>
      <c r="G297" s="41" t="s">
        <v>44</v>
      </c>
      <c r="H297" s="42"/>
      <c r="I297" s="41"/>
      <c r="J297" s="41"/>
      <c r="K297" s="41" t="s">
        <v>855</v>
      </c>
      <c r="L297" s="41"/>
      <c r="M297" s="41"/>
    </row>
    <row r="298" spans="1:13" x14ac:dyDescent="0.2">
      <c r="A298" s="41" t="s">
        <v>2383</v>
      </c>
      <c r="B298" s="41" t="s">
        <v>865</v>
      </c>
      <c r="C298" s="41" t="s">
        <v>866</v>
      </c>
      <c r="D298" s="41" t="s">
        <v>853</v>
      </c>
      <c r="E298" s="42">
        <v>573</v>
      </c>
      <c r="F298" s="41" t="s">
        <v>854</v>
      </c>
      <c r="G298" s="41" t="s">
        <v>44</v>
      </c>
      <c r="H298" s="42"/>
      <c r="I298" s="41"/>
      <c r="J298" s="41"/>
      <c r="K298" s="41" t="s">
        <v>855</v>
      </c>
      <c r="L298" s="41"/>
      <c r="M298" s="41"/>
    </row>
    <row r="299" spans="1:13" x14ac:dyDescent="0.2">
      <c r="A299" s="41" t="s">
        <v>2382</v>
      </c>
      <c r="B299" s="41" t="s">
        <v>336</v>
      </c>
      <c r="C299" s="41" t="s">
        <v>859</v>
      </c>
      <c r="D299" s="41" t="s">
        <v>860</v>
      </c>
      <c r="E299" s="42">
        <v>574</v>
      </c>
      <c r="F299" s="41"/>
      <c r="G299" s="41" t="s">
        <v>44</v>
      </c>
      <c r="H299" s="42"/>
      <c r="I299" s="41"/>
      <c r="J299" s="41"/>
      <c r="K299" s="41" t="s">
        <v>861</v>
      </c>
      <c r="L299" s="41"/>
      <c r="M299" s="41"/>
    </row>
    <row r="300" spans="1:13" x14ac:dyDescent="0.2">
      <c r="A300" s="41" t="s">
        <v>2383</v>
      </c>
      <c r="B300" s="41" t="s">
        <v>865</v>
      </c>
      <c r="C300" s="41" t="s">
        <v>866</v>
      </c>
      <c r="D300" s="41" t="s">
        <v>860</v>
      </c>
      <c r="E300" s="42">
        <v>574</v>
      </c>
      <c r="F300" s="41"/>
      <c r="G300" s="41" t="s">
        <v>44</v>
      </c>
      <c r="H300" s="42"/>
      <c r="I300" s="41"/>
      <c r="J300" s="41"/>
      <c r="K300" s="41" t="s">
        <v>861</v>
      </c>
      <c r="L300" s="41"/>
      <c r="M300" s="41"/>
    </row>
    <row r="301" spans="1:13" x14ac:dyDescent="0.2">
      <c r="A301" s="41" t="s">
        <v>2377</v>
      </c>
      <c r="B301" s="41" t="s">
        <v>795</v>
      </c>
      <c r="C301" s="41" t="s">
        <v>796</v>
      </c>
      <c r="D301" s="41" t="s">
        <v>797</v>
      </c>
      <c r="E301" s="42">
        <v>582</v>
      </c>
      <c r="F301" s="41" t="s">
        <v>783</v>
      </c>
      <c r="G301" s="41" t="s">
        <v>44</v>
      </c>
      <c r="H301" s="42">
        <v>123805</v>
      </c>
      <c r="I301" s="41" t="s">
        <v>798</v>
      </c>
      <c r="J301" s="41"/>
      <c r="K301" s="41" t="s">
        <v>799</v>
      </c>
      <c r="L301" s="41" t="s">
        <v>800</v>
      </c>
      <c r="M301" s="41" t="s">
        <v>801</v>
      </c>
    </row>
    <row r="302" spans="1:13" x14ac:dyDescent="0.2">
      <c r="A302" s="41" t="s">
        <v>2376</v>
      </c>
      <c r="B302" s="41" t="s">
        <v>321</v>
      </c>
      <c r="C302" s="41" t="s">
        <v>781</v>
      </c>
      <c r="D302" s="41" t="s">
        <v>782</v>
      </c>
      <c r="E302" s="42">
        <v>585</v>
      </c>
      <c r="F302" s="41" t="s">
        <v>783</v>
      </c>
      <c r="G302" s="41" t="s">
        <v>44</v>
      </c>
      <c r="H302" s="42">
        <v>44299731</v>
      </c>
      <c r="I302" s="41"/>
      <c r="J302" s="41"/>
      <c r="K302" s="41" t="s">
        <v>784</v>
      </c>
      <c r="L302" s="41"/>
      <c r="M302" s="41" t="s">
        <v>785</v>
      </c>
    </row>
    <row r="303" spans="1:13" x14ac:dyDescent="0.2">
      <c r="A303" s="41" t="s">
        <v>2377</v>
      </c>
      <c r="B303" s="41" t="s">
        <v>795</v>
      </c>
      <c r="C303" s="41" t="s">
        <v>796</v>
      </c>
      <c r="D303" s="41" t="s">
        <v>782</v>
      </c>
      <c r="E303" s="42">
        <v>585</v>
      </c>
      <c r="F303" s="41" t="s">
        <v>783</v>
      </c>
      <c r="G303" s="41" t="s">
        <v>44</v>
      </c>
      <c r="H303" s="42">
        <v>44299731</v>
      </c>
      <c r="I303" s="41"/>
      <c r="J303" s="41"/>
      <c r="K303" s="41" t="s">
        <v>784</v>
      </c>
      <c r="L303" s="41"/>
      <c r="M303" s="41" t="s">
        <v>785</v>
      </c>
    </row>
    <row r="304" spans="1:13" x14ac:dyDescent="0.2">
      <c r="A304" s="41" t="s">
        <v>2378</v>
      </c>
      <c r="B304" s="41" t="s">
        <v>322</v>
      </c>
      <c r="C304" s="41" t="s">
        <v>802</v>
      </c>
      <c r="D304" s="41" t="s">
        <v>803</v>
      </c>
      <c r="E304" s="42">
        <v>599</v>
      </c>
      <c r="F304" s="41" t="s">
        <v>804</v>
      </c>
      <c r="G304" s="41" t="s">
        <v>44</v>
      </c>
      <c r="H304" s="42"/>
      <c r="I304" s="41"/>
      <c r="J304" s="41"/>
      <c r="K304" s="41" t="s">
        <v>805</v>
      </c>
      <c r="L304" s="41"/>
      <c r="M304" s="41"/>
    </row>
    <row r="305" spans="1:13" x14ac:dyDescent="0.2">
      <c r="A305" s="41" t="s">
        <v>2378</v>
      </c>
      <c r="B305" s="41" t="s">
        <v>322</v>
      </c>
      <c r="C305" s="41" t="s">
        <v>802</v>
      </c>
      <c r="D305" s="41" t="s">
        <v>806</v>
      </c>
      <c r="E305" s="42">
        <v>605</v>
      </c>
      <c r="F305" s="41" t="s">
        <v>804</v>
      </c>
      <c r="G305" s="41" t="s">
        <v>44</v>
      </c>
      <c r="H305" s="42">
        <v>25078060</v>
      </c>
      <c r="I305" s="41"/>
      <c r="J305" s="41"/>
      <c r="K305" s="41" t="s">
        <v>807</v>
      </c>
      <c r="L305" s="41"/>
      <c r="M305" s="41" t="s">
        <v>808</v>
      </c>
    </row>
    <row r="306" spans="1:13" x14ac:dyDescent="0.2">
      <c r="A306" s="41" t="s">
        <v>2378</v>
      </c>
      <c r="B306" s="41" t="s">
        <v>322</v>
      </c>
      <c r="C306" s="41" t="s">
        <v>802</v>
      </c>
      <c r="D306" s="41" t="s">
        <v>809</v>
      </c>
      <c r="E306" s="42">
        <v>606</v>
      </c>
      <c r="F306" s="41" t="s">
        <v>810</v>
      </c>
      <c r="G306" s="41" t="s">
        <v>44</v>
      </c>
      <c r="H306" s="42">
        <v>16130451</v>
      </c>
      <c r="I306" s="41"/>
      <c r="J306" s="41"/>
      <c r="K306" s="41"/>
      <c r="L306" s="41"/>
      <c r="M306" s="41"/>
    </row>
    <row r="307" spans="1:13" x14ac:dyDescent="0.2">
      <c r="A307" s="41" t="s">
        <v>2475</v>
      </c>
      <c r="B307" s="41" t="s">
        <v>1622</v>
      </c>
      <c r="C307" s="41" t="s">
        <v>1623</v>
      </c>
      <c r="D307" s="41" t="s">
        <v>1624</v>
      </c>
      <c r="E307" s="42">
        <v>612</v>
      </c>
      <c r="F307" s="41" t="s">
        <v>1625</v>
      </c>
      <c r="G307" s="41" t="s">
        <v>44</v>
      </c>
      <c r="H307" s="42"/>
      <c r="I307" s="41"/>
      <c r="J307" s="41"/>
      <c r="K307" s="41" t="s">
        <v>1626</v>
      </c>
      <c r="L307" s="41"/>
      <c r="M307" s="41"/>
    </row>
    <row r="308" spans="1:13" x14ac:dyDescent="0.2">
      <c r="A308" s="41" t="s">
        <v>2511</v>
      </c>
      <c r="B308" s="41" t="s">
        <v>1838</v>
      </c>
      <c r="C308" s="41" t="s">
        <v>1839</v>
      </c>
      <c r="D308" s="41" t="s">
        <v>1624</v>
      </c>
      <c r="E308" s="42">
        <v>612</v>
      </c>
      <c r="F308" s="41" t="s">
        <v>1625</v>
      </c>
      <c r="G308" s="41" t="s">
        <v>44</v>
      </c>
      <c r="H308" s="42"/>
      <c r="I308" s="41"/>
      <c r="J308" s="41"/>
      <c r="K308" s="41" t="s">
        <v>1626</v>
      </c>
      <c r="L308" s="41"/>
      <c r="M308" s="41"/>
    </row>
    <row r="309" spans="1:13" x14ac:dyDescent="0.2">
      <c r="A309" s="41" t="s">
        <v>2475</v>
      </c>
      <c r="B309" s="41" t="s">
        <v>1622</v>
      </c>
      <c r="C309" s="41" t="s">
        <v>1623</v>
      </c>
      <c r="D309" s="41" t="s">
        <v>1627</v>
      </c>
      <c r="E309" s="42">
        <v>613</v>
      </c>
      <c r="F309" s="41" t="s">
        <v>1628</v>
      </c>
      <c r="G309" s="41" t="s">
        <v>44</v>
      </c>
      <c r="H309" s="42">
        <v>4345957</v>
      </c>
      <c r="I309" s="41" t="s">
        <v>1629</v>
      </c>
      <c r="J309" s="41"/>
      <c r="K309" s="41" t="s">
        <v>1630</v>
      </c>
      <c r="L309" s="41"/>
      <c r="M309" s="41" t="s">
        <v>1631</v>
      </c>
    </row>
    <row r="310" spans="1:13" x14ac:dyDescent="0.2">
      <c r="A310" s="41" t="s">
        <v>2511</v>
      </c>
      <c r="B310" s="41" t="s">
        <v>1838</v>
      </c>
      <c r="C310" s="41" t="s">
        <v>1839</v>
      </c>
      <c r="D310" s="41" t="s">
        <v>1627</v>
      </c>
      <c r="E310" s="42">
        <v>613</v>
      </c>
      <c r="F310" s="41" t="s">
        <v>1628</v>
      </c>
      <c r="G310" s="41" t="s">
        <v>44</v>
      </c>
      <c r="H310" s="42">
        <v>4345957</v>
      </c>
      <c r="I310" s="41" t="s">
        <v>1629</v>
      </c>
      <c r="J310" s="41"/>
      <c r="K310" s="41" t="s">
        <v>1630</v>
      </c>
      <c r="L310" s="41"/>
      <c r="M310" s="41" t="s">
        <v>1631</v>
      </c>
    </row>
    <row r="311" spans="1:13" x14ac:dyDescent="0.2">
      <c r="A311" s="41" t="s">
        <v>2379</v>
      </c>
      <c r="B311" s="41" t="s">
        <v>324</v>
      </c>
      <c r="C311" s="41" t="s">
        <v>822</v>
      </c>
      <c r="D311" s="41" t="s">
        <v>823</v>
      </c>
      <c r="E311" s="42">
        <v>639</v>
      </c>
      <c r="F311" s="41" t="s">
        <v>824</v>
      </c>
      <c r="G311" s="41" t="s">
        <v>44</v>
      </c>
      <c r="H311" s="42">
        <v>123643</v>
      </c>
      <c r="I311" s="41" t="s">
        <v>825</v>
      </c>
      <c r="J311" s="41"/>
      <c r="K311" s="41" t="s">
        <v>826</v>
      </c>
      <c r="L311" s="41"/>
      <c r="M311" s="41" t="s">
        <v>827</v>
      </c>
    </row>
    <row r="312" spans="1:13" x14ac:dyDescent="0.2">
      <c r="A312" s="41" t="s">
        <v>2380</v>
      </c>
      <c r="B312" s="41" t="s">
        <v>325</v>
      </c>
      <c r="C312" s="41" t="s">
        <v>850</v>
      </c>
      <c r="D312" s="41" t="s">
        <v>823</v>
      </c>
      <c r="E312" s="42">
        <v>639</v>
      </c>
      <c r="F312" s="41" t="s">
        <v>824</v>
      </c>
      <c r="G312" s="41" t="s">
        <v>44</v>
      </c>
      <c r="H312" s="42">
        <v>123643</v>
      </c>
      <c r="I312" s="41" t="s">
        <v>825</v>
      </c>
      <c r="J312" s="41"/>
      <c r="K312" s="41" t="s">
        <v>826</v>
      </c>
      <c r="L312" s="41"/>
      <c r="M312" s="41" t="s">
        <v>827</v>
      </c>
    </row>
    <row r="313" spans="1:13" x14ac:dyDescent="0.2">
      <c r="A313" s="41" t="s">
        <v>2379</v>
      </c>
      <c r="B313" s="41" t="s">
        <v>324</v>
      </c>
      <c r="C313" s="41" t="s">
        <v>822</v>
      </c>
      <c r="D313" s="41" t="s">
        <v>828</v>
      </c>
      <c r="E313" s="42">
        <v>644</v>
      </c>
      <c r="F313" s="41" t="s">
        <v>829</v>
      </c>
      <c r="G313" s="41" t="s">
        <v>44</v>
      </c>
      <c r="H313" s="42">
        <v>122227</v>
      </c>
      <c r="I313" s="41" t="s">
        <v>830</v>
      </c>
      <c r="J313" s="41"/>
      <c r="K313" s="41" t="s">
        <v>831</v>
      </c>
      <c r="L313" s="41"/>
      <c r="M313" s="41" t="s">
        <v>832</v>
      </c>
    </row>
    <row r="314" spans="1:13" x14ac:dyDescent="0.2">
      <c r="A314" s="41" t="s">
        <v>2380</v>
      </c>
      <c r="B314" s="41" t="s">
        <v>325</v>
      </c>
      <c r="C314" s="41" t="s">
        <v>850</v>
      </c>
      <c r="D314" s="41" t="s">
        <v>828</v>
      </c>
      <c r="E314" s="42">
        <v>644</v>
      </c>
      <c r="F314" s="41" t="s">
        <v>829</v>
      </c>
      <c r="G314" s="41" t="s">
        <v>44</v>
      </c>
      <c r="H314" s="42">
        <v>122227</v>
      </c>
      <c r="I314" s="41" t="s">
        <v>830</v>
      </c>
      <c r="J314" s="41"/>
      <c r="K314" s="41" t="s">
        <v>831</v>
      </c>
      <c r="L314" s="41"/>
      <c r="M314" s="41" t="s">
        <v>832</v>
      </c>
    </row>
    <row r="315" spans="1:13" x14ac:dyDescent="0.2">
      <c r="A315" s="41" t="s">
        <v>2379</v>
      </c>
      <c r="B315" s="41" t="s">
        <v>324</v>
      </c>
      <c r="C315" s="41" t="s">
        <v>822</v>
      </c>
      <c r="D315" s="41" t="s">
        <v>833</v>
      </c>
      <c r="E315" s="42">
        <v>646</v>
      </c>
      <c r="F315" s="41" t="s">
        <v>834</v>
      </c>
      <c r="G315" s="41" t="s">
        <v>44</v>
      </c>
      <c r="H315" s="42">
        <v>5128451</v>
      </c>
      <c r="I315" s="41" t="s">
        <v>835</v>
      </c>
      <c r="J315" s="41"/>
      <c r="K315" s="41" t="s">
        <v>836</v>
      </c>
      <c r="L315" s="41"/>
      <c r="M315" s="41" t="s">
        <v>837</v>
      </c>
    </row>
    <row r="316" spans="1:13" x14ac:dyDescent="0.2">
      <c r="A316" s="41" t="s">
        <v>2380</v>
      </c>
      <c r="B316" s="41" t="s">
        <v>325</v>
      </c>
      <c r="C316" s="41" t="s">
        <v>850</v>
      </c>
      <c r="D316" s="41" t="s">
        <v>833</v>
      </c>
      <c r="E316" s="42">
        <v>646</v>
      </c>
      <c r="F316" s="41" t="s">
        <v>834</v>
      </c>
      <c r="G316" s="41" t="s">
        <v>44</v>
      </c>
      <c r="H316" s="42">
        <v>5128451</v>
      </c>
      <c r="I316" s="41" t="s">
        <v>835</v>
      </c>
      <c r="J316" s="41"/>
      <c r="K316" s="41" t="s">
        <v>836</v>
      </c>
      <c r="L316" s="41"/>
      <c r="M316" s="41" t="s">
        <v>837</v>
      </c>
    </row>
    <row r="317" spans="1:13" x14ac:dyDescent="0.2">
      <c r="A317" s="41" t="s">
        <v>2379</v>
      </c>
      <c r="B317" s="41" t="s">
        <v>324</v>
      </c>
      <c r="C317" s="41" t="s">
        <v>822</v>
      </c>
      <c r="D317" s="41" t="s">
        <v>838</v>
      </c>
      <c r="E317" s="42">
        <v>649</v>
      </c>
      <c r="F317" s="41" t="s">
        <v>834</v>
      </c>
      <c r="G317" s="41" t="s">
        <v>44</v>
      </c>
      <c r="H317" s="42">
        <v>439201</v>
      </c>
      <c r="I317" s="41" t="s">
        <v>839</v>
      </c>
      <c r="J317" s="41"/>
      <c r="K317" s="41" t="s">
        <v>840</v>
      </c>
      <c r="L317" s="41"/>
      <c r="M317" s="41" t="s">
        <v>841</v>
      </c>
    </row>
    <row r="318" spans="1:13" x14ac:dyDescent="0.2">
      <c r="A318" s="41" t="s">
        <v>2380</v>
      </c>
      <c r="B318" s="41" t="s">
        <v>325</v>
      </c>
      <c r="C318" s="41" t="s">
        <v>850</v>
      </c>
      <c r="D318" s="41" t="s">
        <v>838</v>
      </c>
      <c r="E318" s="42">
        <v>649</v>
      </c>
      <c r="F318" s="41" t="s">
        <v>834</v>
      </c>
      <c r="G318" s="41" t="s">
        <v>44</v>
      </c>
      <c r="H318" s="42">
        <v>439201</v>
      </c>
      <c r="I318" s="41" t="s">
        <v>839</v>
      </c>
      <c r="J318" s="41"/>
      <c r="K318" s="41" t="s">
        <v>840</v>
      </c>
      <c r="L318" s="41"/>
      <c r="M318" s="41" t="s">
        <v>841</v>
      </c>
    </row>
    <row r="319" spans="1:13" x14ac:dyDescent="0.2">
      <c r="A319" s="41" t="s">
        <v>2379</v>
      </c>
      <c r="B319" s="41" t="s">
        <v>324</v>
      </c>
      <c r="C319" s="41" t="s">
        <v>822</v>
      </c>
      <c r="D319" s="41" t="s">
        <v>842</v>
      </c>
      <c r="E319" s="42">
        <v>650</v>
      </c>
      <c r="F319" s="41" t="s">
        <v>829</v>
      </c>
      <c r="G319" s="41" t="s">
        <v>44</v>
      </c>
      <c r="H319" s="42">
        <v>5311111</v>
      </c>
      <c r="I319" s="41" t="s">
        <v>843</v>
      </c>
      <c r="J319" s="41"/>
      <c r="K319" s="41" t="s">
        <v>844</v>
      </c>
      <c r="L319" s="41"/>
      <c r="M319" s="41" t="s">
        <v>845</v>
      </c>
    </row>
    <row r="320" spans="1:13" x14ac:dyDescent="0.2">
      <c r="A320" s="41" t="s">
        <v>2380</v>
      </c>
      <c r="B320" s="41" t="s">
        <v>325</v>
      </c>
      <c r="C320" s="41" t="s">
        <v>850</v>
      </c>
      <c r="D320" s="41" t="s">
        <v>842</v>
      </c>
      <c r="E320" s="42">
        <v>650</v>
      </c>
      <c r="F320" s="41" t="s">
        <v>829</v>
      </c>
      <c r="G320" s="41" t="s">
        <v>44</v>
      </c>
      <c r="H320" s="42">
        <v>5311111</v>
      </c>
      <c r="I320" s="41" t="s">
        <v>843</v>
      </c>
      <c r="J320" s="41"/>
      <c r="K320" s="41" t="s">
        <v>844</v>
      </c>
      <c r="L320" s="41"/>
      <c r="M320" s="41" t="s">
        <v>845</v>
      </c>
    </row>
    <row r="321" spans="1:13" x14ac:dyDescent="0.2">
      <c r="A321" s="41" t="s">
        <v>2384</v>
      </c>
      <c r="B321" s="41" t="s">
        <v>867</v>
      </c>
      <c r="C321" s="41" t="s">
        <v>868</v>
      </c>
      <c r="D321" s="41" t="s">
        <v>869</v>
      </c>
      <c r="E321" s="42">
        <v>681</v>
      </c>
      <c r="F321" s="41" t="s">
        <v>870</v>
      </c>
      <c r="G321" s="41" t="s">
        <v>44</v>
      </c>
      <c r="H321" s="42"/>
      <c r="I321" s="41"/>
      <c r="J321" s="41"/>
      <c r="K321" s="41" t="s">
        <v>871</v>
      </c>
      <c r="L321" s="41"/>
      <c r="M321" s="41"/>
    </row>
    <row r="322" spans="1:13" x14ac:dyDescent="0.2">
      <c r="A322" s="41" t="s">
        <v>2384</v>
      </c>
      <c r="B322" s="41" t="s">
        <v>867</v>
      </c>
      <c r="C322" s="41" t="s">
        <v>868</v>
      </c>
      <c r="D322" s="41" t="s">
        <v>872</v>
      </c>
      <c r="E322" s="42">
        <v>682</v>
      </c>
      <c r="F322" s="41" t="s">
        <v>873</v>
      </c>
      <c r="G322" s="41" t="s">
        <v>44</v>
      </c>
      <c r="H322" s="42"/>
      <c r="I322" s="41"/>
      <c r="J322" s="41"/>
      <c r="K322" s="41" t="s">
        <v>874</v>
      </c>
      <c r="L322" s="41"/>
      <c r="M322" s="41"/>
    </row>
    <row r="323" spans="1:13" x14ac:dyDescent="0.2">
      <c r="A323" s="41" t="s">
        <v>2384</v>
      </c>
      <c r="B323" s="41" t="s">
        <v>867</v>
      </c>
      <c r="C323" s="41" t="s">
        <v>868</v>
      </c>
      <c r="D323" s="41" t="s">
        <v>875</v>
      </c>
      <c r="E323" s="42">
        <v>683</v>
      </c>
      <c r="F323" s="41" t="s">
        <v>876</v>
      </c>
      <c r="G323" s="41" t="s">
        <v>44</v>
      </c>
      <c r="H323" s="42"/>
      <c r="I323" s="41"/>
      <c r="J323" s="41"/>
      <c r="K323" s="41" t="s">
        <v>877</v>
      </c>
      <c r="L323" s="41"/>
      <c r="M323" s="41"/>
    </row>
    <row r="324" spans="1:13" x14ac:dyDescent="0.2">
      <c r="A324" s="41" t="s">
        <v>2384</v>
      </c>
      <c r="B324" s="41" t="s">
        <v>867</v>
      </c>
      <c r="C324" s="41" t="s">
        <v>868</v>
      </c>
      <c r="D324" s="41" t="s">
        <v>878</v>
      </c>
      <c r="E324" s="42">
        <v>684</v>
      </c>
      <c r="F324" s="41" t="s">
        <v>879</v>
      </c>
      <c r="G324" s="41" t="s">
        <v>44</v>
      </c>
      <c r="H324" s="42"/>
      <c r="I324" s="41"/>
      <c r="J324" s="41"/>
      <c r="K324" s="41" t="s">
        <v>880</v>
      </c>
      <c r="L324" s="41"/>
      <c r="M324" s="41"/>
    </row>
    <row r="325" spans="1:13" x14ac:dyDescent="0.2">
      <c r="A325" s="41" t="s">
        <v>2384</v>
      </c>
      <c r="B325" s="41" t="s">
        <v>867</v>
      </c>
      <c r="C325" s="41" t="s">
        <v>868</v>
      </c>
      <c r="D325" s="41" t="s">
        <v>881</v>
      </c>
      <c r="E325" s="42">
        <v>685</v>
      </c>
      <c r="F325" s="41" t="s">
        <v>882</v>
      </c>
      <c r="G325" s="41" t="s">
        <v>44</v>
      </c>
      <c r="H325" s="42">
        <v>16132288</v>
      </c>
      <c r="I325" s="41"/>
      <c r="J325" s="41" t="s">
        <v>881</v>
      </c>
      <c r="K325" s="41" t="s">
        <v>883</v>
      </c>
      <c r="L325" s="41"/>
      <c r="M325" s="41"/>
    </row>
    <row r="326" spans="1:13" x14ac:dyDescent="0.2">
      <c r="A326" s="41" t="s">
        <v>2384</v>
      </c>
      <c r="B326" s="41" t="s">
        <v>867</v>
      </c>
      <c r="C326" s="41" t="s">
        <v>868</v>
      </c>
      <c r="D326" s="41" t="s">
        <v>884</v>
      </c>
      <c r="E326" s="42">
        <v>687</v>
      </c>
      <c r="F326" s="41" t="s">
        <v>885</v>
      </c>
      <c r="G326" s="41" t="s">
        <v>44</v>
      </c>
      <c r="H326" s="42"/>
      <c r="I326" s="41"/>
      <c r="J326" s="41"/>
      <c r="K326" s="41" t="s">
        <v>886</v>
      </c>
      <c r="L326" s="41"/>
      <c r="M326" s="41"/>
    </row>
    <row r="327" spans="1:13" x14ac:dyDescent="0.2">
      <c r="A327" s="41" t="s">
        <v>2387</v>
      </c>
      <c r="B327" s="41" t="s">
        <v>929</v>
      </c>
      <c r="C327" s="41" t="s">
        <v>62</v>
      </c>
      <c r="D327" s="41" t="s">
        <v>930</v>
      </c>
      <c r="E327" s="42">
        <v>753</v>
      </c>
      <c r="F327" s="41" t="s">
        <v>931</v>
      </c>
      <c r="G327" s="41" t="s">
        <v>44</v>
      </c>
      <c r="H327" s="42"/>
      <c r="I327" s="41"/>
      <c r="J327" s="41"/>
      <c r="K327" s="41" t="s">
        <v>932</v>
      </c>
      <c r="L327" s="41"/>
      <c r="M327" s="41"/>
    </row>
    <row r="328" spans="1:13" x14ac:dyDescent="0.2">
      <c r="A328" s="41" t="s">
        <v>2392</v>
      </c>
      <c r="B328" s="41" t="s">
        <v>328</v>
      </c>
      <c r="C328" s="41" t="s">
        <v>67</v>
      </c>
      <c r="D328" s="41" t="s">
        <v>930</v>
      </c>
      <c r="E328" s="42">
        <v>753</v>
      </c>
      <c r="F328" s="41" t="s">
        <v>931</v>
      </c>
      <c r="G328" s="41" t="s">
        <v>44</v>
      </c>
      <c r="H328" s="42"/>
      <c r="I328" s="41"/>
      <c r="J328" s="41"/>
      <c r="K328" s="41" t="s">
        <v>932</v>
      </c>
      <c r="L328" s="41"/>
      <c r="M328" s="41"/>
    </row>
    <row r="329" spans="1:13" x14ac:dyDescent="0.2">
      <c r="A329" s="41" t="s">
        <v>2387</v>
      </c>
      <c r="B329" s="41" t="s">
        <v>929</v>
      </c>
      <c r="C329" s="41" t="s">
        <v>62</v>
      </c>
      <c r="D329" s="41" t="s">
        <v>933</v>
      </c>
      <c r="E329" s="42">
        <v>754</v>
      </c>
      <c r="F329" s="41" t="s">
        <v>934</v>
      </c>
      <c r="G329" s="41" t="s">
        <v>44</v>
      </c>
      <c r="H329" s="42"/>
      <c r="I329" s="41"/>
      <c r="J329" s="41"/>
      <c r="K329" s="41" t="s">
        <v>935</v>
      </c>
      <c r="L329" s="41"/>
      <c r="M329" s="41"/>
    </row>
    <row r="330" spans="1:13" x14ac:dyDescent="0.2">
      <c r="A330" s="41" t="s">
        <v>2390</v>
      </c>
      <c r="B330" s="41" t="s">
        <v>975</v>
      </c>
      <c r="C330" s="41" t="s">
        <v>65</v>
      </c>
      <c r="D330" s="41" t="s">
        <v>933</v>
      </c>
      <c r="E330" s="42">
        <v>754</v>
      </c>
      <c r="F330" s="41" t="s">
        <v>934</v>
      </c>
      <c r="G330" s="41" t="s">
        <v>44</v>
      </c>
      <c r="H330" s="42"/>
      <c r="I330" s="41"/>
      <c r="J330" s="41"/>
      <c r="K330" s="41" t="s">
        <v>935</v>
      </c>
      <c r="L330" s="41"/>
      <c r="M330" s="41"/>
    </row>
    <row r="331" spans="1:13" x14ac:dyDescent="0.2">
      <c r="A331" s="41" t="s">
        <v>2387</v>
      </c>
      <c r="B331" s="41" t="s">
        <v>929</v>
      </c>
      <c r="C331" s="41" t="s">
        <v>62</v>
      </c>
      <c r="D331" s="41" t="s">
        <v>936</v>
      </c>
      <c r="E331" s="42">
        <v>755</v>
      </c>
      <c r="F331" s="41" t="s">
        <v>937</v>
      </c>
      <c r="G331" s="41" t="s">
        <v>44</v>
      </c>
      <c r="H331" s="42"/>
      <c r="I331" s="41"/>
      <c r="J331" s="41"/>
      <c r="K331" s="41" t="s">
        <v>938</v>
      </c>
      <c r="L331" s="41"/>
      <c r="M331" s="41"/>
    </row>
    <row r="332" spans="1:13" x14ac:dyDescent="0.2">
      <c r="A332" s="41" t="s">
        <v>2387</v>
      </c>
      <c r="B332" s="41" t="s">
        <v>929</v>
      </c>
      <c r="C332" s="41" t="s">
        <v>62</v>
      </c>
      <c r="D332" s="41" t="s">
        <v>939</v>
      </c>
      <c r="E332" s="42">
        <v>756</v>
      </c>
      <c r="F332" s="41" t="s">
        <v>940</v>
      </c>
      <c r="G332" s="41" t="s">
        <v>44</v>
      </c>
      <c r="H332" s="42"/>
      <c r="I332" s="41"/>
      <c r="J332" s="41"/>
      <c r="K332" s="41" t="s">
        <v>941</v>
      </c>
      <c r="L332" s="41"/>
      <c r="M332" s="41"/>
    </row>
    <row r="333" spans="1:13" x14ac:dyDescent="0.2">
      <c r="A333" s="41" t="s">
        <v>2392</v>
      </c>
      <c r="B333" s="41" t="s">
        <v>328</v>
      </c>
      <c r="C333" s="41" t="s">
        <v>67</v>
      </c>
      <c r="D333" s="41" t="s">
        <v>939</v>
      </c>
      <c r="E333" s="42">
        <v>756</v>
      </c>
      <c r="F333" s="41" t="s">
        <v>940</v>
      </c>
      <c r="G333" s="41" t="s">
        <v>44</v>
      </c>
      <c r="H333" s="42"/>
      <c r="I333" s="41"/>
      <c r="J333" s="41"/>
      <c r="K333" s="41" t="s">
        <v>941</v>
      </c>
      <c r="L333" s="41"/>
      <c r="M333" s="41"/>
    </row>
    <row r="334" spans="1:13" x14ac:dyDescent="0.2">
      <c r="A334" s="41" t="s">
        <v>2387</v>
      </c>
      <c r="B334" s="41" t="s">
        <v>929</v>
      </c>
      <c r="C334" s="41" t="s">
        <v>62</v>
      </c>
      <c r="D334" s="41" t="s">
        <v>942</v>
      </c>
      <c r="E334" s="42">
        <v>757</v>
      </c>
      <c r="F334" s="41" t="s">
        <v>943</v>
      </c>
      <c r="G334" s="41" t="s">
        <v>44</v>
      </c>
      <c r="H334" s="42"/>
      <c r="I334" s="41"/>
      <c r="J334" s="41"/>
      <c r="K334" s="41" t="s">
        <v>944</v>
      </c>
      <c r="L334" s="41"/>
      <c r="M334" s="41"/>
    </row>
    <row r="335" spans="1:13" x14ac:dyDescent="0.2">
      <c r="A335" s="41" t="s">
        <v>2392</v>
      </c>
      <c r="B335" s="41" t="s">
        <v>328</v>
      </c>
      <c r="C335" s="41" t="s">
        <v>67</v>
      </c>
      <c r="D335" s="41" t="s">
        <v>942</v>
      </c>
      <c r="E335" s="42">
        <v>757</v>
      </c>
      <c r="F335" s="41" t="s">
        <v>943</v>
      </c>
      <c r="G335" s="41" t="s">
        <v>44</v>
      </c>
      <c r="H335" s="42"/>
      <c r="I335" s="41"/>
      <c r="J335" s="41"/>
      <c r="K335" s="41" t="s">
        <v>944</v>
      </c>
      <c r="L335" s="41"/>
      <c r="M335" s="41"/>
    </row>
    <row r="336" spans="1:13" x14ac:dyDescent="0.2">
      <c r="A336" s="41" t="s">
        <v>2387</v>
      </c>
      <c r="B336" s="41" t="s">
        <v>929</v>
      </c>
      <c r="C336" s="41" t="s">
        <v>62</v>
      </c>
      <c r="D336" s="41" t="s">
        <v>945</v>
      </c>
      <c r="E336" s="42">
        <v>758</v>
      </c>
      <c r="F336" s="41" t="s">
        <v>946</v>
      </c>
      <c r="G336" s="41" t="s">
        <v>44</v>
      </c>
      <c r="H336" s="42"/>
      <c r="I336" s="41"/>
      <c r="J336" s="41"/>
      <c r="K336" s="41" t="s">
        <v>947</v>
      </c>
      <c r="L336" s="41"/>
      <c r="M336" s="41"/>
    </row>
    <row r="337" spans="1:13" x14ac:dyDescent="0.2">
      <c r="A337" s="41" t="s">
        <v>2390</v>
      </c>
      <c r="B337" s="41" t="s">
        <v>975</v>
      </c>
      <c r="C337" s="41" t="s">
        <v>65</v>
      </c>
      <c r="D337" s="41" t="s">
        <v>945</v>
      </c>
      <c r="E337" s="42">
        <v>758</v>
      </c>
      <c r="F337" s="41" t="s">
        <v>946</v>
      </c>
      <c r="G337" s="41" t="s">
        <v>44</v>
      </c>
      <c r="H337" s="42"/>
      <c r="I337" s="41"/>
      <c r="J337" s="41"/>
      <c r="K337" s="41" t="s">
        <v>947</v>
      </c>
      <c r="L337" s="41"/>
      <c r="M337" s="41"/>
    </row>
    <row r="338" spans="1:13" x14ac:dyDescent="0.2">
      <c r="A338" s="41" t="s">
        <v>2392</v>
      </c>
      <c r="B338" s="41" t="s">
        <v>328</v>
      </c>
      <c r="C338" s="41" t="s">
        <v>67</v>
      </c>
      <c r="D338" s="41" t="s">
        <v>945</v>
      </c>
      <c r="E338" s="42">
        <v>758</v>
      </c>
      <c r="F338" s="41" t="s">
        <v>946</v>
      </c>
      <c r="G338" s="41" t="s">
        <v>44</v>
      </c>
      <c r="H338" s="42"/>
      <c r="I338" s="41"/>
      <c r="J338" s="41"/>
      <c r="K338" s="41" t="s">
        <v>947</v>
      </c>
      <c r="L338" s="41"/>
      <c r="M338" s="41"/>
    </row>
    <row r="339" spans="1:13" x14ac:dyDescent="0.2">
      <c r="A339" s="41" t="s">
        <v>2407</v>
      </c>
      <c r="B339" s="41" t="s">
        <v>1081</v>
      </c>
      <c r="C339" s="41" t="s">
        <v>75</v>
      </c>
      <c r="D339" s="41" t="s">
        <v>945</v>
      </c>
      <c r="E339" s="42">
        <v>758</v>
      </c>
      <c r="F339" s="41" t="s">
        <v>946</v>
      </c>
      <c r="G339" s="41" t="s">
        <v>44</v>
      </c>
      <c r="H339" s="42"/>
      <c r="I339" s="41"/>
      <c r="J339" s="41"/>
      <c r="K339" s="41" t="s">
        <v>947</v>
      </c>
      <c r="L339" s="41"/>
      <c r="M339" s="41"/>
    </row>
    <row r="340" spans="1:13" x14ac:dyDescent="0.2">
      <c r="A340" s="41" t="s">
        <v>2465</v>
      </c>
      <c r="B340" s="41" t="s">
        <v>1584</v>
      </c>
      <c r="C340" s="41" t="s">
        <v>1585</v>
      </c>
      <c r="D340" s="41" t="s">
        <v>945</v>
      </c>
      <c r="E340" s="42">
        <v>758</v>
      </c>
      <c r="F340" s="41" t="s">
        <v>946</v>
      </c>
      <c r="G340" s="41" t="s">
        <v>44</v>
      </c>
      <c r="H340" s="42"/>
      <c r="I340" s="41"/>
      <c r="J340" s="41"/>
      <c r="K340" s="41" t="s">
        <v>947</v>
      </c>
      <c r="L340" s="41"/>
      <c r="M340" s="41"/>
    </row>
    <row r="341" spans="1:13" x14ac:dyDescent="0.2">
      <c r="A341" s="41" t="s">
        <v>2387</v>
      </c>
      <c r="B341" s="41" t="s">
        <v>929</v>
      </c>
      <c r="C341" s="41" t="s">
        <v>62</v>
      </c>
      <c r="D341" s="41" t="s">
        <v>948</v>
      </c>
      <c r="E341" s="42">
        <v>759</v>
      </c>
      <c r="F341" s="41" t="s">
        <v>949</v>
      </c>
      <c r="G341" s="41" t="s">
        <v>44</v>
      </c>
      <c r="H341" s="42"/>
      <c r="I341" s="41"/>
      <c r="J341" s="41"/>
      <c r="K341" s="41"/>
      <c r="L341" s="41"/>
      <c r="M341" s="41"/>
    </row>
    <row r="342" spans="1:13" x14ac:dyDescent="0.2">
      <c r="A342" s="41" t="s">
        <v>2389</v>
      </c>
      <c r="B342" s="41" t="s">
        <v>963</v>
      </c>
      <c r="C342" s="41" t="s">
        <v>64</v>
      </c>
      <c r="D342" s="41" t="s">
        <v>948</v>
      </c>
      <c r="E342" s="42">
        <v>759</v>
      </c>
      <c r="F342" s="41" t="s">
        <v>949</v>
      </c>
      <c r="G342" s="41" t="s">
        <v>44</v>
      </c>
      <c r="H342" s="42"/>
      <c r="I342" s="41"/>
      <c r="J342" s="41"/>
      <c r="K342" s="41"/>
      <c r="L342" s="41"/>
      <c r="M342" s="41"/>
    </row>
    <row r="343" spans="1:13" x14ac:dyDescent="0.2">
      <c r="A343" s="41" t="s">
        <v>2390</v>
      </c>
      <c r="B343" s="41" t="s">
        <v>975</v>
      </c>
      <c r="C343" s="41" t="s">
        <v>65</v>
      </c>
      <c r="D343" s="41" t="s">
        <v>948</v>
      </c>
      <c r="E343" s="42">
        <v>759</v>
      </c>
      <c r="F343" s="41" t="s">
        <v>949</v>
      </c>
      <c r="G343" s="41" t="s">
        <v>44</v>
      </c>
      <c r="H343" s="42"/>
      <c r="I343" s="41"/>
      <c r="J343" s="41"/>
      <c r="K343" s="41"/>
      <c r="L343" s="41"/>
      <c r="M343" s="41"/>
    </row>
    <row r="344" spans="1:13" x14ac:dyDescent="0.2">
      <c r="A344" s="41" t="s">
        <v>2392</v>
      </c>
      <c r="B344" s="41" t="s">
        <v>328</v>
      </c>
      <c r="C344" s="41" t="s">
        <v>67</v>
      </c>
      <c r="D344" s="41" t="s">
        <v>948</v>
      </c>
      <c r="E344" s="42">
        <v>759</v>
      </c>
      <c r="F344" s="41" t="s">
        <v>949</v>
      </c>
      <c r="G344" s="41" t="s">
        <v>44</v>
      </c>
      <c r="H344" s="42"/>
      <c r="I344" s="41"/>
      <c r="J344" s="41"/>
      <c r="K344" s="41"/>
      <c r="L344" s="41"/>
      <c r="M344" s="41"/>
    </row>
    <row r="345" spans="1:13" x14ac:dyDescent="0.2">
      <c r="A345" s="41" t="s">
        <v>2407</v>
      </c>
      <c r="B345" s="41" t="s">
        <v>1081</v>
      </c>
      <c r="C345" s="41" t="s">
        <v>75</v>
      </c>
      <c r="D345" s="41" t="s">
        <v>948</v>
      </c>
      <c r="E345" s="42">
        <v>759</v>
      </c>
      <c r="F345" s="41" t="s">
        <v>949</v>
      </c>
      <c r="G345" s="41" t="s">
        <v>44</v>
      </c>
      <c r="H345" s="42"/>
      <c r="I345" s="41"/>
      <c r="J345" s="41"/>
      <c r="K345" s="41"/>
      <c r="L345" s="41"/>
      <c r="M345" s="41"/>
    </row>
    <row r="346" spans="1:13" x14ac:dyDescent="0.2">
      <c r="A346" s="41" t="s">
        <v>2389</v>
      </c>
      <c r="B346" s="41" t="s">
        <v>963</v>
      </c>
      <c r="C346" s="41" t="s">
        <v>64</v>
      </c>
      <c r="D346" s="41" t="s">
        <v>964</v>
      </c>
      <c r="E346" s="42">
        <v>769</v>
      </c>
      <c r="F346" s="41" t="s">
        <v>965</v>
      </c>
      <c r="G346" s="41" t="s">
        <v>44</v>
      </c>
      <c r="H346" s="42"/>
      <c r="I346" s="41"/>
      <c r="J346" s="41"/>
      <c r="K346" s="41" t="s">
        <v>966</v>
      </c>
      <c r="L346" s="41"/>
      <c r="M346" s="41"/>
    </row>
    <row r="347" spans="1:13" x14ac:dyDescent="0.2">
      <c r="A347" s="41" t="s">
        <v>2390</v>
      </c>
      <c r="B347" s="41" t="s">
        <v>975</v>
      </c>
      <c r="C347" s="41" t="s">
        <v>65</v>
      </c>
      <c r="D347" s="41" t="s">
        <v>964</v>
      </c>
      <c r="E347" s="42">
        <v>769</v>
      </c>
      <c r="F347" s="41" t="s">
        <v>965</v>
      </c>
      <c r="G347" s="41" t="s">
        <v>44</v>
      </c>
      <c r="H347" s="42"/>
      <c r="I347" s="41"/>
      <c r="J347" s="41"/>
      <c r="K347" s="41" t="s">
        <v>966</v>
      </c>
      <c r="L347" s="41"/>
      <c r="M347" s="41"/>
    </row>
    <row r="348" spans="1:13" x14ac:dyDescent="0.2">
      <c r="A348" s="41" t="s">
        <v>2392</v>
      </c>
      <c r="B348" s="41" t="s">
        <v>328</v>
      </c>
      <c r="C348" s="41" t="s">
        <v>67</v>
      </c>
      <c r="D348" s="41" t="s">
        <v>964</v>
      </c>
      <c r="E348" s="42">
        <v>769</v>
      </c>
      <c r="F348" s="41" t="s">
        <v>965</v>
      </c>
      <c r="G348" s="41" t="s">
        <v>44</v>
      </c>
      <c r="H348" s="42"/>
      <c r="I348" s="41"/>
      <c r="J348" s="41"/>
      <c r="K348" s="41" t="s">
        <v>966</v>
      </c>
      <c r="L348" s="41"/>
      <c r="M348" s="41"/>
    </row>
    <row r="349" spans="1:13" x14ac:dyDescent="0.2">
      <c r="A349" s="41" t="s">
        <v>2407</v>
      </c>
      <c r="B349" s="41" t="s">
        <v>1081</v>
      </c>
      <c r="C349" s="41" t="s">
        <v>75</v>
      </c>
      <c r="D349" s="41" t="s">
        <v>964</v>
      </c>
      <c r="E349" s="42">
        <v>769</v>
      </c>
      <c r="F349" s="41" t="s">
        <v>965</v>
      </c>
      <c r="G349" s="41" t="s">
        <v>44</v>
      </c>
      <c r="H349" s="42"/>
      <c r="I349" s="41"/>
      <c r="J349" s="41"/>
      <c r="K349" s="41" t="s">
        <v>966</v>
      </c>
      <c r="L349" s="41"/>
      <c r="M349" s="41"/>
    </row>
    <row r="350" spans="1:13" x14ac:dyDescent="0.2">
      <c r="A350" s="41" t="s">
        <v>2387</v>
      </c>
      <c r="B350" s="41" t="s">
        <v>929</v>
      </c>
      <c r="C350" s="41" t="s">
        <v>62</v>
      </c>
      <c r="D350" s="41" t="s">
        <v>950</v>
      </c>
      <c r="E350" s="42">
        <v>770</v>
      </c>
      <c r="F350" s="41" t="s">
        <v>951</v>
      </c>
      <c r="G350" s="41" t="s">
        <v>44</v>
      </c>
      <c r="H350" s="42"/>
      <c r="I350" s="41"/>
      <c r="J350" s="41"/>
      <c r="K350" s="41" t="s">
        <v>952</v>
      </c>
      <c r="L350" s="41"/>
      <c r="M350" s="41"/>
    </row>
    <row r="351" spans="1:13" x14ac:dyDescent="0.2">
      <c r="A351" s="41" t="s">
        <v>2389</v>
      </c>
      <c r="B351" s="41" t="s">
        <v>963</v>
      </c>
      <c r="C351" s="41" t="s">
        <v>64</v>
      </c>
      <c r="D351" s="41" t="s">
        <v>950</v>
      </c>
      <c r="E351" s="42">
        <v>770</v>
      </c>
      <c r="F351" s="41" t="s">
        <v>951</v>
      </c>
      <c r="G351" s="41" t="s">
        <v>44</v>
      </c>
      <c r="H351" s="42"/>
      <c r="I351" s="41"/>
      <c r="J351" s="41"/>
      <c r="K351" s="41" t="s">
        <v>952</v>
      </c>
      <c r="L351" s="41"/>
      <c r="M351" s="41"/>
    </row>
    <row r="352" spans="1:13" x14ac:dyDescent="0.2">
      <c r="A352" s="41" t="s">
        <v>2390</v>
      </c>
      <c r="B352" s="41" t="s">
        <v>975</v>
      </c>
      <c r="C352" s="41" t="s">
        <v>65</v>
      </c>
      <c r="D352" s="41" t="s">
        <v>950</v>
      </c>
      <c r="E352" s="42">
        <v>770</v>
      </c>
      <c r="F352" s="41" t="s">
        <v>951</v>
      </c>
      <c r="G352" s="41" t="s">
        <v>44</v>
      </c>
      <c r="H352" s="42"/>
      <c r="I352" s="41"/>
      <c r="J352" s="41"/>
      <c r="K352" s="41" t="s">
        <v>952</v>
      </c>
      <c r="L352" s="41"/>
      <c r="M352" s="41"/>
    </row>
    <row r="353" spans="1:13" x14ac:dyDescent="0.2">
      <c r="A353" s="41" t="s">
        <v>2392</v>
      </c>
      <c r="B353" s="41" t="s">
        <v>328</v>
      </c>
      <c r="C353" s="41" t="s">
        <v>67</v>
      </c>
      <c r="D353" s="41" t="s">
        <v>950</v>
      </c>
      <c r="E353" s="42">
        <v>770</v>
      </c>
      <c r="F353" s="41" t="s">
        <v>951</v>
      </c>
      <c r="G353" s="41" t="s">
        <v>44</v>
      </c>
      <c r="H353" s="42"/>
      <c r="I353" s="41"/>
      <c r="J353" s="41"/>
      <c r="K353" s="41" t="s">
        <v>952</v>
      </c>
      <c r="L353" s="41"/>
      <c r="M353" s="41"/>
    </row>
    <row r="354" spans="1:13" x14ac:dyDescent="0.2">
      <c r="A354" s="41" t="s">
        <v>2407</v>
      </c>
      <c r="B354" s="41" t="s">
        <v>1081</v>
      </c>
      <c r="C354" s="41" t="s">
        <v>75</v>
      </c>
      <c r="D354" s="41" t="s">
        <v>950</v>
      </c>
      <c r="E354" s="42">
        <v>770</v>
      </c>
      <c r="F354" s="41" t="s">
        <v>951</v>
      </c>
      <c r="G354" s="41" t="s">
        <v>44</v>
      </c>
      <c r="H354" s="42"/>
      <c r="I354" s="41"/>
      <c r="J354" s="41"/>
      <c r="K354" s="41" t="s">
        <v>952</v>
      </c>
      <c r="L354" s="41"/>
      <c r="M354" s="41"/>
    </row>
    <row r="355" spans="1:13" x14ac:dyDescent="0.2">
      <c r="A355" s="41" t="s">
        <v>2389</v>
      </c>
      <c r="B355" s="41" t="s">
        <v>963</v>
      </c>
      <c r="C355" s="41" t="s">
        <v>64</v>
      </c>
      <c r="D355" s="41" t="s">
        <v>967</v>
      </c>
      <c r="E355" s="42">
        <v>771</v>
      </c>
      <c r="F355" s="41" t="s">
        <v>968</v>
      </c>
      <c r="G355" s="41" t="s">
        <v>44</v>
      </c>
      <c r="H355" s="42"/>
      <c r="I355" s="41"/>
      <c r="J355" s="41"/>
      <c r="K355" s="41"/>
      <c r="L355" s="41"/>
      <c r="M355" s="41"/>
    </row>
    <row r="356" spans="1:13" x14ac:dyDescent="0.2">
      <c r="A356" s="41" t="s">
        <v>2390</v>
      </c>
      <c r="B356" s="41" t="s">
        <v>975</v>
      </c>
      <c r="C356" s="41" t="s">
        <v>65</v>
      </c>
      <c r="D356" s="41" t="s">
        <v>967</v>
      </c>
      <c r="E356" s="42">
        <v>771</v>
      </c>
      <c r="F356" s="41" t="s">
        <v>968</v>
      </c>
      <c r="G356" s="41" t="s">
        <v>44</v>
      </c>
      <c r="H356" s="42"/>
      <c r="I356" s="41"/>
      <c r="J356" s="41"/>
      <c r="K356" s="41"/>
      <c r="L356" s="41"/>
      <c r="M356" s="41"/>
    </row>
    <row r="357" spans="1:13" x14ac:dyDescent="0.2">
      <c r="A357" s="41" t="s">
        <v>2392</v>
      </c>
      <c r="B357" s="41" t="s">
        <v>328</v>
      </c>
      <c r="C357" s="41" t="s">
        <v>67</v>
      </c>
      <c r="D357" s="41" t="s">
        <v>967</v>
      </c>
      <c r="E357" s="42">
        <v>771</v>
      </c>
      <c r="F357" s="41" t="s">
        <v>968</v>
      </c>
      <c r="G357" s="41" t="s">
        <v>44</v>
      </c>
      <c r="H357" s="42"/>
      <c r="I357" s="41"/>
      <c r="J357" s="41"/>
      <c r="K357" s="41"/>
      <c r="L357" s="41"/>
      <c r="M357" s="41"/>
    </row>
    <row r="358" spans="1:13" x14ac:dyDescent="0.2">
      <c r="A358" s="41" t="s">
        <v>2387</v>
      </c>
      <c r="B358" s="41" t="s">
        <v>929</v>
      </c>
      <c r="C358" s="41" t="s">
        <v>62</v>
      </c>
      <c r="D358" s="41" t="s">
        <v>953</v>
      </c>
      <c r="E358" s="42">
        <v>772</v>
      </c>
      <c r="F358" s="41" t="s">
        <v>954</v>
      </c>
      <c r="G358" s="41" t="s">
        <v>44</v>
      </c>
      <c r="H358" s="42"/>
      <c r="I358" s="41"/>
      <c r="J358" s="41"/>
      <c r="K358" s="41" t="s">
        <v>955</v>
      </c>
      <c r="L358" s="41"/>
      <c r="M358" s="41"/>
    </row>
    <row r="359" spans="1:13" x14ac:dyDescent="0.2">
      <c r="A359" s="41" t="s">
        <v>2389</v>
      </c>
      <c r="B359" s="41" t="s">
        <v>963</v>
      </c>
      <c r="C359" s="41" t="s">
        <v>64</v>
      </c>
      <c r="D359" s="41" t="s">
        <v>953</v>
      </c>
      <c r="E359" s="42">
        <v>772</v>
      </c>
      <c r="F359" s="41" t="s">
        <v>954</v>
      </c>
      <c r="G359" s="41" t="s">
        <v>44</v>
      </c>
      <c r="H359" s="42"/>
      <c r="I359" s="41"/>
      <c r="J359" s="41"/>
      <c r="K359" s="41" t="s">
        <v>955</v>
      </c>
      <c r="L359" s="41"/>
      <c r="M359" s="41"/>
    </row>
    <row r="360" spans="1:13" x14ac:dyDescent="0.2">
      <c r="A360" s="41" t="s">
        <v>2390</v>
      </c>
      <c r="B360" s="41" t="s">
        <v>975</v>
      </c>
      <c r="C360" s="41" t="s">
        <v>65</v>
      </c>
      <c r="D360" s="41" t="s">
        <v>953</v>
      </c>
      <c r="E360" s="42">
        <v>772</v>
      </c>
      <c r="F360" s="41" t="s">
        <v>954</v>
      </c>
      <c r="G360" s="41" t="s">
        <v>44</v>
      </c>
      <c r="H360" s="42"/>
      <c r="I360" s="41"/>
      <c r="J360" s="41"/>
      <c r="K360" s="41" t="s">
        <v>955</v>
      </c>
      <c r="L360" s="41"/>
      <c r="M360" s="41"/>
    </row>
    <row r="361" spans="1:13" x14ac:dyDescent="0.2">
      <c r="A361" s="41" t="s">
        <v>2392</v>
      </c>
      <c r="B361" s="41" t="s">
        <v>328</v>
      </c>
      <c r="C361" s="41" t="s">
        <v>67</v>
      </c>
      <c r="D361" s="41" t="s">
        <v>953</v>
      </c>
      <c r="E361" s="42">
        <v>772</v>
      </c>
      <c r="F361" s="41" t="s">
        <v>954</v>
      </c>
      <c r="G361" s="41" t="s">
        <v>44</v>
      </c>
      <c r="H361" s="42"/>
      <c r="I361" s="41"/>
      <c r="J361" s="41"/>
      <c r="K361" s="41" t="s">
        <v>955</v>
      </c>
      <c r="L361" s="41"/>
      <c r="M361" s="41"/>
    </row>
    <row r="362" spans="1:13" x14ac:dyDescent="0.2">
      <c r="A362" s="41" t="s">
        <v>2389</v>
      </c>
      <c r="B362" s="41" t="s">
        <v>963</v>
      </c>
      <c r="C362" s="41" t="s">
        <v>64</v>
      </c>
      <c r="D362" s="41" t="s">
        <v>969</v>
      </c>
      <c r="E362" s="42">
        <v>775</v>
      </c>
      <c r="F362" s="41" t="s">
        <v>970</v>
      </c>
      <c r="G362" s="41" t="s">
        <v>44</v>
      </c>
      <c r="H362" s="42"/>
      <c r="I362" s="41"/>
      <c r="J362" s="41"/>
      <c r="K362" s="41" t="s">
        <v>971</v>
      </c>
      <c r="L362" s="41"/>
      <c r="M362" s="41"/>
    </row>
    <row r="363" spans="1:13" x14ac:dyDescent="0.2">
      <c r="A363" s="41" t="s">
        <v>2390</v>
      </c>
      <c r="B363" s="41" t="s">
        <v>975</v>
      </c>
      <c r="C363" s="41" t="s">
        <v>65</v>
      </c>
      <c r="D363" s="41" t="s">
        <v>969</v>
      </c>
      <c r="E363" s="42">
        <v>775</v>
      </c>
      <c r="F363" s="41" t="s">
        <v>970</v>
      </c>
      <c r="G363" s="41" t="s">
        <v>44</v>
      </c>
      <c r="H363" s="42"/>
      <c r="I363" s="41"/>
      <c r="J363" s="41"/>
      <c r="K363" s="41" t="s">
        <v>971</v>
      </c>
      <c r="L363" s="41"/>
      <c r="M363" s="41"/>
    </row>
    <row r="364" spans="1:13" x14ac:dyDescent="0.2">
      <c r="A364" s="41" t="s">
        <v>2389</v>
      </c>
      <c r="B364" s="41" t="s">
        <v>963</v>
      </c>
      <c r="C364" s="41" t="s">
        <v>64</v>
      </c>
      <c r="D364" s="41" t="s">
        <v>972</v>
      </c>
      <c r="E364" s="42">
        <v>776</v>
      </c>
      <c r="F364" s="41" t="s">
        <v>973</v>
      </c>
      <c r="G364" s="41" t="s">
        <v>44</v>
      </c>
      <c r="H364" s="42"/>
      <c r="I364" s="41"/>
      <c r="J364" s="41"/>
      <c r="K364" s="41" t="s">
        <v>974</v>
      </c>
      <c r="L364" s="41"/>
      <c r="M364" s="41"/>
    </row>
    <row r="365" spans="1:13" x14ac:dyDescent="0.2">
      <c r="A365" s="41" t="s">
        <v>2390</v>
      </c>
      <c r="B365" s="41" t="s">
        <v>975</v>
      </c>
      <c r="C365" s="41" t="s">
        <v>65</v>
      </c>
      <c r="D365" s="41" t="s">
        <v>972</v>
      </c>
      <c r="E365" s="42">
        <v>776</v>
      </c>
      <c r="F365" s="41" t="s">
        <v>973</v>
      </c>
      <c r="G365" s="41" t="s">
        <v>44</v>
      </c>
      <c r="H365" s="42"/>
      <c r="I365" s="41"/>
      <c r="J365" s="41"/>
      <c r="K365" s="41" t="s">
        <v>974</v>
      </c>
      <c r="L365" s="41"/>
      <c r="M365" s="41"/>
    </row>
    <row r="366" spans="1:13" x14ac:dyDescent="0.2">
      <c r="A366" s="41" t="s">
        <v>2391</v>
      </c>
      <c r="B366" s="41" t="s">
        <v>981</v>
      </c>
      <c r="C366" s="41" t="s">
        <v>66</v>
      </c>
      <c r="D366" s="41" t="s">
        <v>982</v>
      </c>
      <c r="E366" s="42">
        <v>797</v>
      </c>
      <c r="F366" s="41" t="s">
        <v>983</v>
      </c>
      <c r="G366" s="41" t="s">
        <v>44</v>
      </c>
      <c r="H366" s="42"/>
      <c r="I366" s="41"/>
      <c r="J366" s="41"/>
      <c r="K366" s="41" t="s">
        <v>984</v>
      </c>
      <c r="L366" s="41"/>
      <c r="M366" s="41"/>
    </row>
    <row r="367" spans="1:13" x14ac:dyDescent="0.2">
      <c r="A367" s="41" t="s">
        <v>2391</v>
      </c>
      <c r="B367" s="41" t="s">
        <v>981</v>
      </c>
      <c r="C367" s="41" t="s">
        <v>66</v>
      </c>
      <c r="D367" s="41" t="s">
        <v>985</v>
      </c>
      <c r="E367" s="42">
        <v>798</v>
      </c>
      <c r="F367" s="41" t="s">
        <v>986</v>
      </c>
      <c r="G367" s="41" t="s">
        <v>44</v>
      </c>
      <c r="H367" s="42"/>
      <c r="I367" s="41"/>
      <c r="J367" s="41"/>
      <c r="K367" s="41" t="s">
        <v>987</v>
      </c>
      <c r="L367" s="41"/>
      <c r="M367" s="41"/>
    </row>
    <row r="368" spans="1:13" x14ac:dyDescent="0.2">
      <c r="A368" s="41" t="s">
        <v>2393</v>
      </c>
      <c r="B368" s="41" t="s">
        <v>329</v>
      </c>
      <c r="C368" s="41" t="s">
        <v>68</v>
      </c>
      <c r="D368" s="41" t="s">
        <v>988</v>
      </c>
      <c r="E368" s="42">
        <v>808</v>
      </c>
      <c r="F368" s="41" t="s">
        <v>989</v>
      </c>
      <c r="G368" s="41" t="s">
        <v>44</v>
      </c>
      <c r="H368" s="42"/>
      <c r="I368" s="41"/>
      <c r="J368" s="41"/>
      <c r="K368" s="41" t="s">
        <v>990</v>
      </c>
      <c r="L368" s="41"/>
      <c r="M368" s="41"/>
    </row>
    <row r="369" spans="1:13" x14ac:dyDescent="0.2">
      <c r="A369" s="41" t="s">
        <v>2407</v>
      </c>
      <c r="B369" s="41" t="s">
        <v>1081</v>
      </c>
      <c r="C369" s="41" t="s">
        <v>75</v>
      </c>
      <c r="D369" s="41" t="s">
        <v>988</v>
      </c>
      <c r="E369" s="42">
        <v>808</v>
      </c>
      <c r="F369" s="41" t="s">
        <v>989</v>
      </c>
      <c r="G369" s="41" t="s">
        <v>44</v>
      </c>
      <c r="H369" s="42"/>
      <c r="I369" s="41"/>
      <c r="J369" s="41"/>
      <c r="K369" s="41" t="s">
        <v>990</v>
      </c>
      <c r="L369" s="41"/>
      <c r="M369" s="41"/>
    </row>
    <row r="370" spans="1:13" x14ac:dyDescent="0.2">
      <c r="A370" s="41" t="s">
        <v>2358</v>
      </c>
      <c r="B370" s="41" t="s">
        <v>706</v>
      </c>
      <c r="C370" s="41" t="s">
        <v>61</v>
      </c>
      <c r="D370" s="41" t="s">
        <v>707</v>
      </c>
      <c r="E370" s="42">
        <v>810</v>
      </c>
      <c r="F370" s="41" t="s">
        <v>708</v>
      </c>
      <c r="G370" s="41" t="s">
        <v>44</v>
      </c>
      <c r="H370" s="42"/>
      <c r="I370" s="41"/>
      <c r="J370" s="41"/>
      <c r="K370" s="41" t="s">
        <v>709</v>
      </c>
      <c r="L370" s="41"/>
      <c r="M370" s="41"/>
    </row>
    <row r="371" spans="1:13" x14ac:dyDescent="0.2">
      <c r="A371" s="41" t="s">
        <v>2394</v>
      </c>
      <c r="B371" s="41" t="s">
        <v>994</v>
      </c>
      <c r="C371" s="41" t="s">
        <v>69</v>
      </c>
      <c r="D371" s="41" t="s">
        <v>707</v>
      </c>
      <c r="E371" s="42">
        <v>810</v>
      </c>
      <c r="F371" s="41" t="s">
        <v>708</v>
      </c>
      <c r="G371" s="41" t="s">
        <v>44</v>
      </c>
      <c r="H371" s="42"/>
      <c r="I371" s="41"/>
      <c r="J371" s="41"/>
      <c r="K371" s="41" t="s">
        <v>709</v>
      </c>
      <c r="L371" s="41"/>
      <c r="M371" s="41"/>
    </row>
    <row r="372" spans="1:13" x14ac:dyDescent="0.2">
      <c r="A372" s="41" t="s">
        <v>2397</v>
      </c>
      <c r="B372" s="41" t="s">
        <v>1000</v>
      </c>
      <c r="C372" s="41" t="s">
        <v>72</v>
      </c>
      <c r="D372" s="41" t="s">
        <v>707</v>
      </c>
      <c r="E372" s="42">
        <v>810</v>
      </c>
      <c r="F372" s="41" t="s">
        <v>708</v>
      </c>
      <c r="G372" s="41" t="s">
        <v>44</v>
      </c>
      <c r="H372" s="42"/>
      <c r="I372" s="41"/>
      <c r="J372" s="41"/>
      <c r="K372" s="41" t="s">
        <v>709</v>
      </c>
      <c r="L372" s="41"/>
      <c r="M372" s="41"/>
    </row>
    <row r="373" spans="1:13" x14ac:dyDescent="0.2">
      <c r="A373" s="41" t="s">
        <v>2407</v>
      </c>
      <c r="B373" s="41" t="s">
        <v>1081</v>
      </c>
      <c r="C373" s="41" t="s">
        <v>75</v>
      </c>
      <c r="D373" s="41" t="s">
        <v>707</v>
      </c>
      <c r="E373" s="42">
        <v>810</v>
      </c>
      <c r="F373" s="41" t="s">
        <v>708</v>
      </c>
      <c r="G373" s="41" t="s">
        <v>44</v>
      </c>
      <c r="H373" s="42"/>
      <c r="I373" s="41"/>
      <c r="J373" s="41"/>
      <c r="K373" s="41" t="s">
        <v>709</v>
      </c>
      <c r="L373" s="41"/>
      <c r="M373" s="41"/>
    </row>
    <row r="374" spans="1:13" x14ac:dyDescent="0.2">
      <c r="A374" s="41" t="s">
        <v>2358</v>
      </c>
      <c r="B374" s="41" t="s">
        <v>706</v>
      </c>
      <c r="C374" s="41" t="s">
        <v>61</v>
      </c>
      <c r="D374" s="41" t="s">
        <v>710</v>
      </c>
      <c r="E374" s="42">
        <v>811</v>
      </c>
      <c r="F374" s="41" t="s">
        <v>711</v>
      </c>
      <c r="G374" s="41" t="s">
        <v>44</v>
      </c>
      <c r="H374" s="42"/>
      <c r="I374" s="41"/>
      <c r="J374" s="41"/>
      <c r="K374" s="41" t="s">
        <v>712</v>
      </c>
      <c r="L374" s="41"/>
      <c r="M374" s="41"/>
    </row>
    <row r="375" spans="1:13" x14ac:dyDescent="0.2">
      <c r="A375" s="41" t="s">
        <v>2394</v>
      </c>
      <c r="B375" s="41" t="s">
        <v>994</v>
      </c>
      <c r="C375" s="41" t="s">
        <v>69</v>
      </c>
      <c r="D375" s="41" t="s">
        <v>710</v>
      </c>
      <c r="E375" s="42">
        <v>811</v>
      </c>
      <c r="F375" s="41" t="s">
        <v>711</v>
      </c>
      <c r="G375" s="41" t="s">
        <v>44</v>
      </c>
      <c r="H375" s="42"/>
      <c r="I375" s="41"/>
      <c r="J375" s="41"/>
      <c r="K375" s="41" t="s">
        <v>712</v>
      </c>
      <c r="L375" s="41"/>
      <c r="M375" s="41"/>
    </row>
    <row r="376" spans="1:13" x14ac:dyDescent="0.2">
      <c r="A376" s="41" t="s">
        <v>2395</v>
      </c>
      <c r="B376" s="41" t="s">
        <v>995</v>
      </c>
      <c r="C376" s="41" t="s">
        <v>70</v>
      </c>
      <c r="D376" s="41" t="s">
        <v>996</v>
      </c>
      <c r="E376" s="42">
        <v>812</v>
      </c>
      <c r="F376" s="41" t="s">
        <v>997</v>
      </c>
      <c r="G376" s="41" t="s">
        <v>44</v>
      </c>
      <c r="H376" s="42"/>
      <c r="I376" s="41"/>
      <c r="J376" s="41"/>
      <c r="K376" s="41" t="s">
        <v>998</v>
      </c>
      <c r="L376" s="41"/>
      <c r="M376" s="41"/>
    </row>
    <row r="377" spans="1:13" x14ac:dyDescent="0.2">
      <c r="A377" s="41" t="s">
        <v>2358</v>
      </c>
      <c r="B377" s="41" t="s">
        <v>706</v>
      </c>
      <c r="C377" s="41" t="s">
        <v>61</v>
      </c>
      <c r="D377" s="41" t="s">
        <v>713</v>
      </c>
      <c r="E377" s="42">
        <v>817</v>
      </c>
      <c r="F377" s="41" t="s">
        <v>714</v>
      </c>
      <c r="G377" s="41" t="s">
        <v>44</v>
      </c>
      <c r="H377" s="42"/>
      <c r="I377" s="41"/>
      <c r="J377" s="41"/>
      <c r="K377" s="41"/>
      <c r="L377" s="41"/>
      <c r="M377" s="41"/>
    </row>
    <row r="378" spans="1:13" x14ac:dyDescent="0.2">
      <c r="A378" s="41" t="s">
        <v>2396</v>
      </c>
      <c r="B378" s="41" t="s">
        <v>999</v>
      </c>
      <c r="C378" s="41" t="s">
        <v>71</v>
      </c>
      <c r="D378" s="41" t="s">
        <v>713</v>
      </c>
      <c r="E378" s="42">
        <v>817</v>
      </c>
      <c r="F378" s="41" t="s">
        <v>714</v>
      </c>
      <c r="G378" s="41" t="s">
        <v>44</v>
      </c>
      <c r="H378" s="42"/>
      <c r="I378" s="41"/>
      <c r="J378" s="41"/>
      <c r="K378" s="41"/>
      <c r="L378" s="41"/>
      <c r="M378" s="41"/>
    </row>
    <row r="379" spans="1:13" x14ac:dyDescent="0.2">
      <c r="A379" s="41" t="s">
        <v>2405</v>
      </c>
      <c r="B379" s="41" t="s">
        <v>1058</v>
      </c>
      <c r="C379" s="41" t="s">
        <v>73</v>
      </c>
      <c r="D379" s="41" t="s">
        <v>1059</v>
      </c>
      <c r="E379" s="42">
        <v>819</v>
      </c>
      <c r="F379" s="41" t="s">
        <v>1060</v>
      </c>
      <c r="G379" s="41" t="s">
        <v>44</v>
      </c>
      <c r="H379" s="42"/>
      <c r="I379" s="41"/>
      <c r="J379" s="41"/>
      <c r="K379" s="41" t="s">
        <v>1061</v>
      </c>
      <c r="L379" s="41"/>
      <c r="M379" s="41"/>
    </row>
    <row r="380" spans="1:13" x14ac:dyDescent="0.2">
      <c r="A380" s="41" t="s">
        <v>2406</v>
      </c>
      <c r="B380" s="41" t="s">
        <v>330</v>
      </c>
      <c r="C380" s="41" t="s">
        <v>74</v>
      </c>
      <c r="D380" s="41" t="s">
        <v>1059</v>
      </c>
      <c r="E380" s="42">
        <v>819</v>
      </c>
      <c r="F380" s="41" t="s">
        <v>1060</v>
      </c>
      <c r="G380" s="41" t="s">
        <v>44</v>
      </c>
      <c r="H380" s="42"/>
      <c r="I380" s="41"/>
      <c r="J380" s="41"/>
      <c r="K380" s="41" t="s">
        <v>1061</v>
      </c>
      <c r="L380" s="41"/>
      <c r="M380" s="41"/>
    </row>
    <row r="381" spans="1:13" x14ac:dyDescent="0.2">
      <c r="A381" s="41" t="s">
        <v>2405</v>
      </c>
      <c r="B381" s="41" t="s">
        <v>1058</v>
      </c>
      <c r="C381" s="41" t="s">
        <v>73</v>
      </c>
      <c r="D381" s="41" t="s">
        <v>1062</v>
      </c>
      <c r="E381" s="42">
        <v>820</v>
      </c>
      <c r="F381" s="41" t="s">
        <v>1063</v>
      </c>
      <c r="G381" s="41" t="s">
        <v>44</v>
      </c>
      <c r="H381" s="42"/>
      <c r="I381" s="41"/>
      <c r="J381" s="41"/>
      <c r="K381" s="41"/>
      <c r="L381" s="41"/>
      <c r="M381" s="41"/>
    </row>
    <row r="382" spans="1:13" x14ac:dyDescent="0.2">
      <c r="A382" s="41" t="s">
        <v>2406</v>
      </c>
      <c r="B382" s="41" t="s">
        <v>330</v>
      </c>
      <c r="C382" s="41" t="s">
        <v>74</v>
      </c>
      <c r="D382" s="41" t="s">
        <v>1062</v>
      </c>
      <c r="E382" s="42">
        <v>820</v>
      </c>
      <c r="F382" s="41" t="s">
        <v>1063</v>
      </c>
      <c r="G382" s="41" t="s">
        <v>44</v>
      </c>
      <c r="H382" s="42"/>
      <c r="I382" s="41"/>
      <c r="J382" s="41"/>
      <c r="K382" s="41"/>
      <c r="L382" s="41"/>
      <c r="M382" s="41"/>
    </row>
    <row r="383" spans="1:13" x14ac:dyDescent="0.2">
      <c r="A383" s="41" t="s">
        <v>2405</v>
      </c>
      <c r="B383" s="41" t="s">
        <v>1058</v>
      </c>
      <c r="C383" s="41" t="s">
        <v>73</v>
      </c>
      <c r="D383" s="41" t="s">
        <v>1064</v>
      </c>
      <c r="E383" s="42">
        <v>821</v>
      </c>
      <c r="F383" s="41" t="s">
        <v>1065</v>
      </c>
      <c r="G383" s="41" t="s">
        <v>44</v>
      </c>
      <c r="H383" s="42"/>
      <c r="I383" s="41"/>
      <c r="J383" s="41"/>
      <c r="K383" s="41" t="s">
        <v>1066</v>
      </c>
      <c r="L383" s="41"/>
      <c r="M383" s="41"/>
    </row>
    <row r="384" spans="1:13" x14ac:dyDescent="0.2">
      <c r="A384" s="41" t="s">
        <v>2406</v>
      </c>
      <c r="B384" s="41" t="s">
        <v>330</v>
      </c>
      <c r="C384" s="41" t="s">
        <v>74</v>
      </c>
      <c r="D384" s="41" t="s">
        <v>1064</v>
      </c>
      <c r="E384" s="42">
        <v>821</v>
      </c>
      <c r="F384" s="41" t="s">
        <v>1065</v>
      </c>
      <c r="G384" s="41" t="s">
        <v>44</v>
      </c>
      <c r="H384" s="42"/>
      <c r="I384" s="41"/>
      <c r="J384" s="41"/>
      <c r="K384" s="41" t="s">
        <v>1066</v>
      </c>
      <c r="L384" s="41"/>
      <c r="M384" s="41"/>
    </row>
    <row r="385" spans="1:13" x14ac:dyDescent="0.2">
      <c r="A385" s="41" t="s">
        <v>2406</v>
      </c>
      <c r="B385" s="41" t="s">
        <v>330</v>
      </c>
      <c r="C385" s="41" t="s">
        <v>74</v>
      </c>
      <c r="D385" s="41" t="s">
        <v>1069</v>
      </c>
      <c r="E385" s="42">
        <v>827</v>
      </c>
      <c r="F385" s="41" t="s">
        <v>1070</v>
      </c>
      <c r="G385" s="41" t="s">
        <v>44</v>
      </c>
      <c r="H385" s="42"/>
      <c r="I385" s="41"/>
      <c r="J385" s="41"/>
      <c r="K385" s="41" t="s">
        <v>1071</v>
      </c>
      <c r="L385" s="41"/>
      <c r="M385" s="41"/>
    </row>
    <row r="386" spans="1:13" x14ac:dyDescent="0.2">
      <c r="A386" s="41" t="s">
        <v>2406</v>
      </c>
      <c r="B386" s="41" t="s">
        <v>330</v>
      </c>
      <c r="C386" s="41" t="s">
        <v>74</v>
      </c>
      <c r="D386" s="41" t="s">
        <v>1072</v>
      </c>
      <c r="E386" s="42">
        <v>828</v>
      </c>
      <c r="F386" s="41" t="s">
        <v>1073</v>
      </c>
      <c r="G386" s="41" t="s">
        <v>44</v>
      </c>
      <c r="H386" s="42"/>
      <c r="I386" s="41"/>
      <c r="J386" s="41"/>
      <c r="K386" s="41" t="s">
        <v>1074</v>
      </c>
      <c r="L386" s="41"/>
      <c r="M386" s="41"/>
    </row>
    <row r="387" spans="1:13" x14ac:dyDescent="0.2">
      <c r="A387" s="41" t="s">
        <v>2406</v>
      </c>
      <c r="B387" s="41" t="s">
        <v>330</v>
      </c>
      <c r="C387" s="41" t="s">
        <v>74</v>
      </c>
      <c r="D387" s="41" t="s">
        <v>1075</v>
      </c>
      <c r="E387" s="42">
        <v>829</v>
      </c>
      <c r="F387" s="41" t="s">
        <v>1076</v>
      </c>
      <c r="G387" s="41" t="s">
        <v>44</v>
      </c>
      <c r="H387" s="42"/>
      <c r="I387" s="41"/>
      <c r="J387" s="41"/>
      <c r="K387" s="41" t="s">
        <v>1077</v>
      </c>
      <c r="L387" s="41"/>
      <c r="M387" s="41"/>
    </row>
    <row r="388" spans="1:13" x14ac:dyDescent="0.2">
      <c r="A388" s="41" t="s">
        <v>2406</v>
      </c>
      <c r="B388" s="41" t="s">
        <v>330</v>
      </c>
      <c r="C388" s="41" t="s">
        <v>74</v>
      </c>
      <c r="D388" s="41" t="s">
        <v>1078</v>
      </c>
      <c r="E388" s="42">
        <v>830</v>
      </c>
      <c r="F388" s="41" t="s">
        <v>1079</v>
      </c>
      <c r="G388" s="41" t="s">
        <v>44</v>
      </c>
      <c r="H388" s="42"/>
      <c r="I388" s="41"/>
      <c r="J388" s="41"/>
      <c r="K388" s="41" t="s">
        <v>1080</v>
      </c>
      <c r="L388" s="41"/>
      <c r="M388" s="41"/>
    </row>
    <row r="389" spans="1:13" x14ac:dyDescent="0.2">
      <c r="A389" s="41" t="s">
        <v>2390</v>
      </c>
      <c r="B389" s="41" t="s">
        <v>975</v>
      </c>
      <c r="C389" s="41" t="s">
        <v>65</v>
      </c>
      <c r="D389" s="41" t="s">
        <v>976</v>
      </c>
      <c r="E389" s="42">
        <v>835</v>
      </c>
      <c r="F389" s="41" t="s">
        <v>977</v>
      </c>
      <c r="G389" s="41" t="s">
        <v>44</v>
      </c>
      <c r="H389" s="42"/>
      <c r="I389" s="41"/>
      <c r="J389" s="41"/>
      <c r="K389" s="41"/>
      <c r="L389" s="41"/>
      <c r="M389" s="41"/>
    </row>
    <row r="390" spans="1:13" x14ac:dyDescent="0.2">
      <c r="A390" s="41" t="s">
        <v>2407</v>
      </c>
      <c r="B390" s="41" t="s">
        <v>1081</v>
      </c>
      <c r="C390" s="41" t="s">
        <v>75</v>
      </c>
      <c r="D390" s="41" t="s">
        <v>976</v>
      </c>
      <c r="E390" s="42">
        <v>835</v>
      </c>
      <c r="F390" s="41" t="s">
        <v>977</v>
      </c>
      <c r="G390" s="41" t="s">
        <v>44</v>
      </c>
      <c r="H390" s="42"/>
      <c r="I390" s="41"/>
      <c r="J390" s="41"/>
      <c r="K390" s="41"/>
      <c r="L390" s="41"/>
      <c r="M390" s="41"/>
    </row>
    <row r="391" spans="1:13" x14ac:dyDescent="0.2">
      <c r="A391" s="41" t="s">
        <v>2357</v>
      </c>
      <c r="B391" s="41" t="s">
        <v>699</v>
      </c>
      <c r="C391" s="41" t="s">
        <v>60</v>
      </c>
      <c r="D391" s="41" t="s">
        <v>700</v>
      </c>
      <c r="E391" s="42">
        <v>836</v>
      </c>
      <c r="F391" s="41" t="s">
        <v>701</v>
      </c>
      <c r="G391" s="41" t="s">
        <v>44</v>
      </c>
      <c r="H391" s="42"/>
      <c r="I391" s="41"/>
      <c r="J391" s="41"/>
      <c r="K391" s="41" t="s">
        <v>702</v>
      </c>
      <c r="L391" s="41"/>
      <c r="M391" s="41"/>
    </row>
    <row r="392" spans="1:13" x14ac:dyDescent="0.2">
      <c r="A392" s="41" t="s">
        <v>2390</v>
      </c>
      <c r="B392" s="41" t="s">
        <v>975</v>
      </c>
      <c r="C392" s="41" t="s">
        <v>65</v>
      </c>
      <c r="D392" s="41" t="s">
        <v>700</v>
      </c>
      <c r="E392" s="42">
        <v>836</v>
      </c>
      <c r="F392" s="41" t="s">
        <v>701</v>
      </c>
      <c r="G392" s="41" t="s">
        <v>44</v>
      </c>
      <c r="H392" s="42"/>
      <c r="I392" s="41"/>
      <c r="J392" s="41"/>
      <c r="K392" s="41" t="s">
        <v>702</v>
      </c>
      <c r="L392" s="41"/>
      <c r="M392" s="41"/>
    </row>
    <row r="393" spans="1:13" x14ac:dyDescent="0.2">
      <c r="A393" s="41" t="s">
        <v>2407</v>
      </c>
      <c r="B393" s="41" t="s">
        <v>1081</v>
      </c>
      <c r="C393" s="41" t="s">
        <v>75</v>
      </c>
      <c r="D393" s="41" t="s">
        <v>700</v>
      </c>
      <c r="E393" s="42">
        <v>836</v>
      </c>
      <c r="F393" s="41" t="s">
        <v>701</v>
      </c>
      <c r="G393" s="41" t="s">
        <v>44</v>
      </c>
      <c r="H393" s="42"/>
      <c r="I393" s="41"/>
      <c r="J393" s="41"/>
      <c r="K393" s="41" t="s">
        <v>702</v>
      </c>
      <c r="L393" s="41"/>
      <c r="M393" s="41"/>
    </row>
    <row r="394" spans="1:13" x14ac:dyDescent="0.2">
      <c r="A394" s="41" t="s">
        <v>2390</v>
      </c>
      <c r="B394" s="41" t="s">
        <v>975</v>
      </c>
      <c r="C394" s="41" t="s">
        <v>65</v>
      </c>
      <c r="D394" s="41" t="s">
        <v>978</v>
      </c>
      <c r="E394" s="42">
        <v>837</v>
      </c>
      <c r="F394" s="41" t="s">
        <v>979</v>
      </c>
      <c r="G394" s="41" t="s">
        <v>44</v>
      </c>
      <c r="H394" s="42"/>
      <c r="I394" s="41"/>
      <c r="J394" s="41"/>
      <c r="K394" s="41" t="s">
        <v>980</v>
      </c>
      <c r="L394" s="41"/>
      <c r="M394" s="41"/>
    </row>
    <row r="395" spans="1:13" x14ac:dyDescent="0.2">
      <c r="A395" s="41" t="s">
        <v>2407</v>
      </c>
      <c r="B395" s="41" t="s">
        <v>1081</v>
      </c>
      <c r="C395" s="41" t="s">
        <v>75</v>
      </c>
      <c r="D395" s="41" t="s">
        <v>978</v>
      </c>
      <c r="E395" s="42">
        <v>837</v>
      </c>
      <c r="F395" s="41" t="s">
        <v>979</v>
      </c>
      <c r="G395" s="41" t="s">
        <v>44</v>
      </c>
      <c r="H395" s="42"/>
      <c r="I395" s="41"/>
      <c r="J395" s="41"/>
      <c r="K395" s="41" t="s">
        <v>980</v>
      </c>
      <c r="L395" s="41"/>
      <c r="M395" s="41"/>
    </row>
    <row r="396" spans="1:13" x14ac:dyDescent="0.2">
      <c r="A396" s="41" t="s">
        <v>2408</v>
      </c>
      <c r="B396" s="41" t="s">
        <v>331</v>
      </c>
      <c r="C396" s="41" t="s">
        <v>76</v>
      </c>
      <c r="D396" s="41" t="s">
        <v>1082</v>
      </c>
      <c r="E396" s="42">
        <v>845</v>
      </c>
      <c r="F396" s="41" t="s">
        <v>704</v>
      </c>
      <c r="G396" s="41" t="s">
        <v>44</v>
      </c>
      <c r="H396" s="42"/>
      <c r="I396" s="41"/>
      <c r="J396" s="41"/>
      <c r="K396" s="41" t="s">
        <v>1083</v>
      </c>
      <c r="L396" s="41"/>
      <c r="M396" s="41"/>
    </row>
    <row r="397" spans="1:13" x14ac:dyDescent="0.2">
      <c r="A397" s="41" t="s">
        <v>2410</v>
      </c>
      <c r="B397" s="41" t="s">
        <v>1091</v>
      </c>
      <c r="C397" s="41" t="s">
        <v>78</v>
      </c>
      <c r="D397" s="41" t="s">
        <v>1092</v>
      </c>
      <c r="E397" s="42">
        <v>855</v>
      </c>
      <c r="F397" s="41" t="s">
        <v>1093</v>
      </c>
      <c r="G397" s="41" t="s">
        <v>44</v>
      </c>
      <c r="H397" s="42"/>
      <c r="I397" s="41"/>
      <c r="J397" s="41"/>
      <c r="K397" s="41"/>
      <c r="L397" s="41"/>
      <c r="M397" s="41"/>
    </row>
    <row r="398" spans="1:13" x14ac:dyDescent="0.2">
      <c r="A398" s="41" t="s">
        <v>2404</v>
      </c>
      <c r="B398" s="41" t="s">
        <v>1053</v>
      </c>
      <c r="C398" s="41" t="s">
        <v>1054</v>
      </c>
      <c r="D398" s="41" t="s">
        <v>1055</v>
      </c>
      <c r="E398" s="42">
        <v>856</v>
      </c>
      <c r="F398" s="41" t="s">
        <v>1056</v>
      </c>
      <c r="G398" s="41" t="s">
        <v>44</v>
      </c>
      <c r="H398" s="42"/>
      <c r="I398" s="41"/>
      <c r="J398" s="41"/>
      <c r="K398" s="41" t="s">
        <v>1057</v>
      </c>
      <c r="L398" s="41"/>
      <c r="M398" s="41"/>
    </row>
    <row r="399" spans="1:13" x14ac:dyDescent="0.2">
      <c r="A399" s="41" t="s">
        <v>2386</v>
      </c>
      <c r="B399" s="41" t="s">
        <v>333</v>
      </c>
      <c r="C399" s="41" t="s">
        <v>905</v>
      </c>
      <c r="D399" s="41" t="s">
        <v>906</v>
      </c>
      <c r="E399" s="42">
        <v>860</v>
      </c>
      <c r="F399" s="41" t="s">
        <v>907</v>
      </c>
      <c r="G399" s="41" t="s">
        <v>44</v>
      </c>
      <c r="H399" s="42">
        <v>16129670</v>
      </c>
      <c r="I399" s="41"/>
      <c r="J399" s="41"/>
      <c r="K399" s="41" t="s">
        <v>908</v>
      </c>
      <c r="L399" s="41"/>
      <c r="M399" s="41" t="s">
        <v>909</v>
      </c>
    </row>
    <row r="400" spans="1:13" x14ac:dyDescent="0.2">
      <c r="A400" s="41" t="s">
        <v>2434</v>
      </c>
      <c r="B400" s="41" t="s">
        <v>1279</v>
      </c>
      <c r="C400" s="41" t="s">
        <v>1280</v>
      </c>
      <c r="D400" s="41" t="s">
        <v>906</v>
      </c>
      <c r="E400" s="42">
        <v>860</v>
      </c>
      <c r="F400" s="41" t="s">
        <v>907</v>
      </c>
      <c r="G400" s="41" t="s">
        <v>44</v>
      </c>
      <c r="H400" s="42">
        <v>16129670</v>
      </c>
      <c r="I400" s="41"/>
      <c r="J400" s="41"/>
      <c r="K400" s="41" t="s">
        <v>908</v>
      </c>
      <c r="L400" s="41"/>
      <c r="M400" s="41" t="s">
        <v>909</v>
      </c>
    </row>
    <row r="401" spans="1:13" x14ac:dyDescent="0.2">
      <c r="A401" s="41" t="s">
        <v>2386</v>
      </c>
      <c r="B401" s="41" t="s">
        <v>333</v>
      </c>
      <c r="C401" s="41" t="s">
        <v>905</v>
      </c>
      <c r="D401" s="41" t="s">
        <v>910</v>
      </c>
      <c r="E401" s="42">
        <v>861</v>
      </c>
      <c r="F401" s="41" t="s">
        <v>907</v>
      </c>
      <c r="G401" s="41" t="s">
        <v>44</v>
      </c>
      <c r="H401" s="42">
        <v>4329839</v>
      </c>
      <c r="I401" s="41" t="s">
        <v>911</v>
      </c>
      <c r="J401" s="41"/>
      <c r="K401" s="41" t="s">
        <v>912</v>
      </c>
      <c r="L401" s="41"/>
      <c r="M401" s="41" t="s">
        <v>913</v>
      </c>
    </row>
    <row r="402" spans="1:13" x14ac:dyDescent="0.2">
      <c r="A402" s="41" t="s">
        <v>2434</v>
      </c>
      <c r="B402" s="41" t="s">
        <v>1279</v>
      </c>
      <c r="C402" s="41" t="s">
        <v>1280</v>
      </c>
      <c r="D402" s="41" t="s">
        <v>910</v>
      </c>
      <c r="E402" s="42">
        <v>861</v>
      </c>
      <c r="F402" s="41" t="s">
        <v>907</v>
      </c>
      <c r="G402" s="41" t="s">
        <v>44</v>
      </c>
      <c r="H402" s="42">
        <v>4329839</v>
      </c>
      <c r="I402" s="41" t="s">
        <v>911</v>
      </c>
      <c r="J402" s="41"/>
      <c r="K402" s="41" t="s">
        <v>912</v>
      </c>
      <c r="L402" s="41"/>
      <c r="M402" s="41" t="s">
        <v>913</v>
      </c>
    </row>
    <row r="403" spans="1:13" x14ac:dyDescent="0.2">
      <c r="A403" s="41" t="s">
        <v>2386</v>
      </c>
      <c r="B403" s="41" t="s">
        <v>333</v>
      </c>
      <c r="C403" s="41" t="s">
        <v>905</v>
      </c>
      <c r="D403" s="41" t="s">
        <v>914</v>
      </c>
      <c r="E403" s="42">
        <v>864</v>
      </c>
      <c r="F403" s="41" t="s">
        <v>915</v>
      </c>
      <c r="G403" s="41" t="s">
        <v>44</v>
      </c>
      <c r="H403" s="42">
        <v>9833444</v>
      </c>
      <c r="I403" s="41" t="s">
        <v>916</v>
      </c>
      <c r="J403" s="41" t="s">
        <v>917</v>
      </c>
      <c r="K403" s="41" t="s">
        <v>918</v>
      </c>
      <c r="L403" s="41"/>
      <c r="M403" s="41" t="s">
        <v>919</v>
      </c>
    </row>
    <row r="404" spans="1:13" x14ac:dyDescent="0.2">
      <c r="A404" s="41" t="s">
        <v>2434</v>
      </c>
      <c r="B404" s="41" t="s">
        <v>1279</v>
      </c>
      <c r="C404" s="41" t="s">
        <v>1280</v>
      </c>
      <c r="D404" s="41" t="s">
        <v>914</v>
      </c>
      <c r="E404" s="42">
        <v>864</v>
      </c>
      <c r="F404" s="41" t="s">
        <v>915</v>
      </c>
      <c r="G404" s="41" t="s">
        <v>44</v>
      </c>
      <c r="H404" s="42">
        <v>9833444</v>
      </c>
      <c r="I404" s="41" t="s">
        <v>916</v>
      </c>
      <c r="J404" s="41" t="s">
        <v>917</v>
      </c>
      <c r="K404" s="41" t="s">
        <v>918</v>
      </c>
      <c r="L404" s="41"/>
      <c r="M404" s="41" t="s">
        <v>919</v>
      </c>
    </row>
    <row r="405" spans="1:13" x14ac:dyDescent="0.2">
      <c r="A405" s="41" t="s">
        <v>2403</v>
      </c>
      <c r="B405" s="41" t="s">
        <v>337</v>
      </c>
      <c r="C405" s="41" t="s">
        <v>1040</v>
      </c>
      <c r="D405" s="41" t="s">
        <v>1041</v>
      </c>
      <c r="E405" s="42">
        <v>912</v>
      </c>
      <c r="F405" s="41" t="s">
        <v>1042</v>
      </c>
      <c r="G405" s="41" t="s">
        <v>44</v>
      </c>
      <c r="H405" s="42"/>
      <c r="I405" s="41"/>
      <c r="J405" s="41"/>
      <c r="K405" s="41" t="s">
        <v>1043</v>
      </c>
      <c r="L405" s="41"/>
      <c r="M405" s="41"/>
    </row>
    <row r="406" spans="1:13" x14ac:dyDescent="0.2">
      <c r="A406" s="41" t="s">
        <v>2403</v>
      </c>
      <c r="B406" s="41" t="s">
        <v>337</v>
      </c>
      <c r="C406" s="41" t="s">
        <v>1040</v>
      </c>
      <c r="D406" s="41" t="s">
        <v>1044</v>
      </c>
      <c r="E406" s="42">
        <v>919</v>
      </c>
      <c r="F406" s="41" t="s">
        <v>1045</v>
      </c>
      <c r="G406" s="41" t="s">
        <v>44</v>
      </c>
      <c r="H406" s="42"/>
      <c r="I406" s="41"/>
      <c r="J406" s="41"/>
      <c r="K406" s="41" t="s">
        <v>1046</v>
      </c>
      <c r="L406" s="41"/>
      <c r="M406" s="41"/>
    </row>
    <row r="407" spans="1:13" x14ac:dyDescent="0.2">
      <c r="A407" s="41" t="s">
        <v>2403</v>
      </c>
      <c r="B407" s="41" t="s">
        <v>337</v>
      </c>
      <c r="C407" s="41" t="s">
        <v>1040</v>
      </c>
      <c r="D407" s="41" t="s">
        <v>1047</v>
      </c>
      <c r="E407" s="42">
        <v>921</v>
      </c>
      <c r="F407" s="41" t="s">
        <v>1048</v>
      </c>
      <c r="G407" s="41" t="s">
        <v>44</v>
      </c>
      <c r="H407" s="42"/>
      <c r="I407" s="41"/>
      <c r="J407" s="41"/>
      <c r="K407" s="41" t="s">
        <v>1049</v>
      </c>
      <c r="L407" s="41"/>
      <c r="M407" s="41"/>
    </row>
    <row r="408" spans="1:13" x14ac:dyDescent="0.2">
      <c r="A408" s="41" t="s">
        <v>2403</v>
      </c>
      <c r="B408" s="41" t="s">
        <v>337</v>
      </c>
      <c r="C408" s="41" t="s">
        <v>1040</v>
      </c>
      <c r="D408" s="41" t="s">
        <v>1050</v>
      </c>
      <c r="E408" s="42">
        <v>928</v>
      </c>
      <c r="F408" s="41" t="s">
        <v>1051</v>
      </c>
      <c r="G408" s="41" t="s">
        <v>44</v>
      </c>
      <c r="H408" s="42"/>
      <c r="I408" s="41"/>
      <c r="J408" s="41"/>
      <c r="K408" s="41" t="s">
        <v>1052</v>
      </c>
      <c r="L408" s="41"/>
      <c r="M408" s="41"/>
    </row>
    <row r="409" spans="1:13" x14ac:dyDescent="0.2">
      <c r="A409" s="41" t="s">
        <v>2416</v>
      </c>
      <c r="B409" s="41" t="s">
        <v>341</v>
      </c>
      <c r="C409" s="41" t="s">
        <v>1106</v>
      </c>
      <c r="D409" s="41" t="s">
        <v>1107</v>
      </c>
      <c r="E409" s="42">
        <v>989</v>
      </c>
      <c r="F409" s="41" t="s">
        <v>1108</v>
      </c>
      <c r="G409" s="41" t="s">
        <v>44</v>
      </c>
      <c r="H409" s="42">
        <v>16212950</v>
      </c>
      <c r="I409" s="41" t="s">
        <v>1109</v>
      </c>
      <c r="J409" s="41"/>
      <c r="K409" s="41" t="s">
        <v>1110</v>
      </c>
      <c r="L409" s="41"/>
      <c r="M409" s="41" t="s">
        <v>1111</v>
      </c>
    </row>
    <row r="410" spans="1:13" x14ac:dyDescent="0.2">
      <c r="A410" s="41" t="s">
        <v>2417</v>
      </c>
      <c r="B410" s="41" t="s">
        <v>1119</v>
      </c>
      <c r="C410" s="41" t="s">
        <v>1120</v>
      </c>
      <c r="D410" s="41" t="s">
        <v>1107</v>
      </c>
      <c r="E410" s="42">
        <v>989</v>
      </c>
      <c r="F410" s="41" t="s">
        <v>1108</v>
      </c>
      <c r="G410" s="41" t="s">
        <v>44</v>
      </c>
      <c r="H410" s="42">
        <v>16212950</v>
      </c>
      <c r="I410" s="41" t="s">
        <v>1109</v>
      </c>
      <c r="J410" s="41"/>
      <c r="K410" s="41" t="s">
        <v>1110</v>
      </c>
      <c r="L410" s="41"/>
      <c r="M410" s="41" t="s">
        <v>1111</v>
      </c>
    </row>
    <row r="411" spans="1:13" x14ac:dyDescent="0.2">
      <c r="A411" s="41" t="s">
        <v>2416</v>
      </c>
      <c r="B411" s="41" t="s">
        <v>341</v>
      </c>
      <c r="C411" s="41" t="s">
        <v>1106</v>
      </c>
      <c r="D411" s="41" t="s">
        <v>1112</v>
      </c>
      <c r="E411" s="42">
        <v>990</v>
      </c>
      <c r="F411" s="41" t="s">
        <v>1113</v>
      </c>
      <c r="G411" s="41" t="s">
        <v>44</v>
      </c>
      <c r="H411" s="42">
        <v>16219332</v>
      </c>
      <c r="I411" s="41"/>
      <c r="J411" s="41"/>
      <c r="K411" s="41" t="s">
        <v>1114</v>
      </c>
      <c r="L411" s="41"/>
      <c r="M411" s="41" t="s">
        <v>1115</v>
      </c>
    </row>
    <row r="412" spans="1:13" x14ac:dyDescent="0.2">
      <c r="A412" s="41" t="s">
        <v>2417</v>
      </c>
      <c r="B412" s="41" t="s">
        <v>1119</v>
      </c>
      <c r="C412" s="41" t="s">
        <v>1120</v>
      </c>
      <c r="D412" s="41" t="s">
        <v>1112</v>
      </c>
      <c r="E412" s="42">
        <v>990</v>
      </c>
      <c r="F412" s="41" t="s">
        <v>1113</v>
      </c>
      <c r="G412" s="41" t="s">
        <v>44</v>
      </c>
      <c r="H412" s="42">
        <v>16219332</v>
      </c>
      <c r="I412" s="41"/>
      <c r="J412" s="41"/>
      <c r="K412" s="41" t="s">
        <v>1114</v>
      </c>
      <c r="L412" s="41"/>
      <c r="M412" s="41" t="s">
        <v>1115</v>
      </c>
    </row>
    <row r="413" spans="1:13" x14ac:dyDescent="0.2">
      <c r="A413" s="41" t="s">
        <v>2416</v>
      </c>
      <c r="B413" s="41" t="s">
        <v>341</v>
      </c>
      <c r="C413" s="41" t="s">
        <v>1106</v>
      </c>
      <c r="D413" s="41" t="s">
        <v>1116</v>
      </c>
      <c r="E413" s="42">
        <v>1004</v>
      </c>
      <c r="F413" s="41" t="s">
        <v>1117</v>
      </c>
      <c r="G413" s="41" t="s">
        <v>44</v>
      </c>
      <c r="H413" s="42">
        <v>16219334</v>
      </c>
      <c r="I413" s="41"/>
      <c r="J413" s="41"/>
      <c r="K413" s="41" t="s">
        <v>1118</v>
      </c>
      <c r="L413" s="41"/>
      <c r="M413" s="41"/>
    </row>
    <row r="414" spans="1:13" x14ac:dyDescent="0.2">
      <c r="A414" s="41" t="s">
        <v>2417</v>
      </c>
      <c r="B414" s="41" t="s">
        <v>1119</v>
      </c>
      <c r="C414" s="41" t="s">
        <v>1120</v>
      </c>
      <c r="D414" s="41" t="s">
        <v>1116</v>
      </c>
      <c r="E414" s="42">
        <v>1004</v>
      </c>
      <c r="F414" s="41" t="s">
        <v>1117</v>
      </c>
      <c r="G414" s="41" t="s">
        <v>44</v>
      </c>
      <c r="H414" s="42">
        <v>16219334</v>
      </c>
      <c r="I414" s="41"/>
      <c r="J414" s="41"/>
      <c r="K414" s="41" t="s">
        <v>1118</v>
      </c>
      <c r="L414" s="41"/>
      <c r="M414" s="41"/>
    </row>
    <row r="415" spans="1:13" x14ac:dyDescent="0.2">
      <c r="A415" s="41" t="s">
        <v>2422</v>
      </c>
      <c r="B415" s="41" t="s">
        <v>1176</v>
      </c>
      <c r="C415" s="41" t="s">
        <v>114</v>
      </c>
      <c r="D415" s="41" t="s">
        <v>1177</v>
      </c>
      <c r="E415" s="42">
        <v>1022</v>
      </c>
      <c r="F415" s="41"/>
      <c r="G415" s="41" t="s">
        <v>44</v>
      </c>
      <c r="H415" s="42"/>
      <c r="I415" s="41" t="s">
        <v>1178</v>
      </c>
      <c r="J415" s="41"/>
      <c r="K415" s="41" t="s">
        <v>1179</v>
      </c>
      <c r="L415" s="41"/>
      <c r="M415" s="41" t="s">
        <v>1180</v>
      </c>
    </row>
    <row r="416" spans="1:13" x14ac:dyDescent="0.2">
      <c r="A416" s="41" t="s">
        <v>2422</v>
      </c>
      <c r="B416" s="41" t="s">
        <v>1176</v>
      </c>
      <c r="C416" s="41" t="s">
        <v>114</v>
      </c>
      <c r="D416" s="41" t="s">
        <v>1181</v>
      </c>
      <c r="E416" s="42">
        <v>1026</v>
      </c>
      <c r="F416" s="41"/>
      <c r="G416" s="41" t="s">
        <v>44</v>
      </c>
      <c r="H416" s="42">
        <v>3081832</v>
      </c>
      <c r="I416" s="41" t="s">
        <v>1182</v>
      </c>
      <c r="J416" s="41"/>
      <c r="K416" s="41" t="s">
        <v>1183</v>
      </c>
      <c r="L416" s="41"/>
      <c r="M416" s="41" t="s">
        <v>1184</v>
      </c>
    </row>
    <row r="417" spans="1:13" x14ac:dyDescent="0.2">
      <c r="A417" s="41" t="s">
        <v>2422</v>
      </c>
      <c r="B417" s="41" t="s">
        <v>1176</v>
      </c>
      <c r="C417" s="41" t="s">
        <v>114</v>
      </c>
      <c r="D417" s="41" t="s">
        <v>1185</v>
      </c>
      <c r="E417" s="42">
        <v>1031</v>
      </c>
      <c r="F417" s="41" t="s">
        <v>1186</v>
      </c>
      <c r="G417" s="41" t="s">
        <v>44</v>
      </c>
      <c r="H417" s="42"/>
      <c r="I417" s="41"/>
      <c r="J417" s="41"/>
      <c r="K417" s="41" t="s">
        <v>1187</v>
      </c>
      <c r="L417" s="41"/>
      <c r="M417" s="41"/>
    </row>
    <row r="418" spans="1:13" x14ac:dyDescent="0.2">
      <c r="A418" s="41" t="s">
        <v>2423</v>
      </c>
      <c r="B418" s="41" t="s">
        <v>1190</v>
      </c>
      <c r="C418" s="41" t="s">
        <v>1191</v>
      </c>
      <c r="D418" s="41" t="s">
        <v>1185</v>
      </c>
      <c r="E418" s="42">
        <v>1031</v>
      </c>
      <c r="F418" s="41" t="s">
        <v>1186</v>
      </c>
      <c r="G418" s="41" t="s">
        <v>44</v>
      </c>
      <c r="H418" s="42"/>
      <c r="I418" s="41"/>
      <c r="J418" s="41"/>
      <c r="K418" s="41" t="s">
        <v>1187</v>
      </c>
      <c r="L418" s="41"/>
      <c r="M418" s="41"/>
    </row>
    <row r="419" spans="1:13" x14ac:dyDescent="0.2">
      <c r="A419" s="41" t="s">
        <v>2424</v>
      </c>
      <c r="B419" s="41" t="s">
        <v>1225</v>
      </c>
      <c r="C419" s="41" t="s">
        <v>116</v>
      </c>
      <c r="D419" s="41" t="s">
        <v>1226</v>
      </c>
      <c r="E419" s="42">
        <v>1044</v>
      </c>
      <c r="F419" s="41" t="s">
        <v>1186</v>
      </c>
      <c r="G419" s="41" t="s">
        <v>44</v>
      </c>
      <c r="H419" s="42"/>
      <c r="I419" s="41"/>
      <c r="J419" s="41"/>
      <c r="K419" s="41" t="s">
        <v>1227</v>
      </c>
      <c r="L419" s="41"/>
      <c r="M419" s="41"/>
    </row>
    <row r="420" spans="1:13" x14ac:dyDescent="0.2">
      <c r="A420" s="41" t="s">
        <v>2423</v>
      </c>
      <c r="B420" s="41" t="s">
        <v>1190</v>
      </c>
      <c r="C420" s="41" t="s">
        <v>1191</v>
      </c>
      <c r="D420" s="41" t="s">
        <v>1197</v>
      </c>
      <c r="E420" s="42">
        <v>1047</v>
      </c>
      <c r="F420" s="41" t="s">
        <v>1198</v>
      </c>
      <c r="G420" s="41" t="s">
        <v>44</v>
      </c>
      <c r="H420" s="42">
        <v>16131438</v>
      </c>
      <c r="I420" s="41"/>
      <c r="J420" s="41"/>
      <c r="K420" s="41" t="s">
        <v>1199</v>
      </c>
      <c r="L420" s="41"/>
      <c r="M420" s="41" t="s">
        <v>1200</v>
      </c>
    </row>
    <row r="421" spans="1:13" x14ac:dyDescent="0.2">
      <c r="A421" s="41" t="s">
        <v>2424</v>
      </c>
      <c r="B421" s="41" t="s">
        <v>1225</v>
      </c>
      <c r="C421" s="41" t="s">
        <v>116</v>
      </c>
      <c r="D421" s="41" t="s">
        <v>1197</v>
      </c>
      <c r="E421" s="42">
        <v>1047</v>
      </c>
      <c r="F421" s="41" t="s">
        <v>1198</v>
      </c>
      <c r="G421" s="41" t="s">
        <v>44</v>
      </c>
      <c r="H421" s="42">
        <v>16131438</v>
      </c>
      <c r="I421" s="41"/>
      <c r="J421" s="41"/>
      <c r="K421" s="41" t="s">
        <v>1199</v>
      </c>
      <c r="L421" s="41"/>
      <c r="M421" s="41" t="s">
        <v>1200</v>
      </c>
    </row>
    <row r="422" spans="1:13" x14ac:dyDescent="0.2">
      <c r="A422" s="41" t="s">
        <v>2436</v>
      </c>
      <c r="B422" s="41" t="s">
        <v>345</v>
      </c>
      <c r="C422" s="41" t="s">
        <v>1297</v>
      </c>
      <c r="D422" s="41" t="s">
        <v>1298</v>
      </c>
      <c r="E422" s="42">
        <v>1099</v>
      </c>
      <c r="F422" s="41" t="s">
        <v>1299</v>
      </c>
      <c r="G422" s="41" t="s">
        <v>44</v>
      </c>
      <c r="H422" s="42"/>
      <c r="I422" s="41"/>
      <c r="J422" s="41"/>
      <c r="K422" s="41"/>
      <c r="L422" s="41"/>
      <c r="M422" s="41"/>
    </row>
    <row r="423" spans="1:13" x14ac:dyDescent="0.2">
      <c r="A423" s="41" t="s">
        <v>2438</v>
      </c>
      <c r="B423" s="41" t="s">
        <v>347</v>
      </c>
      <c r="C423" s="41" t="s">
        <v>1306</v>
      </c>
      <c r="D423" s="41" t="s">
        <v>1307</v>
      </c>
      <c r="E423" s="42">
        <v>1132</v>
      </c>
      <c r="F423" s="41" t="s">
        <v>1308</v>
      </c>
      <c r="G423" s="41" t="s">
        <v>44</v>
      </c>
      <c r="H423" s="42"/>
      <c r="I423" s="41"/>
      <c r="J423" s="41"/>
      <c r="K423" s="41" t="s">
        <v>1309</v>
      </c>
      <c r="L423" s="41"/>
      <c r="M423" s="41"/>
    </row>
    <row r="424" spans="1:13" x14ac:dyDescent="0.2">
      <c r="A424" s="41" t="s">
        <v>2438</v>
      </c>
      <c r="B424" s="41" t="s">
        <v>347</v>
      </c>
      <c r="C424" s="41" t="s">
        <v>1306</v>
      </c>
      <c r="D424" s="41" t="s">
        <v>1310</v>
      </c>
      <c r="E424" s="42">
        <v>1136</v>
      </c>
      <c r="F424" s="41" t="s">
        <v>1308</v>
      </c>
      <c r="G424" s="41" t="s">
        <v>44</v>
      </c>
      <c r="H424" s="42">
        <v>44278361</v>
      </c>
      <c r="I424" s="41"/>
      <c r="J424" s="41" t="s">
        <v>1310</v>
      </c>
      <c r="K424" s="41"/>
      <c r="L424" s="41"/>
      <c r="M424" s="41" t="s">
        <v>1311</v>
      </c>
    </row>
    <row r="425" spans="1:13" x14ac:dyDescent="0.2">
      <c r="A425" s="41" t="s">
        <v>2440</v>
      </c>
      <c r="B425" s="41" t="s">
        <v>349</v>
      </c>
      <c r="C425" s="41" t="s">
        <v>1320</v>
      </c>
      <c r="D425" s="41" t="s">
        <v>1310</v>
      </c>
      <c r="E425" s="42">
        <v>1136</v>
      </c>
      <c r="F425" s="41" t="s">
        <v>1308</v>
      </c>
      <c r="G425" s="41" t="s">
        <v>44</v>
      </c>
      <c r="H425" s="42">
        <v>44278361</v>
      </c>
      <c r="I425" s="41"/>
      <c r="J425" s="41" t="s">
        <v>1310</v>
      </c>
      <c r="K425" s="41"/>
      <c r="L425" s="41"/>
      <c r="M425" s="41" t="s">
        <v>1311</v>
      </c>
    </row>
    <row r="426" spans="1:13" x14ac:dyDescent="0.2">
      <c r="A426" s="41" t="s">
        <v>2439</v>
      </c>
      <c r="B426" s="41" t="s">
        <v>348</v>
      </c>
      <c r="C426" s="41" t="s">
        <v>1314</v>
      </c>
      <c r="D426" s="41" t="s">
        <v>1315</v>
      </c>
      <c r="E426" s="42">
        <v>1140</v>
      </c>
      <c r="F426" s="41" t="s">
        <v>1316</v>
      </c>
      <c r="G426" s="41" t="s">
        <v>44</v>
      </c>
      <c r="H426" s="42"/>
      <c r="I426" s="41"/>
      <c r="J426" s="41"/>
      <c r="K426" s="41" t="s">
        <v>1317</v>
      </c>
      <c r="L426" s="41"/>
      <c r="M426" s="41"/>
    </row>
    <row r="427" spans="1:13" x14ac:dyDescent="0.2">
      <c r="A427" s="41" t="s">
        <v>2439</v>
      </c>
      <c r="B427" s="41" t="s">
        <v>348</v>
      </c>
      <c r="C427" s="41" t="s">
        <v>1314</v>
      </c>
      <c r="D427" s="41" t="s">
        <v>1318</v>
      </c>
      <c r="E427" s="42">
        <v>1143</v>
      </c>
      <c r="F427" s="41" t="s">
        <v>1316</v>
      </c>
      <c r="G427" s="41" t="s">
        <v>44</v>
      </c>
      <c r="H427" s="42"/>
      <c r="I427" s="41"/>
      <c r="J427" s="41"/>
      <c r="K427" s="41" t="s">
        <v>1319</v>
      </c>
      <c r="L427" s="41"/>
      <c r="M427" s="41"/>
    </row>
    <row r="428" spans="1:13" x14ac:dyDescent="0.2">
      <c r="A428" s="41" t="s">
        <v>2543</v>
      </c>
      <c r="B428" s="41" t="s">
        <v>2081</v>
      </c>
      <c r="C428" s="41" t="s">
        <v>2082</v>
      </c>
      <c r="D428" s="41" t="s">
        <v>2083</v>
      </c>
      <c r="E428" s="42">
        <v>1152</v>
      </c>
      <c r="F428" s="41" t="s">
        <v>2084</v>
      </c>
      <c r="G428" s="41" t="s">
        <v>44</v>
      </c>
      <c r="H428" s="42">
        <v>16129679</v>
      </c>
      <c r="I428" s="41"/>
      <c r="J428" s="41"/>
      <c r="K428" s="41"/>
      <c r="L428" s="41"/>
      <c r="M428" s="41" t="s">
        <v>2085</v>
      </c>
    </row>
    <row r="429" spans="1:13" x14ac:dyDescent="0.2">
      <c r="A429" s="41" t="s">
        <v>2571</v>
      </c>
      <c r="B429" s="41" t="s">
        <v>2234</v>
      </c>
      <c r="C429" s="41" t="s">
        <v>2235</v>
      </c>
      <c r="D429" s="41" t="s">
        <v>2083</v>
      </c>
      <c r="E429" s="42">
        <v>1152</v>
      </c>
      <c r="F429" s="41" t="s">
        <v>2084</v>
      </c>
      <c r="G429" s="41" t="s">
        <v>44</v>
      </c>
      <c r="H429" s="42">
        <v>16129679</v>
      </c>
      <c r="I429" s="41"/>
      <c r="J429" s="41"/>
      <c r="K429" s="41"/>
      <c r="L429" s="41"/>
      <c r="M429" s="41" t="s">
        <v>2085</v>
      </c>
    </row>
    <row r="430" spans="1:13" x14ac:dyDescent="0.2">
      <c r="A430" s="41" t="s">
        <v>2587</v>
      </c>
      <c r="B430" s="41" t="s">
        <v>392</v>
      </c>
      <c r="C430" s="41" t="s">
        <v>2331</v>
      </c>
      <c r="D430" s="41" t="s">
        <v>2083</v>
      </c>
      <c r="E430" s="42">
        <v>1152</v>
      </c>
      <c r="F430" s="41" t="s">
        <v>2084</v>
      </c>
      <c r="G430" s="41" t="s">
        <v>44</v>
      </c>
      <c r="H430" s="42">
        <v>16129679</v>
      </c>
      <c r="I430" s="41"/>
      <c r="J430" s="41"/>
      <c r="K430" s="41"/>
      <c r="L430" s="41"/>
      <c r="M430" s="41" t="s">
        <v>2085</v>
      </c>
    </row>
    <row r="431" spans="1:13" x14ac:dyDescent="0.2">
      <c r="A431" s="41" t="s">
        <v>2588</v>
      </c>
      <c r="B431" s="41" t="s">
        <v>2332</v>
      </c>
      <c r="C431" s="41" t="s">
        <v>2333</v>
      </c>
      <c r="D431" s="41" t="s">
        <v>2083</v>
      </c>
      <c r="E431" s="42">
        <v>1152</v>
      </c>
      <c r="F431" s="41" t="s">
        <v>2084</v>
      </c>
      <c r="G431" s="41" t="s">
        <v>44</v>
      </c>
      <c r="H431" s="42">
        <v>16129679</v>
      </c>
      <c r="I431" s="41"/>
      <c r="J431" s="41"/>
      <c r="K431" s="41"/>
      <c r="L431" s="41"/>
      <c r="M431" s="41" t="s">
        <v>2085</v>
      </c>
    </row>
    <row r="432" spans="1:13" x14ac:dyDescent="0.2">
      <c r="A432" s="41" t="s">
        <v>2425</v>
      </c>
      <c r="B432" s="41" t="s">
        <v>1230</v>
      </c>
      <c r="C432" s="41" t="s">
        <v>1231</v>
      </c>
      <c r="D432" s="41" t="s">
        <v>1232</v>
      </c>
      <c r="E432" s="42">
        <v>1157</v>
      </c>
      <c r="F432" s="41"/>
      <c r="G432" s="41" t="s">
        <v>44</v>
      </c>
      <c r="H432" s="42">
        <v>62819</v>
      </c>
      <c r="I432" s="41"/>
      <c r="J432" s="41" t="s">
        <v>1233</v>
      </c>
      <c r="K432" s="41" t="s">
        <v>1234</v>
      </c>
      <c r="L432" s="41"/>
      <c r="M432" s="41"/>
    </row>
    <row r="433" spans="1:13" x14ac:dyDescent="0.2">
      <c r="A433" s="41" t="s">
        <v>2493</v>
      </c>
      <c r="B433" s="41" t="s">
        <v>1718</v>
      </c>
      <c r="C433" s="41" t="s">
        <v>1719</v>
      </c>
      <c r="D433" s="41" t="s">
        <v>1720</v>
      </c>
      <c r="E433" s="42">
        <v>1159</v>
      </c>
      <c r="F433" s="41"/>
      <c r="G433" s="41" t="s">
        <v>44</v>
      </c>
      <c r="H433" s="42"/>
      <c r="I433" s="41"/>
      <c r="J433" s="41" t="s">
        <v>1721</v>
      </c>
      <c r="K433" s="41" t="s">
        <v>1722</v>
      </c>
      <c r="L433" s="41"/>
      <c r="M433" s="41"/>
    </row>
    <row r="434" spans="1:13" x14ac:dyDescent="0.2">
      <c r="A434" s="41" t="s">
        <v>2493</v>
      </c>
      <c r="B434" s="41" t="s">
        <v>1718</v>
      </c>
      <c r="C434" s="41" t="s">
        <v>1719</v>
      </c>
      <c r="D434" s="41" t="s">
        <v>1723</v>
      </c>
      <c r="E434" s="42">
        <v>1160</v>
      </c>
      <c r="F434" s="41"/>
      <c r="G434" s="41" t="s">
        <v>44</v>
      </c>
      <c r="H434" s="42"/>
      <c r="I434" s="41"/>
      <c r="J434" s="41"/>
      <c r="K434" s="41" t="s">
        <v>1724</v>
      </c>
      <c r="L434" s="41"/>
      <c r="M434" s="41"/>
    </row>
    <row r="435" spans="1:13" x14ac:dyDescent="0.2">
      <c r="A435" s="41" t="s">
        <v>2441</v>
      </c>
      <c r="B435" s="41" t="s">
        <v>350</v>
      </c>
      <c r="C435" s="41" t="s">
        <v>1321</v>
      </c>
      <c r="D435" s="41" t="s">
        <v>1322</v>
      </c>
      <c r="E435" s="42">
        <v>1162</v>
      </c>
      <c r="F435" s="41" t="s">
        <v>1323</v>
      </c>
      <c r="G435" s="41" t="s">
        <v>44</v>
      </c>
      <c r="H435" s="42">
        <v>16132914</v>
      </c>
      <c r="I435" s="41"/>
      <c r="J435" s="41"/>
      <c r="K435" s="41" t="s">
        <v>1324</v>
      </c>
      <c r="L435" s="41"/>
      <c r="M435" s="41" t="s">
        <v>1325</v>
      </c>
    </row>
    <row r="436" spans="1:13" x14ac:dyDescent="0.2">
      <c r="A436" s="41" t="s">
        <v>2441</v>
      </c>
      <c r="B436" s="41" t="s">
        <v>350</v>
      </c>
      <c r="C436" s="41" t="s">
        <v>1321</v>
      </c>
      <c r="D436" s="41" t="s">
        <v>1326</v>
      </c>
      <c r="E436" s="42">
        <v>1164</v>
      </c>
      <c r="F436" s="41" t="s">
        <v>1327</v>
      </c>
      <c r="G436" s="41" t="s">
        <v>44</v>
      </c>
      <c r="H436" s="42"/>
      <c r="I436" s="41"/>
      <c r="J436" s="41"/>
      <c r="K436" s="41" t="s">
        <v>1328</v>
      </c>
      <c r="L436" s="41"/>
      <c r="M436" s="41"/>
    </row>
    <row r="437" spans="1:13" x14ac:dyDescent="0.2">
      <c r="A437" s="41" t="s">
        <v>2387</v>
      </c>
      <c r="B437" s="41" t="s">
        <v>929</v>
      </c>
      <c r="C437" s="41" t="s">
        <v>62</v>
      </c>
      <c r="D437" s="41" t="s">
        <v>956</v>
      </c>
      <c r="E437" s="42">
        <v>1272</v>
      </c>
      <c r="F437" s="41" t="s">
        <v>957</v>
      </c>
      <c r="G437" s="41" t="s">
        <v>44</v>
      </c>
      <c r="H437" s="42"/>
      <c r="I437" s="41"/>
      <c r="J437" s="41"/>
      <c r="K437" s="41"/>
      <c r="L437" s="41"/>
      <c r="M437" s="41"/>
    </row>
    <row r="438" spans="1:13" x14ac:dyDescent="0.2">
      <c r="A438" s="41" t="s">
        <v>2389</v>
      </c>
      <c r="B438" s="41" t="s">
        <v>963</v>
      </c>
      <c r="C438" s="41" t="s">
        <v>64</v>
      </c>
      <c r="D438" s="41" t="s">
        <v>956</v>
      </c>
      <c r="E438" s="42">
        <v>1272</v>
      </c>
      <c r="F438" s="41" t="s">
        <v>957</v>
      </c>
      <c r="G438" s="41" t="s">
        <v>44</v>
      </c>
      <c r="H438" s="42"/>
      <c r="I438" s="41"/>
      <c r="J438" s="41"/>
      <c r="K438" s="41"/>
      <c r="L438" s="41"/>
      <c r="M438" s="41"/>
    </row>
    <row r="439" spans="1:13" x14ac:dyDescent="0.2">
      <c r="A439" s="41" t="s">
        <v>2392</v>
      </c>
      <c r="B439" s="41" t="s">
        <v>328</v>
      </c>
      <c r="C439" s="41" t="s">
        <v>67</v>
      </c>
      <c r="D439" s="41" t="s">
        <v>956</v>
      </c>
      <c r="E439" s="42">
        <v>1272</v>
      </c>
      <c r="F439" s="41" t="s">
        <v>957</v>
      </c>
      <c r="G439" s="41" t="s">
        <v>44</v>
      </c>
      <c r="H439" s="42"/>
      <c r="I439" s="41"/>
      <c r="J439" s="41"/>
      <c r="K439" s="41"/>
      <c r="L439" s="41"/>
      <c r="M439" s="41"/>
    </row>
    <row r="440" spans="1:13" x14ac:dyDescent="0.2">
      <c r="A440" s="41" t="s">
        <v>2482</v>
      </c>
      <c r="B440" s="41" t="s">
        <v>1666</v>
      </c>
      <c r="C440" s="41" t="s">
        <v>1667</v>
      </c>
      <c r="D440" s="41" t="s">
        <v>956</v>
      </c>
      <c r="E440" s="42">
        <v>1272</v>
      </c>
      <c r="F440" s="41" t="s">
        <v>957</v>
      </c>
      <c r="G440" s="41" t="s">
        <v>44</v>
      </c>
      <c r="H440" s="42"/>
      <c r="I440" s="41"/>
      <c r="J440" s="41"/>
      <c r="K440" s="41"/>
      <c r="L440" s="41"/>
      <c r="M440" s="41"/>
    </row>
    <row r="441" spans="1:13" x14ac:dyDescent="0.2">
      <c r="A441" s="41" t="s">
        <v>2483</v>
      </c>
      <c r="B441" s="41" t="s">
        <v>1668</v>
      </c>
      <c r="C441" s="41" t="s">
        <v>1669</v>
      </c>
      <c r="D441" s="41" t="s">
        <v>1670</v>
      </c>
      <c r="E441" s="42">
        <v>1283</v>
      </c>
      <c r="F441" s="41"/>
      <c r="G441" s="41" t="s">
        <v>44</v>
      </c>
      <c r="H441" s="42">
        <v>25240297</v>
      </c>
      <c r="I441" s="41"/>
      <c r="J441" s="41"/>
      <c r="K441" s="41" t="s">
        <v>1671</v>
      </c>
      <c r="L441" s="41"/>
      <c r="M441" s="41" t="s">
        <v>1672</v>
      </c>
    </row>
    <row r="442" spans="1:13" x14ac:dyDescent="0.2">
      <c r="A442" s="41" t="s">
        <v>2483</v>
      </c>
      <c r="B442" s="41" t="s">
        <v>1668</v>
      </c>
      <c r="C442" s="41" t="s">
        <v>1669</v>
      </c>
      <c r="D442" s="41" t="s">
        <v>1673</v>
      </c>
      <c r="E442" s="42">
        <v>1284</v>
      </c>
      <c r="F442" s="41" t="s">
        <v>1674</v>
      </c>
      <c r="G442" s="41" t="s">
        <v>44</v>
      </c>
      <c r="H442" s="42">
        <v>25240297</v>
      </c>
      <c r="I442" s="41"/>
      <c r="J442" s="41"/>
      <c r="K442" s="41" t="s">
        <v>1675</v>
      </c>
      <c r="L442" s="41"/>
      <c r="M442" s="41"/>
    </row>
    <row r="443" spans="1:13" x14ac:dyDescent="0.2">
      <c r="A443" s="41" t="s">
        <v>2483</v>
      </c>
      <c r="B443" s="41" t="s">
        <v>1668</v>
      </c>
      <c r="C443" s="41" t="s">
        <v>1669</v>
      </c>
      <c r="D443" s="41" t="s">
        <v>1676</v>
      </c>
      <c r="E443" s="42">
        <v>1285</v>
      </c>
      <c r="F443" s="41" t="s">
        <v>1674</v>
      </c>
      <c r="G443" s="41" t="s">
        <v>44</v>
      </c>
      <c r="H443" s="42"/>
      <c r="I443" s="41"/>
      <c r="J443" s="41"/>
      <c r="K443" s="41" t="s">
        <v>1677</v>
      </c>
      <c r="L443" s="41"/>
      <c r="M443" s="41"/>
    </row>
    <row r="444" spans="1:13" x14ac:dyDescent="0.2">
      <c r="A444" s="41" t="s">
        <v>2483</v>
      </c>
      <c r="B444" s="41" t="s">
        <v>1668</v>
      </c>
      <c r="C444" s="41" t="s">
        <v>1669</v>
      </c>
      <c r="D444" s="41" t="s">
        <v>1678</v>
      </c>
      <c r="E444" s="42">
        <v>1288</v>
      </c>
      <c r="F444" s="41" t="s">
        <v>1674</v>
      </c>
      <c r="G444" s="41" t="s">
        <v>44</v>
      </c>
      <c r="H444" s="42"/>
      <c r="I444" s="41"/>
      <c r="J444" s="41"/>
      <c r="K444" s="41" t="s">
        <v>1679</v>
      </c>
      <c r="L444" s="41"/>
      <c r="M444" s="41"/>
    </row>
    <row r="445" spans="1:13" x14ac:dyDescent="0.2">
      <c r="A445" s="41" t="s">
        <v>2499</v>
      </c>
      <c r="B445" s="41" t="s">
        <v>1776</v>
      </c>
      <c r="C445" s="41" t="s">
        <v>1777</v>
      </c>
      <c r="D445" s="41" t="s">
        <v>1778</v>
      </c>
      <c r="E445" s="42">
        <v>1298</v>
      </c>
      <c r="F445" s="41" t="s">
        <v>1779</v>
      </c>
      <c r="G445" s="41" t="s">
        <v>44</v>
      </c>
      <c r="H445" s="42">
        <v>16167454</v>
      </c>
      <c r="I445" s="41"/>
      <c r="J445" s="41"/>
      <c r="K445" s="41"/>
      <c r="L445" s="41"/>
      <c r="M445" s="41" t="s">
        <v>1780</v>
      </c>
    </row>
    <row r="446" spans="1:13" x14ac:dyDescent="0.2">
      <c r="A446" s="41" t="s">
        <v>2500</v>
      </c>
      <c r="B446" s="41" t="s">
        <v>1781</v>
      </c>
      <c r="C446" s="41" t="s">
        <v>1782</v>
      </c>
      <c r="D446" s="41" t="s">
        <v>1778</v>
      </c>
      <c r="E446" s="42">
        <v>1298</v>
      </c>
      <c r="F446" s="41" t="s">
        <v>1779</v>
      </c>
      <c r="G446" s="41" t="s">
        <v>44</v>
      </c>
      <c r="H446" s="42">
        <v>16167454</v>
      </c>
      <c r="I446" s="41"/>
      <c r="J446" s="41"/>
      <c r="K446" s="41"/>
      <c r="L446" s="41"/>
      <c r="M446" s="41" t="s">
        <v>1780</v>
      </c>
    </row>
    <row r="447" spans="1:13" x14ac:dyDescent="0.2">
      <c r="A447" s="41" t="s">
        <v>2496</v>
      </c>
      <c r="B447" s="41" t="s">
        <v>362</v>
      </c>
      <c r="C447" s="41" t="s">
        <v>1762</v>
      </c>
      <c r="D447" s="41" t="s">
        <v>1763</v>
      </c>
      <c r="E447" s="42">
        <v>1320</v>
      </c>
      <c r="F447" s="41" t="s">
        <v>1764</v>
      </c>
      <c r="G447" s="41" t="s">
        <v>44</v>
      </c>
      <c r="H447" s="42">
        <v>16162729</v>
      </c>
      <c r="I447" s="41"/>
      <c r="J447" s="41"/>
      <c r="K447" s="41" t="s">
        <v>1765</v>
      </c>
      <c r="L447" s="41"/>
      <c r="M447" s="41"/>
    </row>
    <row r="448" spans="1:13" x14ac:dyDescent="0.2">
      <c r="A448" s="41" t="s">
        <v>2497</v>
      </c>
      <c r="B448" s="41" t="s">
        <v>363</v>
      </c>
      <c r="C448" s="41" t="s">
        <v>1773</v>
      </c>
      <c r="D448" s="41" t="s">
        <v>1763</v>
      </c>
      <c r="E448" s="42">
        <v>1320</v>
      </c>
      <c r="F448" s="41" t="s">
        <v>1764</v>
      </c>
      <c r="G448" s="41" t="s">
        <v>44</v>
      </c>
      <c r="H448" s="42">
        <v>16162729</v>
      </c>
      <c r="I448" s="41"/>
      <c r="J448" s="41"/>
      <c r="K448" s="41" t="s">
        <v>1765</v>
      </c>
      <c r="L448" s="41"/>
      <c r="M448" s="41"/>
    </row>
    <row r="449" spans="1:13" x14ac:dyDescent="0.2">
      <c r="A449" s="41" t="s">
        <v>2498</v>
      </c>
      <c r="B449" s="41" t="s">
        <v>1774</v>
      </c>
      <c r="C449" s="41" t="s">
        <v>1775</v>
      </c>
      <c r="D449" s="41" t="s">
        <v>1763</v>
      </c>
      <c r="E449" s="42">
        <v>1320</v>
      </c>
      <c r="F449" s="41" t="s">
        <v>1764</v>
      </c>
      <c r="G449" s="41" t="s">
        <v>44</v>
      </c>
      <c r="H449" s="42">
        <v>16162729</v>
      </c>
      <c r="I449" s="41"/>
      <c r="J449" s="41"/>
      <c r="K449" s="41" t="s">
        <v>1765</v>
      </c>
      <c r="L449" s="41"/>
      <c r="M449" s="41"/>
    </row>
    <row r="450" spans="1:13" x14ac:dyDescent="0.2">
      <c r="A450" s="41" t="s">
        <v>2504</v>
      </c>
      <c r="B450" s="41" t="s">
        <v>1799</v>
      </c>
      <c r="C450" s="41" t="s">
        <v>1800</v>
      </c>
      <c r="D450" s="41" t="s">
        <v>1763</v>
      </c>
      <c r="E450" s="42">
        <v>1320</v>
      </c>
      <c r="F450" s="41" t="s">
        <v>1764</v>
      </c>
      <c r="G450" s="41" t="s">
        <v>44</v>
      </c>
      <c r="H450" s="42">
        <v>16162729</v>
      </c>
      <c r="I450" s="41"/>
      <c r="J450" s="41"/>
      <c r="K450" s="41" t="s">
        <v>1765</v>
      </c>
      <c r="L450" s="41"/>
      <c r="M450" s="41"/>
    </row>
    <row r="451" spans="1:13" x14ac:dyDescent="0.2">
      <c r="A451" s="41" t="s">
        <v>2496</v>
      </c>
      <c r="B451" s="41" t="s">
        <v>362</v>
      </c>
      <c r="C451" s="41" t="s">
        <v>1762</v>
      </c>
      <c r="D451" s="41" t="s">
        <v>1766</v>
      </c>
      <c r="E451" s="42">
        <v>1333</v>
      </c>
      <c r="F451" s="41" t="s">
        <v>1764</v>
      </c>
      <c r="G451" s="41" t="s">
        <v>44</v>
      </c>
      <c r="H451" s="42">
        <v>44134812</v>
      </c>
      <c r="I451" s="41"/>
      <c r="J451" s="41"/>
      <c r="K451" s="41" t="s">
        <v>1767</v>
      </c>
      <c r="L451" s="41"/>
      <c r="M451" s="41"/>
    </row>
    <row r="452" spans="1:13" x14ac:dyDescent="0.2">
      <c r="A452" s="41" t="s">
        <v>2497</v>
      </c>
      <c r="B452" s="41" t="s">
        <v>363</v>
      </c>
      <c r="C452" s="41" t="s">
        <v>1773</v>
      </c>
      <c r="D452" s="41" t="s">
        <v>1766</v>
      </c>
      <c r="E452" s="42">
        <v>1333</v>
      </c>
      <c r="F452" s="41" t="s">
        <v>1764</v>
      </c>
      <c r="G452" s="41" t="s">
        <v>44</v>
      </c>
      <c r="H452" s="42">
        <v>44134812</v>
      </c>
      <c r="I452" s="41"/>
      <c r="J452" s="41"/>
      <c r="K452" s="41" t="s">
        <v>1767</v>
      </c>
      <c r="L452" s="41"/>
      <c r="M452" s="41"/>
    </row>
    <row r="453" spans="1:13" x14ac:dyDescent="0.2">
      <c r="A453" s="41" t="s">
        <v>2498</v>
      </c>
      <c r="B453" s="41" t="s">
        <v>1774</v>
      </c>
      <c r="C453" s="41" t="s">
        <v>1775</v>
      </c>
      <c r="D453" s="41" t="s">
        <v>1766</v>
      </c>
      <c r="E453" s="42">
        <v>1333</v>
      </c>
      <c r="F453" s="41" t="s">
        <v>1764</v>
      </c>
      <c r="G453" s="41" t="s">
        <v>44</v>
      </c>
      <c r="H453" s="42">
        <v>44134812</v>
      </c>
      <c r="I453" s="41"/>
      <c r="J453" s="41"/>
      <c r="K453" s="41" t="s">
        <v>1767</v>
      </c>
      <c r="L453" s="41"/>
      <c r="M453" s="41"/>
    </row>
    <row r="454" spans="1:13" x14ac:dyDescent="0.2">
      <c r="A454" s="41" t="s">
        <v>2504</v>
      </c>
      <c r="B454" s="41" t="s">
        <v>1799</v>
      </c>
      <c r="C454" s="41" t="s">
        <v>1800</v>
      </c>
      <c r="D454" s="41" t="s">
        <v>1766</v>
      </c>
      <c r="E454" s="42">
        <v>1333</v>
      </c>
      <c r="F454" s="41" t="s">
        <v>1764</v>
      </c>
      <c r="G454" s="41" t="s">
        <v>44</v>
      </c>
      <c r="H454" s="42">
        <v>44134812</v>
      </c>
      <c r="I454" s="41"/>
      <c r="J454" s="41"/>
      <c r="K454" s="41" t="s">
        <v>1767</v>
      </c>
      <c r="L454" s="41"/>
      <c r="M454" s="41"/>
    </row>
    <row r="455" spans="1:13" x14ac:dyDescent="0.2">
      <c r="A455" s="41" t="s">
        <v>2496</v>
      </c>
      <c r="B455" s="41" t="s">
        <v>362</v>
      </c>
      <c r="C455" s="41" t="s">
        <v>1762</v>
      </c>
      <c r="D455" s="41" t="s">
        <v>1768</v>
      </c>
      <c r="E455" s="42">
        <v>1335</v>
      </c>
      <c r="F455" s="41" t="s">
        <v>1769</v>
      </c>
      <c r="G455" s="41" t="s">
        <v>44</v>
      </c>
      <c r="H455" s="42"/>
      <c r="I455" s="41"/>
      <c r="J455" s="41"/>
      <c r="K455" s="41" t="s">
        <v>1770</v>
      </c>
      <c r="L455" s="41"/>
      <c r="M455" s="41"/>
    </row>
    <row r="456" spans="1:13" x14ac:dyDescent="0.2">
      <c r="A456" s="41" t="s">
        <v>2497</v>
      </c>
      <c r="B456" s="41" t="s">
        <v>363</v>
      </c>
      <c r="C456" s="41" t="s">
        <v>1773</v>
      </c>
      <c r="D456" s="41" t="s">
        <v>1768</v>
      </c>
      <c r="E456" s="42">
        <v>1335</v>
      </c>
      <c r="F456" s="41" t="s">
        <v>1769</v>
      </c>
      <c r="G456" s="41" t="s">
        <v>44</v>
      </c>
      <c r="H456" s="42"/>
      <c r="I456" s="41"/>
      <c r="J456" s="41"/>
      <c r="K456" s="41" t="s">
        <v>1770</v>
      </c>
      <c r="L456" s="41"/>
      <c r="M456" s="41"/>
    </row>
    <row r="457" spans="1:13" x14ac:dyDescent="0.2">
      <c r="A457" s="41" t="s">
        <v>2498</v>
      </c>
      <c r="B457" s="41" t="s">
        <v>1774</v>
      </c>
      <c r="C457" s="41" t="s">
        <v>1775</v>
      </c>
      <c r="D457" s="41" t="s">
        <v>1768</v>
      </c>
      <c r="E457" s="42">
        <v>1335</v>
      </c>
      <c r="F457" s="41" t="s">
        <v>1769</v>
      </c>
      <c r="G457" s="41" t="s">
        <v>44</v>
      </c>
      <c r="H457" s="42"/>
      <c r="I457" s="41"/>
      <c r="J457" s="41"/>
      <c r="K457" s="41" t="s">
        <v>1770</v>
      </c>
      <c r="L457" s="41"/>
      <c r="M457" s="41"/>
    </row>
    <row r="458" spans="1:13" x14ac:dyDescent="0.2">
      <c r="A458" s="41" t="s">
        <v>2505</v>
      </c>
      <c r="B458" s="41" t="s">
        <v>1801</v>
      </c>
      <c r="C458" s="41" t="s">
        <v>1802</v>
      </c>
      <c r="D458" s="41" t="s">
        <v>1803</v>
      </c>
      <c r="E458" s="42">
        <v>1458</v>
      </c>
      <c r="F458" s="41" t="s">
        <v>1804</v>
      </c>
      <c r="G458" s="41" t="s">
        <v>44</v>
      </c>
      <c r="H458" s="42">
        <v>16136567</v>
      </c>
      <c r="I458" s="41"/>
      <c r="J458" s="41"/>
      <c r="K458" s="41"/>
      <c r="L458" s="41"/>
      <c r="M458" s="41" t="s">
        <v>1805</v>
      </c>
    </row>
    <row r="459" spans="1:13" x14ac:dyDescent="0.2">
      <c r="A459" s="41" t="s">
        <v>2512</v>
      </c>
      <c r="B459" s="41" t="s">
        <v>1840</v>
      </c>
      <c r="C459" s="41" t="s">
        <v>1841</v>
      </c>
      <c r="D459" s="41" t="s">
        <v>1842</v>
      </c>
      <c r="E459" s="42">
        <v>1468</v>
      </c>
      <c r="F459" s="41" t="s">
        <v>1843</v>
      </c>
      <c r="G459" s="41" t="s">
        <v>44</v>
      </c>
      <c r="H459" s="42"/>
      <c r="I459" s="41"/>
      <c r="J459" s="41"/>
      <c r="K459" s="41" t="s">
        <v>1844</v>
      </c>
      <c r="L459" s="41"/>
      <c r="M459" s="41"/>
    </row>
    <row r="460" spans="1:13" x14ac:dyDescent="0.2">
      <c r="A460" s="41" t="s">
        <v>2513</v>
      </c>
      <c r="B460" s="41" t="s">
        <v>1848</v>
      </c>
      <c r="C460" s="41" t="s">
        <v>1849</v>
      </c>
      <c r="D460" s="41" t="s">
        <v>1842</v>
      </c>
      <c r="E460" s="42">
        <v>1468</v>
      </c>
      <c r="F460" s="41" t="s">
        <v>1843</v>
      </c>
      <c r="G460" s="41" t="s">
        <v>44</v>
      </c>
      <c r="H460" s="42"/>
      <c r="I460" s="41"/>
      <c r="J460" s="41"/>
      <c r="K460" s="41" t="s">
        <v>1844</v>
      </c>
      <c r="L460" s="41"/>
      <c r="M460" s="41"/>
    </row>
    <row r="461" spans="1:13" x14ac:dyDescent="0.2">
      <c r="A461" s="41" t="s">
        <v>2512</v>
      </c>
      <c r="B461" s="41" t="s">
        <v>1840</v>
      </c>
      <c r="C461" s="41" t="s">
        <v>1841</v>
      </c>
      <c r="D461" s="41" t="s">
        <v>1845</v>
      </c>
      <c r="E461" s="42">
        <v>1470</v>
      </c>
      <c r="F461" s="41" t="s">
        <v>1846</v>
      </c>
      <c r="G461" s="41" t="s">
        <v>44</v>
      </c>
      <c r="H461" s="42"/>
      <c r="I461" s="41"/>
      <c r="J461" s="41"/>
      <c r="K461" s="41" t="s">
        <v>1847</v>
      </c>
      <c r="L461" s="41"/>
      <c r="M461" s="41"/>
    </row>
    <row r="462" spans="1:13" x14ac:dyDescent="0.2">
      <c r="A462" s="41" t="s">
        <v>2513</v>
      </c>
      <c r="B462" s="41" t="s">
        <v>1848</v>
      </c>
      <c r="C462" s="41" t="s">
        <v>1849</v>
      </c>
      <c r="D462" s="41" t="s">
        <v>1845</v>
      </c>
      <c r="E462" s="42">
        <v>1470</v>
      </c>
      <c r="F462" s="41" t="s">
        <v>1846</v>
      </c>
      <c r="G462" s="41" t="s">
        <v>44</v>
      </c>
      <c r="H462" s="42"/>
      <c r="I462" s="41"/>
      <c r="J462" s="41"/>
      <c r="K462" s="41" t="s">
        <v>1847</v>
      </c>
      <c r="L462" s="41"/>
      <c r="M462" s="41"/>
    </row>
    <row r="463" spans="1:13" x14ac:dyDescent="0.2">
      <c r="A463" s="41" t="s">
        <v>2516</v>
      </c>
      <c r="B463" s="41" t="s">
        <v>371</v>
      </c>
      <c r="C463" s="41" t="s">
        <v>1868</v>
      </c>
      <c r="D463" s="41" t="s">
        <v>1869</v>
      </c>
      <c r="E463" s="42">
        <v>1479</v>
      </c>
      <c r="F463" s="41" t="s">
        <v>1870</v>
      </c>
      <c r="G463" s="41" t="s">
        <v>44</v>
      </c>
      <c r="H463" s="42">
        <v>123797</v>
      </c>
      <c r="I463" s="41"/>
      <c r="J463" s="41"/>
      <c r="K463" s="41" t="s">
        <v>1871</v>
      </c>
      <c r="L463" s="41"/>
      <c r="M463" s="41"/>
    </row>
    <row r="464" spans="1:13" x14ac:dyDescent="0.2">
      <c r="A464" s="41" t="s">
        <v>2517</v>
      </c>
      <c r="B464" s="41" t="s">
        <v>372</v>
      </c>
      <c r="C464" s="41" t="s">
        <v>1888</v>
      </c>
      <c r="D464" s="41" t="s">
        <v>1869</v>
      </c>
      <c r="E464" s="42">
        <v>1479</v>
      </c>
      <c r="F464" s="41" t="s">
        <v>1870</v>
      </c>
      <c r="G464" s="41" t="s">
        <v>44</v>
      </c>
      <c r="H464" s="42">
        <v>123797</v>
      </c>
      <c r="I464" s="41"/>
      <c r="J464" s="41"/>
      <c r="K464" s="41" t="s">
        <v>1871</v>
      </c>
      <c r="L464" s="41"/>
      <c r="M464" s="41"/>
    </row>
    <row r="465" spans="1:13" x14ac:dyDescent="0.2">
      <c r="A465" s="41" t="s">
        <v>2518</v>
      </c>
      <c r="B465" s="41" t="s">
        <v>1889</v>
      </c>
      <c r="C465" s="41" t="s">
        <v>1890</v>
      </c>
      <c r="D465" s="41" t="s">
        <v>1891</v>
      </c>
      <c r="E465" s="42">
        <v>1490</v>
      </c>
      <c r="F465" s="41" t="s">
        <v>1892</v>
      </c>
      <c r="G465" s="41" t="s">
        <v>44</v>
      </c>
      <c r="H465" s="42"/>
      <c r="I465" s="41"/>
      <c r="J465" s="41"/>
      <c r="K465" s="41" t="s">
        <v>1893</v>
      </c>
      <c r="L465" s="41"/>
      <c r="M465" s="41"/>
    </row>
    <row r="466" spans="1:13" x14ac:dyDescent="0.2">
      <c r="A466" s="41" t="s">
        <v>2514</v>
      </c>
      <c r="B466" s="41" t="s">
        <v>1850</v>
      </c>
      <c r="C466" s="41" t="s">
        <v>1851</v>
      </c>
      <c r="D466" s="41" t="s">
        <v>1852</v>
      </c>
      <c r="E466" s="42">
        <v>1495</v>
      </c>
      <c r="F466" s="41" t="s">
        <v>1853</v>
      </c>
      <c r="G466" s="41" t="s">
        <v>44</v>
      </c>
      <c r="H466" s="42"/>
      <c r="I466" s="41"/>
      <c r="J466" s="41"/>
      <c r="K466" s="41" t="s">
        <v>1854</v>
      </c>
      <c r="L466" s="41"/>
      <c r="M466" s="41"/>
    </row>
    <row r="467" spans="1:13" x14ac:dyDescent="0.2">
      <c r="A467" s="41" t="s">
        <v>2515</v>
      </c>
      <c r="B467" s="41" t="s">
        <v>1866</v>
      </c>
      <c r="C467" s="41" t="s">
        <v>1867</v>
      </c>
      <c r="D467" s="41" t="s">
        <v>1852</v>
      </c>
      <c r="E467" s="42">
        <v>1495</v>
      </c>
      <c r="F467" s="41" t="s">
        <v>1853</v>
      </c>
      <c r="G467" s="41" t="s">
        <v>44</v>
      </c>
      <c r="H467" s="42"/>
      <c r="I467" s="41"/>
      <c r="J467" s="41"/>
      <c r="K467" s="41" t="s">
        <v>1854</v>
      </c>
      <c r="L467" s="41"/>
      <c r="M467" s="41"/>
    </row>
    <row r="468" spans="1:13" x14ac:dyDescent="0.2">
      <c r="A468" s="41" t="s">
        <v>2514</v>
      </c>
      <c r="B468" s="41" t="s">
        <v>1850</v>
      </c>
      <c r="C468" s="41" t="s">
        <v>1851</v>
      </c>
      <c r="D468" s="41" t="s">
        <v>1855</v>
      </c>
      <c r="E468" s="42">
        <v>1496</v>
      </c>
      <c r="F468" s="41" t="s">
        <v>1853</v>
      </c>
      <c r="G468" s="41" t="s">
        <v>44</v>
      </c>
      <c r="H468" s="42"/>
      <c r="I468" s="41"/>
      <c r="J468" s="41"/>
      <c r="K468" s="41" t="s">
        <v>1856</v>
      </c>
      <c r="L468" s="41"/>
      <c r="M468" s="41"/>
    </row>
    <row r="469" spans="1:13" x14ac:dyDescent="0.2">
      <c r="A469" s="41" t="s">
        <v>2515</v>
      </c>
      <c r="B469" s="41" t="s">
        <v>1866</v>
      </c>
      <c r="C469" s="41" t="s">
        <v>1867</v>
      </c>
      <c r="D469" s="41" t="s">
        <v>1855</v>
      </c>
      <c r="E469" s="42">
        <v>1496</v>
      </c>
      <c r="F469" s="41" t="s">
        <v>1853</v>
      </c>
      <c r="G469" s="41" t="s">
        <v>44</v>
      </c>
      <c r="H469" s="42"/>
      <c r="I469" s="41"/>
      <c r="J469" s="41"/>
      <c r="K469" s="41" t="s">
        <v>1856</v>
      </c>
      <c r="L469" s="41"/>
      <c r="M469" s="41"/>
    </row>
    <row r="470" spans="1:13" x14ac:dyDescent="0.2">
      <c r="A470" s="41" t="s">
        <v>2514</v>
      </c>
      <c r="B470" s="41" t="s">
        <v>1850</v>
      </c>
      <c r="C470" s="41" t="s">
        <v>1851</v>
      </c>
      <c r="D470" s="41" t="s">
        <v>1857</v>
      </c>
      <c r="E470" s="42">
        <v>1499</v>
      </c>
      <c r="F470" s="41" t="s">
        <v>1858</v>
      </c>
      <c r="G470" s="41" t="s">
        <v>44</v>
      </c>
      <c r="H470" s="42"/>
      <c r="I470" s="41"/>
      <c r="J470" s="41"/>
      <c r="K470" s="41" t="s">
        <v>1859</v>
      </c>
      <c r="L470" s="41"/>
      <c r="M470" s="41"/>
    </row>
    <row r="471" spans="1:13" x14ac:dyDescent="0.2">
      <c r="A471" s="41" t="s">
        <v>2514</v>
      </c>
      <c r="B471" s="41" t="s">
        <v>1850</v>
      </c>
      <c r="C471" s="41" t="s">
        <v>1851</v>
      </c>
      <c r="D471" s="41" t="s">
        <v>1860</v>
      </c>
      <c r="E471" s="42">
        <v>1500</v>
      </c>
      <c r="F471" s="41" t="s">
        <v>1858</v>
      </c>
      <c r="G471" s="41" t="s">
        <v>44</v>
      </c>
      <c r="H471" s="42"/>
      <c r="I471" s="41"/>
      <c r="J471" s="41"/>
      <c r="K471" s="41" t="s">
        <v>1861</v>
      </c>
      <c r="L471" s="41"/>
      <c r="M471" s="41"/>
    </row>
    <row r="472" spans="1:13" x14ac:dyDescent="0.2">
      <c r="A472" s="41" t="s">
        <v>2514</v>
      </c>
      <c r="B472" s="41" t="s">
        <v>1850</v>
      </c>
      <c r="C472" s="41" t="s">
        <v>1851</v>
      </c>
      <c r="D472" s="41" t="s">
        <v>1862</v>
      </c>
      <c r="E472" s="42">
        <v>1501</v>
      </c>
      <c r="F472" s="41" t="s">
        <v>1858</v>
      </c>
      <c r="G472" s="41" t="s">
        <v>44</v>
      </c>
      <c r="H472" s="42"/>
      <c r="I472" s="41"/>
      <c r="J472" s="41"/>
      <c r="K472" s="41" t="s">
        <v>1863</v>
      </c>
      <c r="L472" s="41"/>
      <c r="M472" s="41"/>
    </row>
    <row r="473" spans="1:13" x14ac:dyDescent="0.2">
      <c r="A473" s="41" t="s">
        <v>2515</v>
      </c>
      <c r="B473" s="41" t="s">
        <v>1866</v>
      </c>
      <c r="C473" s="41" t="s">
        <v>1867</v>
      </c>
      <c r="D473" s="41" t="s">
        <v>1862</v>
      </c>
      <c r="E473" s="42">
        <v>1501</v>
      </c>
      <c r="F473" s="41" t="s">
        <v>1858</v>
      </c>
      <c r="G473" s="41" t="s">
        <v>44</v>
      </c>
      <c r="H473" s="42"/>
      <c r="I473" s="41"/>
      <c r="J473" s="41"/>
      <c r="K473" s="41" t="s">
        <v>1863</v>
      </c>
      <c r="L473" s="41"/>
      <c r="M473" s="41"/>
    </row>
    <row r="474" spans="1:13" x14ac:dyDescent="0.2">
      <c r="A474" s="41" t="s">
        <v>2514</v>
      </c>
      <c r="B474" s="41" t="s">
        <v>1850</v>
      </c>
      <c r="C474" s="41" t="s">
        <v>1851</v>
      </c>
      <c r="D474" s="41" t="s">
        <v>1864</v>
      </c>
      <c r="E474" s="42">
        <v>1502</v>
      </c>
      <c r="F474" s="41" t="s">
        <v>1858</v>
      </c>
      <c r="G474" s="41" t="s">
        <v>44</v>
      </c>
      <c r="H474" s="42"/>
      <c r="I474" s="41"/>
      <c r="J474" s="41"/>
      <c r="K474" s="41" t="s">
        <v>1865</v>
      </c>
      <c r="L474" s="41"/>
      <c r="M474" s="41"/>
    </row>
    <row r="475" spans="1:13" x14ac:dyDescent="0.2">
      <c r="A475" s="41" t="s">
        <v>2515</v>
      </c>
      <c r="B475" s="41" t="s">
        <v>1866</v>
      </c>
      <c r="C475" s="41" t="s">
        <v>1867</v>
      </c>
      <c r="D475" s="41" t="s">
        <v>1864</v>
      </c>
      <c r="E475" s="42">
        <v>1502</v>
      </c>
      <c r="F475" s="41" t="s">
        <v>1858</v>
      </c>
      <c r="G475" s="41" t="s">
        <v>44</v>
      </c>
      <c r="H475" s="42"/>
      <c r="I475" s="41"/>
      <c r="J475" s="41"/>
      <c r="K475" s="41" t="s">
        <v>1865</v>
      </c>
      <c r="L475" s="41"/>
      <c r="M475" s="41"/>
    </row>
    <row r="476" spans="1:13" x14ac:dyDescent="0.2">
      <c r="A476" s="41" t="s">
        <v>2519</v>
      </c>
      <c r="B476" s="41" t="s">
        <v>373</v>
      </c>
      <c r="C476" s="41" t="s">
        <v>1894</v>
      </c>
      <c r="D476" s="41" t="s">
        <v>1895</v>
      </c>
      <c r="E476" s="42">
        <v>1504</v>
      </c>
      <c r="F476" s="41" t="s">
        <v>1896</v>
      </c>
      <c r="G476" s="41" t="s">
        <v>44</v>
      </c>
      <c r="H476" s="42">
        <v>44288922</v>
      </c>
      <c r="I476" s="41"/>
      <c r="J476" s="41"/>
      <c r="K476" s="41" t="s">
        <v>1897</v>
      </c>
      <c r="L476" s="41"/>
      <c r="M476" s="41" t="s">
        <v>1898</v>
      </c>
    </row>
    <row r="477" spans="1:13" x14ac:dyDescent="0.2">
      <c r="A477" s="41" t="s">
        <v>2520</v>
      </c>
      <c r="B477" s="41" t="s">
        <v>1905</v>
      </c>
      <c r="C477" s="41" t="s">
        <v>1906</v>
      </c>
      <c r="D477" s="41" t="s">
        <v>1895</v>
      </c>
      <c r="E477" s="42">
        <v>1504</v>
      </c>
      <c r="F477" s="41" t="s">
        <v>1896</v>
      </c>
      <c r="G477" s="41" t="s">
        <v>44</v>
      </c>
      <c r="H477" s="42">
        <v>44288922</v>
      </c>
      <c r="I477" s="41"/>
      <c r="J477" s="41"/>
      <c r="K477" s="41" t="s">
        <v>1897</v>
      </c>
      <c r="L477" s="41"/>
      <c r="M477" s="41" t="s">
        <v>1898</v>
      </c>
    </row>
    <row r="478" spans="1:13" x14ac:dyDescent="0.2">
      <c r="A478" s="41" t="s">
        <v>2521</v>
      </c>
      <c r="B478" s="41" t="s">
        <v>1911</v>
      </c>
      <c r="C478" s="41" t="s">
        <v>1912</v>
      </c>
      <c r="D478" s="41" t="s">
        <v>1895</v>
      </c>
      <c r="E478" s="42">
        <v>1504</v>
      </c>
      <c r="F478" s="41" t="s">
        <v>1896</v>
      </c>
      <c r="G478" s="41" t="s">
        <v>44</v>
      </c>
      <c r="H478" s="42">
        <v>44288922</v>
      </c>
      <c r="I478" s="41"/>
      <c r="J478" s="41"/>
      <c r="K478" s="41" t="s">
        <v>1897</v>
      </c>
      <c r="L478" s="41"/>
      <c r="M478" s="41" t="s">
        <v>1898</v>
      </c>
    </row>
    <row r="479" spans="1:13" x14ac:dyDescent="0.2">
      <c r="A479" s="41" t="s">
        <v>2522</v>
      </c>
      <c r="B479" s="41" t="s">
        <v>374</v>
      </c>
      <c r="C479" s="41" t="s">
        <v>1913</v>
      </c>
      <c r="D479" s="41" t="s">
        <v>1895</v>
      </c>
      <c r="E479" s="42">
        <v>1504</v>
      </c>
      <c r="F479" s="41" t="s">
        <v>1896</v>
      </c>
      <c r="G479" s="41" t="s">
        <v>44</v>
      </c>
      <c r="H479" s="42">
        <v>44288922</v>
      </c>
      <c r="I479" s="41"/>
      <c r="J479" s="41"/>
      <c r="K479" s="41" t="s">
        <v>1897</v>
      </c>
      <c r="L479" s="41"/>
      <c r="M479" s="41" t="s">
        <v>1898</v>
      </c>
    </row>
    <row r="480" spans="1:13" x14ac:dyDescent="0.2">
      <c r="A480" s="41" t="s">
        <v>2557</v>
      </c>
      <c r="B480" s="41" t="s">
        <v>2162</v>
      </c>
      <c r="C480" s="41" t="s">
        <v>2163</v>
      </c>
      <c r="D480" s="41" t="s">
        <v>1895</v>
      </c>
      <c r="E480" s="42">
        <v>1504</v>
      </c>
      <c r="F480" s="41" t="s">
        <v>1896</v>
      </c>
      <c r="G480" s="41" t="s">
        <v>44</v>
      </c>
      <c r="H480" s="42">
        <v>44288922</v>
      </c>
      <c r="I480" s="41"/>
      <c r="J480" s="41"/>
      <c r="K480" s="41" t="s">
        <v>1897</v>
      </c>
      <c r="L480" s="41"/>
      <c r="M480" s="41" t="s">
        <v>1898</v>
      </c>
    </row>
    <row r="481" spans="1:13" x14ac:dyDescent="0.2">
      <c r="A481" s="41" t="s">
        <v>2519</v>
      </c>
      <c r="B481" s="41" t="s">
        <v>373</v>
      </c>
      <c r="C481" s="41" t="s">
        <v>1894</v>
      </c>
      <c r="D481" s="41" t="s">
        <v>1899</v>
      </c>
      <c r="E481" s="42">
        <v>1512</v>
      </c>
      <c r="F481" s="41" t="s">
        <v>1900</v>
      </c>
      <c r="G481" s="41" t="s">
        <v>44</v>
      </c>
      <c r="H481" s="42"/>
      <c r="I481" s="41"/>
      <c r="J481" s="41"/>
      <c r="K481" s="41" t="s">
        <v>1901</v>
      </c>
      <c r="L481" s="41"/>
      <c r="M481" s="41"/>
    </row>
    <row r="482" spans="1:13" x14ac:dyDescent="0.2">
      <c r="A482" s="41" t="s">
        <v>2520</v>
      </c>
      <c r="B482" s="41" t="s">
        <v>1905</v>
      </c>
      <c r="C482" s="41" t="s">
        <v>1906</v>
      </c>
      <c r="D482" s="41" t="s">
        <v>1899</v>
      </c>
      <c r="E482" s="42">
        <v>1512</v>
      </c>
      <c r="F482" s="41" t="s">
        <v>1900</v>
      </c>
      <c r="G482" s="41" t="s">
        <v>44</v>
      </c>
      <c r="H482" s="42"/>
      <c r="I482" s="41"/>
      <c r="J482" s="41"/>
      <c r="K482" s="41" t="s">
        <v>1901</v>
      </c>
      <c r="L482" s="41"/>
      <c r="M482" s="41"/>
    </row>
    <row r="483" spans="1:13" x14ac:dyDescent="0.2">
      <c r="A483" s="41" t="s">
        <v>2521</v>
      </c>
      <c r="B483" s="41" t="s">
        <v>1911</v>
      </c>
      <c r="C483" s="41" t="s">
        <v>1912</v>
      </c>
      <c r="D483" s="41" t="s">
        <v>1899</v>
      </c>
      <c r="E483" s="42">
        <v>1512</v>
      </c>
      <c r="F483" s="41" t="s">
        <v>1900</v>
      </c>
      <c r="G483" s="41" t="s">
        <v>44</v>
      </c>
      <c r="H483" s="42"/>
      <c r="I483" s="41"/>
      <c r="J483" s="41"/>
      <c r="K483" s="41" t="s">
        <v>1901</v>
      </c>
      <c r="L483" s="41"/>
      <c r="M483" s="41"/>
    </row>
    <row r="484" spans="1:13" x14ac:dyDescent="0.2">
      <c r="A484" s="41" t="s">
        <v>2522</v>
      </c>
      <c r="B484" s="41" t="s">
        <v>374</v>
      </c>
      <c r="C484" s="41" t="s">
        <v>1913</v>
      </c>
      <c r="D484" s="41" t="s">
        <v>1899</v>
      </c>
      <c r="E484" s="42">
        <v>1512</v>
      </c>
      <c r="F484" s="41" t="s">
        <v>1900</v>
      </c>
      <c r="G484" s="41" t="s">
        <v>44</v>
      </c>
      <c r="H484" s="42"/>
      <c r="I484" s="41"/>
      <c r="J484" s="41"/>
      <c r="K484" s="41" t="s">
        <v>1901</v>
      </c>
      <c r="L484" s="41"/>
      <c r="M484" s="41"/>
    </row>
    <row r="485" spans="1:13" x14ac:dyDescent="0.2">
      <c r="A485" s="41" t="s">
        <v>2519</v>
      </c>
      <c r="B485" s="41" t="s">
        <v>373</v>
      </c>
      <c r="C485" s="41" t="s">
        <v>1894</v>
      </c>
      <c r="D485" s="41" t="s">
        <v>1902</v>
      </c>
      <c r="E485" s="42">
        <v>1514</v>
      </c>
      <c r="F485" s="41" t="s">
        <v>1903</v>
      </c>
      <c r="G485" s="41" t="s">
        <v>44</v>
      </c>
      <c r="H485" s="42"/>
      <c r="I485" s="41"/>
      <c r="J485" s="41"/>
      <c r="K485" s="41" t="s">
        <v>1904</v>
      </c>
      <c r="L485" s="41"/>
      <c r="M485" s="41"/>
    </row>
    <row r="486" spans="1:13" x14ac:dyDescent="0.2">
      <c r="A486" s="41" t="s">
        <v>2520</v>
      </c>
      <c r="B486" s="41" t="s">
        <v>1905</v>
      </c>
      <c r="C486" s="41" t="s">
        <v>1906</v>
      </c>
      <c r="D486" s="41" t="s">
        <v>1902</v>
      </c>
      <c r="E486" s="42">
        <v>1514</v>
      </c>
      <c r="F486" s="41" t="s">
        <v>1903</v>
      </c>
      <c r="G486" s="41" t="s">
        <v>44</v>
      </c>
      <c r="H486" s="42"/>
      <c r="I486" s="41"/>
      <c r="J486" s="41"/>
      <c r="K486" s="41" t="s">
        <v>1904</v>
      </c>
      <c r="L486" s="41"/>
      <c r="M486" s="41"/>
    </row>
    <row r="487" spans="1:13" x14ac:dyDescent="0.2">
      <c r="A487" s="41" t="s">
        <v>2521</v>
      </c>
      <c r="B487" s="41" t="s">
        <v>1911</v>
      </c>
      <c r="C487" s="41" t="s">
        <v>1912</v>
      </c>
      <c r="D487" s="41" t="s">
        <v>1902</v>
      </c>
      <c r="E487" s="42">
        <v>1514</v>
      </c>
      <c r="F487" s="41" t="s">
        <v>1903</v>
      </c>
      <c r="G487" s="41" t="s">
        <v>44</v>
      </c>
      <c r="H487" s="42"/>
      <c r="I487" s="41"/>
      <c r="J487" s="41"/>
      <c r="K487" s="41" t="s">
        <v>1904</v>
      </c>
      <c r="L487" s="41"/>
      <c r="M487" s="41"/>
    </row>
    <row r="488" spans="1:13" x14ac:dyDescent="0.2">
      <c r="A488" s="41" t="s">
        <v>2522</v>
      </c>
      <c r="B488" s="41" t="s">
        <v>374</v>
      </c>
      <c r="C488" s="41" t="s">
        <v>1913</v>
      </c>
      <c r="D488" s="41" t="s">
        <v>1902</v>
      </c>
      <c r="E488" s="42">
        <v>1514</v>
      </c>
      <c r="F488" s="41" t="s">
        <v>1903</v>
      </c>
      <c r="G488" s="41" t="s">
        <v>44</v>
      </c>
      <c r="H488" s="42"/>
      <c r="I488" s="41"/>
      <c r="J488" s="41"/>
      <c r="K488" s="41" t="s">
        <v>1904</v>
      </c>
      <c r="L488" s="41"/>
      <c r="M488" s="41"/>
    </row>
    <row r="489" spans="1:13" x14ac:dyDescent="0.2">
      <c r="A489" s="41" t="s">
        <v>2520</v>
      </c>
      <c r="B489" s="41" t="s">
        <v>1905</v>
      </c>
      <c r="C489" s="41" t="s">
        <v>1906</v>
      </c>
      <c r="D489" s="41" t="s">
        <v>1907</v>
      </c>
      <c r="E489" s="42">
        <v>1517</v>
      </c>
      <c r="F489" s="41" t="s">
        <v>1903</v>
      </c>
      <c r="G489" s="41" t="s">
        <v>44</v>
      </c>
      <c r="H489" s="42"/>
      <c r="I489" s="41"/>
      <c r="J489" s="41"/>
      <c r="K489" s="41" t="s">
        <v>1908</v>
      </c>
      <c r="L489" s="41"/>
      <c r="M489" s="41"/>
    </row>
    <row r="490" spans="1:13" x14ac:dyDescent="0.2">
      <c r="A490" s="41" t="s">
        <v>2523</v>
      </c>
      <c r="B490" s="41" t="s">
        <v>1914</v>
      </c>
      <c r="C490" s="41" t="s">
        <v>1915</v>
      </c>
      <c r="D490" s="41" t="s">
        <v>1916</v>
      </c>
      <c r="E490" s="42">
        <v>1576</v>
      </c>
      <c r="F490" s="41" t="s">
        <v>1917</v>
      </c>
      <c r="G490" s="41" t="s">
        <v>44</v>
      </c>
      <c r="H490" s="42"/>
      <c r="I490" s="41"/>
      <c r="J490" s="41"/>
      <c r="K490" s="41" t="s">
        <v>1918</v>
      </c>
      <c r="L490" s="41"/>
      <c r="M490" s="41"/>
    </row>
    <row r="491" spans="1:13" x14ac:dyDescent="0.2">
      <c r="A491" s="41" t="s">
        <v>2523</v>
      </c>
      <c r="B491" s="41" t="s">
        <v>1914</v>
      </c>
      <c r="C491" s="41" t="s">
        <v>1915</v>
      </c>
      <c r="D491" s="41" t="s">
        <v>1919</v>
      </c>
      <c r="E491" s="42">
        <v>1577</v>
      </c>
      <c r="F491" s="41"/>
      <c r="G491" s="41" t="s">
        <v>44</v>
      </c>
      <c r="H491" s="42"/>
      <c r="I491" s="41"/>
      <c r="J491" s="41"/>
      <c r="K491" s="41" t="s">
        <v>1920</v>
      </c>
      <c r="L491" s="41"/>
      <c r="M491" s="41"/>
    </row>
    <row r="492" spans="1:13" x14ac:dyDescent="0.2">
      <c r="A492" s="41" t="s">
        <v>2523</v>
      </c>
      <c r="B492" s="41" t="s">
        <v>1914</v>
      </c>
      <c r="C492" s="41" t="s">
        <v>1915</v>
      </c>
      <c r="D492" s="41" t="s">
        <v>1921</v>
      </c>
      <c r="E492" s="42">
        <v>1579</v>
      </c>
      <c r="F492" s="41" t="s">
        <v>1922</v>
      </c>
      <c r="G492" s="41" t="s">
        <v>44</v>
      </c>
      <c r="H492" s="42">
        <v>25077406</v>
      </c>
      <c r="I492" s="41" t="s">
        <v>1923</v>
      </c>
      <c r="J492" s="41"/>
      <c r="K492" s="41" t="s">
        <v>1924</v>
      </c>
      <c r="L492" s="41"/>
      <c r="M492" s="41" t="s">
        <v>1925</v>
      </c>
    </row>
    <row r="493" spans="1:13" x14ac:dyDescent="0.2">
      <c r="A493" s="41" t="s">
        <v>2524</v>
      </c>
      <c r="B493" s="41" t="s">
        <v>1927</v>
      </c>
      <c r="C493" s="41" t="s">
        <v>1928</v>
      </c>
      <c r="D493" s="41" t="s">
        <v>1921</v>
      </c>
      <c r="E493" s="42">
        <v>1579</v>
      </c>
      <c r="F493" s="41" t="s">
        <v>1922</v>
      </c>
      <c r="G493" s="41" t="s">
        <v>44</v>
      </c>
      <c r="H493" s="42">
        <v>25077406</v>
      </c>
      <c r="I493" s="41" t="s">
        <v>1923</v>
      </c>
      <c r="J493" s="41"/>
      <c r="K493" s="41" t="s">
        <v>1924</v>
      </c>
      <c r="L493" s="41"/>
      <c r="M493" s="41" t="s">
        <v>1925</v>
      </c>
    </row>
    <row r="494" spans="1:13" x14ac:dyDescent="0.2">
      <c r="A494" s="41" t="s">
        <v>2524</v>
      </c>
      <c r="B494" s="41" t="s">
        <v>1927</v>
      </c>
      <c r="C494" s="41" t="s">
        <v>1928</v>
      </c>
      <c r="D494" s="41" t="s">
        <v>1929</v>
      </c>
      <c r="E494" s="42">
        <v>1587</v>
      </c>
      <c r="F494" s="41" t="s">
        <v>1930</v>
      </c>
      <c r="G494" s="41" t="s">
        <v>44</v>
      </c>
      <c r="H494" s="42">
        <v>16131039</v>
      </c>
      <c r="I494" s="41"/>
      <c r="J494" s="41"/>
      <c r="K494" s="41" t="s">
        <v>1931</v>
      </c>
      <c r="L494" s="41"/>
      <c r="M494" s="41" t="s">
        <v>1932</v>
      </c>
    </row>
    <row r="495" spans="1:13" x14ac:dyDescent="0.2">
      <c r="A495" s="41" t="s">
        <v>2525</v>
      </c>
      <c r="B495" s="41" t="s">
        <v>375</v>
      </c>
      <c r="C495" s="41" t="s">
        <v>1933</v>
      </c>
      <c r="D495" s="41" t="s">
        <v>1934</v>
      </c>
      <c r="E495" s="42">
        <v>1600</v>
      </c>
      <c r="F495" s="41" t="s">
        <v>1935</v>
      </c>
      <c r="G495" s="41" t="s">
        <v>44</v>
      </c>
      <c r="H495" s="42"/>
      <c r="I495" s="41"/>
      <c r="J495" s="41"/>
      <c r="K495" s="41"/>
      <c r="L495" s="41"/>
      <c r="M495" s="41"/>
    </row>
    <row r="496" spans="1:13" x14ac:dyDescent="0.2">
      <c r="A496" s="41" t="s">
        <v>2526</v>
      </c>
      <c r="B496" s="41" t="s">
        <v>376</v>
      </c>
      <c r="C496" s="41" t="s">
        <v>1961</v>
      </c>
      <c r="D496" s="41" t="s">
        <v>1934</v>
      </c>
      <c r="E496" s="42">
        <v>1600</v>
      </c>
      <c r="F496" s="41" t="s">
        <v>1935</v>
      </c>
      <c r="G496" s="41" t="s">
        <v>44</v>
      </c>
      <c r="H496" s="42"/>
      <c r="I496" s="41"/>
      <c r="J496" s="41"/>
      <c r="K496" s="41"/>
      <c r="L496" s="41"/>
      <c r="M496" s="41"/>
    </row>
    <row r="497" spans="1:13" x14ac:dyDescent="0.2">
      <c r="A497" s="41" t="s">
        <v>2525</v>
      </c>
      <c r="B497" s="41" t="s">
        <v>375</v>
      </c>
      <c r="C497" s="41" t="s">
        <v>1933</v>
      </c>
      <c r="D497" s="41" t="s">
        <v>1936</v>
      </c>
      <c r="E497" s="42">
        <v>1613</v>
      </c>
      <c r="F497" s="41" t="s">
        <v>1937</v>
      </c>
      <c r="G497" s="41" t="s">
        <v>44</v>
      </c>
      <c r="H497" s="42">
        <v>3903</v>
      </c>
      <c r="I497" s="41" t="s">
        <v>1938</v>
      </c>
      <c r="J497" s="41"/>
      <c r="K497" s="41" t="s">
        <v>1939</v>
      </c>
      <c r="L497" s="41"/>
      <c r="M497" s="41" t="s">
        <v>1940</v>
      </c>
    </row>
    <row r="498" spans="1:13" x14ac:dyDescent="0.2">
      <c r="A498" s="41" t="s">
        <v>2526</v>
      </c>
      <c r="B498" s="41" t="s">
        <v>376</v>
      </c>
      <c r="C498" s="41" t="s">
        <v>1961</v>
      </c>
      <c r="D498" s="41" t="s">
        <v>1936</v>
      </c>
      <c r="E498" s="42">
        <v>1613</v>
      </c>
      <c r="F498" s="41" t="s">
        <v>1937</v>
      </c>
      <c r="G498" s="41" t="s">
        <v>44</v>
      </c>
      <c r="H498" s="42">
        <v>3903</v>
      </c>
      <c r="I498" s="41" t="s">
        <v>1938</v>
      </c>
      <c r="J498" s="41"/>
      <c r="K498" s="41" t="s">
        <v>1939</v>
      </c>
      <c r="L498" s="41"/>
      <c r="M498" s="41" t="s">
        <v>1940</v>
      </c>
    </row>
    <row r="499" spans="1:13" x14ac:dyDescent="0.2">
      <c r="A499" s="41" t="s">
        <v>2527</v>
      </c>
      <c r="B499" s="41" t="s">
        <v>377</v>
      </c>
      <c r="C499" s="41" t="s">
        <v>1965</v>
      </c>
      <c r="D499" s="41" t="s">
        <v>1936</v>
      </c>
      <c r="E499" s="42">
        <v>1613</v>
      </c>
      <c r="F499" s="41" t="s">
        <v>1937</v>
      </c>
      <c r="G499" s="41" t="s">
        <v>44</v>
      </c>
      <c r="H499" s="42">
        <v>3903</v>
      </c>
      <c r="I499" s="41" t="s">
        <v>1938</v>
      </c>
      <c r="J499" s="41"/>
      <c r="K499" s="41" t="s">
        <v>1939</v>
      </c>
      <c r="L499" s="41"/>
      <c r="M499" s="41" t="s">
        <v>1940</v>
      </c>
    </row>
    <row r="500" spans="1:13" x14ac:dyDescent="0.2">
      <c r="A500" s="41" t="s">
        <v>2525</v>
      </c>
      <c r="B500" s="41" t="s">
        <v>375</v>
      </c>
      <c r="C500" s="41" t="s">
        <v>1933</v>
      </c>
      <c r="D500" s="41" t="s">
        <v>1941</v>
      </c>
      <c r="E500" s="42">
        <v>1614</v>
      </c>
      <c r="F500" s="41" t="s">
        <v>1937</v>
      </c>
      <c r="G500" s="41" t="s">
        <v>44</v>
      </c>
      <c r="H500" s="42">
        <v>443363</v>
      </c>
      <c r="I500" s="41" t="s">
        <v>1942</v>
      </c>
      <c r="J500" s="41" t="s">
        <v>1943</v>
      </c>
      <c r="K500" s="41" t="s">
        <v>1944</v>
      </c>
      <c r="L500" s="41"/>
      <c r="M500" s="41" t="s">
        <v>1945</v>
      </c>
    </row>
    <row r="501" spans="1:13" x14ac:dyDescent="0.2">
      <c r="A501" s="41" t="s">
        <v>2526</v>
      </c>
      <c r="B501" s="41" t="s">
        <v>376</v>
      </c>
      <c r="C501" s="41" t="s">
        <v>1961</v>
      </c>
      <c r="D501" s="41" t="s">
        <v>1941</v>
      </c>
      <c r="E501" s="42">
        <v>1614</v>
      </c>
      <c r="F501" s="41" t="s">
        <v>1937</v>
      </c>
      <c r="G501" s="41" t="s">
        <v>44</v>
      </c>
      <c r="H501" s="42">
        <v>443363</v>
      </c>
      <c r="I501" s="41" t="s">
        <v>1942</v>
      </c>
      <c r="J501" s="41" t="s">
        <v>1943</v>
      </c>
      <c r="K501" s="41" t="s">
        <v>1944</v>
      </c>
      <c r="L501" s="41"/>
      <c r="M501" s="41" t="s">
        <v>1945</v>
      </c>
    </row>
    <row r="502" spans="1:13" x14ac:dyDescent="0.2">
      <c r="A502" s="41" t="s">
        <v>2527</v>
      </c>
      <c r="B502" s="41" t="s">
        <v>377</v>
      </c>
      <c r="C502" s="41" t="s">
        <v>1965</v>
      </c>
      <c r="D502" s="41" t="s">
        <v>1941</v>
      </c>
      <c r="E502" s="42">
        <v>1614</v>
      </c>
      <c r="F502" s="41" t="s">
        <v>1937</v>
      </c>
      <c r="G502" s="41" t="s">
        <v>44</v>
      </c>
      <c r="H502" s="42">
        <v>443363</v>
      </c>
      <c r="I502" s="41" t="s">
        <v>1942</v>
      </c>
      <c r="J502" s="41" t="s">
        <v>1943</v>
      </c>
      <c r="K502" s="41" t="s">
        <v>1944</v>
      </c>
      <c r="L502" s="41"/>
      <c r="M502" s="41" t="s">
        <v>1945</v>
      </c>
    </row>
    <row r="503" spans="1:13" x14ac:dyDescent="0.2">
      <c r="A503" s="41" t="s">
        <v>2525</v>
      </c>
      <c r="B503" s="41" t="s">
        <v>375</v>
      </c>
      <c r="C503" s="41" t="s">
        <v>1933</v>
      </c>
      <c r="D503" s="41" t="s">
        <v>1946</v>
      </c>
      <c r="E503" s="42">
        <v>1619</v>
      </c>
      <c r="F503" s="41" t="s">
        <v>1935</v>
      </c>
      <c r="G503" s="41" t="s">
        <v>44</v>
      </c>
      <c r="H503" s="42">
        <v>25077992</v>
      </c>
      <c r="I503" s="41"/>
      <c r="J503" s="41"/>
      <c r="K503" s="41" t="s">
        <v>1947</v>
      </c>
      <c r="L503" s="41"/>
      <c r="M503" s="41"/>
    </row>
    <row r="504" spans="1:13" x14ac:dyDescent="0.2">
      <c r="A504" s="41" t="s">
        <v>2526</v>
      </c>
      <c r="B504" s="41" t="s">
        <v>376</v>
      </c>
      <c r="C504" s="41" t="s">
        <v>1961</v>
      </c>
      <c r="D504" s="41" t="s">
        <v>1946</v>
      </c>
      <c r="E504" s="42">
        <v>1619</v>
      </c>
      <c r="F504" s="41" t="s">
        <v>1935</v>
      </c>
      <c r="G504" s="41" t="s">
        <v>44</v>
      </c>
      <c r="H504" s="42">
        <v>25077992</v>
      </c>
      <c r="I504" s="41"/>
      <c r="J504" s="41"/>
      <c r="K504" s="41" t="s">
        <v>1947</v>
      </c>
      <c r="L504" s="41"/>
      <c r="M504" s="41"/>
    </row>
    <row r="505" spans="1:13" x14ac:dyDescent="0.2">
      <c r="A505" s="41" t="s">
        <v>2527</v>
      </c>
      <c r="B505" s="41" t="s">
        <v>377</v>
      </c>
      <c r="C505" s="41" t="s">
        <v>1965</v>
      </c>
      <c r="D505" s="41" t="s">
        <v>1946</v>
      </c>
      <c r="E505" s="42">
        <v>1619</v>
      </c>
      <c r="F505" s="41" t="s">
        <v>1935</v>
      </c>
      <c r="G505" s="41" t="s">
        <v>44</v>
      </c>
      <c r="H505" s="42">
        <v>25077992</v>
      </c>
      <c r="I505" s="41"/>
      <c r="J505" s="41"/>
      <c r="K505" s="41" t="s">
        <v>1947</v>
      </c>
      <c r="L505" s="41"/>
      <c r="M505" s="41"/>
    </row>
    <row r="506" spans="1:13" x14ac:dyDescent="0.2">
      <c r="A506" s="41" t="s">
        <v>2525</v>
      </c>
      <c r="B506" s="41" t="s">
        <v>375</v>
      </c>
      <c r="C506" s="41" t="s">
        <v>1933</v>
      </c>
      <c r="D506" s="41" t="s">
        <v>1948</v>
      </c>
      <c r="E506" s="42">
        <v>1620</v>
      </c>
      <c r="F506" s="41" t="s">
        <v>1935</v>
      </c>
      <c r="G506" s="41" t="s">
        <v>44</v>
      </c>
      <c r="H506" s="42">
        <v>16133805</v>
      </c>
      <c r="I506" s="41"/>
      <c r="J506" s="41"/>
      <c r="K506" s="41" t="s">
        <v>1949</v>
      </c>
      <c r="L506" s="41"/>
      <c r="M506" s="41"/>
    </row>
    <row r="507" spans="1:13" x14ac:dyDescent="0.2">
      <c r="A507" s="41" t="s">
        <v>2526</v>
      </c>
      <c r="B507" s="41" t="s">
        <v>376</v>
      </c>
      <c r="C507" s="41" t="s">
        <v>1961</v>
      </c>
      <c r="D507" s="41" t="s">
        <v>1948</v>
      </c>
      <c r="E507" s="42">
        <v>1620</v>
      </c>
      <c r="F507" s="41" t="s">
        <v>1935</v>
      </c>
      <c r="G507" s="41" t="s">
        <v>44</v>
      </c>
      <c r="H507" s="42">
        <v>16133805</v>
      </c>
      <c r="I507" s="41"/>
      <c r="J507" s="41"/>
      <c r="K507" s="41" t="s">
        <v>1949</v>
      </c>
      <c r="L507" s="41"/>
      <c r="M507" s="41"/>
    </row>
    <row r="508" spans="1:13" x14ac:dyDescent="0.2">
      <c r="A508" s="41" t="s">
        <v>2527</v>
      </c>
      <c r="B508" s="41" t="s">
        <v>377</v>
      </c>
      <c r="C508" s="41" t="s">
        <v>1965</v>
      </c>
      <c r="D508" s="41" t="s">
        <v>1948</v>
      </c>
      <c r="E508" s="42">
        <v>1620</v>
      </c>
      <c r="F508" s="41" t="s">
        <v>1935</v>
      </c>
      <c r="G508" s="41" t="s">
        <v>44</v>
      </c>
      <c r="H508" s="42">
        <v>16133805</v>
      </c>
      <c r="I508" s="41"/>
      <c r="J508" s="41"/>
      <c r="K508" s="41" t="s">
        <v>1949</v>
      </c>
      <c r="L508" s="41"/>
      <c r="M508" s="41"/>
    </row>
    <row r="509" spans="1:13" x14ac:dyDescent="0.2">
      <c r="A509" s="41" t="s">
        <v>2525</v>
      </c>
      <c r="B509" s="41" t="s">
        <v>375</v>
      </c>
      <c r="C509" s="41" t="s">
        <v>1933</v>
      </c>
      <c r="D509" s="41" t="s">
        <v>1950</v>
      </c>
      <c r="E509" s="42">
        <v>1621</v>
      </c>
      <c r="F509" s="41" t="s">
        <v>1935</v>
      </c>
      <c r="G509" s="41" t="s">
        <v>44</v>
      </c>
      <c r="H509" s="42">
        <v>108135</v>
      </c>
      <c r="I509" s="41"/>
      <c r="J509" s="41"/>
      <c r="K509" s="41" t="s">
        <v>1951</v>
      </c>
      <c r="L509" s="41"/>
      <c r="M509" s="41"/>
    </row>
    <row r="510" spans="1:13" x14ac:dyDescent="0.2">
      <c r="A510" s="41" t="s">
        <v>2526</v>
      </c>
      <c r="B510" s="41" t="s">
        <v>376</v>
      </c>
      <c r="C510" s="41" t="s">
        <v>1961</v>
      </c>
      <c r="D510" s="41" t="s">
        <v>1950</v>
      </c>
      <c r="E510" s="42">
        <v>1621</v>
      </c>
      <c r="F510" s="41" t="s">
        <v>1935</v>
      </c>
      <c r="G510" s="41" t="s">
        <v>44</v>
      </c>
      <c r="H510" s="42">
        <v>108135</v>
      </c>
      <c r="I510" s="41"/>
      <c r="J510" s="41"/>
      <c r="K510" s="41" t="s">
        <v>1951</v>
      </c>
      <c r="L510" s="41"/>
      <c r="M510" s="41"/>
    </row>
    <row r="511" spans="1:13" x14ac:dyDescent="0.2">
      <c r="A511" s="41" t="s">
        <v>2527</v>
      </c>
      <c r="B511" s="41" t="s">
        <v>377</v>
      </c>
      <c r="C511" s="41" t="s">
        <v>1965</v>
      </c>
      <c r="D511" s="41" t="s">
        <v>1950</v>
      </c>
      <c r="E511" s="42">
        <v>1621</v>
      </c>
      <c r="F511" s="41" t="s">
        <v>1935</v>
      </c>
      <c r="G511" s="41" t="s">
        <v>44</v>
      </c>
      <c r="H511" s="42">
        <v>108135</v>
      </c>
      <c r="I511" s="41"/>
      <c r="J511" s="41"/>
      <c r="K511" s="41" t="s">
        <v>1951</v>
      </c>
      <c r="L511" s="41"/>
      <c r="M511" s="41"/>
    </row>
    <row r="512" spans="1:13" x14ac:dyDescent="0.2">
      <c r="A512" s="41" t="s">
        <v>2525</v>
      </c>
      <c r="B512" s="41" t="s">
        <v>375</v>
      </c>
      <c r="C512" s="41" t="s">
        <v>1933</v>
      </c>
      <c r="D512" s="41" t="s">
        <v>1952</v>
      </c>
      <c r="E512" s="42">
        <v>1622</v>
      </c>
      <c r="F512" s="41" t="s">
        <v>1935</v>
      </c>
      <c r="G512" s="41" t="s">
        <v>44</v>
      </c>
      <c r="H512" s="42">
        <v>25075991</v>
      </c>
      <c r="I512" s="41" t="s">
        <v>1953</v>
      </c>
      <c r="J512" s="41"/>
      <c r="K512" s="41" t="s">
        <v>1954</v>
      </c>
      <c r="L512" s="41"/>
      <c r="M512" s="41" t="s">
        <v>1955</v>
      </c>
    </row>
    <row r="513" spans="1:13" x14ac:dyDescent="0.2">
      <c r="A513" s="41" t="s">
        <v>2526</v>
      </c>
      <c r="B513" s="41" t="s">
        <v>376</v>
      </c>
      <c r="C513" s="41" t="s">
        <v>1961</v>
      </c>
      <c r="D513" s="41" t="s">
        <v>1952</v>
      </c>
      <c r="E513" s="42">
        <v>1622</v>
      </c>
      <c r="F513" s="41" t="s">
        <v>1935</v>
      </c>
      <c r="G513" s="41" t="s">
        <v>44</v>
      </c>
      <c r="H513" s="42">
        <v>25075991</v>
      </c>
      <c r="I513" s="41" t="s">
        <v>1953</v>
      </c>
      <c r="J513" s="41"/>
      <c r="K513" s="41" t="s">
        <v>1954</v>
      </c>
      <c r="L513" s="41"/>
      <c r="M513" s="41" t="s">
        <v>1955</v>
      </c>
    </row>
    <row r="514" spans="1:13" x14ac:dyDescent="0.2">
      <c r="A514" s="41" t="s">
        <v>2527</v>
      </c>
      <c r="B514" s="41" t="s">
        <v>377</v>
      </c>
      <c r="C514" s="41" t="s">
        <v>1965</v>
      </c>
      <c r="D514" s="41" t="s">
        <v>1952</v>
      </c>
      <c r="E514" s="42">
        <v>1622</v>
      </c>
      <c r="F514" s="41" t="s">
        <v>1935</v>
      </c>
      <c r="G514" s="41" t="s">
        <v>44</v>
      </c>
      <c r="H514" s="42">
        <v>25075991</v>
      </c>
      <c r="I514" s="41" t="s">
        <v>1953</v>
      </c>
      <c r="J514" s="41"/>
      <c r="K514" s="41" t="s">
        <v>1954</v>
      </c>
      <c r="L514" s="41"/>
      <c r="M514" s="41" t="s">
        <v>1955</v>
      </c>
    </row>
    <row r="515" spans="1:13" x14ac:dyDescent="0.2">
      <c r="A515" s="41" t="s">
        <v>2525</v>
      </c>
      <c r="B515" s="41" t="s">
        <v>375</v>
      </c>
      <c r="C515" s="41" t="s">
        <v>1933</v>
      </c>
      <c r="D515" s="41" t="s">
        <v>1956</v>
      </c>
      <c r="E515" s="42">
        <v>1623</v>
      </c>
      <c r="F515" s="41"/>
      <c r="G515" s="41" t="s">
        <v>44</v>
      </c>
      <c r="H515" s="42">
        <v>5311080</v>
      </c>
      <c r="I515" s="41" t="s">
        <v>1957</v>
      </c>
      <c r="J515" s="41"/>
      <c r="K515" s="41"/>
      <c r="L515" s="41"/>
      <c r="M515" s="41" t="s">
        <v>1958</v>
      </c>
    </row>
    <row r="516" spans="1:13" x14ac:dyDescent="0.2">
      <c r="A516" s="41" t="s">
        <v>2527</v>
      </c>
      <c r="B516" s="41" t="s">
        <v>377</v>
      </c>
      <c r="C516" s="41" t="s">
        <v>1965</v>
      </c>
      <c r="D516" s="41" t="s">
        <v>1956</v>
      </c>
      <c r="E516" s="42">
        <v>1623</v>
      </c>
      <c r="F516" s="41"/>
      <c r="G516" s="41" t="s">
        <v>44</v>
      </c>
      <c r="H516" s="42">
        <v>5311080</v>
      </c>
      <c r="I516" s="41" t="s">
        <v>1957</v>
      </c>
      <c r="J516" s="41"/>
      <c r="K516" s="41"/>
      <c r="L516" s="41"/>
      <c r="M516" s="41" t="s">
        <v>1958</v>
      </c>
    </row>
    <row r="517" spans="1:13" x14ac:dyDescent="0.2">
      <c r="A517" s="41" t="s">
        <v>2525</v>
      </c>
      <c r="B517" s="41" t="s">
        <v>375</v>
      </c>
      <c r="C517" s="41" t="s">
        <v>1933</v>
      </c>
      <c r="D517" s="41" t="s">
        <v>1959</v>
      </c>
      <c r="E517" s="42">
        <v>1643</v>
      </c>
      <c r="F517" s="41" t="s">
        <v>730</v>
      </c>
      <c r="G517" s="41" t="s">
        <v>44</v>
      </c>
      <c r="H517" s="42">
        <v>16132316</v>
      </c>
      <c r="I517" s="41"/>
      <c r="J517" s="41"/>
      <c r="K517" s="41" t="s">
        <v>1960</v>
      </c>
      <c r="L517" s="41"/>
      <c r="M517" s="41"/>
    </row>
    <row r="518" spans="1:13" x14ac:dyDescent="0.2">
      <c r="A518" s="41" t="s">
        <v>2526</v>
      </c>
      <c r="B518" s="41" t="s">
        <v>376</v>
      </c>
      <c r="C518" s="41" t="s">
        <v>1961</v>
      </c>
      <c r="D518" s="41" t="s">
        <v>1959</v>
      </c>
      <c r="E518" s="42">
        <v>1643</v>
      </c>
      <c r="F518" s="41" t="s">
        <v>730</v>
      </c>
      <c r="G518" s="41" t="s">
        <v>44</v>
      </c>
      <c r="H518" s="42">
        <v>16132316</v>
      </c>
      <c r="I518" s="41"/>
      <c r="J518" s="41"/>
      <c r="K518" s="41" t="s">
        <v>1960</v>
      </c>
      <c r="L518" s="41"/>
      <c r="M518" s="41"/>
    </row>
    <row r="519" spans="1:13" x14ac:dyDescent="0.2">
      <c r="A519" s="41" t="s">
        <v>2527</v>
      </c>
      <c r="B519" s="41" t="s">
        <v>377</v>
      </c>
      <c r="C519" s="41" t="s">
        <v>1965</v>
      </c>
      <c r="D519" s="41" t="s">
        <v>1959</v>
      </c>
      <c r="E519" s="42">
        <v>1643</v>
      </c>
      <c r="F519" s="41" t="s">
        <v>730</v>
      </c>
      <c r="G519" s="41" t="s">
        <v>44</v>
      </c>
      <c r="H519" s="42">
        <v>16132316</v>
      </c>
      <c r="I519" s="41"/>
      <c r="J519" s="41"/>
      <c r="K519" s="41" t="s">
        <v>1960</v>
      </c>
      <c r="L519" s="41"/>
      <c r="M519" s="41"/>
    </row>
    <row r="520" spans="1:13" x14ac:dyDescent="0.2">
      <c r="A520" s="41" t="s">
        <v>2526</v>
      </c>
      <c r="B520" s="41" t="s">
        <v>376</v>
      </c>
      <c r="C520" s="41" t="s">
        <v>1961</v>
      </c>
      <c r="D520" s="41" t="s">
        <v>1962</v>
      </c>
      <c r="E520" s="42">
        <v>1644</v>
      </c>
      <c r="F520" s="41" t="s">
        <v>1935</v>
      </c>
      <c r="G520" s="41" t="s">
        <v>44</v>
      </c>
      <c r="H520" s="42"/>
      <c r="I520" s="41"/>
      <c r="J520" s="41"/>
      <c r="K520" s="41"/>
      <c r="L520" s="41"/>
      <c r="M520" s="41"/>
    </row>
    <row r="521" spans="1:13" x14ac:dyDescent="0.2">
      <c r="A521" s="41" t="s">
        <v>2528</v>
      </c>
      <c r="B521" s="41" t="s">
        <v>378</v>
      </c>
      <c r="C521" s="41" t="s">
        <v>1969</v>
      </c>
      <c r="D521" s="41" t="s">
        <v>1970</v>
      </c>
      <c r="E521" s="42">
        <v>1681</v>
      </c>
      <c r="F521" s="41" t="s">
        <v>1971</v>
      </c>
      <c r="G521" s="41" t="s">
        <v>44</v>
      </c>
      <c r="H521" s="42">
        <v>16131448</v>
      </c>
      <c r="I521" s="41"/>
      <c r="J521" s="41"/>
      <c r="K521" s="41" t="s">
        <v>1972</v>
      </c>
      <c r="L521" s="41"/>
      <c r="M521" s="41" t="s">
        <v>1973</v>
      </c>
    </row>
    <row r="522" spans="1:13" x14ac:dyDescent="0.2">
      <c r="A522" s="41" t="s">
        <v>2529</v>
      </c>
      <c r="B522" s="41" t="s">
        <v>1974</v>
      </c>
      <c r="C522" s="41" t="s">
        <v>1975</v>
      </c>
      <c r="D522" s="41" t="s">
        <v>1976</v>
      </c>
      <c r="E522" s="42">
        <v>1697</v>
      </c>
      <c r="F522" s="41" t="s">
        <v>1977</v>
      </c>
      <c r="G522" s="41" t="s">
        <v>44</v>
      </c>
      <c r="H522" s="42"/>
      <c r="I522" s="41"/>
      <c r="J522" s="41"/>
      <c r="K522" s="41" t="s">
        <v>1978</v>
      </c>
      <c r="L522" s="41"/>
      <c r="M522" s="41"/>
    </row>
    <row r="523" spans="1:13" x14ac:dyDescent="0.2">
      <c r="A523" s="41" t="s">
        <v>2530</v>
      </c>
      <c r="B523" s="41" t="s">
        <v>379</v>
      </c>
      <c r="C523" s="41" t="s">
        <v>1983</v>
      </c>
      <c r="D523" s="41" t="s">
        <v>1976</v>
      </c>
      <c r="E523" s="42">
        <v>1697</v>
      </c>
      <c r="F523" s="41" t="s">
        <v>1977</v>
      </c>
      <c r="G523" s="41" t="s">
        <v>44</v>
      </c>
      <c r="H523" s="42"/>
      <c r="I523" s="41"/>
      <c r="J523" s="41"/>
      <c r="K523" s="41" t="s">
        <v>1978</v>
      </c>
      <c r="L523" s="41"/>
      <c r="M523" s="41"/>
    </row>
    <row r="524" spans="1:13" x14ac:dyDescent="0.2">
      <c r="A524" s="41" t="s">
        <v>2529</v>
      </c>
      <c r="B524" s="41" t="s">
        <v>1974</v>
      </c>
      <c r="C524" s="41" t="s">
        <v>1975</v>
      </c>
      <c r="D524" s="41" t="s">
        <v>1979</v>
      </c>
      <c r="E524" s="42">
        <v>1699</v>
      </c>
      <c r="F524" s="41" t="s">
        <v>1980</v>
      </c>
      <c r="G524" s="41" t="s">
        <v>44</v>
      </c>
      <c r="H524" s="42">
        <v>44404987</v>
      </c>
      <c r="I524" s="41"/>
      <c r="J524" s="41"/>
      <c r="K524" s="41" t="s">
        <v>1981</v>
      </c>
      <c r="L524" s="41"/>
      <c r="M524" s="41" t="s">
        <v>1982</v>
      </c>
    </row>
    <row r="525" spans="1:13" x14ac:dyDescent="0.2">
      <c r="A525" s="41" t="s">
        <v>2530</v>
      </c>
      <c r="B525" s="41" t="s">
        <v>379</v>
      </c>
      <c r="C525" s="41" t="s">
        <v>1983</v>
      </c>
      <c r="D525" s="41" t="s">
        <v>1979</v>
      </c>
      <c r="E525" s="42">
        <v>1699</v>
      </c>
      <c r="F525" s="41" t="s">
        <v>1980</v>
      </c>
      <c r="G525" s="41" t="s">
        <v>44</v>
      </c>
      <c r="H525" s="42">
        <v>44404987</v>
      </c>
      <c r="I525" s="41"/>
      <c r="J525" s="41"/>
      <c r="K525" s="41" t="s">
        <v>1981</v>
      </c>
      <c r="L525" s="41"/>
      <c r="M525" s="41" t="s">
        <v>1982</v>
      </c>
    </row>
    <row r="526" spans="1:13" x14ac:dyDescent="0.2">
      <c r="A526" s="41" t="s">
        <v>2559</v>
      </c>
      <c r="B526" s="41" t="s">
        <v>381</v>
      </c>
      <c r="C526" s="41" t="s">
        <v>2181</v>
      </c>
      <c r="D526" s="41" t="s">
        <v>2182</v>
      </c>
      <c r="E526" s="42">
        <v>1785</v>
      </c>
      <c r="F526" s="41" t="s">
        <v>2183</v>
      </c>
      <c r="G526" s="41" t="s">
        <v>44</v>
      </c>
      <c r="H526" s="42"/>
      <c r="I526" s="41"/>
      <c r="J526" s="41" t="s">
        <v>2184</v>
      </c>
      <c r="K526" s="41" t="s">
        <v>2185</v>
      </c>
      <c r="L526" s="41"/>
      <c r="M526" s="41"/>
    </row>
    <row r="527" spans="1:13" x14ac:dyDescent="0.2">
      <c r="A527" s="41" t="s">
        <v>2560</v>
      </c>
      <c r="B527" s="41" t="s">
        <v>2191</v>
      </c>
      <c r="C527" s="41" t="s">
        <v>2192</v>
      </c>
      <c r="D527" s="41" t="s">
        <v>2182</v>
      </c>
      <c r="E527" s="42">
        <v>1785</v>
      </c>
      <c r="F527" s="41" t="s">
        <v>2183</v>
      </c>
      <c r="G527" s="41" t="s">
        <v>44</v>
      </c>
      <c r="H527" s="42"/>
      <c r="I527" s="41"/>
      <c r="J527" s="41" t="s">
        <v>2184</v>
      </c>
      <c r="K527" s="41" t="s">
        <v>2185</v>
      </c>
      <c r="L527" s="41"/>
      <c r="M527" s="41"/>
    </row>
    <row r="528" spans="1:13" x14ac:dyDescent="0.2">
      <c r="A528" s="41" t="s">
        <v>2559</v>
      </c>
      <c r="B528" s="41" t="s">
        <v>381</v>
      </c>
      <c r="C528" s="41" t="s">
        <v>2181</v>
      </c>
      <c r="D528" s="41" t="s">
        <v>2186</v>
      </c>
      <c r="E528" s="42">
        <v>1790</v>
      </c>
      <c r="F528" s="41" t="s">
        <v>2167</v>
      </c>
      <c r="G528" s="41" t="s">
        <v>44</v>
      </c>
      <c r="H528" s="42"/>
      <c r="I528" s="41"/>
      <c r="J528" s="41"/>
      <c r="K528" s="41" t="s">
        <v>2187</v>
      </c>
      <c r="L528" s="41"/>
      <c r="M528" s="41"/>
    </row>
    <row r="529" spans="1:13" x14ac:dyDescent="0.2">
      <c r="A529" s="41" t="s">
        <v>2560</v>
      </c>
      <c r="B529" s="41" t="s">
        <v>2191</v>
      </c>
      <c r="C529" s="41" t="s">
        <v>2192</v>
      </c>
      <c r="D529" s="41" t="s">
        <v>2186</v>
      </c>
      <c r="E529" s="42">
        <v>1790</v>
      </c>
      <c r="F529" s="41" t="s">
        <v>2167</v>
      </c>
      <c r="G529" s="41" t="s">
        <v>44</v>
      </c>
      <c r="H529" s="42"/>
      <c r="I529" s="41"/>
      <c r="J529" s="41"/>
      <c r="K529" s="41" t="s">
        <v>2187</v>
      </c>
      <c r="L529" s="41"/>
      <c r="M529" s="41"/>
    </row>
    <row r="530" spans="1:13" x14ac:dyDescent="0.2">
      <c r="A530" s="41" t="s">
        <v>2559</v>
      </c>
      <c r="B530" s="41" t="s">
        <v>381</v>
      </c>
      <c r="C530" s="41" t="s">
        <v>2181</v>
      </c>
      <c r="D530" s="41" t="s">
        <v>2188</v>
      </c>
      <c r="E530" s="42">
        <v>1815</v>
      </c>
      <c r="F530" s="41" t="s">
        <v>2189</v>
      </c>
      <c r="G530" s="41" t="s">
        <v>44</v>
      </c>
      <c r="H530" s="42"/>
      <c r="I530" s="41"/>
      <c r="J530" s="41"/>
      <c r="K530" s="41" t="s">
        <v>2190</v>
      </c>
      <c r="L530" s="41"/>
      <c r="M530" s="41"/>
    </row>
    <row r="531" spans="1:13" x14ac:dyDescent="0.2">
      <c r="A531" s="41" t="s">
        <v>2560</v>
      </c>
      <c r="B531" s="41" t="s">
        <v>2191</v>
      </c>
      <c r="C531" s="41" t="s">
        <v>2192</v>
      </c>
      <c r="D531" s="41" t="s">
        <v>2188</v>
      </c>
      <c r="E531" s="42">
        <v>1815</v>
      </c>
      <c r="F531" s="41" t="s">
        <v>2189</v>
      </c>
      <c r="G531" s="41" t="s">
        <v>44</v>
      </c>
      <c r="H531" s="42"/>
      <c r="I531" s="41"/>
      <c r="J531" s="41"/>
      <c r="K531" s="41" t="s">
        <v>2190</v>
      </c>
      <c r="L531" s="41"/>
      <c r="M531" s="41"/>
    </row>
    <row r="532" spans="1:13" x14ac:dyDescent="0.2">
      <c r="A532" s="41" t="s">
        <v>2560</v>
      </c>
      <c r="B532" s="41" t="s">
        <v>2191</v>
      </c>
      <c r="C532" s="41" t="s">
        <v>2192</v>
      </c>
      <c r="D532" s="41" t="s">
        <v>2193</v>
      </c>
      <c r="E532" s="42">
        <v>1822</v>
      </c>
      <c r="F532" s="41"/>
      <c r="G532" s="41" t="s">
        <v>44</v>
      </c>
      <c r="H532" s="42"/>
      <c r="I532" s="41"/>
      <c r="J532" s="41"/>
      <c r="K532" s="41" t="s">
        <v>2194</v>
      </c>
      <c r="L532" s="41"/>
      <c r="M532" s="41"/>
    </row>
    <row r="533" spans="1:13" x14ac:dyDescent="0.2">
      <c r="A533" s="41" t="s">
        <v>2555</v>
      </c>
      <c r="B533" s="41" t="s">
        <v>2152</v>
      </c>
      <c r="C533" s="41" t="s">
        <v>2153</v>
      </c>
      <c r="D533" s="41" t="s">
        <v>2154</v>
      </c>
      <c r="E533" s="42">
        <v>1866</v>
      </c>
      <c r="F533" s="41" t="s">
        <v>2155</v>
      </c>
      <c r="G533" s="41" t="s">
        <v>44</v>
      </c>
      <c r="H533" s="42"/>
      <c r="I533" s="41"/>
      <c r="J533" s="41"/>
      <c r="K533" s="41" t="s">
        <v>2156</v>
      </c>
      <c r="L533" s="41"/>
      <c r="M533" s="41"/>
    </row>
    <row r="534" spans="1:13" x14ac:dyDescent="0.2">
      <c r="A534" s="41" t="s">
        <v>2556</v>
      </c>
      <c r="B534" s="41" t="s">
        <v>2160</v>
      </c>
      <c r="C534" s="41" t="s">
        <v>2161</v>
      </c>
      <c r="D534" s="41" t="s">
        <v>2154</v>
      </c>
      <c r="E534" s="42">
        <v>1866</v>
      </c>
      <c r="F534" s="41" t="s">
        <v>2155</v>
      </c>
      <c r="G534" s="41" t="s">
        <v>44</v>
      </c>
      <c r="H534" s="42"/>
      <c r="I534" s="41"/>
      <c r="J534" s="41"/>
      <c r="K534" s="41" t="s">
        <v>2156</v>
      </c>
      <c r="L534" s="41"/>
      <c r="M534" s="41"/>
    </row>
    <row r="535" spans="1:13" x14ac:dyDescent="0.2">
      <c r="A535" s="41" t="s">
        <v>2555</v>
      </c>
      <c r="B535" s="41" t="s">
        <v>2152</v>
      </c>
      <c r="C535" s="41" t="s">
        <v>2153</v>
      </c>
      <c r="D535" s="41" t="s">
        <v>2157</v>
      </c>
      <c r="E535" s="42">
        <v>1867</v>
      </c>
      <c r="F535" s="41" t="s">
        <v>2155</v>
      </c>
      <c r="G535" s="41" t="s">
        <v>44</v>
      </c>
      <c r="H535" s="42"/>
      <c r="I535" s="41"/>
      <c r="J535" s="41"/>
      <c r="K535" s="41"/>
      <c r="L535" s="41"/>
      <c r="M535" s="41"/>
    </row>
    <row r="536" spans="1:13" x14ac:dyDescent="0.2">
      <c r="A536" s="41" t="s">
        <v>2556</v>
      </c>
      <c r="B536" s="41" t="s">
        <v>2160</v>
      </c>
      <c r="C536" s="41" t="s">
        <v>2161</v>
      </c>
      <c r="D536" s="41" t="s">
        <v>2157</v>
      </c>
      <c r="E536" s="42">
        <v>1867</v>
      </c>
      <c r="F536" s="41" t="s">
        <v>2155</v>
      </c>
      <c r="G536" s="41" t="s">
        <v>44</v>
      </c>
      <c r="H536" s="42"/>
      <c r="I536" s="41"/>
      <c r="J536" s="41"/>
      <c r="K536" s="41"/>
      <c r="L536" s="41"/>
      <c r="M536" s="41"/>
    </row>
    <row r="537" spans="1:13" x14ac:dyDescent="0.2">
      <c r="A537" s="41" t="s">
        <v>2555</v>
      </c>
      <c r="B537" s="41" t="s">
        <v>2152</v>
      </c>
      <c r="C537" s="41" t="s">
        <v>2153</v>
      </c>
      <c r="D537" s="41" t="s">
        <v>2158</v>
      </c>
      <c r="E537" s="42">
        <v>1868</v>
      </c>
      <c r="F537" s="41"/>
      <c r="G537" s="41" t="s">
        <v>44</v>
      </c>
      <c r="H537" s="42"/>
      <c r="I537" s="41"/>
      <c r="J537" s="41"/>
      <c r="K537" s="41" t="s">
        <v>2159</v>
      </c>
      <c r="L537" s="41"/>
      <c r="M537" s="41"/>
    </row>
    <row r="538" spans="1:13" x14ac:dyDescent="0.2">
      <c r="A538" s="41" t="s">
        <v>2556</v>
      </c>
      <c r="B538" s="41" t="s">
        <v>2160</v>
      </c>
      <c r="C538" s="41" t="s">
        <v>2161</v>
      </c>
      <c r="D538" s="41" t="s">
        <v>2158</v>
      </c>
      <c r="E538" s="42">
        <v>1868</v>
      </c>
      <c r="F538" s="41"/>
      <c r="G538" s="41" t="s">
        <v>44</v>
      </c>
      <c r="H538" s="42"/>
      <c r="I538" s="41"/>
      <c r="J538" s="41"/>
      <c r="K538" s="41" t="s">
        <v>2159</v>
      </c>
      <c r="L538" s="41"/>
      <c r="M538" s="41"/>
    </row>
    <row r="539" spans="1:13" x14ac:dyDescent="0.2">
      <c r="A539" s="41" t="s">
        <v>2557</v>
      </c>
      <c r="B539" s="41" t="s">
        <v>2162</v>
      </c>
      <c r="C539" s="41" t="s">
        <v>2163</v>
      </c>
      <c r="D539" s="41" t="s">
        <v>2164</v>
      </c>
      <c r="E539" s="42">
        <v>1871</v>
      </c>
      <c r="F539" s="41" t="s">
        <v>1873</v>
      </c>
      <c r="G539" s="41" t="s">
        <v>44</v>
      </c>
      <c r="H539" s="42"/>
      <c r="I539" s="41"/>
      <c r="J539" s="41"/>
      <c r="K539" s="41" t="s">
        <v>2165</v>
      </c>
      <c r="L539" s="41"/>
      <c r="M539" s="41"/>
    </row>
    <row r="540" spans="1:13" x14ac:dyDescent="0.2">
      <c r="A540" s="41" t="s">
        <v>2516</v>
      </c>
      <c r="B540" s="41" t="s">
        <v>371</v>
      </c>
      <c r="C540" s="41" t="s">
        <v>1868</v>
      </c>
      <c r="D540" s="41" t="s">
        <v>1872</v>
      </c>
      <c r="E540" s="42">
        <v>1873</v>
      </c>
      <c r="F540" s="41" t="s">
        <v>1873</v>
      </c>
      <c r="G540" s="41" t="s">
        <v>44</v>
      </c>
      <c r="H540" s="42"/>
      <c r="I540" s="41"/>
      <c r="J540" s="41"/>
      <c r="K540" s="41" t="s">
        <v>1874</v>
      </c>
      <c r="L540" s="41"/>
      <c r="M540" s="41"/>
    </row>
    <row r="541" spans="1:13" x14ac:dyDescent="0.2">
      <c r="A541" s="41" t="s">
        <v>2517</v>
      </c>
      <c r="B541" s="41" t="s">
        <v>372</v>
      </c>
      <c r="C541" s="41" t="s">
        <v>1888</v>
      </c>
      <c r="D541" s="41" t="s">
        <v>1872</v>
      </c>
      <c r="E541" s="42">
        <v>1873</v>
      </c>
      <c r="F541" s="41" t="s">
        <v>1873</v>
      </c>
      <c r="G541" s="41" t="s">
        <v>44</v>
      </c>
      <c r="H541" s="42"/>
      <c r="I541" s="41"/>
      <c r="J541" s="41"/>
      <c r="K541" s="41" t="s">
        <v>1874</v>
      </c>
      <c r="L541" s="41"/>
      <c r="M541" s="41"/>
    </row>
    <row r="542" spans="1:13" x14ac:dyDescent="0.2">
      <c r="A542" s="41" t="s">
        <v>2557</v>
      </c>
      <c r="B542" s="41" t="s">
        <v>2162</v>
      </c>
      <c r="C542" s="41" t="s">
        <v>2163</v>
      </c>
      <c r="D542" s="41" t="s">
        <v>1872</v>
      </c>
      <c r="E542" s="42">
        <v>1873</v>
      </c>
      <c r="F542" s="41" t="s">
        <v>1873</v>
      </c>
      <c r="G542" s="41" t="s">
        <v>44</v>
      </c>
      <c r="H542" s="42"/>
      <c r="I542" s="41"/>
      <c r="J542" s="41"/>
      <c r="K542" s="41" t="s">
        <v>1874</v>
      </c>
      <c r="L542" s="41"/>
      <c r="M542" s="41"/>
    </row>
    <row r="543" spans="1:13" x14ac:dyDescent="0.2">
      <c r="A543" s="41" t="s">
        <v>2564</v>
      </c>
      <c r="B543" s="41" t="s">
        <v>2213</v>
      </c>
      <c r="C543" s="41" t="s">
        <v>214</v>
      </c>
      <c r="D543" s="41" t="s">
        <v>2214</v>
      </c>
      <c r="E543" s="42">
        <v>1988</v>
      </c>
      <c r="F543" s="41"/>
      <c r="G543" s="41" t="s">
        <v>44</v>
      </c>
      <c r="H543" s="42"/>
      <c r="I543" s="41"/>
      <c r="J543" s="41"/>
      <c r="K543" s="41" t="s">
        <v>2215</v>
      </c>
      <c r="L543" s="41"/>
      <c r="M543" s="41"/>
    </row>
    <row r="544" spans="1:13" x14ac:dyDescent="0.2">
      <c r="A544" s="41" t="s">
        <v>2565</v>
      </c>
      <c r="B544" s="41" t="s">
        <v>2216</v>
      </c>
      <c r="C544" s="41" t="s">
        <v>215</v>
      </c>
      <c r="D544" s="41" t="s">
        <v>2214</v>
      </c>
      <c r="E544" s="42">
        <v>1988</v>
      </c>
      <c r="F544" s="41"/>
      <c r="G544" s="41" t="s">
        <v>44</v>
      </c>
      <c r="H544" s="42"/>
      <c r="I544" s="41"/>
      <c r="J544" s="41"/>
      <c r="K544" s="41" t="s">
        <v>2215</v>
      </c>
      <c r="L544" s="41"/>
      <c r="M544" s="41"/>
    </row>
    <row r="545" spans="1:13" x14ac:dyDescent="0.2">
      <c r="A545" s="41" t="s">
        <v>2562</v>
      </c>
      <c r="B545" s="41" t="s">
        <v>2199</v>
      </c>
      <c r="C545" s="41" t="s">
        <v>2200</v>
      </c>
      <c r="D545" s="41" t="s">
        <v>2201</v>
      </c>
      <c r="E545" s="42">
        <v>1989</v>
      </c>
      <c r="F545" s="41"/>
      <c r="G545" s="41" t="s">
        <v>44</v>
      </c>
      <c r="H545" s="42"/>
      <c r="I545" s="41"/>
      <c r="J545" s="41"/>
      <c r="K545" s="41" t="s">
        <v>2202</v>
      </c>
      <c r="L545" s="41"/>
      <c r="M545" s="41"/>
    </row>
    <row r="546" spans="1:13" x14ac:dyDescent="0.2">
      <c r="A546" s="41" t="s">
        <v>2564</v>
      </c>
      <c r="B546" s="41" t="s">
        <v>2213</v>
      </c>
      <c r="C546" s="41" t="s">
        <v>214</v>
      </c>
      <c r="D546" s="41" t="s">
        <v>2201</v>
      </c>
      <c r="E546" s="42">
        <v>1989</v>
      </c>
      <c r="F546" s="41"/>
      <c r="G546" s="41" t="s">
        <v>44</v>
      </c>
      <c r="H546" s="42"/>
      <c r="I546" s="41"/>
      <c r="J546" s="41"/>
      <c r="K546" s="41" t="s">
        <v>2202</v>
      </c>
      <c r="L546" s="41"/>
      <c r="M546" s="41"/>
    </row>
    <row r="547" spans="1:13" x14ac:dyDescent="0.2">
      <c r="A547" s="41" t="s">
        <v>2565</v>
      </c>
      <c r="B547" s="41" t="s">
        <v>2216</v>
      </c>
      <c r="C547" s="41" t="s">
        <v>215</v>
      </c>
      <c r="D547" s="41" t="s">
        <v>2201</v>
      </c>
      <c r="E547" s="42">
        <v>1989</v>
      </c>
      <c r="F547" s="41"/>
      <c r="G547" s="41" t="s">
        <v>44</v>
      </c>
      <c r="H547" s="42"/>
      <c r="I547" s="41"/>
      <c r="J547" s="41"/>
      <c r="K547" s="41" t="s">
        <v>2202</v>
      </c>
      <c r="L547" s="41"/>
      <c r="M547" s="41"/>
    </row>
    <row r="548" spans="1:13" x14ac:dyDescent="0.2">
      <c r="A548" s="41" t="s">
        <v>2562</v>
      </c>
      <c r="B548" s="41" t="s">
        <v>2199</v>
      </c>
      <c r="C548" s="41" t="s">
        <v>2200</v>
      </c>
      <c r="D548" s="41" t="s">
        <v>2203</v>
      </c>
      <c r="E548" s="42">
        <v>1990</v>
      </c>
      <c r="F548" s="41"/>
      <c r="G548" s="41" t="s">
        <v>44</v>
      </c>
      <c r="H548" s="42"/>
      <c r="I548" s="41"/>
      <c r="J548" s="41"/>
      <c r="K548" s="41" t="s">
        <v>2204</v>
      </c>
      <c r="L548" s="41"/>
      <c r="M548" s="41"/>
    </row>
    <row r="549" spans="1:13" x14ac:dyDescent="0.2">
      <c r="A549" s="41" t="s">
        <v>2563</v>
      </c>
      <c r="B549" s="41" t="s">
        <v>2211</v>
      </c>
      <c r="C549" s="41" t="s">
        <v>2212</v>
      </c>
      <c r="D549" s="41" t="s">
        <v>2203</v>
      </c>
      <c r="E549" s="42">
        <v>1990</v>
      </c>
      <c r="F549" s="41"/>
      <c r="G549" s="41" t="s">
        <v>44</v>
      </c>
      <c r="H549" s="42"/>
      <c r="I549" s="41"/>
      <c r="J549" s="41"/>
      <c r="K549" s="41" t="s">
        <v>2204</v>
      </c>
      <c r="L549" s="41"/>
      <c r="M549" s="41"/>
    </row>
    <row r="550" spans="1:13" x14ac:dyDescent="0.2">
      <c r="A550" s="41" t="s">
        <v>2564</v>
      </c>
      <c r="B550" s="41" t="s">
        <v>2213</v>
      </c>
      <c r="C550" s="41" t="s">
        <v>214</v>
      </c>
      <c r="D550" s="41" t="s">
        <v>2203</v>
      </c>
      <c r="E550" s="42">
        <v>1990</v>
      </c>
      <c r="F550" s="41"/>
      <c r="G550" s="41" t="s">
        <v>44</v>
      </c>
      <c r="H550" s="42"/>
      <c r="I550" s="41"/>
      <c r="J550" s="41"/>
      <c r="K550" s="41" t="s">
        <v>2204</v>
      </c>
      <c r="L550" s="41"/>
      <c r="M550" s="41"/>
    </row>
    <row r="551" spans="1:13" x14ac:dyDescent="0.2">
      <c r="A551" s="41" t="s">
        <v>2565</v>
      </c>
      <c r="B551" s="41" t="s">
        <v>2216</v>
      </c>
      <c r="C551" s="41" t="s">
        <v>215</v>
      </c>
      <c r="D551" s="41" t="s">
        <v>2203</v>
      </c>
      <c r="E551" s="42">
        <v>1990</v>
      </c>
      <c r="F551" s="41"/>
      <c r="G551" s="41" t="s">
        <v>44</v>
      </c>
      <c r="H551" s="42"/>
      <c r="I551" s="41"/>
      <c r="J551" s="41"/>
      <c r="K551" s="41" t="s">
        <v>2204</v>
      </c>
      <c r="L551" s="41"/>
      <c r="M551" s="41"/>
    </row>
    <row r="552" spans="1:13" x14ac:dyDescent="0.2">
      <c r="A552" s="41" t="s">
        <v>2565</v>
      </c>
      <c r="B552" s="41" t="s">
        <v>2216</v>
      </c>
      <c r="C552" s="41" t="s">
        <v>215</v>
      </c>
      <c r="D552" s="41" t="s">
        <v>2217</v>
      </c>
      <c r="E552" s="42">
        <v>1995</v>
      </c>
      <c r="F552" s="41" t="s">
        <v>2218</v>
      </c>
      <c r="G552" s="41" t="s">
        <v>44</v>
      </c>
      <c r="H552" s="42"/>
      <c r="I552" s="41"/>
      <c r="J552" s="41"/>
      <c r="K552" s="41" t="s">
        <v>2219</v>
      </c>
      <c r="L552" s="41"/>
      <c r="M552" s="41"/>
    </row>
    <row r="553" spans="1:13" x14ac:dyDescent="0.2">
      <c r="A553" s="41" t="s">
        <v>2562</v>
      </c>
      <c r="B553" s="41" t="s">
        <v>2199</v>
      </c>
      <c r="C553" s="41" t="s">
        <v>2200</v>
      </c>
      <c r="D553" s="41" t="s">
        <v>2205</v>
      </c>
      <c r="E553" s="42">
        <v>1997</v>
      </c>
      <c r="F553" s="41" t="s">
        <v>2206</v>
      </c>
      <c r="G553" s="41" t="s">
        <v>44</v>
      </c>
      <c r="H553" s="42"/>
      <c r="I553" s="41"/>
      <c r="J553" s="41"/>
      <c r="K553" s="41" t="s">
        <v>2207</v>
      </c>
      <c r="L553" s="41"/>
      <c r="M553" s="41"/>
    </row>
    <row r="554" spans="1:13" x14ac:dyDescent="0.2">
      <c r="A554" s="41" t="s">
        <v>2563</v>
      </c>
      <c r="B554" s="41" t="s">
        <v>2211</v>
      </c>
      <c r="C554" s="41" t="s">
        <v>2212</v>
      </c>
      <c r="D554" s="41" t="s">
        <v>2205</v>
      </c>
      <c r="E554" s="42">
        <v>1997</v>
      </c>
      <c r="F554" s="41" t="s">
        <v>2206</v>
      </c>
      <c r="G554" s="41" t="s">
        <v>44</v>
      </c>
      <c r="H554" s="42"/>
      <c r="I554" s="41"/>
      <c r="J554" s="41"/>
      <c r="K554" s="41" t="s">
        <v>2207</v>
      </c>
      <c r="L554" s="41"/>
      <c r="M554" s="41"/>
    </row>
    <row r="555" spans="1:13" x14ac:dyDescent="0.2">
      <c r="A555" s="41" t="s">
        <v>2562</v>
      </c>
      <c r="B555" s="41" t="s">
        <v>2199</v>
      </c>
      <c r="C555" s="41" t="s">
        <v>2200</v>
      </c>
      <c r="D555" s="41" t="s">
        <v>2208</v>
      </c>
      <c r="E555" s="42">
        <v>2000</v>
      </c>
      <c r="F555" s="41" t="s">
        <v>2209</v>
      </c>
      <c r="G555" s="41" t="s">
        <v>44</v>
      </c>
      <c r="H555" s="42"/>
      <c r="I555" s="41"/>
      <c r="J555" s="41"/>
      <c r="K555" s="41" t="s">
        <v>2210</v>
      </c>
      <c r="L555" s="41"/>
      <c r="M555" s="41"/>
    </row>
    <row r="556" spans="1:13" x14ac:dyDescent="0.2">
      <c r="A556" s="41" t="s">
        <v>2563</v>
      </c>
      <c r="B556" s="41" t="s">
        <v>2211</v>
      </c>
      <c r="C556" s="41" t="s">
        <v>2212</v>
      </c>
      <c r="D556" s="41" t="s">
        <v>2208</v>
      </c>
      <c r="E556" s="42">
        <v>2000</v>
      </c>
      <c r="F556" s="41" t="s">
        <v>2209</v>
      </c>
      <c r="G556" s="41" t="s">
        <v>44</v>
      </c>
      <c r="H556" s="42"/>
      <c r="I556" s="41"/>
      <c r="J556" s="41"/>
      <c r="K556" s="41" t="s">
        <v>2210</v>
      </c>
      <c r="L556" s="41"/>
      <c r="M556" s="41"/>
    </row>
    <row r="557" spans="1:13" x14ac:dyDescent="0.2">
      <c r="A557" s="41" t="s">
        <v>2572</v>
      </c>
      <c r="B557" s="41" t="s">
        <v>2240</v>
      </c>
      <c r="C557" s="41" t="s">
        <v>2241</v>
      </c>
      <c r="D557" s="41" t="s">
        <v>2242</v>
      </c>
      <c r="E557" s="42">
        <v>2008</v>
      </c>
      <c r="F557" s="41" t="s">
        <v>2243</v>
      </c>
      <c r="G557" s="41" t="s">
        <v>44</v>
      </c>
      <c r="H557" s="42"/>
      <c r="I557" s="41"/>
      <c r="J557" s="41"/>
      <c r="K557" s="41" t="s">
        <v>2244</v>
      </c>
      <c r="L557" s="41"/>
      <c r="M557" s="41"/>
    </row>
    <row r="558" spans="1:13" x14ac:dyDescent="0.2">
      <c r="A558" s="41" t="s">
        <v>2573</v>
      </c>
      <c r="B558" s="41" t="s">
        <v>388</v>
      </c>
      <c r="C558" s="41" t="s">
        <v>2253</v>
      </c>
      <c r="D558" s="41" t="s">
        <v>2242</v>
      </c>
      <c r="E558" s="42">
        <v>2008</v>
      </c>
      <c r="F558" s="41" t="s">
        <v>2243</v>
      </c>
      <c r="G558" s="41" t="s">
        <v>44</v>
      </c>
      <c r="H558" s="42"/>
      <c r="I558" s="41"/>
      <c r="J558" s="41"/>
      <c r="K558" s="41" t="s">
        <v>2244</v>
      </c>
      <c r="L558" s="41"/>
      <c r="M558" s="41"/>
    </row>
    <row r="559" spans="1:13" x14ac:dyDescent="0.2">
      <c r="A559" s="41" t="s">
        <v>2574</v>
      </c>
      <c r="B559" s="41" t="s">
        <v>2254</v>
      </c>
      <c r="C559" s="41" t="s">
        <v>2255</v>
      </c>
      <c r="D559" s="41" t="s">
        <v>2242</v>
      </c>
      <c r="E559" s="42">
        <v>2008</v>
      </c>
      <c r="F559" s="41" t="s">
        <v>2243</v>
      </c>
      <c r="G559" s="41" t="s">
        <v>44</v>
      </c>
      <c r="H559" s="42"/>
      <c r="I559" s="41"/>
      <c r="J559" s="41"/>
      <c r="K559" s="41" t="s">
        <v>2244</v>
      </c>
      <c r="L559" s="41"/>
      <c r="M559" s="41"/>
    </row>
    <row r="560" spans="1:13" x14ac:dyDescent="0.2">
      <c r="A560" s="41" t="s">
        <v>2575</v>
      </c>
      <c r="B560" s="41" t="s">
        <v>2256</v>
      </c>
      <c r="C560" s="41" t="s">
        <v>2257</v>
      </c>
      <c r="D560" s="41" t="s">
        <v>2242</v>
      </c>
      <c r="E560" s="42">
        <v>2008</v>
      </c>
      <c r="F560" s="41" t="s">
        <v>2243</v>
      </c>
      <c r="G560" s="41" t="s">
        <v>44</v>
      </c>
      <c r="H560" s="42"/>
      <c r="I560" s="41"/>
      <c r="J560" s="41"/>
      <c r="K560" s="41" t="s">
        <v>2244</v>
      </c>
      <c r="L560" s="41"/>
      <c r="M560" s="41"/>
    </row>
    <row r="561" spans="1:13" x14ac:dyDescent="0.2">
      <c r="A561" s="41" t="s">
        <v>2576</v>
      </c>
      <c r="B561" s="41" t="s">
        <v>2258</v>
      </c>
      <c r="C561" s="41" t="s">
        <v>2259</v>
      </c>
      <c r="D561" s="41" t="s">
        <v>2242</v>
      </c>
      <c r="E561" s="42">
        <v>2008</v>
      </c>
      <c r="F561" s="41" t="s">
        <v>2243</v>
      </c>
      <c r="G561" s="41" t="s">
        <v>44</v>
      </c>
      <c r="H561" s="42"/>
      <c r="I561" s="41"/>
      <c r="J561" s="41"/>
      <c r="K561" s="41" t="s">
        <v>2244</v>
      </c>
      <c r="L561" s="41"/>
      <c r="M561" s="41"/>
    </row>
    <row r="562" spans="1:13" x14ac:dyDescent="0.2">
      <c r="A562" s="41" t="s">
        <v>2572</v>
      </c>
      <c r="B562" s="41" t="s">
        <v>2240</v>
      </c>
      <c r="C562" s="41" t="s">
        <v>2241</v>
      </c>
      <c r="D562" s="41" t="s">
        <v>2245</v>
      </c>
      <c r="E562" s="42">
        <v>2019</v>
      </c>
      <c r="F562" s="41" t="s">
        <v>2246</v>
      </c>
      <c r="G562" s="41" t="s">
        <v>44</v>
      </c>
      <c r="H562" s="42">
        <v>44386062</v>
      </c>
      <c r="I562" s="41"/>
      <c r="J562" s="41"/>
      <c r="K562" s="41" t="s">
        <v>2247</v>
      </c>
      <c r="L562" s="41"/>
      <c r="M562" s="41" t="s">
        <v>2248</v>
      </c>
    </row>
    <row r="563" spans="1:13" x14ac:dyDescent="0.2">
      <c r="A563" s="41" t="s">
        <v>2573</v>
      </c>
      <c r="B563" s="41" t="s">
        <v>388</v>
      </c>
      <c r="C563" s="41" t="s">
        <v>2253</v>
      </c>
      <c r="D563" s="41" t="s">
        <v>2245</v>
      </c>
      <c r="E563" s="42">
        <v>2019</v>
      </c>
      <c r="F563" s="41" t="s">
        <v>2246</v>
      </c>
      <c r="G563" s="41" t="s">
        <v>44</v>
      </c>
      <c r="H563" s="42">
        <v>44386062</v>
      </c>
      <c r="I563" s="41"/>
      <c r="J563" s="41"/>
      <c r="K563" s="41" t="s">
        <v>2247</v>
      </c>
      <c r="L563" s="41"/>
      <c r="M563" s="41" t="s">
        <v>2248</v>
      </c>
    </row>
    <row r="564" spans="1:13" x14ac:dyDescent="0.2">
      <c r="A564" s="41" t="s">
        <v>2574</v>
      </c>
      <c r="B564" s="41" t="s">
        <v>2254</v>
      </c>
      <c r="C564" s="41" t="s">
        <v>2255</v>
      </c>
      <c r="D564" s="41" t="s">
        <v>2245</v>
      </c>
      <c r="E564" s="42">
        <v>2019</v>
      </c>
      <c r="F564" s="41" t="s">
        <v>2246</v>
      </c>
      <c r="G564" s="41" t="s">
        <v>44</v>
      </c>
      <c r="H564" s="42">
        <v>44386062</v>
      </c>
      <c r="I564" s="41"/>
      <c r="J564" s="41"/>
      <c r="K564" s="41" t="s">
        <v>2247</v>
      </c>
      <c r="L564" s="41"/>
      <c r="M564" s="41" t="s">
        <v>2248</v>
      </c>
    </row>
    <row r="565" spans="1:13" x14ac:dyDescent="0.2">
      <c r="A565" s="41" t="s">
        <v>2575</v>
      </c>
      <c r="B565" s="41" t="s">
        <v>2256</v>
      </c>
      <c r="C565" s="41" t="s">
        <v>2257</v>
      </c>
      <c r="D565" s="41" t="s">
        <v>2245</v>
      </c>
      <c r="E565" s="42">
        <v>2019</v>
      </c>
      <c r="F565" s="41" t="s">
        <v>2246</v>
      </c>
      <c r="G565" s="41" t="s">
        <v>44</v>
      </c>
      <c r="H565" s="42">
        <v>44386062</v>
      </c>
      <c r="I565" s="41"/>
      <c r="J565" s="41"/>
      <c r="K565" s="41" t="s">
        <v>2247</v>
      </c>
      <c r="L565" s="41"/>
      <c r="M565" s="41" t="s">
        <v>2248</v>
      </c>
    </row>
    <row r="566" spans="1:13" x14ac:dyDescent="0.2">
      <c r="A566" s="41" t="s">
        <v>2576</v>
      </c>
      <c r="B566" s="41" t="s">
        <v>2258</v>
      </c>
      <c r="C566" s="41" t="s">
        <v>2259</v>
      </c>
      <c r="D566" s="41" t="s">
        <v>2245</v>
      </c>
      <c r="E566" s="42">
        <v>2019</v>
      </c>
      <c r="F566" s="41" t="s">
        <v>2246</v>
      </c>
      <c r="G566" s="41" t="s">
        <v>44</v>
      </c>
      <c r="H566" s="42">
        <v>44386062</v>
      </c>
      <c r="I566" s="41"/>
      <c r="J566" s="41"/>
      <c r="K566" s="41" t="s">
        <v>2247</v>
      </c>
      <c r="L566" s="41"/>
      <c r="M566" s="41" t="s">
        <v>2248</v>
      </c>
    </row>
    <row r="567" spans="1:13" x14ac:dyDescent="0.2">
      <c r="A567" s="41" t="s">
        <v>2572</v>
      </c>
      <c r="B567" s="41" t="s">
        <v>2240</v>
      </c>
      <c r="C567" s="41" t="s">
        <v>2241</v>
      </c>
      <c r="D567" s="41" t="s">
        <v>2249</v>
      </c>
      <c r="E567" s="42">
        <v>2020</v>
      </c>
      <c r="F567" s="41" t="s">
        <v>2250</v>
      </c>
      <c r="G567" s="41" t="s">
        <v>44</v>
      </c>
      <c r="H567" s="42">
        <v>16133849</v>
      </c>
      <c r="I567" s="41"/>
      <c r="J567" s="41"/>
      <c r="K567" s="41" t="s">
        <v>2251</v>
      </c>
      <c r="L567" s="41"/>
      <c r="M567" s="41" t="s">
        <v>2252</v>
      </c>
    </row>
    <row r="568" spans="1:13" x14ac:dyDescent="0.2">
      <c r="A568" s="41" t="s">
        <v>2573</v>
      </c>
      <c r="B568" s="41" t="s">
        <v>388</v>
      </c>
      <c r="C568" s="41" t="s">
        <v>2253</v>
      </c>
      <c r="D568" s="41" t="s">
        <v>2249</v>
      </c>
      <c r="E568" s="42">
        <v>2020</v>
      </c>
      <c r="F568" s="41" t="s">
        <v>2250</v>
      </c>
      <c r="G568" s="41" t="s">
        <v>44</v>
      </c>
      <c r="H568" s="42">
        <v>16133849</v>
      </c>
      <c r="I568" s="41"/>
      <c r="J568" s="41"/>
      <c r="K568" s="41" t="s">
        <v>2251</v>
      </c>
      <c r="L568" s="41"/>
      <c r="M568" s="41" t="s">
        <v>2252</v>
      </c>
    </row>
    <row r="569" spans="1:13" x14ac:dyDescent="0.2">
      <c r="A569" s="41" t="s">
        <v>2574</v>
      </c>
      <c r="B569" s="41" t="s">
        <v>2254</v>
      </c>
      <c r="C569" s="41" t="s">
        <v>2255</v>
      </c>
      <c r="D569" s="41" t="s">
        <v>2249</v>
      </c>
      <c r="E569" s="42">
        <v>2020</v>
      </c>
      <c r="F569" s="41" t="s">
        <v>2250</v>
      </c>
      <c r="G569" s="41" t="s">
        <v>44</v>
      </c>
      <c r="H569" s="42">
        <v>16133849</v>
      </c>
      <c r="I569" s="41"/>
      <c r="J569" s="41"/>
      <c r="K569" s="41" t="s">
        <v>2251</v>
      </c>
      <c r="L569" s="41"/>
      <c r="M569" s="41" t="s">
        <v>2252</v>
      </c>
    </row>
    <row r="570" spans="1:13" x14ac:dyDescent="0.2">
      <c r="A570" s="41" t="s">
        <v>2575</v>
      </c>
      <c r="B570" s="41" t="s">
        <v>2256</v>
      </c>
      <c r="C570" s="41" t="s">
        <v>2257</v>
      </c>
      <c r="D570" s="41" t="s">
        <v>2249</v>
      </c>
      <c r="E570" s="42">
        <v>2020</v>
      </c>
      <c r="F570" s="41" t="s">
        <v>2250</v>
      </c>
      <c r="G570" s="41" t="s">
        <v>44</v>
      </c>
      <c r="H570" s="42">
        <v>16133849</v>
      </c>
      <c r="I570" s="41"/>
      <c r="J570" s="41"/>
      <c r="K570" s="41" t="s">
        <v>2251</v>
      </c>
      <c r="L570" s="41"/>
      <c r="M570" s="41" t="s">
        <v>2252</v>
      </c>
    </row>
    <row r="571" spans="1:13" x14ac:dyDescent="0.2">
      <c r="A571" s="41" t="s">
        <v>2576</v>
      </c>
      <c r="B571" s="41" t="s">
        <v>2258</v>
      </c>
      <c r="C571" s="41" t="s">
        <v>2259</v>
      </c>
      <c r="D571" s="41" t="s">
        <v>2249</v>
      </c>
      <c r="E571" s="42">
        <v>2020</v>
      </c>
      <c r="F571" s="41" t="s">
        <v>2250</v>
      </c>
      <c r="G571" s="41" t="s">
        <v>44</v>
      </c>
      <c r="H571" s="42">
        <v>16133849</v>
      </c>
      <c r="I571" s="41"/>
      <c r="J571" s="41"/>
      <c r="K571" s="41" t="s">
        <v>2251</v>
      </c>
      <c r="L571" s="41"/>
      <c r="M571" s="41" t="s">
        <v>2252</v>
      </c>
    </row>
    <row r="572" spans="1:13" x14ac:dyDescent="0.2">
      <c r="A572" s="41" t="s">
        <v>2508</v>
      </c>
      <c r="B572" s="41" t="s">
        <v>1813</v>
      </c>
      <c r="C572" s="41" t="s">
        <v>1814</v>
      </c>
      <c r="D572" s="41" t="s">
        <v>1815</v>
      </c>
      <c r="E572" s="42">
        <v>2089</v>
      </c>
      <c r="F572" s="41" t="s">
        <v>1816</v>
      </c>
      <c r="G572" s="41" t="s">
        <v>44</v>
      </c>
      <c r="H572" s="42">
        <v>5311311</v>
      </c>
      <c r="I572" s="41" t="s">
        <v>1817</v>
      </c>
      <c r="J572" s="41"/>
      <c r="K572" s="41" t="s">
        <v>1818</v>
      </c>
      <c r="L572" s="41"/>
      <c r="M572" s="41" t="s">
        <v>1819</v>
      </c>
    </row>
    <row r="573" spans="1:13" x14ac:dyDescent="0.2">
      <c r="A573" s="41" t="s">
        <v>2509</v>
      </c>
      <c r="B573" s="41" t="s">
        <v>1833</v>
      </c>
      <c r="C573" s="41" t="s">
        <v>1834</v>
      </c>
      <c r="D573" s="41" t="s">
        <v>1815</v>
      </c>
      <c r="E573" s="42">
        <v>2089</v>
      </c>
      <c r="F573" s="41" t="s">
        <v>1816</v>
      </c>
      <c r="G573" s="41" t="s">
        <v>44</v>
      </c>
      <c r="H573" s="42">
        <v>5311311</v>
      </c>
      <c r="I573" s="41" t="s">
        <v>1817</v>
      </c>
      <c r="J573" s="41"/>
      <c r="K573" s="41" t="s">
        <v>1818</v>
      </c>
      <c r="L573" s="41"/>
      <c r="M573" s="41" t="s">
        <v>1819</v>
      </c>
    </row>
    <row r="574" spans="1:13" x14ac:dyDescent="0.2">
      <c r="A574" s="41" t="s">
        <v>2510</v>
      </c>
      <c r="B574" s="41" t="s">
        <v>1836</v>
      </c>
      <c r="C574" s="41" t="s">
        <v>1837</v>
      </c>
      <c r="D574" s="41" t="s">
        <v>1815</v>
      </c>
      <c r="E574" s="42">
        <v>2089</v>
      </c>
      <c r="F574" s="41" t="s">
        <v>1816</v>
      </c>
      <c r="G574" s="41" t="s">
        <v>44</v>
      </c>
      <c r="H574" s="42">
        <v>5311311</v>
      </c>
      <c r="I574" s="41" t="s">
        <v>1817</v>
      </c>
      <c r="J574" s="41"/>
      <c r="K574" s="41" t="s">
        <v>1818</v>
      </c>
      <c r="L574" s="41"/>
      <c r="M574" s="41" t="s">
        <v>1819</v>
      </c>
    </row>
    <row r="575" spans="1:13" x14ac:dyDescent="0.2">
      <c r="A575" s="41" t="s">
        <v>2508</v>
      </c>
      <c r="B575" s="41" t="s">
        <v>1813</v>
      </c>
      <c r="C575" s="41" t="s">
        <v>1814</v>
      </c>
      <c r="D575" s="41" t="s">
        <v>1820</v>
      </c>
      <c r="E575" s="42">
        <v>2090</v>
      </c>
      <c r="F575" s="41" t="s">
        <v>1821</v>
      </c>
      <c r="G575" s="41" t="s">
        <v>44</v>
      </c>
      <c r="H575" s="42">
        <v>5311312</v>
      </c>
      <c r="I575" s="41" t="s">
        <v>1822</v>
      </c>
      <c r="J575" s="41"/>
      <c r="K575" s="41" t="s">
        <v>1823</v>
      </c>
      <c r="L575" s="41"/>
      <c r="M575" s="41" t="s">
        <v>1824</v>
      </c>
    </row>
    <row r="576" spans="1:13" x14ac:dyDescent="0.2">
      <c r="A576" s="41" t="s">
        <v>2509</v>
      </c>
      <c r="B576" s="41" t="s">
        <v>1833</v>
      </c>
      <c r="C576" s="41" t="s">
        <v>1834</v>
      </c>
      <c r="D576" s="41" t="s">
        <v>1820</v>
      </c>
      <c r="E576" s="42">
        <v>2090</v>
      </c>
      <c r="F576" s="41" t="s">
        <v>1821</v>
      </c>
      <c r="G576" s="41" t="s">
        <v>44</v>
      </c>
      <c r="H576" s="42">
        <v>5311312</v>
      </c>
      <c r="I576" s="41" t="s">
        <v>1822</v>
      </c>
      <c r="J576" s="41"/>
      <c r="K576" s="41" t="s">
        <v>1823</v>
      </c>
      <c r="L576" s="41"/>
      <c r="M576" s="41" t="s">
        <v>1824</v>
      </c>
    </row>
    <row r="577" spans="1:13" x14ac:dyDescent="0.2">
      <c r="A577" s="41" t="s">
        <v>2510</v>
      </c>
      <c r="B577" s="41" t="s">
        <v>1836</v>
      </c>
      <c r="C577" s="41" t="s">
        <v>1837</v>
      </c>
      <c r="D577" s="41" t="s">
        <v>1820</v>
      </c>
      <c r="E577" s="42">
        <v>2090</v>
      </c>
      <c r="F577" s="41" t="s">
        <v>1821</v>
      </c>
      <c r="G577" s="41" t="s">
        <v>44</v>
      </c>
      <c r="H577" s="42">
        <v>5311312</v>
      </c>
      <c r="I577" s="41" t="s">
        <v>1822</v>
      </c>
      <c r="J577" s="41"/>
      <c r="K577" s="41" t="s">
        <v>1823</v>
      </c>
      <c r="L577" s="41"/>
      <c r="M577" s="41" t="s">
        <v>1824</v>
      </c>
    </row>
    <row r="578" spans="1:13" x14ac:dyDescent="0.2">
      <c r="A578" s="41" t="s">
        <v>2508</v>
      </c>
      <c r="B578" s="41" t="s">
        <v>1813</v>
      </c>
      <c r="C578" s="41" t="s">
        <v>1814</v>
      </c>
      <c r="D578" s="41" t="s">
        <v>1825</v>
      </c>
      <c r="E578" s="42">
        <v>2091</v>
      </c>
      <c r="F578" s="41" t="s">
        <v>1826</v>
      </c>
      <c r="G578" s="41" t="s">
        <v>44</v>
      </c>
      <c r="H578" s="42"/>
      <c r="I578" s="41"/>
      <c r="J578" s="41"/>
      <c r="K578" s="41" t="s">
        <v>1827</v>
      </c>
      <c r="L578" s="41"/>
      <c r="M578" s="41"/>
    </row>
    <row r="579" spans="1:13" x14ac:dyDescent="0.2">
      <c r="A579" s="41" t="s">
        <v>2509</v>
      </c>
      <c r="B579" s="41" t="s">
        <v>1833</v>
      </c>
      <c r="C579" s="41" t="s">
        <v>1834</v>
      </c>
      <c r="D579" s="41" t="s">
        <v>1825</v>
      </c>
      <c r="E579" s="42">
        <v>2091</v>
      </c>
      <c r="F579" s="41" t="s">
        <v>1826</v>
      </c>
      <c r="G579" s="41" t="s">
        <v>44</v>
      </c>
      <c r="H579" s="42"/>
      <c r="I579" s="41"/>
      <c r="J579" s="41"/>
      <c r="K579" s="41" t="s">
        <v>1827</v>
      </c>
      <c r="L579" s="41"/>
      <c r="M579" s="41"/>
    </row>
    <row r="580" spans="1:13" x14ac:dyDescent="0.2">
      <c r="A580" s="41" t="s">
        <v>2508</v>
      </c>
      <c r="B580" s="41" t="s">
        <v>1813</v>
      </c>
      <c r="C580" s="41" t="s">
        <v>1814</v>
      </c>
      <c r="D580" s="41" t="s">
        <v>1828</v>
      </c>
      <c r="E580" s="42">
        <v>2092</v>
      </c>
      <c r="F580" s="41"/>
      <c r="G580" s="41" t="s">
        <v>44</v>
      </c>
      <c r="H580" s="42"/>
      <c r="I580" s="41"/>
      <c r="J580" s="41"/>
      <c r="K580" s="41"/>
      <c r="L580" s="41"/>
      <c r="M580" s="41"/>
    </row>
    <row r="581" spans="1:13" x14ac:dyDescent="0.2">
      <c r="A581" s="41" t="s">
        <v>2508</v>
      </c>
      <c r="B581" s="41" t="s">
        <v>1813</v>
      </c>
      <c r="C581" s="41" t="s">
        <v>1814</v>
      </c>
      <c r="D581" s="41" t="s">
        <v>1829</v>
      </c>
      <c r="E581" s="42">
        <v>2098</v>
      </c>
      <c r="F581" s="41" t="s">
        <v>1816</v>
      </c>
      <c r="G581" s="41" t="s">
        <v>44</v>
      </c>
      <c r="H581" s="42">
        <v>36511</v>
      </c>
      <c r="I581" s="41" t="s">
        <v>1830</v>
      </c>
      <c r="J581" s="41"/>
      <c r="K581" s="41" t="s">
        <v>1831</v>
      </c>
      <c r="L581" s="41"/>
      <c r="M581" s="41" t="s">
        <v>1832</v>
      </c>
    </row>
    <row r="582" spans="1:13" x14ac:dyDescent="0.2">
      <c r="A582" s="41" t="s">
        <v>2509</v>
      </c>
      <c r="B582" s="41" t="s">
        <v>1833</v>
      </c>
      <c r="C582" s="41" t="s">
        <v>1834</v>
      </c>
      <c r="D582" s="41" t="s">
        <v>1829</v>
      </c>
      <c r="E582" s="42">
        <v>2098</v>
      </c>
      <c r="F582" s="41" t="s">
        <v>1816</v>
      </c>
      <c r="G582" s="41" t="s">
        <v>44</v>
      </c>
      <c r="H582" s="42">
        <v>36511</v>
      </c>
      <c r="I582" s="41" t="s">
        <v>1830</v>
      </c>
      <c r="J582" s="41"/>
      <c r="K582" s="41" t="s">
        <v>1831</v>
      </c>
      <c r="L582" s="41"/>
      <c r="M582" s="41" t="s">
        <v>1832</v>
      </c>
    </row>
    <row r="583" spans="1:13" x14ac:dyDescent="0.2">
      <c r="A583" s="41" t="s">
        <v>2510</v>
      </c>
      <c r="B583" s="41" t="s">
        <v>1836</v>
      </c>
      <c r="C583" s="41" t="s">
        <v>1837</v>
      </c>
      <c r="D583" s="41" t="s">
        <v>1829</v>
      </c>
      <c r="E583" s="42">
        <v>2098</v>
      </c>
      <c r="F583" s="41" t="s">
        <v>1816</v>
      </c>
      <c r="G583" s="41" t="s">
        <v>44</v>
      </c>
      <c r="H583" s="42">
        <v>36511</v>
      </c>
      <c r="I583" s="41" t="s">
        <v>1830</v>
      </c>
      <c r="J583" s="41"/>
      <c r="K583" s="41" t="s">
        <v>1831</v>
      </c>
      <c r="L583" s="41"/>
      <c r="M583" s="41" t="s">
        <v>1832</v>
      </c>
    </row>
    <row r="584" spans="1:13" x14ac:dyDescent="0.2">
      <c r="A584" s="41" t="s">
        <v>2581</v>
      </c>
      <c r="B584" s="41" t="s">
        <v>2304</v>
      </c>
      <c r="C584" s="41" t="s">
        <v>2305</v>
      </c>
      <c r="D584" s="41" t="s">
        <v>2306</v>
      </c>
      <c r="E584" s="42">
        <v>2139</v>
      </c>
      <c r="F584" s="41" t="s">
        <v>2307</v>
      </c>
      <c r="G584" s="41" t="s">
        <v>44</v>
      </c>
      <c r="H584" s="42">
        <v>638678</v>
      </c>
      <c r="I584" s="41" t="s">
        <v>2308</v>
      </c>
      <c r="J584" s="41" t="s">
        <v>2309</v>
      </c>
      <c r="K584" s="41" t="s">
        <v>2310</v>
      </c>
      <c r="L584" s="41"/>
      <c r="M584" s="41" t="s">
        <v>2311</v>
      </c>
    </row>
    <row r="585" spans="1:13" x14ac:dyDescent="0.2">
      <c r="A585" s="41" t="s">
        <v>2583</v>
      </c>
      <c r="B585" s="41" t="s">
        <v>2317</v>
      </c>
      <c r="C585" s="41" t="s">
        <v>2318</v>
      </c>
      <c r="D585" s="41" t="s">
        <v>2319</v>
      </c>
      <c r="E585" s="42">
        <v>2153</v>
      </c>
      <c r="F585" s="41" t="s">
        <v>2320</v>
      </c>
      <c r="G585" s="41" t="s">
        <v>44</v>
      </c>
      <c r="H585" s="42"/>
      <c r="I585" s="41"/>
      <c r="J585" s="41"/>
      <c r="K585" s="41" t="s">
        <v>2321</v>
      </c>
      <c r="L585" s="41"/>
      <c r="M585" s="41"/>
    </row>
    <row r="586" spans="1:13" x14ac:dyDescent="0.2">
      <c r="A586" s="41" t="s">
        <v>2583</v>
      </c>
      <c r="B586" s="41" t="s">
        <v>2317</v>
      </c>
      <c r="C586" s="41" t="s">
        <v>2318</v>
      </c>
      <c r="D586" s="41" t="s">
        <v>2322</v>
      </c>
      <c r="E586" s="42">
        <v>2156</v>
      </c>
      <c r="F586" s="41" t="s">
        <v>2323</v>
      </c>
      <c r="G586" s="41" t="s">
        <v>44</v>
      </c>
      <c r="H586" s="42">
        <v>11995575</v>
      </c>
      <c r="I586" s="41" t="s">
        <v>2324</v>
      </c>
      <c r="J586" s="41"/>
      <c r="K586" s="41" t="s">
        <v>2325</v>
      </c>
      <c r="L586" s="41"/>
      <c r="M586" s="41" t="s">
        <v>2326</v>
      </c>
    </row>
    <row r="587" spans="1:13" x14ac:dyDescent="0.2">
      <c r="A587" s="41" t="s">
        <v>2533</v>
      </c>
      <c r="B587" s="41" t="s">
        <v>389</v>
      </c>
      <c r="C587" s="41" t="s">
        <v>2032</v>
      </c>
      <c r="D587" s="41" t="s">
        <v>2033</v>
      </c>
      <c r="E587" s="42">
        <v>2168</v>
      </c>
      <c r="F587" s="41" t="s">
        <v>2034</v>
      </c>
      <c r="G587" s="41" t="s">
        <v>44</v>
      </c>
      <c r="H587" s="42"/>
      <c r="I587" s="41" t="s">
        <v>2035</v>
      </c>
      <c r="J587" s="41" t="s">
        <v>2036</v>
      </c>
      <c r="K587" s="41" t="s">
        <v>2037</v>
      </c>
      <c r="L587" s="41"/>
      <c r="M587" s="41" t="s">
        <v>2038</v>
      </c>
    </row>
    <row r="588" spans="1:13" x14ac:dyDescent="0.2">
      <c r="A588" s="41" t="s">
        <v>2584</v>
      </c>
      <c r="B588" s="41" t="s">
        <v>390</v>
      </c>
      <c r="C588" s="41" t="s">
        <v>2327</v>
      </c>
      <c r="D588" s="41" t="s">
        <v>2033</v>
      </c>
      <c r="E588" s="42">
        <v>2168</v>
      </c>
      <c r="F588" s="41" t="s">
        <v>2034</v>
      </c>
      <c r="G588" s="41" t="s">
        <v>44</v>
      </c>
      <c r="H588" s="42"/>
      <c r="I588" s="41" t="s">
        <v>2035</v>
      </c>
      <c r="J588" s="41" t="s">
        <v>2036</v>
      </c>
      <c r="K588" s="41" t="s">
        <v>2037</v>
      </c>
      <c r="L588" s="41"/>
      <c r="M588" s="41" t="s">
        <v>2038</v>
      </c>
    </row>
    <row r="589" spans="1:13" x14ac:dyDescent="0.2">
      <c r="A589" s="41" t="s">
        <v>2585</v>
      </c>
      <c r="B589" s="41" t="s">
        <v>2328</v>
      </c>
      <c r="C589" s="41" t="s">
        <v>2329</v>
      </c>
      <c r="D589" s="41" t="s">
        <v>2033</v>
      </c>
      <c r="E589" s="42">
        <v>2168</v>
      </c>
      <c r="F589" s="41" t="s">
        <v>2034</v>
      </c>
      <c r="G589" s="41" t="s">
        <v>44</v>
      </c>
      <c r="H589" s="42"/>
      <c r="I589" s="41" t="s">
        <v>2035</v>
      </c>
      <c r="J589" s="41" t="s">
        <v>2036</v>
      </c>
      <c r="K589" s="41" t="s">
        <v>2037</v>
      </c>
      <c r="L589" s="41"/>
      <c r="M589" s="41" t="s">
        <v>2038</v>
      </c>
    </row>
    <row r="590" spans="1:13" x14ac:dyDescent="0.2">
      <c r="A590" s="41" t="s">
        <v>2586</v>
      </c>
      <c r="B590" s="41" t="s">
        <v>391</v>
      </c>
      <c r="C590" s="41" t="s">
        <v>2330</v>
      </c>
      <c r="D590" s="41" t="s">
        <v>2033</v>
      </c>
      <c r="E590" s="42">
        <v>2168</v>
      </c>
      <c r="F590" s="41" t="s">
        <v>2034</v>
      </c>
      <c r="G590" s="41" t="s">
        <v>44</v>
      </c>
      <c r="H590" s="42"/>
      <c r="I590" s="41" t="s">
        <v>2035</v>
      </c>
      <c r="J590" s="41" t="s">
        <v>2036</v>
      </c>
      <c r="K590" s="41" t="s">
        <v>2037</v>
      </c>
      <c r="L590" s="41"/>
      <c r="M590" s="41" t="s">
        <v>2038</v>
      </c>
    </row>
    <row r="591" spans="1:13" x14ac:dyDescent="0.2">
      <c r="A591" s="41" t="s">
        <v>2533</v>
      </c>
      <c r="B591" s="41" t="s">
        <v>389</v>
      </c>
      <c r="C591" s="41" t="s">
        <v>2032</v>
      </c>
      <c r="D591" s="41" t="s">
        <v>2039</v>
      </c>
      <c r="E591" s="42">
        <v>2174</v>
      </c>
      <c r="F591" s="41" t="s">
        <v>2040</v>
      </c>
      <c r="G591" s="41" t="s">
        <v>44</v>
      </c>
      <c r="H591" s="42">
        <v>439302</v>
      </c>
      <c r="I591" s="41" t="s">
        <v>2041</v>
      </c>
      <c r="J591" s="41" t="s">
        <v>2039</v>
      </c>
      <c r="K591" s="41" t="s">
        <v>2042</v>
      </c>
      <c r="L591" s="41"/>
      <c r="M591" s="41" t="s">
        <v>2043</v>
      </c>
    </row>
    <row r="592" spans="1:13" x14ac:dyDescent="0.2">
      <c r="A592" s="41" t="s">
        <v>2584</v>
      </c>
      <c r="B592" s="41" t="s">
        <v>390</v>
      </c>
      <c r="C592" s="41" t="s">
        <v>2327</v>
      </c>
      <c r="D592" s="41" t="s">
        <v>2039</v>
      </c>
      <c r="E592" s="42">
        <v>2174</v>
      </c>
      <c r="F592" s="41" t="s">
        <v>2040</v>
      </c>
      <c r="G592" s="41" t="s">
        <v>44</v>
      </c>
      <c r="H592" s="42">
        <v>439302</v>
      </c>
      <c r="I592" s="41" t="s">
        <v>2041</v>
      </c>
      <c r="J592" s="41" t="s">
        <v>2039</v>
      </c>
      <c r="K592" s="41" t="s">
        <v>2042</v>
      </c>
      <c r="L592" s="41"/>
      <c r="M592" s="41" t="s">
        <v>2043</v>
      </c>
    </row>
    <row r="593" spans="1:13" x14ac:dyDescent="0.2">
      <c r="A593" s="41" t="s">
        <v>2585</v>
      </c>
      <c r="B593" s="41" t="s">
        <v>2328</v>
      </c>
      <c r="C593" s="41" t="s">
        <v>2329</v>
      </c>
      <c r="D593" s="41" t="s">
        <v>2039</v>
      </c>
      <c r="E593" s="42">
        <v>2174</v>
      </c>
      <c r="F593" s="41" t="s">
        <v>2040</v>
      </c>
      <c r="G593" s="41" t="s">
        <v>44</v>
      </c>
      <c r="H593" s="42">
        <v>439302</v>
      </c>
      <c r="I593" s="41" t="s">
        <v>2041</v>
      </c>
      <c r="J593" s="41" t="s">
        <v>2039</v>
      </c>
      <c r="K593" s="41" t="s">
        <v>2042</v>
      </c>
      <c r="L593" s="41"/>
      <c r="M593" s="41" t="s">
        <v>2043</v>
      </c>
    </row>
    <row r="594" spans="1:13" x14ac:dyDescent="0.2">
      <c r="A594" s="41" t="s">
        <v>2586</v>
      </c>
      <c r="B594" s="41" t="s">
        <v>391</v>
      </c>
      <c r="C594" s="41" t="s">
        <v>2330</v>
      </c>
      <c r="D594" s="41" t="s">
        <v>2039</v>
      </c>
      <c r="E594" s="42">
        <v>2174</v>
      </c>
      <c r="F594" s="41" t="s">
        <v>2040</v>
      </c>
      <c r="G594" s="41" t="s">
        <v>44</v>
      </c>
      <c r="H594" s="42">
        <v>439302</v>
      </c>
      <c r="I594" s="41" t="s">
        <v>2041</v>
      </c>
      <c r="J594" s="41" t="s">
        <v>2039</v>
      </c>
      <c r="K594" s="41" t="s">
        <v>2042</v>
      </c>
      <c r="L594" s="41"/>
      <c r="M594" s="41" t="s">
        <v>2043</v>
      </c>
    </row>
    <row r="595" spans="1:13" x14ac:dyDescent="0.2">
      <c r="A595" s="41" t="s">
        <v>2543</v>
      </c>
      <c r="B595" s="41" t="s">
        <v>2081</v>
      </c>
      <c r="C595" s="41" t="s">
        <v>2082</v>
      </c>
      <c r="D595" s="41" t="s">
        <v>2086</v>
      </c>
      <c r="E595" s="42">
        <v>2257</v>
      </c>
      <c r="F595" s="41" t="s">
        <v>2087</v>
      </c>
      <c r="G595" s="41" t="s">
        <v>44</v>
      </c>
      <c r="H595" s="42">
        <v>16133238</v>
      </c>
      <c r="I595" s="41"/>
      <c r="J595" s="41"/>
      <c r="K595" s="41" t="s">
        <v>2088</v>
      </c>
      <c r="L595" s="41"/>
      <c r="M595" s="41" t="s">
        <v>2089</v>
      </c>
    </row>
    <row r="596" spans="1:13" x14ac:dyDescent="0.2">
      <c r="A596" s="41" t="s">
        <v>2587</v>
      </c>
      <c r="B596" s="41" t="s">
        <v>392</v>
      </c>
      <c r="C596" s="41" t="s">
        <v>2331</v>
      </c>
      <c r="D596" s="41" t="s">
        <v>2086</v>
      </c>
      <c r="E596" s="42">
        <v>2257</v>
      </c>
      <c r="F596" s="41" t="s">
        <v>2087</v>
      </c>
      <c r="G596" s="41" t="s">
        <v>44</v>
      </c>
      <c r="H596" s="42">
        <v>16133238</v>
      </c>
      <c r="I596" s="41"/>
      <c r="J596" s="41"/>
      <c r="K596" s="41" t="s">
        <v>2088</v>
      </c>
      <c r="L596" s="41"/>
      <c r="M596" s="41" t="s">
        <v>2089</v>
      </c>
    </row>
    <row r="597" spans="1:13" x14ac:dyDescent="0.2">
      <c r="A597" s="41" t="s">
        <v>2588</v>
      </c>
      <c r="B597" s="41" t="s">
        <v>2332</v>
      </c>
      <c r="C597" s="41" t="s">
        <v>2333</v>
      </c>
      <c r="D597" s="41" t="s">
        <v>2086</v>
      </c>
      <c r="E597" s="42">
        <v>2257</v>
      </c>
      <c r="F597" s="41" t="s">
        <v>2087</v>
      </c>
      <c r="G597" s="41" t="s">
        <v>44</v>
      </c>
      <c r="H597" s="42">
        <v>16133238</v>
      </c>
      <c r="I597" s="41"/>
      <c r="J597" s="41"/>
      <c r="K597" s="41" t="s">
        <v>2088</v>
      </c>
      <c r="L597" s="41"/>
      <c r="M597" s="41" t="s">
        <v>2089</v>
      </c>
    </row>
    <row r="598" spans="1:13" x14ac:dyDescent="0.2">
      <c r="A598" s="41" t="s">
        <v>2543</v>
      </c>
      <c r="B598" s="41" t="s">
        <v>2081</v>
      </c>
      <c r="C598" s="41" t="s">
        <v>2082</v>
      </c>
      <c r="D598" s="41" t="s">
        <v>2090</v>
      </c>
      <c r="E598" s="42">
        <v>2258</v>
      </c>
      <c r="F598" s="41" t="s">
        <v>2091</v>
      </c>
      <c r="G598" s="41" t="s">
        <v>44</v>
      </c>
      <c r="H598" s="42"/>
      <c r="I598" s="41"/>
      <c r="J598" s="41"/>
      <c r="K598" s="41" t="s">
        <v>2092</v>
      </c>
      <c r="L598" s="41"/>
      <c r="M598" s="41"/>
    </row>
    <row r="599" spans="1:13" x14ac:dyDescent="0.2">
      <c r="A599" s="41" t="s">
        <v>2587</v>
      </c>
      <c r="B599" s="41" t="s">
        <v>392</v>
      </c>
      <c r="C599" s="41" t="s">
        <v>2331</v>
      </c>
      <c r="D599" s="41" t="s">
        <v>2090</v>
      </c>
      <c r="E599" s="42">
        <v>2258</v>
      </c>
      <c r="F599" s="41" t="s">
        <v>2091</v>
      </c>
      <c r="G599" s="41" t="s">
        <v>44</v>
      </c>
      <c r="H599" s="42"/>
      <c r="I599" s="41"/>
      <c r="J599" s="41"/>
      <c r="K599" s="41" t="s">
        <v>2092</v>
      </c>
      <c r="L599" s="41"/>
      <c r="M599" s="41"/>
    </row>
    <row r="600" spans="1:13" x14ac:dyDescent="0.2">
      <c r="A600" s="41" t="s">
        <v>2588</v>
      </c>
      <c r="B600" s="41" t="s">
        <v>2332</v>
      </c>
      <c r="C600" s="41" t="s">
        <v>2333</v>
      </c>
      <c r="D600" s="41" t="s">
        <v>2090</v>
      </c>
      <c r="E600" s="42">
        <v>2258</v>
      </c>
      <c r="F600" s="41" t="s">
        <v>2091</v>
      </c>
      <c r="G600" s="41" t="s">
        <v>44</v>
      </c>
      <c r="H600" s="42"/>
      <c r="I600" s="41"/>
      <c r="J600" s="41"/>
      <c r="K600" s="41" t="s">
        <v>2092</v>
      </c>
      <c r="L600" s="41"/>
      <c r="M600" s="41"/>
    </row>
    <row r="601" spans="1:13" x14ac:dyDescent="0.2">
      <c r="A601" s="41" t="s">
        <v>2435</v>
      </c>
      <c r="B601" s="41" t="s">
        <v>1291</v>
      </c>
      <c r="C601" s="41" t="s">
        <v>1292</v>
      </c>
      <c r="D601" s="41" t="s">
        <v>1293</v>
      </c>
      <c r="E601" s="42">
        <v>2270</v>
      </c>
      <c r="F601" s="41" t="s">
        <v>1294</v>
      </c>
      <c r="G601" s="41" t="s">
        <v>44</v>
      </c>
      <c r="H601" s="42">
        <v>16132353</v>
      </c>
      <c r="I601" s="41"/>
      <c r="J601" s="41" t="s">
        <v>1295</v>
      </c>
      <c r="K601" s="41" t="s">
        <v>1296</v>
      </c>
      <c r="L601" s="41"/>
      <c r="M601" s="41"/>
    </row>
    <row r="602" spans="1:13" x14ac:dyDescent="0.2">
      <c r="A602" s="41" t="s">
        <v>2587</v>
      </c>
      <c r="B602" s="41" t="s">
        <v>392</v>
      </c>
      <c r="C602" s="41" t="s">
        <v>2331</v>
      </c>
      <c r="D602" s="41" t="s">
        <v>1293</v>
      </c>
      <c r="E602" s="42">
        <v>2270</v>
      </c>
      <c r="F602" s="41" t="s">
        <v>1294</v>
      </c>
      <c r="G602" s="41" t="s">
        <v>44</v>
      </c>
      <c r="H602" s="42">
        <v>16132353</v>
      </c>
      <c r="I602" s="41"/>
      <c r="J602" s="41" t="s">
        <v>1295</v>
      </c>
      <c r="K602" s="41" t="s">
        <v>1296</v>
      </c>
      <c r="L602" s="41"/>
      <c r="M602" s="41"/>
    </row>
    <row r="603" spans="1:13" x14ac:dyDescent="0.2">
      <c r="A603" s="41" t="s">
        <v>2588</v>
      </c>
      <c r="B603" s="41" t="s">
        <v>2332</v>
      </c>
      <c r="C603" s="41" t="s">
        <v>2333</v>
      </c>
      <c r="D603" s="41" t="s">
        <v>1293</v>
      </c>
      <c r="E603" s="42">
        <v>2270</v>
      </c>
      <c r="F603" s="41" t="s">
        <v>1294</v>
      </c>
      <c r="G603" s="41" t="s">
        <v>44</v>
      </c>
      <c r="H603" s="42">
        <v>16132353</v>
      </c>
      <c r="I603" s="41"/>
      <c r="J603" s="41" t="s">
        <v>1295</v>
      </c>
      <c r="K603" s="41" t="s">
        <v>1296</v>
      </c>
      <c r="L603" s="41"/>
      <c r="M603" s="41"/>
    </row>
    <row r="604" spans="1:13" x14ac:dyDescent="0.2">
      <c r="A604" s="41" t="s">
        <v>2543</v>
      </c>
      <c r="B604" s="41" t="s">
        <v>2081</v>
      </c>
      <c r="C604" s="41" t="s">
        <v>2082</v>
      </c>
      <c r="D604" s="41" t="s">
        <v>2093</v>
      </c>
      <c r="E604" s="42">
        <v>2274</v>
      </c>
      <c r="F604" s="41" t="s">
        <v>2094</v>
      </c>
      <c r="G604" s="41" t="s">
        <v>44</v>
      </c>
      <c r="H604" s="42"/>
      <c r="I604" s="41"/>
      <c r="J604" s="41"/>
      <c r="K604" s="41" t="s">
        <v>2095</v>
      </c>
      <c r="L604" s="41"/>
      <c r="M604" s="41"/>
    </row>
    <row r="605" spans="1:13" x14ac:dyDescent="0.2">
      <c r="A605" s="41" t="s">
        <v>2587</v>
      </c>
      <c r="B605" s="41" t="s">
        <v>392</v>
      </c>
      <c r="C605" s="41" t="s">
        <v>2331</v>
      </c>
      <c r="D605" s="41" t="s">
        <v>2093</v>
      </c>
      <c r="E605" s="42">
        <v>2274</v>
      </c>
      <c r="F605" s="41" t="s">
        <v>2094</v>
      </c>
      <c r="G605" s="41" t="s">
        <v>44</v>
      </c>
      <c r="H605" s="42"/>
      <c r="I605" s="41"/>
      <c r="J605" s="41"/>
      <c r="K605" s="41" t="s">
        <v>2095</v>
      </c>
      <c r="L605" s="41"/>
      <c r="M605" s="41"/>
    </row>
    <row r="606" spans="1:13" x14ac:dyDescent="0.2">
      <c r="A606" s="41" t="s">
        <v>2376</v>
      </c>
      <c r="B606" s="41" t="s">
        <v>321</v>
      </c>
      <c r="C606" s="41" t="s">
        <v>781</v>
      </c>
      <c r="D606" s="41" t="s">
        <v>786</v>
      </c>
      <c r="E606" s="42">
        <v>2504</v>
      </c>
      <c r="F606" s="41" t="s">
        <v>783</v>
      </c>
      <c r="G606" s="41" t="s">
        <v>44</v>
      </c>
      <c r="H606" s="42">
        <v>172198</v>
      </c>
      <c r="I606" s="41" t="s">
        <v>787</v>
      </c>
      <c r="J606" s="41" t="s">
        <v>786</v>
      </c>
      <c r="K606" s="41" t="s">
        <v>788</v>
      </c>
      <c r="L606" s="41"/>
      <c r="M606" s="41" t="s">
        <v>789</v>
      </c>
    </row>
    <row r="607" spans="1:13" x14ac:dyDescent="0.2">
      <c r="A607" s="41" t="s">
        <v>2377</v>
      </c>
      <c r="B607" s="41" t="s">
        <v>795</v>
      </c>
      <c r="C607" s="41" t="s">
        <v>796</v>
      </c>
      <c r="D607" s="41" t="s">
        <v>786</v>
      </c>
      <c r="E607" s="42">
        <v>2504</v>
      </c>
      <c r="F607" s="41" t="s">
        <v>783</v>
      </c>
      <c r="G607" s="41" t="s">
        <v>44</v>
      </c>
      <c r="H607" s="42">
        <v>172198</v>
      </c>
      <c r="I607" s="41" t="s">
        <v>787</v>
      </c>
      <c r="J607" s="41" t="s">
        <v>786</v>
      </c>
      <c r="K607" s="41" t="s">
        <v>788</v>
      </c>
      <c r="L607" s="41"/>
      <c r="M607" s="41" t="s">
        <v>789</v>
      </c>
    </row>
    <row r="608" spans="1:13" x14ac:dyDescent="0.2">
      <c r="A608" s="41" t="s">
        <v>2400</v>
      </c>
      <c r="B608" s="41" t="s">
        <v>1018</v>
      </c>
      <c r="C608" s="41" t="s">
        <v>1019</v>
      </c>
      <c r="D608" s="41" t="s">
        <v>1020</v>
      </c>
      <c r="E608" s="42">
        <v>2945</v>
      </c>
      <c r="F608" s="41" t="s">
        <v>1021</v>
      </c>
      <c r="G608" s="41" t="s">
        <v>44</v>
      </c>
      <c r="H608" s="42"/>
      <c r="I608" s="41"/>
      <c r="J608" s="41"/>
      <c r="K608" s="41" t="s">
        <v>1022</v>
      </c>
      <c r="L608" s="41"/>
      <c r="M608" s="41"/>
    </row>
    <row r="609" spans="1:13" x14ac:dyDescent="0.2">
      <c r="A609" s="41" t="s">
        <v>3058</v>
      </c>
      <c r="B609" s="41" t="s">
        <v>1493</v>
      </c>
      <c r="C609" s="41" t="s">
        <v>3059</v>
      </c>
      <c r="D609" s="41" t="s">
        <v>1020</v>
      </c>
      <c r="E609" s="42">
        <v>2945</v>
      </c>
      <c r="F609" s="41" t="s">
        <v>1021</v>
      </c>
      <c r="G609" s="41" t="s">
        <v>44</v>
      </c>
      <c r="H609" s="42"/>
      <c r="I609" s="41"/>
      <c r="J609" s="41"/>
      <c r="K609" s="41" t="s">
        <v>1022</v>
      </c>
      <c r="L609" s="41"/>
      <c r="M609" s="41"/>
    </row>
    <row r="610" spans="1:13" x14ac:dyDescent="0.2">
      <c r="A610" s="41" t="s">
        <v>2437</v>
      </c>
      <c r="B610" s="41" t="s">
        <v>346</v>
      </c>
      <c r="C610" s="41" t="s">
        <v>1302</v>
      </c>
      <c r="D610" s="41" t="s">
        <v>1303</v>
      </c>
      <c r="E610" s="42">
        <v>3542</v>
      </c>
      <c r="F610" s="41" t="s">
        <v>1304</v>
      </c>
      <c r="G610" s="41" t="s">
        <v>44</v>
      </c>
      <c r="H610" s="42"/>
      <c r="I610" s="41"/>
      <c r="J610" s="41"/>
      <c r="K610" s="41" t="s">
        <v>1305</v>
      </c>
      <c r="L610" s="41"/>
      <c r="M610" s="41"/>
    </row>
    <row r="611" spans="1:13" x14ac:dyDescent="0.2">
      <c r="A611" s="41" t="s">
        <v>2438</v>
      </c>
      <c r="B611" s="41" t="s">
        <v>347</v>
      </c>
      <c r="C611" s="41" t="s">
        <v>1306</v>
      </c>
      <c r="D611" s="41" t="s">
        <v>1312</v>
      </c>
      <c r="E611" s="42">
        <v>3544</v>
      </c>
      <c r="F611" s="41" t="s">
        <v>1308</v>
      </c>
      <c r="G611" s="41" t="s">
        <v>44</v>
      </c>
      <c r="H611" s="42">
        <v>16133830</v>
      </c>
      <c r="I611" s="41"/>
      <c r="J611" s="41"/>
      <c r="K611" s="41" t="s">
        <v>1313</v>
      </c>
      <c r="L611" s="41"/>
      <c r="M611" s="41"/>
    </row>
    <row r="612" spans="1:13" x14ac:dyDescent="0.2">
      <c r="A612" s="41" t="s">
        <v>2428</v>
      </c>
      <c r="B612" s="41" t="s">
        <v>1253</v>
      </c>
      <c r="C612" s="41" t="s">
        <v>1254</v>
      </c>
      <c r="D612" s="41" t="s">
        <v>1255</v>
      </c>
      <c r="E612" s="42">
        <v>3547</v>
      </c>
      <c r="F612" s="41" t="s">
        <v>1256</v>
      </c>
      <c r="G612" s="41" t="s">
        <v>44</v>
      </c>
      <c r="H612" s="42"/>
      <c r="I612" s="41"/>
      <c r="J612" s="41"/>
      <c r="K612" s="41" t="s">
        <v>1257</v>
      </c>
      <c r="L612" s="41"/>
      <c r="M612" s="41"/>
    </row>
    <row r="613" spans="1:13" x14ac:dyDescent="0.2">
      <c r="A613" s="41" t="s">
        <v>2426</v>
      </c>
      <c r="B613" s="41" t="s">
        <v>1235</v>
      </c>
      <c r="C613" s="41" t="s">
        <v>1236</v>
      </c>
      <c r="D613" s="41" t="s">
        <v>1237</v>
      </c>
      <c r="E613" s="42">
        <v>3548</v>
      </c>
      <c r="F613" s="41" t="s">
        <v>1238</v>
      </c>
      <c r="G613" s="41" t="s">
        <v>44</v>
      </c>
      <c r="H613" s="42"/>
      <c r="I613" s="41"/>
      <c r="J613" s="41"/>
      <c r="K613" s="41" t="s">
        <v>1239</v>
      </c>
      <c r="L613" s="41"/>
      <c r="M613" s="41"/>
    </row>
    <row r="614" spans="1:13" x14ac:dyDescent="0.2">
      <c r="A614" s="41" t="s">
        <v>2427</v>
      </c>
      <c r="B614" s="41" t="s">
        <v>1251</v>
      </c>
      <c r="C614" s="41" t="s">
        <v>1252</v>
      </c>
      <c r="D614" s="41" t="s">
        <v>1237</v>
      </c>
      <c r="E614" s="42">
        <v>3548</v>
      </c>
      <c r="F614" s="41" t="s">
        <v>1238</v>
      </c>
      <c r="G614" s="41" t="s">
        <v>44</v>
      </c>
      <c r="H614" s="42"/>
      <c r="I614" s="41"/>
      <c r="J614" s="41"/>
      <c r="K614" s="41" t="s">
        <v>1239</v>
      </c>
      <c r="L614" s="41"/>
      <c r="M614" s="41"/>
    </row>
    <row r="615" spans="1:13" x14ac:dyDescent="0.2">
      <c r="A615" s="41" t="s">
        <v>2428</v>
      </c>
      <c r="B615" s="41" t="s">
        <v>1253</v>
      </c>
      <c r="C615" s="41" t="s">
        <v>1254</v>
      </c>
      <c r="D615" s="41" t="s">
        <v>1237</v>
      </c>
      <c r="E615" s="42">
        <v>3548</v>
      </c>
      <c r="F615" s="41" t="s">
        <v>1238</v>
      </c>
      <c r="G615" s="41" t="s">
        <v>44</v>
      </c>
      <c r="H615" s="42"/>
      <c r="I615" s="41"/>
      <c r="J615" s="41"/>
      <c r="K615" s="41" t="s">
        <v>1239</v>
      </c>
      <c r="L615" s="41"/>
      <c r="M615" s="41"/>
    </row>
    <row r="616" spans="1:13" x14ac:dyDescent="0.2">
      <c r="A616" s="41" t="s">
        <v>2426</v>
      </c>
      <c r="B616" s="41" t="s">
        <v>1235</v>
      </c>
      <c r="C616" s="41" t="s">
        <v>1236</v>
      </c>
      <c r="D616" s="41" t="s">
        <v>1240</v>
      </c>
      <c r="E616" s="42">
        <v>3549</v>
      </c>
      <c r="F616" s="41" t="s">
        <v>1241</v>
      </c>
      <c r="G616" s="41" t="s">
        <v>44</v>
      </c>
      <c r="H616" s="42"/>
      <c r="I616" s="41"/>
      <c r="J616" s="41"/>
      <c r="K616" s="41" t="s">
        <v>1242</v>
      </c>
      <c r="L616" s="41"/>
      <c r="M616" s="41"/>
    </row>
    <row r="617" spans="1:13" x14ac:dyDescent="0.2">
      <c r="A617" s="41" t="s">
        <v>2428</v>
      </c>
      <c r="B617" s="41" t="s">
        <v>1253</v>
      </c>
      <c r="C617" s="41" t="s">
        <v>1254</v>
      </c>
      <c r="D617" s="41" t="s">
        <v>1240</v>
      </c>
      <c r="E617" s="42">
        <v>3549</v>
      </c>
      <c r="F617" s="41" t="s">
        <v>1241</v>
      </c>
      <c r="G617" s="41" t="s">
        <v>44</v>
      </c>
      <c r="H617" s="42"/>
      <c r="I617" s="41"/>
      <c r="J617" s="41"/>
      <c r="K617" s="41" t="s">
        <v>1242</v>
      </c>
      <c r="L617" s="41"/>
      <c r="M617" s="41"/>
    </row>
    <row r="618" spans="1:13" x14ac:dyDescent="0.2">
      <c r="A618" s="41" t="s">
        <v>2386</v>
      </c>
      <c r="B618" s="41" t="s">
        <v>333</v>
      </c>
      <c r="C618" s="41" t="s">
        <v>905</v>
      </c>
      <c r="D618" s="41" t="s">
        <v>920</v>
      </c>
      <c r="E618" s="42">
        <v>3552</v>
      </c>
      <c r="F618" s="41" t="s">
        <v>907</v>
      </c>
      <c r="G618" s="41" t="s">
        <v>44</v>
      </c>
      <c r="H618" s="42"/>
      <c r="I618" s="41"/>
      <c r="J618" s="41"/>
      <c r="K618" s="41"/>
      <c r="L618" s="41"/>
      <c r="M618" s="41"/>
    </row>
    <row r="619" spans="1:13" x14ac:dyDescent="0.2">
      <c r="A619" s="41" t="s">
        <v>2434</v>
      </c>
      <c r="B619" s="41" t="s">
        <v>1279</v>
      </c>
      <c r="C619" s="41" t="s">
        <v>1280</v>
      </c>
      <c r="D619" s="41" t="s">
        <v>920</v>
      </c>
      <c r="E619" s="42">
        <v>3552</v>
      </c>
      <c r="F619" s="41" t="s">
        <v>907</v>
      </c>
      <c r="G619" s="41" t="s">
        <v>44</v>
      </c>
      <c r="H619" s="42"/>
      <c r="I619" s="41"/>
      <c r="J619" s="41"/>
      <c r="K619" s="41"/>
      <c r="L619" s="41"/>
      <c r="M619" s="41"/>
    </row>
    <row r="620" spans="1:13" x14ac:dyDescent="0.2">
      <c r="A620" s="41" t="s">
        <v>2378</v>
      </c>
      <c r="B620" s="41" t="s">
        <v>322</v>
      </c>
      <c r="C620" s="41" t="s">
        <v>802</v>
      </c>
      <c r="D620" s="41" t="s">
        <v>811</v>
      </c>
      <c r="E620" s="42">
        <v>3556</v>
      </c>
      <c r="F620" s="41" t="s">
        <v>804</v>
      </c>
      <c r="G620" s="41" t="s">
        <v>44</v>
      </c>
      <c r="H620" s="42">
        <v>16130452</v>
      </c>
      <c r="I620" s="41"/>
      <c r="J620" s="41"/>
      <c r="K620" s="41" t="s">
        <v>812</v>
      </c>
      <c r="L620" s="41"/>
      <c r="M620" s="41"/>
    </row>
    <row r="621" spans="1:13" x14ac:dyDescent="0.2">
      <c r="A621" s="41" t="s">
        <v>2434</v>
      </c>
      <c r="B621" s="41" t="s">
        <v>1279</v>
      </c>
      <c r="C621" s="41" t="s">
        <v>1280</v>
      </c>
      <c r="D621" s="41" t="s">
        <v>1281</v>
      </c>
      <c r="E621" s="42">
        <v>3558</v>
      </c>
      <c r="F621" s="41" t="s">
        <v>922</v>
      </c>
      <c r="G621" s="41" t="s">
        <v>44</v>
      </c>
      <c r="H621" s="42"/>
      <c r="I621" s="41"/>
      <c r="J621" s="41"/>
      <c r="K621" s="41" t="s">
        <v>1282</v>
      </c>
      <c r="L621" s="41"/>
      <c r="M621" s="41"/>
    </row>
    <row r="622" spans="1:13" x14ac:dyDescent="0.2">
      <c r="A622" s="41" t="s">
        <v>2386</v>
      </c>
      <c r="B622" s="41" t="s">
        <v>333</v>
      </c>
      <c r="C622" s="41" t="s">
        <v>905</v>
      </c>
      <c r="D622" s="41" t="s">
        <v>921</v>
      </c>
      <c r="E622" s="42">
        <v>3559</v>
      </c>
      <c r="F622" s="41" t="s">
        <v>922</v>
      </c>
      <c r="G622" s="41" t="s">
        <v>44</v>
      </c>
      <c r="H622" s="42">
        <v>16162108</v>
      </c>
      <c r="I622" s="41"/>
      <c r="J622" s="41"/>
      <c r="K622" s="41" t="s">
        <v>923</v>
      </c>
      <c r="L622" s="41"/>
      <c r="M622" s="41"/>
    </row>
    <row r="623" spans="1:13" x14ac:dyDescent="0.2">
      <c r="A623" s="41" t="s">
        <v>2434</v>
      </c>
      <c r="B623" s="41" t="s">
        <v>1279</v>
      </c>
      <c r="C623" s="41" t="s">
        <v>1280</v>
      </c>
      <c r="D623" s="41" t="s">
        <v>921</v>
      </c>
      <c r="E623" s="42">
        <v>3559</v>
      </c>
      <c r="F623" s="41" t="s">
        <v>922</v>
      </c>
      <c r="G623" s="41" t="s">
        <v>44</v>
      </c>
      <c r="H623" s="42">
        <v>16162108</v>
      </c>
      <c r="I623" s="41"/>
      <c r="J623" s="41"/>
      <c r="K623" s="41" t="s">
        <v>923</v>
      </c>
      <c r="L623" s="41"/>
      <c r="M623" s="41"/>
    </row>
    <row r="624" spans="1:13" x14ac:dyDescent="0.2">
      <c r="A624" s="41" t="s">
        <v>2434</v>
      </c>
      <c r="B624" s="41" t="s">
        <v>1279</v>
      </c>
      <c r="C624" s="41" t="s">
        <v>1280</v>
      </c>
      <c r="D624" s="41" t="s">
        <v>1283</v>
      </c>
      <c r="E624" s="42">
        <v>3562</v>
      </c>
      <c r="F624" s="41" t="s">
        <v>922</v>
      </c>
      <c r="G624" s="41" t="s">
        <v>44</v>
      </c>
      <c r="H624" s="42"/>
      <c r="I624" s="41"/>
      <c r="J624" s="41"/>
      <c r="K624" s="41" t="s">
        <v>1284</v>
      </c>
      <c r="L624" s="41"/>
      <c r="M624" s="41"/>
    </row>
    <row r="625" spans="1:13" x14ac:dyDescent="0.2">
      <c r="A625" s="41" t="s">
        <v>2434</v>
      </c>
      <c r="B625" s="41" t="s">
        <v>1279</v>
      </c>
      <c r="C625" s="41" t="s">
        <v>1280</v>
      </c>
      <c r="D625" s="41" t="s">
        <v>1285</v>
      </c>
      <c r="E625" s="42">
        <v>3566</v>
      </c>
      <c r="F625" s="41" t="s">
        <v>922</v>
      </c>
      <c r="G625" s="41" t="s">
        <v>44</v>
      </c>
      <c r="H625" s="42"/>
      <c r="I625" s="41"/>
      <c r="J625" s="41"/>
      <c r="K625" s="41"/>
      <c r="L625" s="41"/>
      <c r="M625" s="41"/>
    </row>
    <row r="626" spans="1:13" x14ac:dyDescent="0.2">
      <c r="A626" s="41" t="s">
        <v>2422</v>
      </c>
      <c r="B626" s="41" t="s">
        <v>1176</v>
      </c>
      <c r="C626" s="41" t="s">
        <v>114</v>
      </c>
      <c r="D626" s="41" t="s">
        <v>1188</v>
      </c>
      <c r="E626" s="42">
        <v>3570</v>
      </c>
      <c r="F626" s="41" t="s">
        <v>1189</v>
      </c>
      <c r="G626" s="41" t="s">
        <v>44</v>
      </c>
      <c r="H626" s="42"/>
      <c r="I626" s="41"/>
      <c r="J626" s="41"/>
      <c r="K626" s="41"/>
      <c r="L626" s="41"/>
      <c r="M626" s="41"/>
    </row>
    <row r="627" spans="1:13" x14ac:dyDescent="0.2">
      <c r="A627" s="41" t="s">
        <v>2546</v>
      </c>
      <c r="B627" s="41" t="s">
        <v>2101</v>
      </c>
      <c r="C627" s="41" t="s">
        <v>213</v>
      </c>
      <c r="D627" s="41" t="s">
        <v>1188</v>
      </c>
      <c r="E627" s="42">
        <v>3570</v>
      </c>
      <c r="F627" s="41" t="s">
        <v>1189</v>
      </c>
      <c r="G627" s="41" t="s">
        <v>44</v>
      </c>
      <c r="H627" s="42"/>
      <c r="I627" s="41"/>
      <c r="J627" s="41"/>
      <c r="K627" s="41"/>
      <c r="L627" s="41"/>
      <c r="M627" s="41"/>
    </row>
    <row r="628" spans="1:13" x14ac:dyDescent="0.2">
      <c r="A628" s="41" t="s">
        <v>2379</v>
      </c>
      <c r="B628" s="41" t="s">
        <v>324</v>
      </c>
      <c r="C628" s="41" t="s">
        <v>822</v>
      </c>
      <c r="D628" s="41" t="s">
        <v>846</v>
      </c>
      <c r="E628" s="42">
        <v>3578</v>
      </c>
      <c r="F628" s="41" t="s">
        <v>829</v>
      </c>
      <c r="G628" s="41" t="s">
        <v>44</v>
      </c>
      <c r="H628" s="42"/>
      <c r="I628" s="41"/>
      <c r="J628" s="41"/>
      <c r="K628" s="41" t="s">
        <v>847</v>
      </c>
      <c r="L628" s="41"/>
      <c r="M628" s="41"/>
    </row>
    <row r="629" spans="1:13" x14ac:dyDescent="0.2">
      <c r="A629" s="41" t="s">
        <v>2380</v>
      </c>
      <c r="B629" s="41" t="s">
        <v>325</v>
      </c>
      <c r="C629" s="41" t="s">
        <v>850</v>
      </c>
      <c r="D629" s="41" t="s">
        <v>846</v>
      </c>
      <c r="E629" s="42">
        <v>3578</v>
      </c>
      <c r="F629" s="41" t="s">
        <v>829</v>
      </c>
      <c r="G629" s="41" t="s">
        <v>44</v>
      </c>
      <c r="H629" s="42"/>
      <c r="I629" s="41"/>
      <c r="J629" s="41"/>
      <c r="K629" s="41" t="s">
        <v>847</v>
      </c>
      <c r="L629" s="41"/>
      <c r="M629" s="41"/>
    </row>
    <row r="630" spans="1:13" x14ac:dyDescent="0.2">
      <c r="A630" s="41" t="s">
        <v>2379</v>
      </c>
      <c r="B630" s="41" t="s">
        <v>324</v>
      </c>
      <c r="C630" s="41" t="s">
        <v>822</v>
      </c>
      <c r="D630" s="41" t="s">
        <v>848</v>
      </c>
      <c r="E630" s="42">
        <v>3580</v>
      </c>
      <c r="F630" s="41" t="s">
        <v>834</v>
      </c>
      <c r="G630" s="41" t="s">
        <v>44</v>
      </c>
      <c r="H630" s="42"/>
      <c r="I630" s="41"/>
      <c r="J630" s="41"/>
      <c r="K630" s="41" t="s">
        <v>849</v>
      </c>
      <c r="L630" s="41"/>
      <c r="M630" s="41"/>
    </row>
    <row r="631" spans="1:13" x14ac:dyDescent="0.2">
      <c r="A631" s="41" t="s">
        <v>2380</v>
      </c>
      <c r="B631" s="41" t="s">
        <v>325</v>
      </c>
      <c r="C631" s="41" t="s">
        <v>850</v>
      </c>
      <c r="D631" s="41" t="s">
        <v>848</v>
      </c>
      <c r="E631" s="42">
        <v>3580</v>
      </c>
      <c r="F631" s="41" t="s">
        <v>834</v>
      </c>
      <c r="G631" s="41" t="s">
        <v>44</v>
      </c>
      <c r="H631" s="42"/>
      <c r="I631" s="41"/>
      <c r="J631" s="41"/>
      <c r="K631" s="41" t="s">
        <v>849</v>
      </c>
      <c r="L631" s="41"/>
      <c r="M631" s="41"/>
    </row>
    <row r="632" spans="1:13" x14ac:dyDescent="0.2">
      <c r="A632" s="41" t="s">
        <v>2475</v>
      </c>
      <c r="B632" s="41" t="s">
        <v>1622</v>
      </c>
      <c r="C632" s="41" t="s">
        <v>1623</v>
      </c>
      <c r="D632" s="41" t="s">
        <v>1632</v>
      </c>
      <c r="E632" s="42">
        <v>3582</v>
      </c>
      <c r="F632" s="41" t="s">
        <v>1633</v>
      </c>
      <c r="G632" s="41" t="s">
        <v>44</v>
      </c>
      <c r="H632" s="42"/>
      <c r="I632" s="41"/>
      <c r="J632" s="41"/>
      <c r="K632" s="41" t="s">
        <v>1634</v>
      </c>
      <c r="L632" s="41"/>
      <c r="M632" s="41"/>
    </row>
    <row r="633" spans="1:13" x14ac:dyDescent="0.2">
      <c r="A633" s="41" t="s">
        <v>2511</v>
      </c>
      <c r="B633" s="41" t="s">
        <v>1838</v>
      </c>
      <c r="C633" s="41" t="s">
        <v>1839</v>
      </c>
      <c r="D633" s="41" t="s">
        <v>1632</v>
      </c>
      <c r="E633" s="42">
        <v>3582</v>
      </c>
      <c r="F633" s="41" t="s">
        <v>1633</v>
      </c>
      <c r="G633" s="41" t="s">
        <v>44</v>
      </c>
      <c r="H633" s="42"/>
      <c r="I633" s="41"/>
      <c r="J633" s="41"/>
      <c r="K633" s="41" t="s">
        <v>1634</v>
      </c>
      <c r="L633" s="41"/>
      <c r="M633" s="41"/>
    </row>
    <row r="634" spans="1:13" x14ac:dyDescent="0.2">
      <c r="A634" s="41" t="s">
        <v>2431</v>
      </c>
      <c r="B634" s="41" t="s">
        <v>1269</v>
      </c>
      <c r="C634" s="41" t="s">
        <v>1270</v>
      </c>
      <c r="D634" s="41" t="s">
        <v>1271</v>
      </c>
      <c r="E634" s="42">
        <v>3592</v>
      </c>
      <c r="F634" s="41" t="s">
        <v>1272</v>
      </c>
      <c r="G634" s="41" t="s">
        <v>44</v>
      </c>
      <c r="H634" s="42"/>
      <c r="I634" s="41"/>
      <c r="J634" s="41"/>
      <c r="K634" s="41"/>
      <c r="L634" s="41"/>
      <c r="M634" s="41"/>
    </row>
    <row r="635" spans="1:13" x14ac:dyDescent="0.2">
      <c r="A635" s="41" t="s">
        <v>2432</v>
      </c>
      <c r="B635" s="41" t="s">
        <v>1275</v>
      </c>
      <c r="C635" s="41" t="s">
        <v>1276</v>
      </c>
      <c r="D635" s="41" t="s">
        <v>1271</v>
      </c>
      <c r="E635" s="42">
        <v>3592</v>
      </c>
      <c r="F635" s="41" t="s">
        <v>1272</v>
      </c>
      <c r="G635" s="41" t="s">
        <v>44</v>
      </c>
      <c r="H635" s="42"/>
      <c r="I635" s="41"/>
      <c r="J635" s="41"/>
      <c r="K635" s="41"/>
      <c r="L635" s="41"/>
      <c r="M635" s="41"/>
    </row>
    <row r="636" spans="1:13" x14ac:dyDescent="0.2">
      <c r="A636" s="41" t="s">
        <v>2433</v>
      </c>
      <c r="B636" s="41" t="s">
        <v>1277</v>
      </c>
      <c r="C636" s="41" t="s">
        <v>1278</v>
      </c>
      <c r="D636" s="41" t="s">
        <v>1271</v>
      </c>
      <c r="E636" s="42">
        <v>3592</v>
      </c>
      <c r="F636" s="41" t="s">
        <v>1272</v>
      </c>
      <c r="G636" s="41" t="s">
        <v>44</v>
      </c>
      <c r="H636" s="42"/>
      <c r="I636" s="41"/>
      <c r="J636" s="41"/>
      <c r="K636" s="41"/>
      <c r="L636" s="41"/>
      <c r="M636" s="41"/>
    </row>
    <row r="637" spans="1:13" x14ac:dyDescent="0.2">
      <c r="A637" s="41" t="s">
        <v>2431</v>
      </c>
      <c r="B637" s="41" t="s">
        <v>1269</v>
      </c>
      <c r="C637" s="41" t="s">
        <v>1270</v>
      </c>
      <c r="D637" s="41" t="s">
        <v>1273</v>
      </c>
      <c r="E637" s="42">
        <v>3594</v>
      </c>
      <c r="F637" s="41" t="s">
        <v>1274</v>
      </c>
      <c r="G637" s="41" t="s">
        <v>44</v>
      </c>
      <c r="H637" s="42"/>
      <c r="I637" s="41"/>
      <c r="J637" s="41"/>
      <c r="K637" s="41"/>
      <c r="L637" s="41"/>
      <c r="M637" s="41"/>
    </row>
    <row r="638" spans="1:13" x14ac:dyDescent="0.2">
      <c r="A638" s="41" t="s">
        <v>2432</v>
      </c>
      <c r="B638" s="41" t="s">
        <v>1275</v>
      </c>
      <c r="C638" s="41" t="s">
        <v>1276</v>
      </c>
      <c r="D638" s="41" t="s">
        <v>1273</v>
      </c>
      <c r="E638" s="42">
        <v>3594</v>
      </c>
      <c r="F638" s="41" t="s">
        <v>1274</v>
      </c>
      <c r="G638" s="41" t="s">
        <v>44</v>
      </c>
      <c r="H638" s="42"/>
      <c r="I638" s="41"/>
      <c r="J638" s="41"/>
      <c r="K638" s="41"/>
      <c r="L638" s="41"/>
      <c r="M638" s="41"/>
    </row>
    <row r="639" spans="1:13" x14ac:dyDescent="0.2">
      <c r="A639" s="41" t="s">
        <v>2433</v>
      </c>
      <c r="B639" s="41" t="s">
        <v>1277</v>
      </c>
      <c r="C639" s="41" t="s">
        <v>1278</v>
      </c>
      <c r="D639" s="41" t="s">
        <v>1273</v>
      </c>
      <c r="E639" s="42">
        <v>3594</v>
      </c>
      <c r="F639" s="41" t="s">
        <v>1274</v>
      </c>
      <c r="G639" s="41" t="s">
        <v>44</v>
      </c>
      <c r="H639" s="42"/>
      <c r="I639" s="41"/>
      <c r="J639" s="41"/>
      <c r="K639" s="41"/>
      <c r="L639" s="41"/>
      <c r="M639" s="41"/>
    </row>
    <row r="640" spans="1:13" x14ac:dyDescent="0.2">
      <c r="A640" s="41" t="s">
        <v>2436</v>
      </c>
      <c r="B640" s="41" t="s">
        <v>345</v>
      </c>
      <c r="C640" s="41" t="s">
        <v>1297</v>
      </c>
      <c r="D640" s="41" t="s">
        <v>1300</v>
      </c>
      <c r="E640" s="42">
        <v>3600</v>
      </c>
      <c r="F640" s="41" t="s">
        <v>1299</v>
      </c>
      <c r="G640" s="41" t="s">
        <v>44</v>
      </c>
      <c r="H640" s="42"/>
      <c r="I640" s="41"/>
      <c r="J640" s="41"/>
      <c r="K640" s="41" t="s">
        <v>1301</v>
      </c>
      <c r="L640" s="41"/>
      <c r="M640" s="41"/>
    </row>
    <row r="641" spans="1:13" x14ac:dyDescent="0.2">
      <c r="A641" s="41" t="s">
        <v>2496</v>
      </c>
      <c r="B641" s="41" t="s">
        <v>362</v>
      </c>
      <c r="C641" s="41" t="s">
        <v>1762</v>
      </c>
      <c r="D641" s="41" t="s">
        <v>1771</v>
      </c>
      <c r="E641" s="42">
        <v>3606</v>
      </c>
      <c r="F641" s="41" t="s">
        <v>730</v>
      </c>
      <c r="G641" s="41" t="s">
        <v>44</v>
      </c>
      <c r="H641" s="42"/>
      <c r="I641" s="41"/>
      <c r="J641" s="41"/>
      <c r="K641" s="41" t="s">
        <v>1772</v>
      </c>
      <c r="L641" s="41"/>
      <c r="M641" s="41"/>
    </row>
    <row r="642" spans="1:13" x14ac:dyDescent="0.2">
      <c r="A642" s="41" t="s">
        <v>2497</v>
      </c>
      <c r="B642" s="41" t="s">
        <v>363</v>
      </c>
      <c r="C642" s="41" t="s">
        <v>1773</v>
      </c>
      <c r="D642" s="41" t="s">
        <v>1771</v>
      </c>
      <c r="E642" s="42">
        <v>3606</v>
      </c>
      <c r="F642" s="41" t="s">
        <v>730</v>
      </c>
      <c r="G642" s="41" t="s">
        <v>44</v>
      </c>
      <c r="H642" s="42"/>
      <c r="I642" s="41"/>
      <c r="J642" s="41"/>
      <c r="K642" s="41" t="s">
        <v>1772</v>
      </c>
      <c r="L642" s="41"/>
      <c r="M642" s="41"/>
    </row>
    <row r="643" spans="1:13" x14ac:dyDescent="0.2">
      <c r="A643" s="41" t="s">
        <v>2498</v>
      </c>
      <c r="B643" s="41" t="s">
        <v>1774</v>
      </c>
      <c r="C643" s="41" t="s">
        <v>1775</v>
      </c>
      <c r="D643" s="41" t="s">
        <v>1771</v>
      </c>
      <c r="E643" s="42">
        <v>3606</v>
      </c>
      <c r="F643" s="41" t="s">
        <v>730</v>
      </c>
      <c r="G643" s="41" t="s">
        <v>44</v>
      </c>
      <c r="H643" s="42"/>
      <c r="I643" s="41"/>
      <c r="J643" s="41"/>
      <c r="K643" s="41" t="s">
        <v>1772</v>
      </c>
      <c r="L643" s="41"/>
      <c r="M643" s="41"/>
    </row>
    <row r="644" spans="1:13" x14ac:dyDescent="0.2">
      <c r="A644" s="41" t="s">
        <v>2504</v>
      </c>
      <c r="B644" s="41" t="s">
        <v>1799</v>
      </c>
      <c r="C644" s="41" t="s">
        <v>1800</v>
      </c>
      <c r="D644" s="41" t="s">
        <v>1771</v>
      </c>
      <c r="E644" s="42">
        <v>3606</v>
      </c>
      <c r="F644" s="41" t="s">
        <v>730</v>
      </c>
      <c r="G644" s="41" t="s">
        <v>44</v>
      </c>
      <c r="H644" s="42"/>
      <c r="I644" s="41"/>
      <c r="J644" s="41"/>
      <c r="K644" s="41" t="s">
        <v>1772</v>
      </c>
      <c r="L644" s="41"/>
      <c r="M644" s="41"/>
    </row>
    <row r="645" spans="1:13" x14ac:dyDescent="0.2">
      <c r="A645" s="41" t="s">
        <v>2523</v>
      </c>
      <c r="B645" s="41" t="s">
        <v>1914</v>
      </c>
      <c r="C645" s="41" t="s">
        <v>1915</v>
      </c>
      <c r="D645" s="41" t="s">
        <v>1926</v>
      </c>
      <c r="E645" s="42">
        <v>3625</v>
      </c>
      <c r="F645" s="41" t="s">
        <v>1917</v>
      </c>
      <c r="G645" s="41" t="s">
        <v>44</v>
      </c>
      <c r="H645" s="42"/>
      <c r="I645" s="41"/>
      <c r="J645" s="41"/>
      <c r="K645" s="41"/>
      <c r="L645" s="41"/>
      <c r="M645" s="41"/>
    </row>
    <row r="646" spans="1:13" x14ac:dyDescent="0.2">
      <c r="A646" s="41" t="s">
        <v>2524</v>
      </c>
      <c r="B646" s="41" t="s">
        <v>1927</v>
      </c>
      <c r="C646" s="41" t="s">
        <v>1928</v>
      </c>
      <c r="D646" s="41" t="s">
        <v>1926</v>
      </c>
      <c r="E646" s="42">
        <v>3625</v>
      </c>
      <c r="F646" s="41" t="s">
        <v>1917</v>
      </c>
      <c r="G646" s="41" t="s">
        <v>44</v>
      </c>
      <c r="H646" s="42"/>
      <c r="I646" s="41"/>
      <c r="J646" s="41"/>
      <c r="K646" s="41"/>
      <c r="L646" s="41"/>
      <c r="M646" s="41"/>
    </row>
    <row r="647" spans="1:13" x14ac:dyDescent="0.2">
      <c r="A647" s="41" t="s">
        <v>2520</v>
      </c>
      <c r="B647" s="41" t="s">
        <v>1905</v>
      </c>
      <c r="C647" s="41" t="s">
        <v>1906</v>
      </c>
      <c r="D647" s="41" t="s">
        <v>1909</v>
      </c>
      <c r="E647" s="42">
        <v>3627</v>
      </c>
      <c r="F647" s="41" t="s">
        <v>1896</v>
      </c>
      <c r="G647" s="41" t="s">
        <v>44</v>
      </c>
      <c r="H647" s="42"/>
      <c r="I647" s="41"/>
      <c r="J647" s="41"/>
      <c r="K647" s="41" t="s">
        <v>1910</v>
      </c>
      <c r="L647" s="41"/>
      <c r="M647" s="41"/>
    </row>
    <row r="648" spans="1:13" x14ac:dyDescent="0.2">
      <c r="A648" s="41" t="s">
        <v>2364</v>
      </c>
      <c r="B648" s="41" t="s">
        <v>727</v>
      </c>
      <c r="C648" s="41" t="s">
        <v>728</v>
      </c>
      <c r="D648" s="41" t="s">
        <v>729</v>
      </c>
      <c r="E648" s="42">
        <v>3633</v>
      </c>
      <c r="F648" s="41" t="s">
        <v>730</v>
      </c>
      <c r="G648" s="41" t="s">
        <v>44</v>
      </c>
      <c r="H648" s="42">
        <v>134611880</v>
      </c>
      <c r="I648" s="41"/>
      <c r="J648" s="41" t="s">
        <v>731</v>
      </c>
      <c r="K648" s="41" t="s">
        <v>732</v>
      </c>
      <c r="L648" s="41"/>
      <c r="M648" s="41" t="s">
        <v>733</v>
      </c>
    </row>
    <row r="649" spans="1:13" x14ac:dyDescent="0.2">
      <c r="A649" s="41" t="s">
        <v>2496</v>
      </c>
      <c r="B649" s="41" t="s">
        <v>362</v>
      </c>
      <c r="C649" s="41" t="s">
        <v>1762</v>
      </c>
      <c r="D649" s="41" t="s">
        <v>729</v>
      </c>
      <c r="E649" s="42">
        <v>3633</v>
      </c>
      <c r="F649" s="41" t="s">
        <v>730</v>
      </c>
      <c r="G649" s="41" t="s">
        <v>44</v>
      </c>
      <c r="H649" s="42">
        <v>134611880</v>
      </c>
      <c r="I649" s="41"/>
      <c r="J649" s="41" t="s">
        <v>731</v>
      </c>
      <c r="K649" s="41" t="s">
        <v>732</v>
      </c>
      <c r="L649" s="41"/>
      <c r="M649" s="41" t="s">
        <v>733</v>
      </c>
    </row>
    <row r="650" spans="1:13" x14ac:dyDescent="0.2">
      <c r="A650" s="41" t="s">
        <v>2497</v>
      </c>
      <c r="B650" s="41" t="s">
        <v>363</v>
      </c>
      <c r="C650" s="41" t="s">
        <v>1773</v>
      </c>
      <c r="D650" s="41" t="s">
        <v>729</v>
      </c>
      <c r="E650" s="42">
        <v>3633</v>
      </c>
      <c r="F650" s="41" t="s">
        <v>730</v>
      </c>
      <c r="G650" s="41" t="s">
        <v>44</v>
      </c>
      <c r="H650" s="42">
        <v>134611880</v>
      </c>
      <c r="I650" s="41"/>
      <c r="J650" s="41" t="s">
        <v>731</v>
      </c>
      <c r="K650" s="41" t="s">
        <v>732</v>
      </c>
      <c r="L650" s="41"/>
      <c r="M650" s="41" t="s">
        <v>733</v>
      </c>
    </row>
    <row r="651" spans="1:13" x14ac:dyDescent="0.2">
      <c r="A651" s="41" t="s">
        <v>2498</v>
      </c>
      <c r="B651" s="41" t="s">
        <v>1774</v>
      </c>
      <c r="C651" s="41" t="s">
        <v>1775</v>
      </c>
      <c r="D651" s="41" t="s">
        <v>729</v>
      </c>
      <c r="E651" s="42">
        <v>3633</v>
      </c>
      <c r="F651" s="41" t="s">
        <v>730</v>
      </c>
      <c r="G651" s="41" t="s">
        <v>44</v>
      </c>
      <c r="H651" s="42">
        <v>134611880</v>
      </c>
      <c r="I651" s="41"/>
      <c r="J651" s="41" t="s">
        <v>731</v>
      </c>
      <c r="K651" s="41" t="s">
        <v>732</v>
      </c>
      <c r="L651" s="41"/>
      <c r="M651" s="41" t="s">
        <v>733</v>
      </c>
    </row>
    <row r="652" spans="1:13" x14ac:dyDescent="0.2">
      <c r="A652" s="41" t="s">
        <v>2504</v>
      </c>
      <c r="B652" s="41" t="s">
        <v>1799</v>
      </c>
      <c r="C652" s="41" t="s">
        <v>1800</v>
      </c>
      <c r="D652" s="41" t="s">
        <v>729</v>
      </c>
      <c r="E652" s="42">
        <v>3633</v>
      </c>
      <c r="F652" s="41" t="s">
        <v>730</v>
      </c>
      <c r="G652" s="41" t="s">
        <v>44</v>
      </c>
      <c r="H652" s="42">
        <v>134611880</v>
      </c>
      <c r="I652" s="41"/>
      <c r="J652" s="41" t="s">
        <v>731</v>
      </c>
      <c r="K652" s="41" t="s">
        <v>732</v>
      </c>
      <c r="L652" s="41"/>
      <c r="M652" s="41" t="s">
        <v>733</v>
      </c>
    </row>
    <row r="653" spans="1:13" x14ac:dyDescent="0.2">
      <c r="A653" s="41" t="s">
        <v>2381</v>
      </c>
      <c r="B653" s="41" t="s">
        <v>851</v>
      </c>
      <c r="C653" s="41" t="s">
        <v>852</v>
      </c>
      <c r="D653" s="41" t="s">
        <v>856</v>
      </c>
      <c r="E653" s="42">
        <v>3640</v>
      </c>
      <c r="F653" s="41" t="s">
        <v>857</v>
      </c>
      <c r="G653" s="41" t="s">
        <v>44</v>
      </c>
      <c r="H653" s="42"/>
      <c r="I653" s="41"/>
      <c r="J653" s="41"/>
      <c r="K653" s="41" t="s">
        <v>858</v>
      </c>
      <c r="L653" s="41"/>
      <c r="M653" s="41"/>
    </row>
    <row r="654" spans="1:13" x14ac:dyDescent="0.2">
      <c r="A654" s="41" t="s">
        <v>2382</v>
      </c>
      <c r="B654" s="41" t="s">
        <v>336</v>
      </c>
      <c r="C654" s="41" t="s">
        <v>859</v>
      </c>
      <c r="D654" s="41" t="s">
        <v>856</v>
      </c>
      <c r="E654" s="42">
        <v>3640</v>
      </c>
      <c r="F654" s="41" t="s">
        <v>857</v>
      </c>
      <c r="G654" s="41" t="s">
        <v>44</v>
      </c>
      <c r="H654" s="42"/>
      <c r="I654" s="41"/>
      <c r="J654" s="41"/>
      <c r="K654" s="41" t="s">
        <v>858</v>
      </c>
      <c r="L654" s="41"/>
      <c r="M654" s="41"/>
    </row>
    <row r="655" spans="1:13" x14ac:dyDescent="0.2">
      <c r="A655" s="41" t="s">
        <v>2571</v>
      </c>
      <c r="B655" s="41" t="s">
        <v>2234</v>
      </c>
      <c r="C655" s="41" t="s">
        <v>2235</v>
      </c>
      <c r="D655" s="41" t="s">
        <v>2236</v>
      </c>
      <c r="E655" s="42">
        <v>3643</v>
      </c>
      <c r="F655" s="41" t="s">
        <v>2237</v>
      </c>
      <c r="G655" s="41" t="s">
        <v>44</v>
      </c>
      <c r="H655" s="42">
        <v>16129665</v>
      </c>
      <c r="I655" s="41"/>
      <c r="J655" s="41" t="s">
        <v>2238</v>
      </c>
      <c r="K655" s="41" t="s">
        <v>2239</v>
      </c>
      <c r="L655" s="41"/>
      <c r="M655" s="41"/>
    </row>
    <row r="656" spans="1:13" x14ac:dyDescent="0.2">
      <c r="A656" s="41" t="s">
        <v>2587</v>
      </c>
      <c r="B656" s="41" t="s">
        <v>392</v>
      </c>
      <c r="C656" s="41" t="s">
        <v>2331</v>
      </c>
      <c r="D656" s="41" t="s">
        <v>2236</v>
      </c>
      <c r="E656" s="42">
        <v>3643</v>
      </c>
      <c r="F656" s="41" t="s">
        <v>2237</v>
      </c>
      <c r="G656" s="41" t="s">
        <v>44</v>
      </c>
      <c r="H656" s="42">
        <v>16129665</v>
      </c>
      <c r="I656" s="41"/>
      <c r="J656" s="41" t="s">
        <v>2238</v>
      </c>
      <c r="K656" s="41" t="s">
        <v>2239</v>
      </c>
      <c r="L656" s="41"/>
      <c r="M656" s="41"/>
    </row>
    <row r="657" spans="1:13" x14ac:dyDescent="0.2">
      <c r="A657" s="41" t="s">
        <v>2588</v>
      </c>
      <c r="B657" s="41" t="s">
        <v>2332</v>
      </c>
      <c r="C657" s="41" t="s">
        <v>2333</v>
      </c>
      <c r="D657" s="41" t="s">
        <v>2236</v>
      </c>
      <c r="E657" s="42">
        <v>3643</v>
      </c>
      <c r="F657" s="41" t="s">
        <v>2237</v>
      </c>
      <c r="G657" s="41" t="s">
        <v>44</v>
      </c>
      <c r="H657" s="42">
        <v>16129665</v>
      </c>
      <c r="I657" s="41"/>
      <c r="J657" s="41" t="s">
        <v>2238</v>
      </c>
      <c r="K657" s="41" t="s">
        <v>2239</v>
      </c>
      <c r="L657" s="41"/>
      <c r="M657" s="41"/>
    </row>
    <row r="658" spans="1:13" x14ac:dyDescent="0.2">
      <c r="A658" s="41" t="s">
        <v>2409</v>
      </c>
      <c r="B658" s="41" t="s">
        <v>332</v>
      </c>
      <c r="C658" s="41" t="s">
        <v>77</v>
      </c>
      <c r="D658" s="41" t="s">
        <v>1088</v>
      </c>
      <c r="E658" s="42">
        <v>3645</v>
      </c>
      <c r="F658" s="41" t="s">
        <v>1089</v>
      </c>
      <c r="G658" s="41" t="s">
        <v>44</v>
      </c>
      <c r="H658" s="42"/>
      <c r="I658" s="41"/>
      <c r="J658" s="41"/>
      <c r="K658" s="41" t="s">
        <v>1090</v>
      </c>
      <c r="L658" s="41"/>
      <c r="M658" s="41"/>
    </row>
    <row r="659" spans="1:13" x14ac:dyDescent="0.2">
      <c r="A659" s="41" t="s">
        <v>2388</v>
      </c>
      <c r="B659" s="41" t="s">
        <v>958</v>
      </c>
      <c r="C659" s="41" t="s">
        <v>63</v>
      </c>
      <c r="D659" s="41" t="s">
        <v>959</v>
      </c>
      <c r="E659" s="42">
        <v>3646</v>
      </c>
      <c r="F659" s="41" t="s">
        <v>960</v>
      </c>
      <c r="G659" s="41" t="s">
        <v>44</v>
      </c>
      <c r="H659" s="42"/>
      <c r="I659" s="41"/>
      <c r="J659" s="41"/>
      <c r="K659" s="41"/>
      <c r="L659" s="41"/>
      <c r="M659" s="41"/>
    </row>
    <row r="660" spans="1:13" x14ac:dyDescent="0.2">
      <c r="A660" s="41" t="s">
        <v>2589</v>
      </c>
      <c r="B660" s="41" t="s">
        <v>2334</v>
      </c>
      <c r="C660" s="41" t="s">
        <v>79</v>
      </c>
      <c r="D660" s="41" t="s">
        <v>2335</v>
      </c>
      <c r="E660" s="42">
        <v>3647</v>
      </c>
      <c r="F660" s="41" t="s">
        <v>2336</v>
      </c>
      <c r="G660" s="41" t="s">
        <v>44</v>
      </c>
      <c r="H660" s="42"/>
      <c r="I660" s="41"/>
      <c r="J660" s="41"/>
      <c r="K660" s="41" t="s">
        <v>2337</v>
      </c>
      <c r="L660" s="41"/>
      <c r="M660" s="41"/>
    </row>
    <row r="661" spans="1:13" x14ac:dyDescent="0.2">
      <c r="A661" s="41" t="s">
        <v>2393</v>
      </c>
      <c r="B661" s="41" t="s">
        <v>329</v>
      </c>
      <c r="C661" s="41" t="s">
        <v>68</v>
      </c>
      <c r="D661" s="41" t="s">
        <v>991</v>
      </c>
      <c r="E661" s="42">
        <v>3648</v>
      </c>
      <c r="F661" s="41" t="s">
        <v>992</v>
      </c>
      <c r="G661" s="41" t="s">
        <v>44</v>
      </c>
      <c r="H661" s="42"/>
      <c r="I661" s="41"/>
      <c r="J661" s="41"/>
      <c r="K661" s="41" t="s">
        <v>993</v>
      </c>
      <c r="L661" s="41"/>
      <c r="M661" s="41"/>
    </row>
    <row r="662" spans="1:13" x14ac:dyDescent="0.2">
      <c r="A662" s="41" t="s">
        <v>2388</v>
      </c>
      <c r="B662" s="41" t="s">
        <v>958</v>
      </c>
      <c r="C662" s="41" t="s">
        <v>63</v>
      </c>
      <c r="D662" s="41" t="s">
        <v>961</v>
      </c>
      <c r="E662" s="42">
        <v>3649</v>
      </c>
      <c r="F662" s="41" t="s">
        <v>962</v>
      </c>
      <c r="G662" s="41" t="s">
        <v>44</v>
      </c>
      <c r="H662" s="42"/>
      <c r="I662" s="41"/>
      <c r="J662" s="41"/>
      <c r="K662" s="41"/>
      <c r="L662" s="41"/>
      <c r="M662" s="41"/>
    </row>
    <row r="663" spans="1:13" x14ac:dyDescent="0.2">
      <c r="A663" s="41" t="s">
        <v>2390</v>
      </c>
      <c r="B663" s="41" t="s">
        <v>975</v>
      </c>
      <c r="C663" s="41" t="s">
        <v>65</v>
      </c>
      <c r="D663" s="41" t="s">
        <v>961</v>
      </c>
      <c r="E663" s="42">
        <v>3649</v>
      </c>
      <c r="F663" s="41" t="s">
        <v>962</v>
      </c>
      <c r="G663" s="41" t="s">
        <v>44</v>
      </c>
      <c r="H663" s="42"/>
      <c r="I663" s="41"/>
      <c r="J663" s="41"/>
      <c r="K663" s="41"/>
      <c r="L663" s="41"/>
      <c r="M663" s="41"/>
    </row>
    <row r="664" spans="1:13" x14ac:dyDescent="0.2">
      <c r="A664" s="41" t="s">
        <v>2516</v>
      </c>
      <c r="B664" s="41" t="s">
        <v>371</v>
      </c>
      <c r="C664" s="41" t="s">
        <v>1868</v>
      </c>
      <c r="D664" s="41" t="s">
        <v>1875</v>
      </c>
      <c r="E664" s="42">
        <v>3665</v>
      </c>
      <c r="F664" s="41" t="s">
        <v>1876</v>
      </c>
      <c r="G664" s="41" t="s">
        <v>44</v>
      </c>
      <c r="H664" s="42"/>
      <c r="I664" s="41"/>
      <c r="J664" s="41"/>
      <c r="K664" s="41" t="s">
        <v>1877</v>
      </c>
      <c r="L664" s="41"/>
      <c r="M664" s="41"/>
    </row>
    <row r="665" spans="1:13" x14ac:dyDescent="0.2">
      <c r="A665" s="41" t="s">
        <v>2517</v>
      </c>
      <c r="B665" s="41" t="s">
        <v>372</v>
      </c>
      <c r="C665" s="41" t="s">
        <v>1888</v>
      </c>
      <c r="D665" s="41" t="s">
        <v>1875</v>
      </c>
      <c r="E665" s="42">
        <v>3665</v>
      </c>
      <c r="F665" s="41" t="s">
        <v>1876</v>
      </c>
      <c r="G665" s="41" t="s">
        <v>44</v>
      </c>
      <c r="H665" s="42"/>
      <c r="I665" s="41"/>
      <c r="J665" s="41"/>
      <c r="K665" s="41" t="s">
        <v>1877</v>
      </c>
      <c r="L665" s="41"/>
      <c r="M665" s="41"/>
    </row>
    <row r="666" spans="1:13" x14ac:dyDescent="0.2">
      <c r="A666" s="41" t="s">
        <v>2561</v>
      </c>
      <c r="B666" s="41" t="s">
        <v>2195</v>
      </c>
      <c r="C666" s="41" t="s">
        <v>2196</v>
      </c>
      <c r="D666" s="41" t="s">
        <v>1875</v>
      </c>
      <c r="E666" s="42">
        <v>3665</v>
      </c>
      <c r="F666" s="41" t="s">
        <v>1876</v>
      </c>
      <c r="G666" s="41" t="s">
        <v>44</v>
      </c>
      <c r="H666" s="42"/>
      <c r="I666" s="41"/>
      <c r="J666" s="41"/>
      <c r="K666" s="41" t="s">
        <v>1877</v>
      </c>
      <c r="L666" s="41"/>
      <c r="M666" s="41"/>
    </row>
    <row r="667" spans="1:13" x14ac:dyDescent="0.2">
      <c r="A667" s="41" t="s">
        <v>2509</v>
      </c>
      <c r="B667" s="41" t="s">
        <v>1833</v>
      </c>
      <c r="C667" s="41" t="s">
        <v>1834</v>
      </c>
      <c r="D667" s="41" t="s">
        <v>1835</v>
      </c>
      <c r="E667" s="42">
        <v>3667</v>
      </c>
      <c r="F667" s="41" t="s">
        <v>1816</v>
      </c>
      <c r="G667" s="41" t="s">
        <v>44</v>
      </c>
      <c r="H667" s="42">
        <v>16132172</v>
      </c>
      <c r="I667" s="41"/>
      <c r="J667" s="41"/>
      <c r="K667" s="41"/>
      <c r="L667" s="41"/>
      <c r="M667" s="41"/>
    </row>
    <row r="668" spans="1:13" x14ac:dyDescent="0.2">
      <c r="A668" s="41" t="s">
        <v>2527</v>
      </c>
      <c r="B668" s="41" t="s">
        <v>377</v>
      </c>
      <c r="C668" s="41" t="s">
        <v>1965</v>
      </c>
      <c r="D668" s="41" t="s">
        <v>1966</v>
      </c>
      <c r="E668" s="42">
        <v>3668</v>
      </c>
      <c r="F668" s="41"/>
      <c r="G668" s="41" t="s">
        <v>44</v>
      </c>
      <c r="H668" s="42">
        <v>5311081</v>
      </c>
      <c r="I668" s="41" t="s">
        <v>1967</v>
      </c>
      <c r="J668" s="41"/>
      <c r="K668" s="41"/>
      <c r="L668" s="41"/>
      <c r="M668" s="41" t="s">
        <v>1968</v>
      </c>
    </row>
    <row r="669" spans="1:13" x14ac:dyDescent="0.2">
      <c r="A669" s="41" t="s">
        <v>2526</v>
      </c>
      <c r="B669" s="41" t="s">
        <v>376</v>
      </c>
      <c r="C669" s="41" t="s">
        <v>1961</v>
      </c>
      <c r="D669" s="41" t="s">
        <v>1963</v>
      </c>
      <c r="E669" s="42">
        <v>3669</v>
      </c>
      <c r="F669" s="41" t="s">
        <v>1935</v>
      </c>
      <c r="G669" s="41" t="s">
        <v>44</v>
      </c>
      <c r="H669" s="42"/>
      <c r="I669" s="41"/>
      <c r="J669" s="41"/>
      <c r="K669" s="41" t="s">
        <v>1964</v>
      </c>
      <c r="L669" s="41"/>
      <c r="M669" s="41"/>
    </row>
    <row r="670" spans="1:13" x14ac:dyDescent="0.2">
      <c r="A670" s="41" t="s">
        <v>2426</v>
      </c>
      <c r="B670" s="41" t="s">
        <v>1235</v>
      </c>
      <c r="C670" s="41" t="s">
        <v>1236</v>
      </c>
      <c r="D670" s="41" t="s">
        <v>1243</v>
      </c>
      <c r="E670" s="42">
        <v>3672</v>
      </c>
      <c r="F670" s="41" t="s">
        <v>1244</v>
      </c>
      <c r="G670" s="41" t="s">
        <v>44</v>
      </c>
      <c r="H670" s="42"/>
      <c r="I670" s="41"/>
      <c r="J670" s="41"/>
      <c r="K670" s="41"/>
      <c r="L670" s="41"/>
      <c r="M670" s="41"/>
    </row>
    <row r="671" spans="1:13" x14ac:dyDescent="0.2">
      <c r="A671" s="41" t="s">
        <v>2426</v>
      </c>
      <c r="B671" s="41" t="s">
        <v>1235</v>
      </c>
      <c r="C671" s="41" t="s">
        <v>1236</v>
      </c>
      <c r="D671" s="41" t="s">
        <v>1245</v>
      </c>
      <c r="E671" s="42">
        <v>3673</v>
      </c>
      <c r="F671" s="41" t="s">
        <v>1246</v>
      </c>
      <c r="G671" s="41" t="s">
        <v>44</v>
      </c>
      <c r="H671" s="42"/>
      <c r="I671" s="41"/>
      <c r="J671" s="41"/>
      <c r="K671" s="41" t="s">
        <v>1247</v>
      </c>
      <c r="L671" s="41"/>
      <c r="M671" s="41"/>
    </row>
    <row r="672" spans="1:13" x14ac:dyDescent="0.2">
      <c r="A672" s="41" t="s">
        <v>2426</v>
      </c>
      <c r="B672" s="41" t="s">
        <v>1235</v>
      </c>
      <c r="C672" s="41" t="s">
        <v>1236</v>
      </c>
      <c r="D672" s="41" t="s">
        <v>1248</v>
      </c>
      <c r="E672" s="42">
        <v>3681</v>
      </c>
      <c r="F672" s="41" t="s">
        <v>1249</v>
      </c>
      <c r="G672" s="41" t="s">
        <v>44</v>
      </c>
      <c r="H672" s="42"/>
      <c r="I672" s="41"/>
      <c r="J672" s="41"/>
      <c r="K672" s="41" t="s">
        <v>1250</v>
      </c>
      <c r="L672" s="41"/>
      <c r="M672" s="41"/>
    </row>
    <row r="673" spans="1:13" x14ac:dyDescent="0.2">
      <c r="A673" s="41" t="s">
        <v>2484</v>
      </c>
      <c r="B673" s="41" t="s">
        <v>1680</v>
      </c>
      <c r="C673" s="41" t="s">
        <v>1681</v>
      </c>
      <c r="D673" s="41" t="s">
        <v>1682</v>
      </c>
      <c r="E673" s="42">
        <v>3697</v>
      </c>
      <c r="F673" s="41" t="s">
        <v>1683</v>
      </c>
      <c r="G673" s="41" t="s">
        <v>44</v>
      </c>
      <c r="H673" s="42"/>
      <c r="I673" s="41"/>
      <c r="J673" s="41"/>
      <c r="K673" s="41" t="s">
        <v>1684</v>
      </c>
      <c r="L673" s="41"/>
      <c r="M673" s="41"/>
    </row>
    <row r="674" spans="1:13" x14ac:dyDescent="0.2">
      <c r="A674" s="41" t="s">
        <v>2485</v>
      </c>
      <c r="B674" s="41" t="s">
        <v>1694</v>
      </c>
      <c r="C674" s="41" t="s">
        <v>1695</v>
      </c>
      <c r="D674" s="41" t="s">
        <v>1682</v>
      </c>
      <c r="E674" s="42">
        <v>3697</v>
      </c>
      <c r="F674" s="41" t="s">
        <v>1683</v>
      </c>
      <c r="G674" s="41" t="s">
        <v>44</v>
      </c>
      <c r="H674" s="42"/>
      <c r="I674" s="41"/>
      <c r="J674" s="41"/>
      <c r="K674" s="41" t="s">
        <v>1684</v>
      </c>
      <c r="L674" s="41"/>
      <c r="M674" s="41"/>
    </row>
    <row r="675" spans="1:13" x14ac:dyDescent="0.2">
      <c r="A675" s="41" t="s">
        <v>2486</v>
      </c>
      <c r="B675" s="41" t="s">
        <v>1696</v>
      </c>
      <c r="C675" s="41" t="s">
        <v>1697</v>
      </c>
      <c r="D675" s="41" t="s">
        <v>1682</v>
      </c>
      <c r="E675" s="42">
        <v>3697</v>
      </c>
      <c r="F675" s="41" t="s">
        <v>1683</v>
      </c>
      <c r="G675" s="41" t="s">
        <v>44</v>
      </c>
      <c r="H675" s="42"/>
      <c r="I675" s="41"/>
      <c r="J675" s="41"/>
      <c r="K675" s="41" t="s">
        <v>1684</v>
      </c>
      <c r="L675" s="41"/>
      <c r="M675" s="41"/>
    </row>
    <row r="676" spans="1:13" x14ac:dyDescent="0.2">
      <c r="A676" s="41" t="s">
        <v>2484</v>
      </c>
      <c r="B676" s="41" t="s">
        <v>1680</v>
      </c>
      <c r="C676" s="41" t="s">
        <v>1681</v>
      </c>
      <c r="D676" s="41" t="s">
        <v>1685</v>
      </c>
      <c r="E676" s="42">
        <v>3698</v>
      </c>
      <c r="F676" s="41" t="s">
        <v>1686</v>
      </c>
      <c r="G676" s="41" t="s">
        <v>44</v>
      </c>
      <c r="H676" s="42"/>
      <c r="I676" s="41"/>
      <c r="J676" s="41"/>
      <c r="K676" s="41" t="s">
        <v>1687</v>
      </c>
      <c r="L676" s="41"/>
      <c r="M676" s="41"/>
    </row>
    <row r="677" spans="1:13" x14ac:dyDescent="0.2">
      <c r="A677" s="41" t="s">
        <v>2485</v>
      </c>
      <c r="B677" s="41" t="s">
        <v>1694</v>
      </c>
      <c r="C677" s="41" t="s">
        <v>1695</v>
      </c>
      <c r="D677" s="41" t="s">
        <v>1685</v>
      </c>
      <c r="E677" s="42">
        <v>3698</v>
      </c>
      <c r="F677" s="41" t="s">
        <v>1686</v>
      </c>
      <c r="G677" s="41" t="s">
        <v>44</v>
      </c>
      <c r="H677" s="42"/>
      <c r="I677" s="41"/>
      <c r="J677" s="41"/>
      <c r="K677" s="41" t="s">
        <v>1687</v>
      </c>
      <c r="L677" s="41"/>
      <c r="M677" s="41"/>
    </row>
    <row r="678" spans="1:13" x14ac:dyDescent="0.2">
      <c r="A678" s="41" t="s">
        <v>2486</v>
      </c>
      <c r="B678" s="41" t="s">
        <v>1696</v>
      </c>
      <c r="C678" s="41" t="s">
        <v>1697</v>
      </c>
      <c r="D678" s="41" t="s">
        <v>1685</v>
      </c>
      <c r="E678" s="42">
        <v>3698</v>
      </c>
      <c r="F678" s="41" t="s">
        <v>1686</v>
      </c>
      <c r="G678" s="41" t="s">
        <v>44</v>
      </c>
      <c r="H678" s="42"/>
      <c r="I678" s="41"/>
      <c r="J678" s="41"/>
      <c r="K678" s="41" t="s">
        <v>1687</v>
      </c>
      <c r="L678" s="41"/>
      <c r="M678" s="41"/>
    </row>
    <row r="679" spans="1:13" x14ac:dyDescent="0.2">
      <c r="A679" s="41" t="s">
        <v>2484</v>
      </c>
      <c r="B679" s="41" t="s">
        <v>1680</v>
      </c>
      <c r="C679" s="41" t="s">
        <v>1681</v>
      </c>
      <c r="D679" s="41" t="s">
        <v>1688</v>
      </c>
      <c r="E679" s="42">
        <v>3699</v>
      </c>
      <c r="F679" s="41" t="s">
        <v>1689</v>
      </c>
      <c r="G679" s="41" t="s">
        <v>44</v>
      </c>
      <c r="H679" s="42"/>
      <c r="I679" s="41"/>
      <c r="J679" s="41"/>
      <c r="K679" s="41" t="s">
        <v>1690</v>
      </c>
      <c r="L679" s="41"/>
      <c r="M679" s="41"/>
    </row>
    <row r="680" spans="1:13" x14ac:dyDescent="0.2">
      <c r="A680" s="41" t="s">
        <v>2485</v>
      </c>
      <c r="B680" s="41" t="s">
        <v>1694</v>
      </c>
      <c r="C680" s="41" t="s">
        <v>1695</v>
      </c>
      <c r="D680" s="41" t="s">
        <v>1688</v>
      </c>
      <c r="E680" s="42">
        <v>3699</v>
      </c>
      <c r="F680" s="41" t="s">
        <v>1689</v>
      </c>
      <c r="G680" s="41" t="s">
        <v>44</v>
      </c>
      <c r="H680" s="42"/>
      <c r="I680" s="41"/>
      <c r="J680" s="41"/>
      <c r="K680" s="41" t="s">
        <v>1690</v>
      </c>
      <c r="L680" s="41"/>
      <c r="M680" s="41"/>
    </row>
    <row r="681" spans="1:13" x14ac:dyDescent="0.2">
      <c r="A681" s="41" t="s">
        <v>2486</v>
      </c>
      <c r="B681" s="41" t="s">
        <v>1696</v>
      </c>
      <c r="C681" s="41" t="s">
        <v>1697</v>
      </c>
      <c r="D681" s="41" t="s">
        <v>1688</v>
      </c>
      <c r="E681" s="42">
        <v>3699</v>
      </c>
      <c r="F681" s="41" t="s">
        <v>1689</v>
      </c>
      <c r="G681" s="41" t="s">
        <v>44</v>
      </c>
      <c r="H681" s="42"/>
      <c r="I681" s="41"/>
      <c r="J681" s="41"/>
      <c r="K681" s="41" t="s">
        <v>1690</v>
      </c>
      <c r="L681" s="41"/>
      <c r="M681" s="41"/>
    </row>
    <row r="682" spans="1:13" x14ac:dyDescent="0.2">
      <c r="A682" s="41" t="s">
        <v>2484</v>
      </c>
      <c r="B682" s="41" t="s">
        <v>1680</v>
      </c>
      <c r="C682" s="41" t="s">
        <v>1681</v>
      </c>
      <c r="D682" s="41" t="s">
        <v>1691</v>
      </c>
      <c r="E682" s="42">
        <v>3700</v>
      </c>
      <c r="F682" s="41" t="s">
        <v>1692</v>
      </c>
      <c r="G682" s="41" t="s">
        <v>44</v>
      </c>
      <c r="H682" s="42"/>
      <c r="I682" s="41"/>
      <c r="J682" s="41"/>
      <c r="K682" s="41" t="s">
        <v>1693</v>
      </c>
      <c r="L682" s="41"/>
      <c r="M682" s="41"/>
    </row>
    <row r="683" spans="1:13" x14ac:dyDescent="0.2">
      <c r="A683" s="41" t="s">
        <v>2485</v>
      </c>
      <c r="B683" s="41" t="s">
        <v>1694</v>
      </c>
      <c r="C683" s="41" t="s">
        <v>1695</v>
      </c>
      <c r="D683" s="41" t="s">
        <v>1691</v>
      </c>
      <c r="E683" s="42">
        <v>3700</v>
      </c>
      <c r="F683" s="41" t="s">
        <v>1692</v>
      </c>
      <c r="G683" s="41" t="s">
        <v>44</v>
      </c>
      <c r="H683" s="42"/>
      <c r="I683" s="41"/>
      <c r="J683" s="41"/>
      <c r="K683" s="41" t="s">
        <v>1693</v>
      </c>
      <c r="L683" s="41"/>
      <c r="M683" s="41"/>
    </row>
    <row r="684" spans="1:13" x14ac:dyDescent="0.2">
      <c r="A684" s="41" t="s">
        <v>2486</v>
      </c>
      <c r="B684" s="41" t="s">
        <v>1696</v>
      </c>
      <c r="C684" s="41" t="s">
        <v>1697</v>
      </c>
      <c r="D684" s="41" t="s">
        <v>1691</v>
      </c>
      <c r="E684" s="42">
        <v>3700</v>
      </c>
      <c r="F684" s="41" t="s">
        <v>1692</v>
      </c>
      <c r="G684" s="41" t="s">
        <v>44</v>
      </c>
      <c r="H684" s="42"/>
      <c r="I684" s="41"/>
      <c r="J684" s="41"/>
      <c r="K684" s="41" t="s">
        <v>1693</v>
      </c>
      <c r="L684" s="41"/>
      <c r="M684" s="41"/>
    </row>
    <row r="685" spans="1:13" x14ac:dyDescent="0.2">
      <c r="A685" s="41" t="s">
        <v>2543</v>
      </c>
      <c r="B685" s="41" t="s">
        <v>2081</v>
      </c>
      <c r="C685" s="41" t="s">
        <v>2082</v>
      </c>
      <c r="D685" s="41" t="s">
        <v>2096</v>
      </c>
      <c r="E685" s="42">
        <v>3706</v>
      </c>
      <c r="F685" s="41" t="s">
        <v>2094</v>
      </c>
      <c r="G685" s="41" t="s">
        <v>44</v>
      </c>
      <c r="H685" s="42"/>
      <c r="I685" s="41"/>
      <c r="J685" s="41"/>
      <c r="K685" s="41" t="s">
        <v>2097</v>
      </c>
      <c r="L685" s="41"/>
      <c r="M685" s="41"/>
    </row>
    <row r="686" spans="1:13" x14ac:dyDescent="0.2">
      <c r="A686" s="41" t="s">
        <v>2386</v>
      </c>
      <c r="B686" s="41" t="s">
        <v>333</v>
      </c>
      <c r="C686" s="41" t="s">
        <v>905</v>
      </c>
      <c r="D686" s="41" t="s">
        <v>924</v>
      </c>
      <c r="E686" s="42">
        <v>3725</v>
      </c>
      <c r="F686" s="41"/>
      <c r="G686" s="41" t="s">
        <v>44</v>
      </c>
      <c r="H686" s="42">
        <v>3084441</v>
      </c>
      <c r="I686" s="41" t="s">
        <v>925</v>
      </c>
      <c r="J686" s="41"/>
      <c r="K686" s="41" t="s">
        <v>926</v>
      </c>
      <c r="L686" s="41"/>
      <c r="M686" s="41" t="s">
        <v>927</v>
      </c>
    </row>
    <row r="687" spans="1:13" x14ac:dyDescent="0.2">
      <c r="A687" s="41" t="s">
        <v>2434</v>
      </c>
      <c r="B687" s="41" t="s">
        <v>1279</v>
      </c>
      <c r="C687" s="41" t="s">
        <v>1280</v>
      </c>
      <c r="D687" s="41" t="s">
        <v>924</v>
      </c>
      <c r="E687" s="42">
        <v>3725</v>
      </c>
      <c r="F687" s="41"/>
      <c r="G687" s="41" t="s">
        <v>44</v>
      </c>
      <c r="H687" s="42">
        <v>3084441</v>
      </c>
      <c r="I687" s="41" t="s">
        <v>925</v>
      </c>
      <c r="J687" s="41"/>
      <c r="K687" s="41" t="s">
        <v>926</v>
      </c>
      <c r="L687" s="41"/>
      <c r="M687" s="41" t="s">
        <v>927</v>
      </c>
    </row>
    <row r="688" spans="1:13" x14ac:dyDescent="0.2">
      <c r="A688" s="41" t="s">
        <v>2382</v>
      </c>
      <c r="B688" s="41" t="s">
        <v>336</v>
      </c>
      <c r="C688" s="41" t="s">
        <v>859</v>
      </c>
      <c r="D688" s="41" t="s">
        <v>862</v>
      </c>
      <c r="E688" s="42">
        <v>3728</v>
      </c>
      <c r="F688" s="41" t="s">
        <v>863</v>
      </c>
      <c r="G688" s="41" t="s">
        <v>44</v>
      </c>
      <c r="H688" s="42"/>
      <c r="I688" s="41"/>
      <c r="J688" s="41"/>
      <c r="K688" s="41" t="s">
        <v>864</v>
      </c>
      <c r="L688" s="41"/>
      <c r="M688" s="41"/>
    </row>
    <row r="689" spans="1:13" x14ac:dyDescent="0.2">
      <c r="A689" s="41" t="s">
        <v>2405</v>
      </c>
      <c r="B689" s="41" t="s">
        <v>1058</v>
      </c>
      <c r="C689" s="41" t="s">
        <v>73</v>
      </c>
      <c r="D689" s="41" t="s">
        <v>1067</v>
      </c>
      <c r="E689" s="42">
        <v>3729</v>
      </c>
      <c r="F689" s="41" t="s">
        <v>1068</v>
      </c>
      <c r="G689" s="41" t="s">
        <v>44</v>
      </c>
      <c r="H689" s="42"/>
      <c r="I689" s="41"/>
      <c r="J689" s="41"/>
      <c r="K689" s="41"/>
      <c r="L689" s="41"/>
      <c r="M689" s="41"/>
    </row>
    <row r="690" spans="1:13" x14ac:dyDescent="0.2">
      <c r="A690" s="41" t="s">
        <v>2516</v>
      </c>
      <c r="B690" s="41" t="s">
        <v>371</v>
      </c>
      <c r="C690" s="41" t="s">
        <v>1868</v>
      </c>
      <c r="D690" s="41" t="s">
        <v>1878</v>
      </c>
      <c r="E690" s="42">
        <v>3735</v>
      </c>
      <c r="F690" s="41" t="s">
        <v>1879</v>
      </c>
      <c r="G690" s="41" t="s">
        <v>44</v>
      </c>
      <c r="H690" s="42"/>
      <c r="I690" s="41"/>
      <c r="J690" s="41"/>
      <c r="K690" s="41" t="s">
        <v>1880</v>
      </c>
      <c r="L690" s="41"/>
      <c r="M690" s="41"/>
    </row>
    <row r="691" spans="1:13" x14ac:dyDescent="0.2">
      <c r="A691" s="41" t="s">
        <v>2517</v>
      </c>
      <c r="B691" s="41" t="s">
        <v>372</v>
      </c>
      <c r="C691" s="41" t="s">
        <v>1888</v>
      </c>
      <c r="D691" s="41" t="s">
        <v>1878</v>
      </c>
      <c r="E691" s="42">
        <v>3735</v>
      </c>
      <c r="F691" s="41" t="s">
        <v>1879</v>
      </c>
      <c r="G691" s="41" t="s">
        <v>44</v>
      </c>
      <c r="H691" s="42"/>
      <c r="I691" s="41"/>
      <c r="J691" s="41"/>
      <c r="K691" s="41" t="s">
        <v>1880</v>
      </c>
      <c r="L691" s="41"/>
      <c r="M691" s="41"/>
    </row>
    <row r="692" spans="1:13" x14ac:dyDescent="0.2">
      <c r="A692" s="41" t="s">
        <v>2516</v>
      </c>
      <c r="B692" s="41" t="s">
        <v>371</v>
      </c>
      <c r="C692" s="41" t="s">
        <v>1868</v>
      </c>
      <c r="D692" s="41" t="s">
        <v>1881</v>
      </c>
      <c r="E692" s="42">
        <v>3736</v>
      </c>
      <c r="F692" s="41" t="s">
        <v>1879</v>
      </c>
      <c r="G692" s="41" t="s">
        <v>44</v>
      </c>
      <c r="H692" s="42"/>
      <c r="I692" s="41"/>
      <c r="J692" s="41"/>
      <c r="K692" s="41" t="s">
        <v>1882</v>
      </c>
      <c r="L692" s="41"/>
      <c r="M692" s="41"/>
    </row>
    <row r="693" spans="1:13" x14ac:dyDescent="0.2">
      <c r="A693" s="41" t="s">
        <v>2517</v>
      </c>
      <c r="B693" s="41" t="s">
        <v>372</v>
      </c>
      <c r="C693" s="41" t="s">
        <v>1888</v>
      </c>
      <c r="D693" s="41" t="s">
        <v>1881</v>
      </c>
      <c r="E693" s="42">
        <v>3736</v>
      </c>
      <c r="F693" s="41" t="s">
        <v>1879</v>
      </c>
      <c r="G693" s="41" t="s">
        <v>44</v>
      </c>
      <c r="H693" s="42"/>
      <c r="I693" s="41"/>
      <c r="J693" s="41"/>
      <c r="K693" s="41" t="s">
        <v>1882</v>
      </c>
      <c r="L693" s="41"/>
      <c r="M693" s="41"/>
    </row>
    <row r="694" spans="1:13" x14ac:dyDescent="0.2">
      <c r="A694" s="41" t="s">
        <v>2557</v>
      </c>
      <c r="B694" s="41" t="s">
        <v>2162</v>
      </c>
      <c r="C694" s="41" t="s">
        <v>2163</v>
      </c>
      <c r="D694" s="41" t="s">
        <v>2166</v>
      </c>
      <c r="E694" s="42">
        <v>3738</v>
      </c>
      <c r="F694" s="41" t="s">
        <v>2167</v>
      </c>
      <c r="G694" s="41" t="s">
        <v>44</v>
      </c>
      <c r="H694" s="42"/>
      <c r="I694" s="41"/>
      <c r="J694" s="41"/>
      <c r="K694" s="41" t="s">
        <v>2168</v>
      </c>
      <c r="L694" s="41"/>
      <c r="M694" s="41"/>
    </row>
    <row r="695" spans="1:13" x14ac:dyDescent="0.2">
      <c r="A695" s="41" t="s">
        <v>2559</v>
      </c>
      <c r="B695" s="41" t="s">
        <v>381</v>
      </c>
      <c r="C695" s="41" t="s">
        <v>2181</v>
      </c>
      <c r="D695" s="41" t="s">
        <v>2166</v>
      </c>
      <c r="E695" s="42">
        <v>3738</v>
      </c>
      <c r="F695" s="41" t="s">
        <v>2167</v>
      </c>
      <c r="G695" s="41" t="s">
        <v>44</v>
      </c>
      <c r="H695" s="42"/>
      <c r="I695" s="41"/>
      <c r="J695" s="41"/>
      <c r="K695" s="41" t="s">
        <v>2168</v>
      </c>
      <c r="L695" s="41"/>
      <c r="M695" s="41"/>
    </row>
    <row r="696" spans="1:13" x14ac:dyDescent="0.2">
      <c r="A696" s="41" t="s">
        <v>2560</v>
      </c>
      <c r="B696" s="41" t="s">
        <v>2191</v>
      </c>
      <c r="C696" s="41" t="s">
        <v>2192</v>
      </c>
      <c r="D696" s="41" t="s">
        <v>2166</v>
      </c>
      <c r="E696" s="42">
        <v>3738</v>
      </c>
      <c r="F696" s="41" t="s">
        <v>2167</v>
      </c>
      <c r="G696" s="41" t="s">
        <v>44</v>
      </c>
      <c r="H696" s="42"/>
      <c r="I696" s="41"/>
      <c r="J696" s="41"/>
      <c r="K696" s="41" t="s">
        <v>2168</v>
      </c>
      <c r="L696" s="41"/>
      <c r="M696" s="41"/>
    </row>
    <row r="697" spans="1:13" x14ac:dyDescent="0.2">
      <c r="A697" s="41" t="s">
        <v>2582</v>
      </c>
      <c r="B697" s="41" t="s">
        <v>2312</v>
      </c>
      <c r="C697" s="41" t="s">
        <v>2313</v>
      </c>
      <c r="D697" s="41" t="s">
        <v>2314</v>
      </c>
      <c r="E697" s="42">
        <v>3920</v>
      </c>
      <c r="F697" s="41"/>
      <c r="G697" s="41" t="s">
        <v>44</v>
      </c>
      <c r="H697" s="42"/>
      <c r="I697" s="41"/>
      <c r="J697" s="41" t="s">
        <v>2315</v>
      </c>
      <c r="K697" s="41" t="s">
        <v>2316</v>
      </c>
      <c r="L697" s="41"/>
      <c r="M697" s="41"/>
    </row>
    <row r="698" spans="1:13" x14ac:dyDescent="0.2">
      <c r="A698" s="41" t="s">
        <v>2424</v>
      </c>
      <c r="B698" s="41" t="s">
        <v>1225</v>
      </c>
      <c r="C698" s="41" t="s">
        <v>116</v>
      </c>
      <c r="D698" s="41" t="s">
        <v>1228</v>
      </c>
      <c r="E698" s="42">
        <v>3935</v>
      </c>
      <c r="F698" s="41" t="s">
        <v>1229</v>
      </c>
      <c r="G698" s="41" t="s">
        <v>44</v>
      </c>
      <c r="H698" s="42"/>
      <c r="I698" s="41"/>
      <c r="J698" s="41"/>
      <c r="K698" s="41"/>
      <c r="L698" s="41"/>
      <c r="M698" s="41"/>
    </row>
    <row r="699" spans="1:13" x14ac:dyDescent="0.2">
      <c r="A699" s="41" t="s">
        <v>2516</v>
      </c>
      <c r="B699" s="41" t="s">
        <v>371</v>
      </c>
      <c r="C699" s="41" t="s">
        <v>1868</v>
      </c>
      <c r="D699" s="41" t="s">
        <v>1883</v>
      </c>
      <c r="E699" s="42">
        <v>4016</v>
      </c>
      <c r="F699" s="41" t="s">
        <v>1884</v>
      </c>
      <c r="G699" s="41" t="s">
        <v>44</v>
      </c>
      <c r="H699" s="42"/>
      <c r="I699" s="41"/>
      <c r="J699" s="41"/>
      <c r="K699" s="41" t="s">
        <v>1885</v>
      </c>
      <c r="L699" s="41"/>
      <c r="M699" s="41"/>
    </row>
    <row r="700" spans="1:13" x14ac:dyDescent="0.2">
      <c r="A700" s="41" t="s">
        <v>2517</v>
      </c>
      <c r="B700" s="41" t="s">
        <v>372</v>
      </c>
      <c r="C700" s="41" t="s">
        <v>1888</v>
      </c>
      <c r="D700" s="41" t="s">
        <v>1883</v>
      </c>
      <c r="E700" s="42">
        <v>4016</v>
      </c>
      <c r="F700" s="41" t="s">
        <v>1884</v>
      </c>
      <c r="G700" s="41" t="s">
        <v>44</v>
      </c>
      <c r="H700" s="42"/>
      <c r="I700" s="41"/>
      <c r="J700" s="41"/>
      <c r="K700" s="41" t="s">
        <v>1885</v>
      </c>
      <c r="L700" s="41"/>
      <c r="M700" s="41"/>
    </row>
    <row r="701" spans="1:13" x14ac:dyDescent="0.2">
      <c r="A701" s="41" t="s">
        <v>2503</v>
      </c>
      <c r="B701" s="41" t="s">
        <v>1795</v>
      </c>
      <c r="C701" s="41" t="s">
        <v>1796</v>
      </c>
      <c r="D701" s="41" t="s">
        <v>1797</v>
      </c>
      <c r="E701" s="42">
        <v>4057</v>
      </c>
      <c r="F701" s="41" t="s">
        <v>876</v>
      </c>
      <c r="G701" s="41" t="s">
        <v>44</v>
      </c>
      <c r="H701" s="42"/>
      <c r="I701" s="41"/>
      <c r="J701" s="41"/>
      <c r="K701" s="41" t="s">
        <v>1798</v>
      </c>
      <c r="L701" s="41"/>
      <c r="M701" s="41"/>
    </row>
    <row r="702" spans="1:13" x14ac:dyDescent="0.2">
      <c r="A702" s="41" t="s">
        <v>2502</v>
      </c>
      <c r="B702" s="41" t="s">
        <v>1789</v>
      </c>
      <c r="C702" s="41" t="s">
        <v>1790</v>
      </c>
      <c r="D702" s="41" t="s">
        <v>1791</v>
      </c>
      <c r="E702" s="42">
        <v>4058</v>
      </c>
      <c r="F702" s="41" t="s">
        <v>1792</v>
      </c>
      <c r="G702" s="41" t="s">
        <v>44</v>
      </c>
      <c r="H702" s="42">
        <v>16158367</v>
      </c>
      <c r="I702" s="41"/>
      <c r="J702" s="41"/>
      <c r="K702" s="41" t="s">
        <v>1793</v>
      </c>
      <c r="L702" s="41"/>
      <c r="M702" s="41" t="s">
        <v>1794</v>
      </c>
    </row>
    <row r="703" spans="1:13" x14ac:dyDescent="0.2">
      <c r="A703" s="41" t="s">
        <v>2357</v>
      </c>
      <c r="B703" s="41" t="s">
        <v>699</v>
      </c>
      <c r="C703" s="41" t="s">
        <v>60</v>
      </c>
      <c r="D703" s="41" t="s">
        <v>703</v>
      </c>
      <c r="E703" s="42">
        <v>4358</v>
      </c>
      <c r="F703" s="41" t="s">
        <v>704</v>
      </c>
      <c r="G703" s="41" t="s">
        <v>44</v>
      </c>
      <c r="H703" s="42"/>
      <c r="I703" s="41"/>
      <c r="J703" s="41"/>
      <c r="K703" s="41" t="s">
        <v>705</v>
      </c>
      <c r="L703" s="41"/>
      <c r="M703" s="41"/>
    </row>
    <row r="704" spans="1:13" x14ac:dyDescent="0.2">
      <c r="A704" s="41" t="s">
        <v>2407</v>
      </c>
      <c r="B704" s="41" t="s">
        <v>1081</v>
      </c>
      <c r="C704" s="41" t="s">
        <v>75</v>
      </c>
      <c r="D704" s="41" t="s">
        <v>703</v>
      </c>
      <c r="E704" s="42">
        <v>4358</v>
      </c>
      <c r="F704" s="41" t="s">
        <v>704</v>
      </c>
      <c r="G704" s="41" t="s">
        <v>44</v>
      </c>
      <c r="H704" s="42"/>
      <c r="I704" s="41"/>
      <c r="J704" s="41"/>
      <c r="K704" s="41" t="s">
        <v>705</v>
      </c>
      <c r="L704" s="41"/>
      <c r="M704" s="41"/>
    </row>
    <row r="705" spans="1:13" x14ac:dyDescent="0.2">
      <c r="A705" s="41" t="s">
        <v>2408</v>
      </c>
      <c r="B705" s="41" t="s">
        <v>331</v>
      </c>
      <c r="C705" s="41" t="s">
        <v>76</v>
      </c>
      <c r="D705" s="41" t="s">
        <v>703</v>
      </c>
      <c r="E705" s="42">
        <v>4358</v>
      </c>
      <c r="F705" s="41" t="s">
        <v>704</v>
      </c>
      <c r="G705" s="41" t="s">
        <v>44</v>
      </c>
      <c r="H705" s="42"/>
      <c r="I705" s="41"/>
      <c r="J705" s="41"/>
      <c r="K705" s="41" t="s">
        <v>705</v>
      </c>
      <c r="L705" s="41"/>
      <c r="M705" s="41"/>
    </row>
    <row r="706" spans="1:13" x14ac:dyDescent="0.2">
      <c r="A706" s="41" t="s">
        <v>2589</v>
      </c>
      <c r="B706" s="41" t="s">
        <v>2334</v>
      </c>
      <c r="C706" s="41" t="s">
        <v>79</v>
      </c>
      <c r="D706" s="41" t="s">
        <v>2338</v>
      </c>
      <c r="E706" s="42">
        <v>4370</v>
      </c>
      <c r="F706" s="41" t="s">
        <v>2339</v>
      </c>
      <c r="G706" s="41" t="s">
        <v>44</v>
      </c>
      <c r="H706" s="42"/>
      <c r="I706" s="41"/>
      <c r="J706" s="41"/>
      <c r="K706" s="41" t="s">
        <v>2340</v>
      </c>
      <c r="L706" s="41"/>
      <c r="M706" s="41"/>
    </row>
    <row r="707" spans="1:13" x14ac:dyDescent="0.2">
      <c r="A707" s="41" t="s">
        <v>2544</v>
      </c>
      <c r="B707" s="41" t="s">
        <v>387</v>
      </c>
      <c r="C707" s="41" t="s">
        <v>210</v>
      </c>
      <c r="D707" s="41" t="s">
        <v>2098</v>
      </c>
      <c r="E707" s="42">
        <v>4453</v>
      </c>
      <c r="F707" s="41" t="s">
        <v>2099</v>
      </c>
      <c r="G707" s="41" t="s">
        <v>44</v>
      </c>
      <c r="H707" s="42"/>
      <c r="I707" s="41"/>
      <c r="J707" s="41"/>
      <c r="K707" s="41"/>
      <c r="L707" s="41"/>
      <c r="M707" s="41"/>
    </row>
    <row r="708" spans="1:13" x14ac:dyDescent="0.2">
      <c r="A708" s="41" t="s">
        <v>2545</v>
      </c>
      <c r="B708" s="41" t="s">
        <v>2100</v>
      </c>
      <c r="C708" s="41" t="s">
        <v>212</v>
      </c>
      <c r="D708" s="41" t="s">
        <v>2098</v>
      </c>
      <c r="E708" s="42">
        <v>4453</v>
      </c>
      <c r="F708" s="41" t="s">
        <v>2099</v>
      </c>
      <c r="G708" s="41" t="s">
        <v>44</v>
      </c>
      <c r="H708" s="42"/>
      <c r="I708" s="41"/>
      <c r="J708" s="41"/>
      <c r="K708" s="41"/>
      <c r="L708" s="41"/>
      <c r="M708" s="41"/>
    </row>
    <row r="709" spans="1:13" x14ac:dyDescent="0.2">
      <c r="A709" s="41" t="s">
        <v>2546</v>
      </c>
      <c r="B709" s="41" t="s">
        <v>2101</v>
      </c>
      <c r="C709" s="41" t="s">
        <v>213</v>
      </c>
      <c r="D709" s="41" t="s">
        <v>2098</v>
      </c>
      <c r="E709" s="42">
        <v>4453</v>
      </c>
      <c r="F709" s="41" t="s">
        <v>2099</v>
      </c>
      <c r="G709" s="41" t="s">
        <v>44</v>
      </c>
      <c r="H709" s="42"/>
      <c r="I709" s="41"/>
      <c r="J709" s="41"/>
      <c r="K709" s="41"/>
      <c r="L709" s="41"/>
      <c r="M709" s="41"/>
    </row>
    <row r="710" spans="1:13" x14ac:dyDescent="0.2">
      <c r="A710" s="41" t="s">
        <v>2461</v>
      </c>
      <c r="B710" s="41" t="s">
        <v>335</v>
      </c>
      <c r="C710" s="41" t="s">
        <v>1557</v>
      </c>
      <c r="D710" s="41" t="s">
        <v>1558</v>
      </c>
      <c r="E710" s="42">
        <v>5336</v>
      </c>
      <c r="F710" s="41" t="s">
        <v>1299</v>
      </c>
      <c r="G710" s="41" t="s">
        <v>44</v>
      </c>
      <c r="H710" s="42"/>
      <c r="I710" s="41"/>
      <c r="J710" s="41"/>
      <c r="K710" s="41"/>
      <c r="L710" s="41"/>
      <c r="M710" s="41"/>
    </row>
    <row r="711" spans="1:13" x14ac:dyDescent="0.2">
      <c r="A711" s="41" t="s">
        <v>2516</v>
      </c>
      <c r="B711" s="41" t="s">
        <v>371</v>
      </c>
      <c r="C711" s="41" t="s">
        <v>1868</v>
      </c>
      <c r="D711" s="41" t="s">
        <v>1886</v>
      </c>
      <c r="E711" s="42">
        <v>5340</v>
      </c>
      <c r="F711" s="41" t="s">
        <v>1884</v>
      </c>
      <c r="G711" s="41" t="s">
        <v>44</v>
      </c>
      <c r="H711" s="42"/>
      <c r="I711" s="41"/>
      <c r="J711" s="41"/>
      <c r="K711" s="41" t="s">
        <v>1887</v>
      </c>
      <c r="L711" s="41"/>
      <c r="M711" s="41"/>
    </row>
    <row r="712" spans="1:13" x14ac:dyDescent="0.2">
      <c r="A712" s="41" t="s">
        <v>2517</v>
      </c>
      <c r="B712" s="41" t="s">
        <v>372</v>
      </c>
      <c r="C712" s="41" t="s">
        <v>1888</v>
      </c>
      <c r="D712" s="41" t="s">
        <v>1886</v>
      </c>
      <c r="E712" s="42">
        <v>5340</v>
      </c>
      <c r="F712" s="41" t="s">
        <v>1884</v>
      </c>
      <c r="G712" s="41" t="s">
        <v>44</v>
      </c>
      <c r="H712" s="42"/>
      <c r="I712" s="41"/>
      <c r="J712" s="41"/>
      <c r="K712" s="41" t="s">
        <v>1887</v>
      </c>
      <c r="L712" s="41"/>
      <c r="M712" s="41"/>
    </row>
    <row r="713" spans="1:13" x14ac:dyDescent="0.2">
      <c r="A713" s="41" t="s">
        <v>2376</v>
      </c>
      <c r="B713" s="41" t="s">
        <v>321</v>
      </c>
      <c r="C713" s="41" t="s">
        <v>781</v>
      </c>
      <c r="D713" s="41" t="s">
        <v>790</v>
      </c>
      <c r="E713" s="42">
        <v>5368</v>
      </c>
      <c r="F713" s="41" t="s">
        <v>783</v>
      </c>
      <c r="G713" s="41" t="s">
        <v>44</v>
      </c>
      <c r="H713" s="42">
        <v>123814</v>
      </c>
      <c r="I713" s="41"/>
      <c r="J713" s="41"/>
      <c r="K713" s="41" t="s">
        <v>791</v>
      </c>
      <c r="L713" s="41"/>
      <c r="M713" s="41"/>
    </row>
    <row r="714" spans="1:13" x14ac:dyDescent="0.2">
      <c r="A714" s="41" t="s">
        <v>2423</v>
      </c>
      <c r="B714" s="41" t="s">
        <v>1190</v>
      </c>
      <c r="C714" s="41" t="s">
        <v>1191</v>
      </c>
      <c r="D714" s="41" t="s">
        <v>1211</v>
      </c>
      <c r="E714" s="42">
        <v>5527</v>
      </c>
      <c r="F714" s="41" t="s">
        <v>1212</v>
      </c>
      <c r="G714" s="41" t="s">
        <v>44</v>
      </c>
      <c r="H714" s="42">
        <v>134611881</v>
      </c>
      <c r="I714" s="41"/>
      <c r="J714" s="41"/>
      <c r="K714" s="41" t="s">
        <v>1213</v>
      </c>
      <c r="L714" s="41"/>
      <c r="M714" s="41" t="s">
        <v>1214</v>
      </c>
    </row>
    <row r="715" spans="1:13" x14ac:dyDescent="0.2">
      <c r="A715" s="41" t="s">
        <v>2442</v>
      </c>
      <c r="B715" s="41" t="s">
        <v>1329</v>
      </c>
      <c r="C715" s="41" t="s">
        <v>1330</v>
      </c>
      <c r="D715" s="41" t="s">
        <v>1331</v>
      </c>
      <c r="E715" s="42">
        <v>5654</v>
      </c>
      <c r="F715" s="41"/>
      <c r="G715" s="41" t="s">
        <v>44</v>
      </c>
      <c r="H715" s="42"/>
      <c r="I715" s="41"/>
      <c r="J715" s="41"/>
      <c r="K715" s="41" t="s">
        <v>1332</v>
      </c>
      <c r="L715" s="41"/>
      <c r="M715" s="41"/>
    </row>
    <row r="716" spans="1:13" x14ac:dyDescent="0.2">
      <c r="A716" s="41" t="s">
        <v>2561</v>
      </c>
      <c r="B716" s="41" t="s">
        <v>2195</v>
      </c>
      <c r="C716" s="41" t="s">
        <v>2196</v>
      </c>
      <c r="D716" s="41" t="s">
        <v>2197</v>
      </c>
      <c r="E716" s="42">
        <v>5895</v>
      </c>
      <c r="F716" s="41"/>
      <c r="G716" s="41" t="s">
        <v>44</v>
      </c>
      <c r="H716" s="42"/>
      <c r="I716" s="41"/>
      <c r="J716" s="41"/>
      <c r="K716" s="41" t="s">
        <v>2198</v>
      </c>
      <c r="L716" s="41"/>
      <c r="M716" s="41"/>
    </row>
    <row r="717" spans="1:13" x14ac:dyDescent="0.2">
      <c r="A717" s="41" t="s">
        <v>2375</v>
      </c>
      <c r="B717" s="41" t="s">
        <v>778</v>
      </c>
      <c r="C717" s="41" t="s">
        <v>779</v>
      </c>
      <c r="D717" s="41" t="s">
        <v>780</v>
      </c>
      <c r="E717" s="42">
        <v>5899</v>
      </c>
      <c r="F717" s="41"/>
      <c r="G717" s="41" t="s">
        <v>44</v>
      </c>
      <c r="H717" s="42"/>
      <c r="I717" s="41"/>
      <c r="J717" s="41"/>
      <c r="K717" s="41"/>
      <c r="L717" s="41"/>
      <c r="M717" s="41"/>
    </row>
    <row r="718" spans="1:13" x14ac:dyDescent="0.2">
      <c r="A718" s="41" t="s">
        <v>2429</v>
      </c>
      <c r="B718" s="41" t="s">
        <v>1258</v>
      </c>
      <c r="C718" s="41" t="s">
        <v>1259</v>
      </c>
      <c r="D718" s="41" t="s">
        <v>1260</v>
      </c>
      <c r="E718" s="42">
        <v>6067</v>
      </c>
      <c r="F718" s="41" t="s">
        <v>1261</v>
      </c>
      <c r="G718" s="41" t="s">
        <v>44</v>
      </c>
      <c r="H718" s="42"/>
      <c r="I718" s="41"/>
      <c r="J718" s="41"/>
      <c r="K718" s="41"/>
      <c r="L718" s="41"/>
      <c r="M718" s="41"/>
    </row>
    <row r="719" spans="1:13" x14ac:dyDescent="0.2">
      <c r="A719" s="41" t="s">
        <v>2460</v>
      </c>
      <c r="B719" s="41" t="s">
        <v>1555</v>
      </c>
      <c r="C719" s="41" t="s">
        <v>1556</v>
      </c>
      <c r="D719" s="41" t="s">
        <v>1260</v>
      </c>
      <c r="E719" s="42">
        <v>6067</v>
      </c>
      <c r="F719" s="41" t="s">
        <v>1261</v>
      </c>
      <c r="G719" s="41" t="s">
        <v>44</v>
      </c>
      <c r="H719" s="42"/>
      <c r="I719" s="41"/>
      <c r="J719" s="41"/>
      <c r="K719" s="41"/>
      <c r="L719" s="41"/>
      <c r="M719" s="41"/>
    </row>
    <row r="720" spans="1:13" x14ac:dyDescent="0.2">
      <c r="A720" s="41" t="s">
        <v>2475</v>
      </c>
      <c r="B720" s="41" t="s">
        <v>1622</v>
      </c>
      <c r="C720" s="41" t="s">
        <v>1623</v>
      </c>
      <c r="D720" s="41" t="s">
        <v>1635</v>
      </c>
      <c r="E720" s="42">
        <v>6175</v>
      </c>
      <c r="F720" s="41"/>
      <c r="G720" s="41" t="s">
        <v>44</v>
      </c>
      <c r="H720" s="42"/>
      <c r="I720" s="41"/>
      <c r="J720" s="41"/>
      <c r="K720" s="41" t="s">
        <v>1636</v>
      </c>
      <c r="L720" s="41"/>
      <c r="M720" s="41"/>
    </row>
    <row r="721" spans="1:13" x14ac:dyDescent="0.2">
      <c r="A721" s="41" t="s">
        <v>2511</v>
      </c>
      <c r="B721" s="41" t="s">
        <v>1838</v>
      </c>
      <c r="C721" s="41" t="s">
        <v>1839</v>
      </c>
      <c r="D721" s="41" t="s">
        <v>1635</v>
      </c>
      <c r="E721" s="42">
        <v>6175</v>
      </c>
      <c r="F721" s="41"/>
      <c r="G721" s="41" t="s">
        <v>44</v>
      </c>
      <c r="H721" s="42"/>
      <c r="I721" s="41"/>
      <c r="J721" s="41"/>
      <c r="K721" s="41" t="s">
        <v>1636</v>
      </c>
      <c r="L721" s="41"/>
      <c r="M721" s="41"/>
    </row>
    <row r="722" spans="1:13" x14ac:dyDescent="0.2">
      <c r="A722" s="41" t="s">
        <v>2475</v>
      </c>
      <c r="B722" s="41" t="s">
        <v>1622</v>
      </c>
      <c r="C722" s="41" t="s">
        <v>1623</v>
      </c>
      <c r="D722" s="41" t="s">
        <v>1637</v>
      </c>
      <c r="E722" s="42">
        <v>6178</v>
      </c>
      <c r="F722" s="41"/>
      <c r="G722" s="41" t="s">
        <v>44</v>
      </c>
      <c r="H722" s="42"/>
      <c r="I722" s="41"/>
      <c r="J722" s="41"/>
      <c r="K722" s="41" t="s">
        <v>1638</v>
      </c>
      <c r="L722" s="41"/>
      <c r="M722" s="41"/>
    </row>
    <row r="723" spans="1:13" x14ac:dyDescent="0.2">
      <c r="A723" s="41" t="s">
        <v>2423</v>
      </c>
      <c r="B723" s="41" t="s">
        <v>1190</v>
      </c>
      <c r="C723" s="41" t="s">
        <v>1191</v>
      </c>
      <c r="D723" s="41" t="s">
        <v>1220</v>
      </c>
      <c r="E723" s="42">
        <v>6242</v>
      </c>
      <c r="F723" s="41" t="s">
        <v>1221</v>
      </c>
      <c r="G723" s="41" t="s">
        <v>44</v>
      </c>
      <c r="H723" s="42"/>
      <c r="I723" s="41"/>
      <c r="J723" s="41"/>
      <c r="K723" s="41" t="s">
        <v>1222</v>
      </c>
      <c r="L723" s="41"/>
      <c r="M723" s="41"/>
    </row>
    <row r="724" spans="1:13" x14ac:dyDescent="0.2">
      <c r="A724" s="41" t="s">
        <v>2423</v>
      </c>
      <c r="B724" s="41" t="s">
        <v>1190</v>
      </c>
      <c r="C724" s="41" t="s">
        <v>1191</v>
      </c>
      <c r="D724" s="41" t="s">
        <v>1223</v>
      </c>
      <c r="E724" s="42">
        <v>6244</v>
      </c>
      <c r="F724" s="41" t="s">
        <v>1224</v>
      </c>
      <c r="G724" s="41" t="s">
        <v>44</v>
      </c>
      <c r="H724" s="42"/>
      <c r="I724" s="41"/>
      <c r="J724" s="41"/>
      <c r="K724" s="41"/>
      <c r="L724" s="41"/>
      <c r="M724" s="41"/>
    </row>
    <row r="725" spans="1:13" x14ac:dyDescent="0.2">
      <c r="A725" s="41" t="s">
        <v>2376</v>
      </c>
      <c r="B725" s="41" t="s">
        <v>321</v>
      </c>
      <c r="C725" s="41" t="s">
        <v>781</v>
      </c>
      <c r="D725" s="41" t="s">
        <v>792</v>
      </c>
      <c r="E725" s="42">
        <v>6894</v>
      </c>
      <c r="F725" s="41" t="s">
        <v>793</v>
      </c>
      <c r="G725" s="41" t="s">
        <v>44</v>
      </c>
      <c r="H725" s="42"/>
      <c r="I725" s="41"/>
      <c r="J725" s="41"/>
      <c r="K725" s="41" t="s">
        <v>794</v>
      </c>
      <c r="L725" s="41"/>
      <c r="M725" s="41"/>
    </row>
    <row r="726" spans="1:13" x14ac:dyDescent="0.2">
      <c r="A726" s="171" t="s">
        <v>2384</v>
      </c>
      <c r="B726" s="171" t="s">
        <v>867</v>
      </c>
      <c r="C726" s="171" t="s">
        <v>868</v>
      </c>
      <c r="D726" s="171" t="s">
        <v>887</v>
      </c>
      <c r="E726" s="172">
        <v>6973</v>
      </c>
      <c r="F726" s="171"/>
      <c r="G726" s="171" t="s">
        <v>44</v>
      </c>
      <c r="H726" s="172"/>
      <c r="I726" s="171"/>
      <c r="J726" s="171"/>
      <c r="K726" s="171" t="s">
        <v>888</v>
      </c>
      <c r="L726" s="171"/>
      <c r="M726" s="171" t="s">
        <v>3029</v>
      </c>
    </row>
    <row r="727" spans="1:13" x14ac:dyDescent="0.2">
      <c r="A727" s="41" t="s">
        <v>2378</v>
      </c>
      <c r="B727" s="41" t="s">
        <v>322</v>
      </c>
      <c r="C727" s="41" t="s">
        <v>802</v>
      </c>
      <c r="D727" s="41" t="s">
        <v>813</v>
      </c>
      <c r="E727" s="42">
        <v>7930</v>
      </c>
      <c r="F727" s="41" t="s">
        <v>814</v>
      </c>
      <c r="G727" s="41" t="s">
        <v>44</v>
      </c>
      <c r="H727" s="42"/>
      <c r="I727" s="41"/>
      <c r="J727" s="41"/>
      <c r="K727" s="41" t="s">
        <v>815</v>
      </c>
      <c r="L727" s="41"/>
      <c r="M727" s="41"/>
    </row>
    <row r="728" spans="1:13" x14ac:dyDescent="0.2">
      <c r="A728" s="41" t="s">
        <v>2434</v>
      </c>
      <c r="B728" s="41" t="s">
        <v>1279</v>
      </c>
      <c r="C728" s="41" t="s">
        <v>1280</v>
      </c>
      <c r="D728" s="41" t="s">
        <v>1286</v>
      </c>
      <c r="E728" s="42">
        <v>8408</v>
      </c>
      <c r="F728" s="41" t="s">
        <v>922</v>
      </c>
      <c r="G728" s="41" t="s">
        <v>44</v>
      </c>
      <c r="H728" s="42"/>
      <c r="I728" s="41"/>
      <c r="J728" s="41"/>
      <c r="K728" s="41" t="s">
        <v>1287</v>
      </c>
      <c r="L728" s="41"/>
      <c r="M728" s="41" t="s">
        <v>3028</v>
      </c>
    </row>
    <row r="729" spans="1:13" s="173" customFormat="1" x14ac:dyDescent="0.2">
      <c r="A729" s="41" t="s">
        <v>2434</v>
      </c>
      <c r="B729" s="41" t="s">
        <v>1279</v>
      </c>
      <c r="C729" s="41" t="s">
        <v>1280</v>
      </c>
      <c r="D729" s="41" t="s">
        <v>1288</v>
      </c>
      <c r="E729" s="42">
        <v>8409</v>
      </c>
      <c r="F729" s="41" t="s">
        <v>922</v>
      </c>
      <c r="G729" s="41" t="s">
        <v>44</v>
      </c>
      <c r="H729" s="42"/>
      <c r="I729" s="41"/>
      <c r="J729" s="41"/>
      <c r="K729" s="41"/>
      <c r="L729" s="41"/>
      <c r="M729" s="41" t="s">
        <v>3027</v>
      </c>
    </row>
    <row r="730" spans="1:13" x14ac:dyDescent="0.2">
      <c r="A730" s="41" t="s">
        <v>2434</v>
      </c>
      <c r="B730" s="41" t="s">
        <v>1279</v>
      </c>
      <c r="C730" s="41" t="s">
        <v>1280</v>
      </c>
      <c r="D730" s="41" t="s">
        <v>1289</v>
      </c>
      <c r="E730" s="42">
        <v>8410</v>
      </c>
      <c r="F730" s="41" t="s">
        <v>922</v>
      </c>
      <c r="G730" s="41" t="s">
        <v>44</v>
      </c>
      <c r="H730" s="42"/>
      <c r="I730" s="41"/>
      <c r="J730" s="41"/>
      <c r="K730" s="41"/>
      <c r="L730" s="41"/>
      <c r="M730" s="41"/>
    </row>
    <row r="731" spans="1:13" x14ac:dyDescent="0.2">
      <c r="A731" s="41" t="s">
        <v>2434</v>
      </c>
      <c r="B731" s="41" t="s">
        <v>1279</v>
      </c>
      <c r="C731" s="41" t="s">
        <v>1280</v>
      </c>
      <c r="D731" s="41" t="s">
        <v>1290</v>
      </c>
      <c r="E731" s="42">
        <v>8411</v>
      </c>
      <c r="F731" s="41" t="s">
        <v>922</v>
      </c>
      <c r="G731" s="41" t="s">
        <v>44</v>
      </c>
      <c r="H731" s="42"/>
      <c r="I731" s="41"/>
      <c r="J731" s="41"/>
      <c r="K731" s="41"/>
      <c r="L731" s="41"/>
      <c r="M731" s="41" t="s">
        <v>3026</v>
      </c>
    </row>
    <row r="732" spans="1:13" x14ac:dyDescent="0.2">
      <c r="A732" s="41" t="s">
        <v>2378</v>
      </c>
      <c r="B732" s="41" t="s">
        <v>322</v>
      </c>
      <c r="C732" s="41" t="s">
        <v>802</v>
      </c>
      <c r="D732" s="41" t="s">
        <v>816</v>
      </c>
      <c r="E732" s="42">
        <v>8524</v>
      </c>
      <c r="F732" s="41" t="s">
        <v>814</v>
      </c>
      <c r="G732" s="41" t="s">
        <v>44</v>
      </c>
      <c r="H732" s="42"/>
      <c r="I732" s="41"/>
      <c r="J732" s="41"/>
      <c r="K732" s="41" t="s">
        <v>817</v>
      </c>
      <c r="L732" s="41"/>
      <c r="M732" s="41"/>
    </row>
    <row r="733" spans="1:13" x14ac:dyDescent="0.2">
      <c r="A733" s="41" t="s">
        <v>2378</v>
      </c>
      <c r="B733" s="41" t="s">
        <v>322</v>
      </c>
      <c r="C733" s="41" t="s">
        <v>802</v>
      </c>
      <c r="D733" s="41" t="s">
        <v>818</v>
      </c>
      <c r="E733" s="42">
        <v>8525</v>
      </c>
      <c r="F733" s="41" t="s">
        <v>814</v>
      </c>
      <c r="G733" s="41" t="s">
        <v>44</v>
      </c>
      <c r="H733" s="42"/>
      <c r="I733" s="41"/>
      <c r="J733" s="41"/>
      <c r="K733" s="41" t="s">
        <v>819</v>
      </c>
      <c r="L733" s="41"/>
      <c r="M733" s="41" t="s">
        <v>3025</v>
      </c>
    </row>
    <row r="734" spans="1:13" x14ac:dyDescent="0.2">
      <c r="A734" s="41" t="s">
        <v>2378</v>
      </c>
      <c r="B734" s="41" t="s">
        <v>322</v>
      </c>
      <c r="C734" s="41" t="s">
        <v>802</v>
      </c>
      <c r="D734" s="41" t="s">
        <v>820</v>
      </c>
      <c r="E734" s="42">
        <v>8526</v>
      </c>
      <c r="F734" s="41" t="s">
        <v>814</v>
      </c>
      <c r="G734" s="41" t="s">
        <v>44</v>
      </c>
      <c r="H734" s="42"/>
      <c r="I734" s="41"/>
      <c r="J734" s="41"/>
      <c r="K734" s="41" t="s">
        <v>821</v>
      </c>
      <c r="L734" s="41"/>
      <c r="M734" s="41"/>
    </row>
    <row r="735" spans="1:13" x14ac:dyDescent="0.2">
      <c r="A735" s="41" t="s">
        <v>2408</v>
      </c>
      <c r="B735" s="41" t="s">
        <v>331</v>
      </c>
      <c r="C735" s="41" t="s">
        <v>76</v>
      </c>
      <c r="D735" s="41" t="s">
        <v>1084</v>
      </c>
      <c r="E735" s="42">
        <v>8530</v>
      </c>
      <c r="F735" s="41" t="s">
        <v>704</v>
      </c>
      <c r="G735" s="41" t="s">
        <v>44</v>
      </c>
      <c r="H735" s="42"/>
      <c r="I735" s="41"/>
      <c r="J735" s="41"/>
      <c r="K735" s="41"/>
      <c r="L735" s="41"/>
      <c r="M735" s="41"/>
    </row>
    <row r="736" spans="1:13" x14ac:dyDescent="0.2">
      <c r="A736" s="41" t="s">
        <v>2408</v>
      </c>
      <c r="B736" s="41" t="s">
        <v>331</v>
      </c>
      <c r="C736" s="41" t="s">
        <v>76</v>
      </c>
      <c r="D736" s="41" t="s">
        <v>1085</v>
      </c>
      <c r="E736" s="42">
        <v>8531</v>
      </c>
      <c r="F736" s="41" t="s">
        <v>704</v>
      </c>
      <c r="G736" s="41" t="s">
        <v>44</v>
      </c>
      <c r="H736" s="42"/>
      <c r="I736" s="41"/>
      <c r="J736" s="41"/>
      <c r="K736" s="41"/>
      <c r="L736" s="41"/>
      <c r="M736" s="41"/>
    </row>
    <row r="737" spans="1:13" x14ac:dyDescent="0.2">
      <c r="A737" s="41" t="s">
        <v>2408</v>
      </c>
      <c r="B737" s="41" t="s">
        <v>331</v>
      </c>
      <c r="C737" s="41" t="s">
        <v>76</v>
      </c>
      <c r="D737" s="41" t="s">
        <v>1086</v>
      </c>
      <c r="E737" s="42">
        <v>8532</v>
      </c>
      <c r="F737" s="41" t="s">
        <v>704</v>
      </c>
      <c r="G737" s="41" t="s">
        <v>44</v>
      </c>
      <c r="H737" s="42"/>
      <c r="I737" s="41"/>
      <c r="J737" s="41"/>
      <c r="K737" s="41"/>
      <c r="L737" s="41"/>
      <c r="M737" s="41"/>
    </row>
    <row r="738" spans="1:13" x14ac:dyDescent="0.2">
      <c r="A738" s="41" t="s">
        <v>2408</v>
      </c>
      <c r="B738" s="41" t="s">
        <v>331</v>
      </c>
      <c r="C738" s="41" t="s">
        <v>76</v>
      </c>
      <c r="D738" s="41" t="s">
        <v>1087</v>
      </c>
      <c r="E738" s="42">
        <v>8533</v>
      </c>
      <c r="F738" s="41" t="s">
        <v>704</v>
      </c>
      <c r="G738" s="41" t="s">
        <v>44</v>
      </c>
      <c r="H738" s="42"/>
      <c r="I738" s="41"/>
      <c r="J738" s="41"/>
      <c r="K738" s="41"/>
      <c r="L738" s="41"/>
      <c r="M738" s="41"/>
    </row>
    <row r="739" spans="1:13" x14ac:dyDescent="0.2">
      <c r="A739" s="41" t="s">
        <v>2386</v>
      </c>
      <c r="B739" s="41" t="s">
        <v>333</v>
      </c>
      <c r="C739" s="41" t="s">
        <v>905</v>
      </c>
      <c r="D739" s="41" t="s">
        <v>928</v>
      </c>
      <c r="E739" s="42">
        <v>10221</v>
      </c>
      <c r="F739" s="41"/>
      <c r="G739" s="41" t="s">
        <v>44</v>
      </c>
      <c r="H739" s="42"/>
      <c r="I739" s="41"/>
      <c r="J739" s="41"/>
      <c r="K739" s="41"/>
      <c r="L739" s="41"/>
      <c r="M739" s="41"/>
    </row>
    <row r="740" spans="1:13" x14ac:dyDescent="0.2">
      <c r="A740" s="41" t="s">
        <v>2434</v>
      </c>
      <c r="B740" s="41" t="s">
        <v>1279</v>
      </c>
      <c r="C740" s="41" t="s">
        <v>1280</v>
      </c>
      <c r="D740" s="41" t="s">
        <v>928</v>
      </c>
      <c r="E740" s="42">
        <v>10221</v>
      </c>
      <c r="F740" s="41"/>
      <c r="G740" s="41" t="s">
        <v>44</v>
      </c>
      <c r="H740" s="42"/>
      <c r="I740" s="41"/>
      <c r="J740" s="41"/>
      <c r="K740" s="41"/>
      <c r="L740" s="41"/>
      <c r="M740" s="41"/>
    </row>
    <row r="741" spans="1:13" x14ac:dyDescent="0.2">
      <c r="A741" s="41" t="s">
        <v>2559</v>
      </c>
      <c r="B741" s="41" t="s">
        <v>381</v>
      </c>
      <c r="C741" s="41" t="s">
        <v>2955</v>
      </c>
      <c r="D741" t="s">
        <v>249</v>
      </c>
      <c r="E741" s="169">
        <v>4448</v>
      </c>
      <c r="G741" s="41" t="s">
        <v>44</v>
      </c>
      <c r="H741" s="169">
        <v>16132393</v>
      </c>
      <c r="J741">
        <v>5411</v>
      </c>
      <c r="M741" t="s">
        <v>2954</v>
      </c>
    </row>
    <row r="742" spans="1:13" x14ac:dyDescent="0.2">
      <c r="A742" s="41" t="s">
        <v>2544</v>
      </c>
      <c r="B742" s="41" t="s">
        <v>387</v>
      </c>
      <c r="C742" t="s">
        <v>2976</v>
      </c>
      <c r="D742" t="s">
        <v>247</v>
      </c>
      <c r="E742" s="169">
        <v>3742</v>
      </c>
      <c r="G742" s="41" t="s">
        <v>44</v>
      </c>
      <c r="H742" s="42">
        <v>10146183</v>
      </c>
      <c r="K742" t="s">
        <v>2977</v>
      </c>
      <c r="M742" t="s">
        <v>2956</v>
      </c>
    </row>
    <row r="743" spans="1:13" x14ac:dyDescent="0.2">
      <c r="A743" s="41" t="s">
        <v>3043</v>
      </c>
      <c r="B743" s="41" t="s">
        <v>3041</v>
      </c>
      <c r="C743" s="41" t="s">
        <v>2978</v>
      </c>
      <c r="D743" t="s">
        <v>244</v>
      </c>
      <c r="E743" s="169">
        <v>3740</v>
      </c>
      <c r="G743" s="41" t="s">
        <v>44</v>
      </c>
    </row>
    <row r="744" spans="1:13" x14ac:dyDescent="0.2">
      <c r="A744" s="41" t="s">
        <v>2527</v>
      </c>
      <c r="B744" s="41" t="s">
        <v>377</v>
      </c>
      <c r="C744" t="s">
        <v>2904</v>
      </c>
      <c r="D744" t="s">
        <v>2904</v>
      </c>
      <c r="E744" s="169">
        <v>1647</v>
      </c>
      <c r="G744" s="41" t="s">
        <v>44</v>
      </c>
      <c r="H744" s="169">
        <v>5462471</v>
      </c>
      <c r="I744" t="s">
        <v>2957</v>
      </c>
      <c r="K744" t="s">
        <v>2959</v>
      </c>
      <c r="M744" t="s">
        <v>2958</v>
      </c>
    </row>
    <row r="745" spans="1:13" x14ac:dyDescent="0.2">
      <c r="A745" s="41" t="s">
        <v>2475</v>
      </c>
      <c r="B745" s="41" t="s">
        <v>1622</v>
      </c>
      <c r="C745" t="s">
        <v>49</v>
      </c>
      <c r="D745" s="177" t="s">
        <v>49</v>
      </c>
      <c r="E745" s="169">
        <v>616</v>
      </c>
      <c r="G745" s="41" t="s">
        <v>44</v>
      </c>
      <c r="H745" s="169">
        <v>16133800</v>
      </c>
      <c r="M745" t="s">
        <v>2970</v>
      </c>
    </row>
    <row r="746" spans="1:13" x14ac:dyDescent="0.2">
      <c r="A746" s="41" t="s">
        <v>2503</v>
      </c>
      <c r="B746" s="41" t="s">
        <v>1795</v>
      </c>
      <c r="C746" s="177" t="s">
        <v>567</v>
      </c>
      <c r="D746" s="177" t="s">
        <v>567</v>
      </c>
      <c r="E746" s="169">
        <v>2007</v>
      </c>
      <c r="G746" s="41" t="s">
        <v>44</v>
      </c>
      <c r="K746" t="s">
        <v>2975</v>
      </c>
    </row>
    <row r="747" spans="1:13" x14ac:dyDescent="0.2">
      <c r="A747" s="41" t="s">
        <v>2433</v>
      </c>
      <c r="B747" s="41" t="s">
        <v>1277</v>
      </c>
      <c r="C747" t="s">
        <v>122</v>
      </c>
      <c r="D747" s="177" t="s">
        <v>527</v>
      </c>
      <c r="E747" s="169">
        <v>3593</v>
      </c>
      <c r="G747" s="41" t="s">
        <v>44</v>
      </c>
      <c r="H747" s="169">
        <v>16133243</v>
      </c>
    </row>
    <row r="748" spans="1:13" x14ac:dyDescent="0.2">
      <c r="A748" s="41" t="s">
        <v>3043</v>
      </c>
      <c r="B748" s="41" t="s">
        <v>3041</v>
      </c>
      <c r="C748" s="41" t="s">
        <v>2978</v>
      </c>
      <c r="D748" t="s">
        <v>244</v>
      </c>
      <c r="E748" s="169">
        <v>3741</v>
      </c>
      <c r="G748" s="41" t="s">
        <v>44</v>
      </c>
    </row>
    <row r="749" spans="1:13" x14ac:dyDescent="0.2">
      <c r="A749" s="41" t="s">
        <v>2423</v>
      </c>
      <c r="B749" s="41" t="s">
        <v>1190</v>
      </c>
      <c r="C749" t="s">
        <v>2984</v>
      </c>
      <c r="D749" s="177" t="s">
        <v>520</v>
      </c>
      <c r="E749" s="169">
        <v>1048</v>
      </c>
      <c r="G749" s="41" t="s">
        <v>44</v>
      </c>
      <c r="K749" t="s">
        <v>2985</v>
      </c>
    </row>
    <row r="750" spans="1:13" x14ac:dyDescent="0.2">
      <c r="A750" s="41" t="s">
        <v>2441</v>
      </c>
      <c r="B750" s="41" t="s">
        <v>350</v>
      </c>
      <c r="C750" s="170" t="s">
        <v>624</v>
      </c>
      <c r="D750" s="170" t="s">
        <v>624</v>
      </c>
      <c r="E750" s="169">
        <v>1175</v>
      </c>
      <c r="G750" s="41" t="s">
        <v>44</v>
      </c>
      <c r="H750" s="169">
        <v>657181</v>
      </c>
      <c r="J750">
        <v>5025</v>
      </c>
      <c r="K750" t="s">
        <v>3003</v>
      </c>
      <c r="M750" t="s">
        <v>3004</v>
      </c>
    </row>
    <row r="751" spans="1:13" x14ac:dyDescent="0.2">
      <c r="A751" s="41" t="s">
        <v>2523</v>
      </c>
      <c r="B751" s="41" t="s">
        <v>1914</v>
      </c>
      <c r="C751" t="s">
        <v>3056</v>
      </c>
      <c r="D751" t="s">
        <v>3056</v>
      </c>
      <c r="E751" s="169">
        <v>5311318</v>
      </c>
      <c r="G751" s="41" t="s">
        <v>44</v>
      </c>
      <c r="H751" s="169">
        <v>5311318</v>
      </c>
      <c r="M751" t="s">
        <v>3057</v>
      </c>
    </row>
    <row r="752" spans="1:13" x14ac:dyDescent="0.2">
      <c r="A752" s="41" t="s">
        <v>2450</v>
      </c>
      <c r="B752" s="41" t="s">
        <v>1441</v>
      </c>
      <c r="C752" s="41" t="s">
        <v>1442</v>
      </c>
      <c r="D752" s="41" t="s">
        <v>1455</v>
      </c>
      <c r="E752" s="42">
        <v>722</v>
      </c>
      <c r="F752" s="41"/>
      <c r="G752" s="41" t="s">
        <v>1160</v>
      </c>
      <c r="H752" s="42">
        <v>9750</v>
      </c>
      <c r="I752" s="41" t="s">
        <v>1456</v>
      </c>
      <c r="J752" s="41"/>
      <c r="K752" s="41"/>
      <c r="L752" s="41" t="s">
        <v>1457</v>
      </c>
      <c r="M752" s="41" t="s">
        <v>1458</v>
      </c>
    </row>
    <row r="753" spans="1:13" x14ac:dyDescent="0.2">
      <c r="A753" s="41" t="s">
        <v>2477</v>
      </c>
      <c r="B753" s="41" t="s">
        <v>353</v>
      </c>
      <c r="C753" s="41" t="s">
        <v>1646</v>
      </c>
      <c r="D753" s="179" t="s">
        <v>1647</v>
      </c>
      <c r="E753" s="42">
        <v>1593</v>
      </c>
      <c r="F753" s="41"/>
      <c r="G753" s="41" t="s">
        <v>1160</v>
      </c>
      <c r="H753" s="42">
        <v>92135</v>
      </c>
      <c r="I753" s="41" t="s">
        <v>1648</v>
      </c>
      <c r="J753" s="41"/>
      <c r="K753" s="41" t="s">
        <v>1649</v>
      </c>
      <c r="L753" s="41" t="s">
        <v>1650</v>
      </c>
      <c r="M753" s="41" t="s">
        <v>1651</v>
      </c>
    </row>
    <row r="754" spans="1:13" x14ac:dyDescent="0.2">
      <c r="A754" s="41" t="s">
        <v>2548</v>
      </c>
      <c r="B754" s="41" t="s">
        <v>2139</v>
      </c>
      <c r="C754" s="41" t="s">
        <v>2140</v>
      </c>
      <c r="D754" s="179" t="s">
        <v>2141</v>
      </c>
      <c r="E754" s="42">
        <v>1908</v>
      </c>
      <c r="F754" s="41"/>
      <c r="G754" s="41" t="s">
        <v>1160</v>
      </c>
      <c r="H754" s="42">
        <v>656745</v>
      </c>
      <c r="I754" s="41" t="s">
        <v>2142</v>
      </c>
      <c r="J754" s="41"/>
      <c r="K754" s="41"/>
      <c r="L754" s="41" t="s">
        <v>2143</v>
      </c>
      <c r="M754" s="41" t="s">
        <v>2144</v>
      </c>
    </row>
    <row r="755" spans="1:13" x14ac:dyDescent="0.2">
      <c r="A755" s="41" t="s">
        <v>2464</v>
      </c>
      <c r="B755" s="41" t="s">
        <v>1572</v>
      </c>
      <c r="C755" s="179" t="s">
        <v>1573</v>
      </c>
      <c r="D755" s="179" t="s">
        <v>1574</v>
      </c>
      <c r="E755" s="42">
        <v>2921</v>
      </c>
      <c r="F755" s="41"/>
      <c r="G755" s="41" t="s">
        <v>1160</v>
      </c>
      <c r="H755" s="42">
        <v>644260</v>
      </c>
      <c r="I755" s="41" t="s">
        <v>1575</v>
      </c>
      <c r="J755" s="41"/>
      <c r="K755" s="41" t="s">
        <v>1576</v>
      </c>
      <c r="L755" s="41" t="s">
        <v>1577</v>
      </c>
      <c r="M755" s="41" t="s">
        <v>1578</v>
      </c>
    </row>
    <row r="756" spans="1:13" x14ac:dyDescent="0.2">
      <c r="A756" s="41" t="s">
        <v>2459</v>
      </c>
      <c r="B756" s="41" t="s">
        <v>1543</v>
      </c>
      <c r="C756" s="41" t="s">
        <v>1544</v>
      </c>
      <c r="D756" s="179" t="s">
        <v>1550</v>
      </c>
      <c r="E756" s="42">
        <v>2936</v>
      </c>
      <c r="F756" s="41"/>
      <c r="G756" s="41" t="s">
        <v>1160</v>
      </c>
      <c r="H756" s="42">
        <v>56947016</v>
      </c>
      <c r="I756" s="41" t="s">
        <v>1551</v>
      </c>
      <c r="J756" s="41"/>
      <c r="K756" s="41" t="s">
        <v>1552</v>
      </c>
      <c r="L756" s="41" t="s">
        <v>1553</v>
      </c>
      <c r="M756" s="41" t="s">
        <v>1554</v>
      </c>
    </row>
    <row r="757" spans="1:13" x14ac:dyDescent="0.2">
      <c r="A757" s="41" t="s">
        <v>2419</v>
      </c>
      <c r="B757" s="41" t="s">
        <v>342</v>
      </c>
      <c r="C757" s="179" t="s">
        <v>1144</v>
      </c>
      <c r="D757" s="179" t="s">
        <v>1159</v>
      </c>
      <c r="E757" s="42">
        <v>6499</v>
      </c>
      <c r="F757" s="41"/>
      <c r="G757" s="41" t="s">
        <v>1160</v>
      </c>
      <c r="H757" s="42">
        <v>125468</v>
      </c>
      <c r="I757" s="41" t="s">
        <v>1161</v>
      </c>
      <c r="J757" s="41"/>
      <c r="K757" s="41" t="s">
        <v>1162</v>
      </c>
      <c r="L757" s="41" t="s">
        <v>1163</v>
      </c>
      <c r="M757" s="41" t="s">
        <v>1164</v>
      </c>
    </row>
    <row r="758" spans="1:13" x14ac:dyDescent="0.2">
      <c r="A758" s="41" t="s">
        <v>2419</v>
      </c>
      <c r="B758" s="41" t="s">
        <v>342</v>
      </c>
      <c r="C758" s="41" t="s">
        <v>1144</v>
      </c>
      <c r="D758" s="41" t="s">
        <v>1165</v>
      </c>
      <c r="E758" s="42">
        <v>6500</v>
      </c>
      <c r="F758" s="41"/>
      <c r="G758" s="41" t="s">
        <v>1160</v>
      </c>
      <c r="H758" s="42">
        <v>81326</v>
      </c>
      <c r="I758" s="41" t="s">
        <v>1166</v>
      </c>
      <c r="J758" s="41"/>
      <c r="K758" s="41"/>
      <c r="L758" s="41" t="s">
        <v>1167</v>
      </c>
      <c r="M758" s="41" t="s">
        <v>1168</v>
      </c>
    </row>
    <row r="759" spans="1:13" x14ac:dyDescent="0.2">
      <c r="A759" s="41" t="s">
        <v>2420</v>
      </c>
      <c r="B759" s="41" t="s">
        <v>343</v>
      </c>
      <c r="C759" s="41" t="s">
        <v>1169</v>
      </c>
      <c r="D759" s="179" t="s">
        <v>1165</v>
      </c>
      <c r="E759" s="42">
        <v>6500</v>
      </c>
      <c r="F759" s="41"/>
      <c r="G759" s="41" t="s">
        <v>1160</v>
      </c>
      <c r="H759" s="42">
        <v>81326</v>
      </c>
      <c r="I759" s="41" t="s">
        <v>1166</v>
      </c>
      <c r="J759" s="41"/>
      <c r="K759" s="41"/>
      <c r="L759" s="41" t="s">
        <v>1167</v>
      </c>
      <c r="M759" s="41" t="s">
        <v>1168</v>
      </c>
    </row>
    <row r="760" spans="1:13" x14ac:dyDescent="0.2">
      <c r="A760" s="41" t="s">
        <v>2577</v>
      </c>
      <c r="B760" s="41" t="s">
        <v>2260</v>
      </c>
      <c r="C760" s="41" t="s">
        <v>2261</v>
      </c>
      <c r="D760" s="41" t="s">
        <v>2267</v>
      </c>
      <c r="E760" s="42">
        <v>9630</v>
      </c>
      <c r="F760" s="41"/>
      <c r="G760" s="41" t="s">
        <v>1160</v>
      </c>
      <c r="H760" s="42">
        <v>444266</v>
      </c>
      <c r="I760" s="41" t="s">
        <v>2268</v>
      </c>
      <c r="J760" s="41"/>
      <c r="K760" s="41"/>
      <c r="L760" s="41" t="s">
        <v>3031</v>
      </c>
      <c r="M760" s="41" t="s">
        <v>2269</v>
      </c>
    </row>
    <row r="761" spans="1:13" x14ac:dyDescent="0.2">
      <c r="A761" s="41" t="s">
        <v>2525</v>
      </c>
      <c r="B761" s="41" t="s">
        <v>375</v>
      </c>
      <c r="C761" t="s">
        <v>2962</v>
      </c>
      <c r="D761" t="s">
        <v>2901</v>
      </c>
      <c r="E761" s="169">
        <v>1611</v>
      </c>
      <c r="G761" s="41" t="s">
        <v>1160</v>
      </c>
      <c r="H761" s="169">
        <v>123924</v>
      </c>
      <c r="I761" t="s">
        <v>2960</v>
      </c>
      <c r="K761" t="s">
        <v>2902</v>
      </c>
      <c r="L761" t="s">
        <v>3032</v>
      </c>
      <c r="M761" t="s">
        <v>2961</v>
      </c>
    </row>
    <row r="762" spans="1:13" x14ac:dyDescent="0.2">
      <c r="A762" s="41" t="s">
        <v>2402</v>
      </c>
      <c r="B762" s="41" t="s">
        <v>327</v>
      </c>
      <c r="C762" t="s">
        <v>2879</v>
      </c>
      <c r="D762" t="s">
        <v>2879</v>
      </c>
      <c r="E762" s="169">
        <v>733</v>
      </c>
      <c r="G762" s="41" t="s">
        <v>1160</v>
      </c>
      <c r="H762" s="169">
        <v>5311501</v>
      </c>
      <c r="I762" t="s">
        <v>2967</v>
      </c>
      <c r="K762" t="s">
        <v>2968</v>
      </c>
      <c r="L762" t="s">
        <v>3033</v>
      </c>
      <c r="M762" t="s">
        <v>2969</v>
      </c>
    </row>
    <row r="763" spans="1:13" x14ac:dyDescent="0.2">
      <c r="A763" s="41" t="s">
        <v>2495</v>
      </c>
      <c r="B763" s="41" t="s">
        <v>358</v>
      </c>
      <c r="C763" s="1" t="s">
        <v>488</v>
      </c>
      <c r="D763" s="15" t="s">
        <v>488</v>
      </c>
      <c r="E763" s="169">
        <v>6161</v>
      </c>
      <c r="G763" s="41" t="s">
        <v>1160</v>
      </c>
      <c r="H763" s="169">
        <v>51529932</v>
      </c>
      <c r="I763" t="s">
        <v>2986</v>
      </c>
      <c r="K763" t="s">
        <v>2987</v>
      </c>
      <c r="L763" t="s">
        <v>2989</v>
      </c>
      <c r="M763" t="s">
        <v>2988</v>
      </c>
    </row>
    <row r="764" spans="1:13" x14ac:dyDescent="0.2">
      <c r="A764" s="41" t="s">
        <v>2401</v>
      </c>
      <c r="B764" s="41" t="s">
        <v>326</v>
      </c>
      <c r="C764" t="s">
        <v>2993</v>
      </c>
      <c r="D764" s="16" t="s">
        <v>502</v>
      </c>
      <c r="E764" s="169">
        <v>730</v>
      </c>
      <c r="G764" s="41" t="s">
        <v>1160</v>
      </c>
      <c r="H764" s="169">
        <v>104895</v>
      </c>
      <c r="I764" t="s">
        <v>2990</v>
      </c>
      <c r="K764" t="s">
        <v>2991</v>
      </c>
      <c r="L764" t="s">
        <v>3034</v>
      </c>
      <c r="M764" t="s">
        <v>2992</v>
      </c>
    </row>
    <row r="765" spans="1:13" x14ac:dyDescent="0.2">
      <c r="A765" s="41" t="s">
        <v>2443</v>
      </c>
      <c r="B765" s="41" t="s">
        <v>1333</v>
      </c>
      <c r="C765" s="15" t="s">
        <v>530</v>
      </c>
      <c r="D765" s="15" t="s">
        <v>530</v>
      </c>
      <c r="E765" s="180" t="s">
        <v>531</v>
      </c>
      <c r="F765" s="173"/>
      <c r="G765" s="41" t="s">
        <v>1160</v>
      </c>
      <c r="H765" s="169">
        <v>24996872</v>
      </c>
      <c r="L765" t="s">
        <v>3035</v>
      </c>
      <c r="M765" t="s">
        <v>2994</v>
      </c>
    </row>
    <row r="766" spans="1:13" x14ac:dyDescent="0.2">
      <c r="A766" s="41" t="s">
        <v>2554</v>
      </c>
      <c r="B766" s="41" t="s">
        <v>2150</v>
      </c>
      <c r="C766" s="177" t="s">
        <v>598</v>
      </c>
      <c r="D766" s="177" t="s">
        <v>598</v>
      </c>
      <c r="E766" s="169">
        <v>1895</v>
      </c>
      <c r="G766" s="41" t="s">
        <v>1160</v>
      </c>
      <c r="H766" s="169">
        <v>6435378</v>
      </c>
      <c r="I766" t="s">
        <v>2995</v>
      </c>
      <c r="J766">
        <v>4972</v>
      </c>
      <c r="K766" t="s">
        <v>2996</v>
      </c>
      <c r="L766" t="s">
        <v>3036</v>
      </c>
      <c r="M766" t="s">
        <v>2997</v>
      </c>
    </row>
    <row r="767" spans="1:13" x14ac:dyDescent="0.2">
      <c r="A767" s="41" t="s">
        <v>2371</v>
      </c>
      <c r="B767" s="41" t="s">
        <v>319</v>
      </c>
      <c r="C767" t="s">
        <v>2998</v>
      </c>
      <c r="D767" s="16" t="s">
        <v>491</v>
      </c>
      <c r="E767" s="169">
        <v>536</v>
      </c>
      <c r="G767" s="41" t="s">
        <v>1160</v>
      </c>
      <c r="H767" s="169">
        <v>3779</v>
      </c>
      <c r="I767" t="s">
        <v>2999</v>
      </c>
      <c r="J767">
        <v>4201</v>
      </c>
      <c r="K767" t="s">
        <v>3000</v>
      </c>
      <c r="L767" t="s">
        <v>3002</v>
      </c>
      <c r="M767" t="s">
        <v>3001</v>
      </c>
    </row>
    <row r="768" spans="1:13" x14ac:dyDescent="0.2">
      <c r="A768" s="41" t="s">
        <v>2453</v>
      </c>
      <c r="B768" s="41" t="s">
        <v>1501</v>
      </c>
      <c r="C768" s="16" t="s">
        <v>3024</v>
      </c>
      <c r="D768" s="16" t="s">
        <v>535</v>
      </c>
      <c r="E768" s="180" t="s">
        <v>536</v>
      </c>
      <c r="F768" s="173"/>
      <c r="G768" s="41" t="s">
        <v>1160</v>
      </c>
      <c r="H768" s="169">
        <v>446916</v>
      </c>
      <c r="I768" t="s">
        <v>3006</v>
      </c>
      <c r="L768" t="s">
        <v>3037</v>
      </c>
      <c r="M768" t="s">
        <v>3005</v>
      </c>
    </row>
    <row r="769" spans="1:13" x14ac:dyDescent="0.2">
      <c r="A769" s="41" t="s">
        <v>2436</v>
      </c>
      <c r="B769" s="41" t="s">
        <v>345</v>
      </c>
      <c r="C769" t="s">
        <v>3007</v>
      </c>
      <c r="D769" s="16" t="s">
        <v>478</v>
      </c>
      <c r="E769" s="169">
        <v>5867</v>
      </c>
      <c r="G769" s="41" t="s">
        <v>1160</v>
      </c>
      <c r="H769" s="169">
        <v>178024</v>
      </c>
      <c r="I769" t="s">
        <v>3008</v>
      </c>
      <c r="J769">
        <v>7682</v>
      </c>
      <c r="K769" t="s">
        <v>3009</v>
      </c>
      <c r="L769" t="s">
        <v>3038</v>
      </c>
      <c r="M769" t="s">
        <v>3010</v>
      </c>
    </row>
    <row r="770" spans="1:13" x14ac:dyDescent="0.2">
      <c r="A770" s="41" t="s">
        <v>2421</v>
      </c>
      <c r="B770" s="41" t="s">
        <v>344</v>
      </c>
      <c r="C770" s="170" t="s">
        <v>3011</v>
      </c>
      <c r="D770" s="16" t="s">
        <v>505</v>
      </c>
      <c r="E770" s="169">
        <v>6490</v>
      </c>
      <c r="G770" s="41" t="s">
        <v>1160</v>
      </c>
      <c r="H770" s="169">
        <v>57522038</v>
      </c>
      <c r="I770" t="s">
        <v>3012</v>
      </c>
      <c r="K770" t="s">
        <v>3013</v>
      </c>
      <c r="L770" t="s">
        <v>3015</v>
      </c>
      <c r="M770" t="s">
        <v>3014</v>
      </c>
    </row>
    <row r="771" spans="1:13" x14ac:dyDescent="0.2">
      <c r="A771" s="41" t="s">
        <v>2578</v>
      </c>
      <c r="B771" s="41" t="s">
        <v>2270</v>
      </c>
      <c r="C771" s="1" t="s">
        <v>3016</v>
      </c>
      <c r="D771" s="19" t="s">
        <v>613</v>
      </c>
      <c r="E771" s="169">
        <v>1888</v>
      </c>
      <c r="G771" s="41" t="s">
        <v>1160</v>
      </c>
      <c r="H771" s="169">
        <v>5311493</v>
      </c>
      <c r="I771" s="1" t="s">
        <v>3017</v>
      </c>
      <c r="K771" t="s">
        <v>3018</v>
      </c>
      <c r="L771" t="s">
        <v>3030</v>
      </c>
      <c r="M771" t="s">
        <v>3019</v>
      </c>
    </row>
    <row r="772" spans="1:13" x14ac:dyDescent="0.2">
      <c r="A772" s="41" t="s">
        <v>2459</v>
      </c>
      <c r="B772" s="41" t="s">
        <v>1543</v>
      </c>
      <c r="C772" s="20" t="s">
        <v>542</v>
      </c>
      <c r="D772" s="20" t="s">
        <v>542</v>
      </c>
      <c r="E772" s="169">
        <v>2919</v>
      </c>
      <c r="G772" s="41" t="s">
        <v>1160</v>
      </c>
      <c r="H772" s="169">
        <v>5722</v>
      </c>
      <c r="I772" t="s">
        <v>3020</v>
      </c>
      <c r="J772">
        <v>5096</v>
      </c>
      <c r="K772" t="s">
        <v>3021</v>
      </c>
      <c r="L772" t="s">
        <v>3023</v>
      </c>
      <c r="M772" t="s">
        <v>3022</v>
      </c>
    </row>
    <row r="774" spans="1:13" x14ac:dyDescent="0.2">
      <c r="B774" s="135"/>
    </row>
  </sheetData>
  <sortState xmlns:xlrd2="http://schemas.microsoft.com/office/spreadsheetml/2017/richdata2" ref="A2:M774">
    <sortCondition ref="G2:G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B-import</vt:lpstr>
      <vt:lpstr>I-import</vt:lpstr>
      <vt:lpstr>R-import</vt:lpstr>
      <vt:lpstr>B-EmEC</vt:lpstr>
      <vt:lpstr>I-EmEC</vt:lpstr>
      <vt:lpstr>R-EmEC</vt:lpstr>
      <vt:lpstr>B-Ligands</vt:lpstr>
      <vt:lpstr>I-Ligands</vt:lpstr>
      <vt:lpstr>DroplistTerms</vt:lpstr>
      <vt:lpstr>LigandIDs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2022-07-18T07:11:43Z</dcterms:modified>
</cp:coreProperties>
</file>