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0" firstSheet="0" activeTab="1"/>
  </bookViews>
  <sheets>
    <sheet name="FIXED" sheetId="1" state="visible" r:id="rId2"/>
    <sheet name="FLOAT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<sst xmlns="http://schemas.openxmlformats.org/spreadsheetml/2006/main" count="39" uniqueCount="22">
  <si>
    <t>Fixed</t>
  </si>
  <si>
    <t>Balance</t>
  </si>
  <si>
    <t>Interest</t>
  </si>
  <si>
    <t>Spread</t>
  </si>
  <si>
    <t>New Interest = column A, interest Rate Benchmark + spread</t>
  </si>
  <si>
    <t>Maturity (months)</t>
  </si>
  <si>
    <t>(Everything for Float stays the same except instead of linking interest to 5% in "Fixed", link it to the vector of interest rates that result from benchmark + spread, as can be expected, total payment will no longer be constant)</t>
  </si>
  <si>
    <t>Period</t>
  </si>
  <si>
    <t>Payment</t>
  </si>
  <si>
    <t>Principal</t>
  </si>
  <si>
    <t>Float</t>
  </si>
  <si>
    <t>Discount Rate</t>
  </si>
  <si>
    <t>CPR</t>
  </si>
  <si>
    <t>CDR</t>
  </si>
  <si>
    <t>Recoveries</t>
  </si>
  <si>
    <t>NPV</t>
  </si>
  <si>
    <t>Randomized (for float)</t>
  </si>
  <si>
    <t>Interest Rate Benchmark</t>
  </si>
  <si>
    <t>Prepayments</t>
  </si>
  <si>
    <t>Defaults</t>
  </si>
  <si>
    <t>Losses</t>
  </si>
  <si>
    <t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</si>
</sst>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0%"/>
    <numFmt numFmtId="168" formatCode="_(* #,##0.00_);_(* \(#,##0.00\);_(* \-??_);_(@_)"/>
    <numFmt numFmtId="169" formatCode="\$#,##0.00_);[RED]&quot;($&quot;#,##0.00\)"/>
    <numFmt numFmtId="170" formatCode="[$$-409]#,##0.00;[RED]\-[$$-409]#,##0.00"/>
    <numFmt numFmtId="171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24.4251012145749"/>
    <col collapsed="false" hidden="false" max="2" min="2" style="0" width="10.1417004048583"/>
    <col collapsed="false" hidden="false" max="3" min="3" style="0" width="16.7125506072875"/>
    <col collapsed="false" hidden="false" max="5" min="4" style="0" width="8.53441295546559"/>
    <col collapsed="false" hidden="false" max="6" min="6" style="0" width="9.1417004048583"/>
    <col collapsed="false" hidden="false" max="7" min="7" style="0" width="8.53441295546559"/>
    <col collapsed="false" hidden="false" max="8" min="8" style="0" width="11.5708502024291"/>
    <col collapsed="false" hidden="false" max="9" min="9" style="0" width="10.5708502024292"/>
    <col collapsed="false" hidden="false" max="10" min="10" style="0" width="8.53441295546559"/>
    <col collapsed="false" hidden="false" max="11" min="11" style="0" width="9.85425101214575"/>
    <col collapsed="false" hidden="false" max="1025" min="12" style="0" width="8.53441295546559"/>
  </cols>
  <sheetData>
    <row r="2" customFormat="false" ht="15" hidden="false" customHeight="false" outlineLevel="0" collapsed="false">
      <c r="A2" s="1" t="s">
        <v>0</v>
      </c>
    </row>
    <row r="4" customFormat="false" ht="15" hidden="false" customHeight="false" outlineLevel="0" collapsed="false">
      <c r="A4" s="0" t="s">
        <v>1</v>
      </c>
      <c r="B4" s="2" t="n">
        <v>100000</v>
      </c>
      <c r="C4" s="0" t="s">
        <v>1</v>
      </c>
      <c r="D4" s="2" t="n">
        <v>100000</v>
      </c>
    </row>
    <row r="5" customFormat="false" ht="15" hidden="false" customHeight="false" outlineLevel="0" collapsed="false">
      <c r="A5" s="0" t="s">
        <v>2</v>
      </c>
      <c r="B5" s="3" t="n">
        <v>0.05</v>
      </c>
      <c r="C5" s="0" t="s">
        <v>3</v>
      </c>
      <c r="D5" s="3"/>
      <c r="E5" s="0" t="s">
        <v>4</v>
      </c>
    </row>
    <row r="6" customFormat="false" ht="15" hidden="false" customHeight="false" outlineLevel="0" collapsed="false">
      <c r="A6" s="0" t="s">
        <v>5</v>
      </c>
      <c r="B6" s="0" t="n">
        <v>360</v>
      </c>
      <c r="C6" s="0" t="s">
        <v>5</v>
      </c>
      <c r="D6" s="0" t="n">
        <v>360</v>
      </c>
    </row>
    <row r="8" customFormat="false" ht="15" hidden="false" customHeight="false" outlineLevel="0" collapsed="false">
      <c r="C8" s="0" t="s">
        <v>6</v>
      </c>
    </row>
    <row r="10" customFormat="false" ht="15" hidden="false" customHeight="false" outlineLevel="0" collapsed="false">
      <c r="B10" s="4" t="s">
        <v>7</v>
      </c>
      <c r="C10" s="4" t="s">
        <v>1</v>
      </c>
      <c r="D10" s="4" t="s">
        <v>8</v>
      </c>
      <c r="E10" s="4" t="s">
        <v>2</v>
      </c>
      <c r="F10" s="4" t="s">
        <v>9</v>
      </c>
    </row>
    <row r="12" customFormat="false" ht="15" hidden="false" customHeight="false" outlineLevel="0" collapsed="false">
      <c r="A12" s="5"/>
      <c r="B12" s="0" t="n">
        <v>0</v>
      </c>
      <c r="C12" s="6" t="n">
        <f aca="false">IF(B12=0,B4,C11-F11)</f>
        <v>100000</v>
      </c>
    </row>
    <row r="13" customFormat="false" ht="15" hidden="false" customHeight="false" outlineLevel="0" collapsed="false">
      <c r="A13" s="5"/>
      <c r="B13" s="0" t="n">
        <f aca="false">+B12+1</f>
        <v>1</v>
      </c>
      <c r="C13" s="6" t="n">
        <f aca="false">IF(B13=0,$B$5,C12-F13)</f>
        <v>99879.8450436545</v>
      </c>
      <c r="D13" s="7" t="n">
        <f aca="false">-PMT($B$5/12,$B$6,$B$4)</f>
        <v>536.821623012139</v>
      </c>
      <c r="E13" s="8" t="n">
        <f aca="false">+C12*$B$5/12</f>
        <v>416.666666666667</v>
      </c>
      <c r="F13" s="8" t="n">
        <f aca="false">+D13-E13</f>
        <v>120.154956345472</v>
      </c>
    </row>
    <row r="14" customFormat="false" ht="15" hidden="false" customHeight="false" outlineLevel="0" collapsed="false">
      <c r="A14" s="5"/>
      <c r="B14" s="0" t="n">
        <f aca="false">+B13+1</f>
        <v>2</v>
      </c>
      <c r="C14" s="6" t="n">
        <f aca="false">IF(B14=0,$B$5,C13-F14)</f>
        <v>99759.1894416576</v>
      </c>
      <c r="D14" s="7" t="n">
        <f aca="false">-PMT($B$5/12,$B$6,$B$4)</f>
        <v>536.821623012139</v>
      </c>
      <c r="E14" s="8" t="n">
        <f aca="false">+C13*$B$5/12</f>
        <v>416.166021015227</v>
      </c>
      <c r="F14" s="8" t="n">
        <f aca="false">+D14-E14</f>
        <v>120.655601996912</v>
      </c>
    </row>
    <row r="15" customFormat="false" ht="15" hidden="false" customHeight="false" outlineLevel="0" collapsed="false">
      <c r="A15" s="5"/>
      <c r="B15" s="0" t="n">
        <f aca="false">+B14+1</f>
        <v>3</v>
      </c>
      <c r="C15" s="6" t="n">
        <f aca="false">IF(B15=0,$B$5,C14-F15)</f>
        <v>99638.0311079857</v>
      </c>
      <c r="D15" s="7" t="n">
        <f aca="false">-PMT($B$5/12,$B$6,$B$4)</f>
        <v>536.821623012139</v>
      </c>
      <c r="E15" s="8" t="n">
        <f aca="false">+C14*$B$5/12</f>
        <v>415.66328934024</v>
      </c>
      <c r="F15" s="8" t="n">
        <f aca="false">+D15-E15</f>
        <v>121.158333671899</v>
      </c>
    </row>
    <row r="16" customFormat="false" ht="15" hidden="false" customHeight="false" outlineLevel="0" collapsed="false">
      <c r="A16" s="5"/>
      <c r="B16" s="0" t="n">
        <f aca="false">+B15+1</f>
        <v>4</v>
      </c>
      <c r="C16" s="6" t="n">
        <f aca="false">IF(B16=0,$B$5,C15-F16)</f>
        <v>99516.3679479235</v>
      </c>
      <c r="D16" s="7" t="n">
        <f aca="false">-PMT($B$5/12,$B$6,$B$4)</f>
        <v>536.821623012139</v>
      </c>
      <c r="E16" s="8" t="n">
        <f aca="false">+C15*$B$5/12</f>
        <v>415.158462949941</v>
      </c>
      <c r="F16" s="8" t="n">
        <f aca="false">+D16-E16</f>
        <v>121.663160062199</v>
      </c>
    </row>
    <row r="17" customFormat="false" ht="15" hidden="false" customHeight="false" outlineLevel="0" collapsed="false">
      <c r="A17" s="5"/>
      <c r="B17" s="0" t="n">
        <f aca="false">+B16+1</f>
        <v>5</v>
      </c>
      <c r="C17" s="6" t="n">
        <f aca="false">IF(B17=0,$B$5,C16-F17)</f>
        <v>99394.1978580277</v>
      </c>
      <c r="D17" s="7" t="n">
        <f aca="false">-PMT($B$5/12,$B$6,$B$4)</f>
        <v>536.821623012139</v>
      </c>
      <c r="E17" s="8" t="n">
        <f aca="false">+C16*$B$5/12</f>
        <v>414.651533116348</v>
      </c>
      <c r="F17" s="8" t="n">
        <f aca="false">+D17-E17</f>
        <v>122.170089895791</v>
      </c>
    </row>
    <row r="18" customFormat="false" ht="15" hidden="false" customHeight="false" outlineLevel="0" collapsed="false">
      <c r="A18" s="5"/>
      <c r="B18" s="0" t="n">
        <f aca="false">+B17+1</f>
        <v>6</v>
      </c>
      <c r="C18" s="6" t="n">
        <f aca="false">IF(B18=0,$B$5,C17-F18)</f>
        <v>99271.5187260907</v>
      </c>
      <c r="D18" s="7" t="n">
        <f aca="false">-PMT($B$5/12,$B$6,$B$4)</f>
        <v>536.821623012139</v>
      </c>
      <c r="E18" s="8" t="n">
        <f aca="false">+C17*$B$5/12</f>
        <v>414.142491075116</v>
      </c>
      <c r="F18" s="8" t="n">
        <f aca="false">+D18-E18</f>
        <v>122.679131937024</v>
      </c>
    </row>
    <row r="19" customFormat="false" ht="15" hidden="false" customHeight="false" outlineLevel="0" collapsed="false">
      <c r="A19" s="5"/>
      <c r="B19" s="0" t="n">
        <f aca="false">+B18+1</f>
        <v>7</v>
      </c>
      <c r="C19" s="6" t="n">
        <f aca="false">IF(B19=0,$B$5,C18-F19)</f>
        <v>99148.3284311039</v>
      </c>
      <c r="D19" s="7" t="n">
        <f aca="false">-PMT($B$5/12,$B$6,$B$4)</f>
        <v>536.821623012139</v>
      </c>
      <c r="E19" s="8" t="n">
        <f aca="false">+C18*$B$5/12</f>
        <v>413.631328025378</v>
      </c>
      <c r="F19" s="8" t="n">
        <f aca="false">+D19-E19</f>
        <v>123.190294986761</v>
      </c>
    </row>
    <row r="20" customFormat="false" ht="15" hidden="false" customHeight="false" outlineLevel="0" collapsed="false">
      <c r="A20" s="5"/>
      <c r="B20" s="0" t="n">
        <f aca="false">+B19+1</f>
        <v>8</v>
      </c>
      <c r="C20" s="6" t="n">
        <f aca="false">IF(B20=0,$B$5,C19-F20)</f>
        <v>99024.6248432214</v>
      </c>
      <c r="D20" s="7" t="n">
        <f aca="false">-PMT($B$5/12,$B$6,$B$4)</f>
        <v>536.821623012139</v>
      </c>
      <c r="E20" s="8" t="n">
        <f aca="false">+C19*$B$5/12</f>
        <v>413.1180351296</v>
      </c>
      <c r="F20" s="8" t="n">
        <f aca="false">+D20-E20</f>
        <v>123.703587882539</v>
      </c>
    </row>
    <row r="21" customFormat="false" ht="15" hidden="false" customHeight="false" outlineLevel="0" collapsed="false">
      <c r="A21" s="5"/>
      <c r="B21" s="0" t="n">
        <f aca="false">+B20+1</f>
        <v>9</v>
      </c>
      <c r="C21" s="6" t="n">
        <f aca="false">IF(B21=0,$B$5,C20-F21)</f>
        <v>98900.4058237227</v>
      </c>
      <c r="D21" s="7" t="n">
        <f aca="false">-PMT($B$5/12,$B$6,$B$4)</f>
        <v>536.821623012139</v>
      </c>
      <c r="E21" s="8" t="n">
        <f aca="false">+C20*$B$5/12</f>
        <v>412.602603513423</v>
      </c>
      <c r="F21" s="8" t="n">
        <f aca="false">+D21-E21</f>
        <v>124.219019498717</v>
      </c>
    </row>
    <row r="22" customFormat="false" ht="15" hidden="false" customHeight="false" outlineLevel="0" collapsed="false">
      <c r="A22" s="5"/>
      <c r="B22" s="0" t="n">
        <f aca="false">+B21+1</f>
        <v>10</v>
      </c>
      <c r="C22" s="6" t="n">
        <f aca="false">IF(B22=0,$B$5,C21-F22)</f>
        <v>98775.669224976</v>
      </c>
      <c r="D22" s="7" t="n">
        <f aca="false">-PMT($B$5/12,$B$6,$B$4)</f>
        <v>536.821623012139</v>
      </c>
      <c r="E22" s="8" t="n">
        <f aca="false">+C21*$B$5/12</f>
        <v>412.085024265511</v>
      </c>
      <c r="F22" s="8" t="n">
        <f aca="false">+D22-E22</f>
        <v>124.736598746628</v>
      </c>
    </row>
    <row r="23" customFormat="false" ht="15" hidden="false" customHeight="false" outlineLevel="0" collapsed="false">
      <c r="A23" s="5"/>
      <c r="B23" s="0" t="n">
        <f aca="false">+B22+1</f>
        <v>11</v>
      </c>
      <c r="C23" s="6" t="n">
        <f aca="false">IF(B23=0,$B$5,C22-F23)</f>
        <v>98650.4128904013</v>
      </c>
      <c r="D23" s="7" t="n">
        <f aca="false">-PMT($B$5/12,$B$6,$B$4)</f>
        <v>536.821623012139</v>
      </c>
      <c r="E23" s="8" t="n">
        <f aca="false">+C22*$B$5/12</f>
        <v>411.5652884374</v>
      </c>
      <c r="F23" s="8" t="n">
        <f aca="false">+D23-E23</f>
        <v>125.256334574739</v>
      </c>
    </row>
    <row r="24" customFormat="false" ht="15" hidden="false" customHeight="false" outlineLevel="0" collapsed="false">
      <c r="A24" s="5"/>
      <c r="B24" s="0" t="n">
        <f aca="false">+B23+1</f>
        <v>12</v>
      </c>
      <c r="C24" s="6" t="n">
        <f aca="false">IF(B24=0,$B$5,C23-F24)</f>
        <v>98524.6346544325</v>
      </c>
      <c r="D24" s="7" t="n">
        <f aca="false">-PMT($B$5/12,$B$6,$B$4)</f>
        <v>536.821623012139</v>
      </c>
      <c r="E24" s="8" t="n">
        <f aca="false">+C23*$B$5/12</f>
        <v>411.043387043339</v>
      </c>
      <c r="F24" s="8" t="n">
        <f aca="false">+D24-E24</f>
        <v>125.7782359688</v>
      </c>
    </row>
    <row r="25" customFormat="false" ht="15" hidden="false" customHeight="false" outlineLevel="0" collapsed="false">
      <c r="A25" s="5"/>
      <c r="B25" s="0" t="n">
        <f aca="false">+B24+1</f>
        <v>13</v>
      </c>
      <c r="C25" s="6" t="n">
        <f aca="false">IF(B25=0,$B$5,C24-F25)</f>
        <v>98398.3323424805</v>
      </c>
      <c r="D25" s="7" t="n">
        <f aca="false">-PMT($B$5/12,$B$6,$B$4)</f>
        <v>536.821623012139</v>
      </c>
      <c r="E25" s="8" t="n">
        <f aca="false">+C24*$B$5/12</f>
        <v>410.519311060136</v>
      </c>
      <c r="F25" s="8" t="n">
        <f aca="false">+D25-E25</f>
        <v>126.302311952004</v>
      </c>
    </row>
    <row r="26" customFormat="false" ht="15" hidden="false" customHeight="false" outlineLevel="0" collapsed="false">
      <c r="A26" s="5"/>
      <c r="B26" s="0" t="n">
        <f aca="false">+B25+1</f>
        <v>14</v>
      </c>
      <c r="C26" s="6" t="n">
        <f aca="false">IF(B26=0,$B$5,C25-F26)</f>
        <v>98271.5037708954</v>
      </c>
      <c r="D26" s="7" t="n">
        <f aca="false">-PMT($B$5/12,$B$6,$B$4)</f>
        <v>536.821623012139</v>
      </c>
      <c r="E26" s="8" t="n">
        <f aca="false">+C25*$B$5/12</f>
        <v>409.993051427002</v>
      </c>
      <c r="F26" s="8" t="n">
        <f aca="false">+D26-E26</f>
        <v>126.828571585137</v>
      </c>
    </row>
    <row r="27" customFormat="false" ht="15" hidden="false" customHeight="false" outlineLevel="0" collapsed="false">
      <c r="A27" s="5"/>
      <c r="B27" s="0" t="n">
        <f aca="false">+B26+1</f>
        <v>15</v>
      </c>
      <c r="C27" s="6" t="n">
        <f aca="false">IF(B27=0,$B$5,C26-F27)</f>
        <v>98144.1467469286</v>
      </c>
      <c r="D27" s="7" t="n">
        <f aca="false">-PMT($B$5/12,$B$6,$B$4)</f>
        <v>536.821623012139</v>
      </c>
      <c r="E27" s="8" t="n">
        <f aca="false">+C26*$B$5/12</f>
        <v>409.464599045397</v>
      </c>
      <c r="F27" s="8" t="n">
        <f aca="false">+D27-E27</f>
        <v>127.357023966742</v>
      </c>
    </row>
    <row r="28" customFormat="false" ht="15" hidden="false" customHeight="false" outlineLevel="0" collapsed="false">
      <c r="A28" s="5"/>
      <c r="B28" s="0" t="n">
        <f aca="false">+B27+1</f>
        <v>16</v>
      </c>
      <c r="C28" s="6" t="n">
        <f aca="false">IF(B28=0,$B$5,C27-F28)</f>
        <v>98016.2590686954</v>
      </c>
      <c r="D28" s="7" t="n">
        <f aca="false">-PMT($B$5/12,$B$6,$B$4)</f>
        <v>536.821623012139</v>
      </c>
      <c r="E28" s="8" t="n">
        <f aca="false">+C27*$B$5/12</f>
        <v>408.933944778869</v>
      </c>
      <c r="F28" s="8" t="n">
        <f aca="false">+D28-E28</f>
        <v>127.88767823327</v>
      </c>
    </row>
    <row r="29" customFormat="false" ht="15" hidden="false" customHeight="false" outlineLevel="0" collapsed="false">
      <c r="A29" s="5"/>
      <c r="B29" s="0" t="n">
        <f aca="false">+B28+1</f>
        <v>17</v>
      </c>
      <c r="C29" s="6" t="n">
        <f aca="false">IF(B29=0,$B$5,C28-F29)</f>
        <v>97887.8385251361</v>
      </c>
      <c r="D29" s="7" t="n">
        <f aca="false">-PMT($B$5/12,$B$6,$B$4)</f>
        <v>536.821623012139</v>
      </c>
      <c r="E29" s="8" t="n">
        <f aca="false">+C28*$B$5/12</f>
        <v>408.401079452897</v>
      </c>
      <c r="F29" s="8" t="n">
        <f aca="false">+D29-E29</f>
        <v>128.420543559242</v>
      </c>
    </row>
    <row r="30" customFormat="false" ht="15" hidden="false" customHeight="false" outlineLevel="0" collapsed="false">
      <c r="A30" s="5"/>
      <c r="B30" s="0" t="n">
        <f aca="false">+B29+1</f>
        <v>18</v>
      </c>
      <c r="C30" s="6" t="n">
        <f aca="false">IF(B30=0,$B$5,C29-F30)</f>
        <v>97758.8828959787</v>
      </c>
      <c r="D30" s="7" t="n">
        <f aca="false">-PMT($B$5/12,$B$6,$B$4)</f>
        <v>536.821623012139</v>
      </c>
      <c r="E30" s="8" t="n">
        <f aca="false">+C29*$B$5/12</f>
        <v>407.865993854734</v>
      </c>
      <c r="F30" s="8" t="n">
        <f aca="false">+D30-E30</f>
        <v>128.955629157405</v>
      </c>
    </row>
    <row r="31" customFormat="false" ht="15" hidden="false" customHeight="false" outlineLevel="0" collapsed="false">
      <c r="A31" s="5"/>
      <c r="B31" s="0" t="n">
        <f aca="false">+B30+1</f>
        <v>19</v>
      </c>
      <c r="C31" s="6" t="n">
        <f aca="false">IF(B31=0,$B$5,C30-F31)</f>
        <v>97629.3899516998</v>
      </c>
      <c r="D31" s="7" t="n">
        <f aca="false">-PMT($B$5/12,$B$6,$B$4)</f>
        <v>536.821623012139</v>
      </c>
      <c r="E31" s="8" t="n">
        <f aca="false">+C30*$B$5/12</f>
        <v>407.328678733245</v>
      </c>
      <c r="F31" s="8" t="n">
        <f aca="false">+D31-E31</f>
        <v>129.492944278895</v>
      </c>
    </row>
    <row r="32" customFormat="false" ht="15" hidden="false" customHeight="false" outlineLevel="0" collapsed="false">
      <c r="A32" s="5"/>
      <c r="B32" s="0" t="n">
        <f aca="false">+B31+1</f>
        <v>20</v>
      </c>
      <c r="C32" s="6" t="n">
        <f aca="false">IF(B32=0,$B$5,C31-F32)</f>
        <v>97499.3574534864</v>
      </c>
      <c r="D32" s="7" t="n">
        <f aca="false">-PMT($B$5/12,$B$6,$B$4)</f>
        <v>536.821623012139</v>
      </c>
      <c r="E32" s="8" t="n">
        <f aca="false">+C31*$B$5/12</f>
        <v>406.789124798749</v>
      </c>
      <c r="F32" s="8" t="n">
        <f aca="false">+D32-E32</f>
        <v>130.03249821339</v>
      </c>
    </row>
    <row r="33" customFormat="false" ht="15" hidden="false" customHeight="false" outlineLevel="0" collapsed="false">
      <c r="A33" s="5"/>
      <c r="B33" s="0" t="n">
        <f aca="false">+B32+1</f>
        <v>21</v>
      </c>
      <c r="C33" s="6" t="n">
        <f aca="false">IF(B33=0,$B$5,C32-F33)</f>
        <v>97368.7831531971</v>
      </c>
      <c r="D33" s="7" t="n">
        <f aca="false">-PMT($B$5/12,$B$6,$B$4)</f>
        <v>536.821623012139</v>
      </c>
      <c r="E33" s="8" t="n">
        <f aca="false">+C32*$B$5/12</f>
        <v>406.24732272286</v>
      </c>
      <c r="F33" s="8" t="n">
        <f aca="false">+D33-E33</f>
        <v>130.574300289279</v>
      </c>
    </row>
    <row r="34" customFormat="false" ht="15" hidden="false" customHeight="false" outlineLevel="0" collapsed="false">
      <c r="A34" s="5"/>
      <c r="B34" s="0" t="n">
        <f aca="false">+B33+1</f>
        <v>22</v>
      </c>
      <c r="C34" s="6" t="n">
        <f aca="false">IF(B34=0,$B$5,C33-F34)</f>
        <v>97237.6647933233</v>
      </c>
      <c r="D34" s="7" t="n">
        <f aca="false">-PMT($B$5/12,$B$6,$B$4)</f>
        <v>536.821623012139</v>
      </c>
      <c r="E34" s="8" t="n">
        <f aca="false">+C33*$B$5/12</f>
        <v>405.703263138321</v>
      </c>
      <c r="F34" s="8" t="n">
        <f aca="false">+D34-E34</f>
        <v>131.118359873818</v>
      </c>
    </row>
    <row r="35" customFormat="false" ht="15" hidden="false" customHeight="false" outlineLevel="0" collapsed="false">
      <c r="A35" s="5"/>
      <c r="B35" s="0" t="n">
        <f aca="false">+B34+1</f>
        <v>23</v>
      </c>
      <c r="C35" s="6" t="n">
        <f aca="false">IF(B35=0,$B$5,C34-F35)</f>
        <v>97106.00010695</v>
      </c>
      <c r="D35" s="7" t="n">
        <f aca="false">-PMT($B$5/12,$B$6,$B$4)</f>
        <v>536.821623012139</v>
      </c>
      <c r="E35" s="8" t="n">
        <f aca="false">+C34*$B$5/12</f>
        <v>405.156936638847</v>
      </c>
      <c r="F35" s="8" t="n">
        <f aca="false">+D35-E35</f>
        <v>131.664686373292</v>
      </c>
    </row>
    <row r="36" customFormat="false" ht="15" hidden="false" customHeight="false" outlineLevel="0" collapsed="false">
      <c r="A36" s="5"/>
      <c r="B36" s="0" t="n">
        <f aca="false">+B35+1</f>
        <v>24</v>
      </c>
      <c r="C36" s="6" t="n">
        <f aca="false">IF(B36=0,$B$5,C35-F36)</f>
        <v>96973.7868177168</v>
      </c>
      <c r="D36" s="7" t="n">
        <f aca="false">-PMT($B$5/12,$B$6,$B$4)</f>
        <v>536.821623012139</v>
      </c>
      <c r="E36" s="8" t="n">
        <f aca="false">+C35*$B$5/12</f>
        <v>404.608333778958</v>
      </c>
      <c r="F36" s="8" t="n">
        <f aca="false">+D36-E36</f>
        <v>132.213289233181</v>
      </c>
    </row>
    <row r="37" customFormat="false" ht="15" hidden="false" customHeight="false" outlineLevel="0" collapsed="false">
      <c r="A37" s="5"/>
      <c r="B37" s="0" t="n">
        <f aca="false">+B36+1</f>
        <v>25</v>
      </c>
      <c r="C37" s="6" t="n">
        <f aca="false">IF(B37=0,$B$5,C36-F37)</f>
        <v>96841.0226397785</v>
      </c>
      <c r="D37" s="7" t="n">
        <f aca="false">-PMT($B$5/12,$B$6,$B$4)</f>
        <v>536.821623012139</v>
      </c>
      <c r="E37" s="8" t="n">
        <f aca="false">+C36*$B$5/12</f>
        <v>404.05744507382</v>
      </c>
      <c r="F37" s="8" t="n">
        <f aca="false">+D37-E37</f>
        <v>132.764177938319</v>
      </c>
    </row>
    <row r="38" customFormat="false" ht="15" hidden="false" customHeight="false" outlineLevel="0" collapsed="false">
      <c r="A38" s="5"/>
      <c r="B38" s="0" t="n">
        <f aca="false">+B37+1</f>
        <v>26</v>
      </c>
      <c r="C38" s="6" t="n">
        <f aca="false">IF(B38=0,$B$5,C37-F38)</f>
        <v>96707.7052777655</v>
      </c>
      <c r="D38" s="7" t="n">
        <f aca="false">-PMT($B$5/12,$B$6,$B$4)</f>
        <v>536.821623012139</v>
      </c>
      <c r="E38" s="8" t="n">
        <f aca="false">+C37*$B$5/12</f>
        <v>403.504260999077</v>
      </c>
      <c r="F38" s="8" t="n">
        <f aca="false">+D38-E38</f>
        <v>133.317362013062</v>
      </c>
    </row>
    <row r="39" customFormat="false" ht="15" hidden="false" customHeight="false" outlineLevel="0" collapsed="false">
      <c r="A39" s="5"/>
      <c r="B39" s="0" t="n">
        <f aca="false">+B38+1</f>
        <v>27</v>
      </c>
      <c r="C39" s="6" t="n">
        <f aca="false">IF(B39=0,$B$5,C38-F39)</f>
        <v>96573.832426744</v>
      </c>
      <c r="D39" s="7" t="n">
        <f aca="false">-PMT($B$5/12,$B$6,$B$4)</f>
        <v>536.821623012139</v>
      </c>
      <c r="E39" s="8" t="n">
        <f aca="false">+C38*$B$5/12</f>
        <v>402.948771990689</v>
      </c>
      <c r="F39" s="8" t="n">
        <f aca="false">+D39-E39</f>
        <v>133.87285102145</v>
      </c>
    </row>
    <row r="40" customFormat="false" ht="15" hidden="false" customHeight="false" outlineLevel="0" collapsed="false">
      <c r="A40" s="5"/>
      <c r="B40" s="0" t="n">
        <f aca="false">+B39+1</f>
        <v>28</v>
      </c>
      <c r="C40" s="6" t="n">
        <f aca="false">IF(B40=0,$B$5,C39-F40)</f>
        <v>96439.4017721767</v>
      </c>
      <c r="D40" s="7" t="n">
        <f aca="false">-PMT($B$5/12,$B$6,$B$4)</f>
        <v>536.821623012139</v>
      </c>
      <c r="E40" s="8" t="n">
        <f aca="false">+C39*$B$5/12</f>
        <v>402.390968444767</v>
      </c>
      <c r="F40" s="8" t="n">
        <f aca="false">+D40-E40</f>
        <v>134.430654567372</v>
      </c>
    </row>
    <row r="41" customFormat="false" ht="15" hidden="false" customHeight="false" outlineLevel="0" collapsed="false">
      <c r="A41" s="5"/>
      <c r="B41" s="0" t="n">
        <f aca="false">+B40+1</f>
        <v>29</v>
      </c>
      <c r="C41" s="6" t="n">
        <f aca="false">IF(B41=0,$B$5,C40-F41)</f>
        <v>96304.4109898819</v>
      </c>
      <c r="D41" s="7" t="n">
        <f aca="false">-PMT($B$5/12,$B$6,$B$4)</f>
        <v>536.821623012139</v>
      </c>
      <c r="E41" s="8" t="n">
        <f aca="false">+C40*$B$5/12</f>
        <v>401.830840717403</v>
      </c>
      <c r="F41" s="8" t="n">
        <f aca="false">+D41-E41</f>
        <v>134.990782294736</v>
      </c>
    </row>
    <row r="42" customFormat="false" ht="15" hidden="false" customHeight="false" outlineLevel="0" collapsed="false">
      <c r="A42" s="5"/>
      <c r="B42" s="0" t="n">
        <f aca="false">+B41+1</f>
        <v>30</v>
      </c>
      <c r="C42" s="6" t="n">
        <f aca="false">IF(B42=0,$B$5,C41-F42)</f>
        <v>96168.8577459943</v>
      </c>
      <c r="D42" s="7" t="n">
        <f aca="false">-PMT($B$5/12,$B$6,$B$4)</f>
        <v>536.821623012139</v>
      </c>
      <c r="E42" s="8" t="n">
        <f aca="false">+C41*$B$5/12</f>
        <v>401.268379124508</v>
      </c>
      <c r="F42" s="8" t="n">
        <f aca="false">+D42-E42</f>
        <v>135.553243887631</v>
      </c>
    </row>
    <row r="43" customFormat="false" ht="15" hidden="false" customHeight="false" outlineLevel="0" collapsed="false">
      <c r="A43" s="5"/>
      <c r="B43" s="0" t="n">
        <f aca="false">+B42+1</f>
        <v>31</v>
      </c>
      <c r="C43" s="6" t="n">
        <f aca="false">IF(B43=0,$B$5,C42-F43)</f>
        <v>96032.7396969238</v>
      </c>
      <c r="D43" s="7" t="n">
        <f aca="false">-PMT($B$5/12,$B$6,$B$4)</f>
        <v>536.821623012139</v>
      </c>
      <c r="E43" s="8" t="n">
        <f aca="false">+C42*$B$5/12</f>
        <v>400.703573941643</v>
      </c>
      <c r="F43" s="8" t="n">
        <f aca="false">+D43-E43</f>
        <v>136.118049070496</v>
      </c>
    </row>
    <row r="44" customFormat="false" ht="15" hidden="false" customHeight="false" outlineLevel="0" collapsed="false">
      <c r="A44" s="5"/>
      <c r="B44" s="0" t="n">
        <f aca="false">+B43+1</f>
        <v>32</v>
      </c>
      <c r="C44" s="6" t="n">
        <f aca="false">IF(B44=0,$B$5,C43-F44)</f>
        <v>95896.0544893155</v>
      </c>
      <c r="D44" s="7" t="n">
        <f aca="false">-PMT($B$5/12,$B$6,$B$4)</f>
        <v>536.821623012139</v>
      </c>
      <c r="E44" s="8" t="n">
        <f aca="false">+C43*$B$5/12</f>
        <v>400.136415403849</v>
      </c>
      <c r="F44" s="8" t="n">
        <f aca="false">+D44-E44</f>
        <v>136.68520760829</v>
      </c>
    </row>
    <row r="45" customFormat="false" ht="15" hidden="false" customHeight="false" outlineLevel="0" collapsed="false">
      <c r="A45" s="5"/>
      <c r="B45" s="0" t="n">
        <f aca="false">+B44+1</f>
        <v>33</v>
      </c>
      <c r="C45" s="6" t="n">
        <f aca="false">IF(B45=0,$B$5,C44-F45)</f>
        <v>95758.7997600088</v>
      </c>
      <c r="D45" s="7" t="n">
        <f aca="false">-PMT($B$5/12,$B$6,$B$4)</f>
        <v>536.821623012139</v>
      </c>
      <c r="E45" s="8" t="n">
        <f aca="false">+C44*$B$5/12</f>
        <v>399.566893705481</v>
      </c>
      <c r="F45" s="8" t="n">
        <f aca="false">+D45-E45</f>
        <v>137.254729306658</v>
      </c>
    </row>
    <row r="46" customFormat="false" ht="15" hidden="false" customHeight="false" outlineLevel="0" collapsed="false">
      <c r="A46" s="5"/>
      <c r="B46" s="0" t="n">
        <f aca="false">+B45+1</f>
        <v>34</v>
      </c>
      <c r="C46" s="6" t="n">
        <f aca="false">IF(B46=0,$B$5,C45-F46)</f>
        <v>95620.9731359967</v>
      </c>
      <c r="D46" s="7" t="n">
        <f aca="false">-PMT($B$5/12,$B$6,$B$4)</f>
        <v>536.821623012139</v>
      </c>
      <c r="E46" s="8" t="n">
        <f aca="false">+C45*$B$5/12</f>
        <v>398.994999000037</v>
      </c>
      <c r="F46" s="8" t="n">
        <f aca="false">+D46-E46</f>
        <v>137.826624012102</v>
      </c>
    </row>
    <row r="47" customFormat="false" ht="15" hidden="false" customHeight="false" outlineLevel="0" collapsed="false">
      <c r="A47" s="5"/>
      <c r="B47" s="0" t="n">
        <f aca="false">+B46+1</f>
        <v>35</v>
      </c>
      <c r="C47" s="6" t="n">
        <f aca="false">IF(B47=0,$B$5,C46-F47)</f>
        <v>95482.5722343846</v>
      </c>
      <c r="D47" s="7" t="n">
        <f aca="false">-PMT($B$5/12,$B$6,$B$4)</f>
        <v>536.821623012139</v>
      </c>
      <c r="E47" s="8" t="n">
        <f aca="false">+C46*$B$5/12</f>
        <v>398.420721399986</v>
      </c>
      <c r="F47" s="8" t="n">
        <f aca="false">+D47-E47</f>
        <v>138.400901612153</v>
      </c>
    </row>
    <row r="48" customFormat="false" ht="15" hidden="false" customHeight="false" outlineLevel="0" collapsed="false">
      <c r="A48" s="5"/>
      <c r="B48" s="0" t="n">
        <f aca="false">+B47+1</f>
        <v>36</v>
      </c>
      <c r="C48" s="6" t="n">
        <f aca="false">IF(B48=0,$B$5,C47-F48)</f>
        <v>95343.594662349</v>
      </c>
      <c r="D48" s="7" t="n">
        <f aca="false">-PMT($B$5/12,$B$6,$B$4)</f>
        <v>536.821623012139</v>
      </c>
      <c r="E48" s="8" t="n">
        <f aca="false">+C47*$B$5/12</f>
        <v>397.844050976602</v>
      </c>
      <c r="F48" s="8" t="n">
        <f aca="false">+D48-E48</f>
        <v>138.977572035537</v>
      </c>
    </row>
    <row r="49" customFormat="false" ht="15" hidden="false" customHeight="false" outlineLevel="0" collapsed="false">
      <c r="A49" s="5"/>
      <c r="B49" s="0" t="n">
        <f aca="false">+B48+1</f>
        <v>37</v>
      </c>
      <c r="C49" s="6" t="n">
        <f aca="false">IF(B49=0,$B$5,C48-F49)</f>
        <v>95204.0380170967</v>
      </c>
      <c r="D49" s="7" t="n">
        <f aca="false">-PMT($B$5/12,$B$6,$B$4)</f>
        <v>536.821623012139</v>
      </c>
      <c r="E49" s="8" t="n">
        <f aca="false">+C48*$B$5/12</f>
        <v>397.264977759788</v>
      </c>
      <c r="F49" s="8" t="n">
        <f aca="false">+D49-E49</f>
        <v>139.556645252351</v>
      </c>
    </row>
    <row r="50" customFormat="false" ht="15" hidden="false" customHeight="false" outlineLevel="0" collapsed="false">
      <c r="A50" s="5"/>
      <c r="B50" s="0" t="n">
        <f aca="false">+B49+1</f>
        <v>38</v>
      </c>
      <c r="C50" s="6" t="n">
        <f aca="false">IF(B50=0,$B$5,C49-F50)</f>
        <v>95063.8998858225</v>
      </c>
      <c r="D50" s="7" t="n">
        <f aca="false">-PMT($B$5/12,$B$6,$B$4)</f>
        <v>536.821623012139</v>
      </c>
      <c r="E50" s="8" t="n">
        <f aca="false">+C49*$B$5/12</f>
        <v>396.683491737903</v>
      </c>
      <c r="F50" s="8" t="n">
        <f aca="false">+D50-E50</f>
        <v>140.138131274236</v>
      </c>
    </row>
    <row r="51" customFormat="false" ht="15" hidden="false" customHeight="false" outlineLevel="0" collapsed="false">
      <c r="A51" s="5"/>
      <c r="B51" s="0" t="n">
        <f aca="false">+B50+1</f>
        <v>39</v>
      </c>
      <c r="C51" s="6" t="n">
        <f aca="false">IF(B51=0,$B$5,C50-F51)</f>
        <v>94923.1778456679</v>
      </c>
      <c r="D51" s="7" t="n">
        <f aca="false">-PMT($B$5/12,$B$6,$B$4)</f>
        <v>536.821623012139</v>
      </c>
      <c r="E51" s="8" t="n">
        <f aca="false">+C50*$B$5/12</f>
        <v>396.099582857594</v>
      </c>
      <c r="F51" s="8" t="n">
        <f aca="false">+D51-E51</f>
        <v>140.722040154546</v>
      </c>
    </row>
    <row r="52" customFormat="false" ht="15" hidden="false" customHeight="false" outlineLevel="0" collapsed="false">
      <c r="A52" s="5"/>
      <c r="B52" s="0" t="n">
        <f aca="false">+B51+1</f>
        <v>40</v>
      </c>
      <c r="C52" s="6" t="n">
        <f aca="false">IF(B52=0,$B$5,C51-F52)</f>
        <v>94781.8694636794</v>
      </c>
      <c r="D52" s="7" t="n">
        <f aca="false">-PMT($B$5/12,$B$6,$B$4)</f>
        <v>536.821623012139</v>
      </c>
      <c r="E52" s="8" t="n">
        <f aca="false">+C51*$B$5/12</f>
        <v>395.513241023616</v>
      </c>
      <c r="F52" s="8" t="n">
        <f aca="false">+D52-E52</f>
        <v>141.308381988523</v>
      </c>
    </row>
    <row r="53" customFormat="false" ht="15" hidden="false" customHeight="false" outlineLevel="0" collapsed="false">
      <c r="A53" s="5"/>
      <c r="B53" s="0" t="n">
        <f aca="false">+B52+1</f>
        <v>41</v>
      </c>
      <c r="C53" s="6" t="n">
        <f aca="false">IF(B53=0,$B$5,C52-F53)</f>
        <v>94639.9722967659</v>
      </c>
      <c r="D53" s="7" t="n">
        <f aca="false">-PMT($B$5/12,$B$6,$B$4)</f>
        <v>536.821623012139</v>
      </c>
      <c r="E53" s="8" t="n">
        <f aca="false">+C52*$B$5/12</f>
        <v>394.924456098664</v>
      </c>
      <c r="F53" s="8" t="n">
        <f aca="false">+D53-E53</f>
        <v>141.897166913475</v>
      </c>
    </row>
    <row r="54" customFormat="false" ht="15" hidden="false" customHeight="false" outlineLevel="0" collapsed="false">
      <c r="A54" s="5"/>
      <c r="B54" s="0" t="n">
        <f aca="false">+B53+1</f>
        <v>42</v>
      </c>
      <c r="C54" s="6" t="n">
        <f aca="false">IF(B54=0,$B$5,C53-F54)</f>
        <v>94497.483891657</v>
      </c>
      <c r="D54" s="7" t="n">
        <f aca="false">-PMT($B$5/12,$B$6,$B$4)</f>
        <v>536.821623012139</v>
      </c>
      <c r="E54" s="8" t="n">
        <f aca="false">+C53*$B$5/12</f>
        <v>394.333217903191</v>
      </c>
      <c r="F54" s="8" t="n">
        <f aca="false">+D54-E54</f>
        <v>142.488405108948</v>
      </c>
    </row>
    <row r="55" customFormat="false" ht="15" hidden="false" customHeight="false" outlineLevel="0" collapsed="false">
      <c r="A55" s="5"/>
      <c r="B55" s="0" t="n">
        <f aca="false">+B54+1</f>
        <v>43</v>
      </c>
      <c r="C55" s="6" t="n">
        <f aca="false">IF(B55=0,$B$5,C54-F55)</f>
        <v>94354.40178486</v>
      </c>
      <c r="D55" s="7" t="n">
        <f aca="false">-PMT($B$5/12,$B$6,$B$4)</f>
        <v>536.821623012139</v>
      </c>
      <c r="E55" s="8" t="n">
        <f aca="false">+C54*$B$5/12</f>
        <v>393.739516215237</v>
      </c>
      <c r="F55" s="8" t="n">
        <f aca="false">+D55-E55</f>
        <v>143.082106796902</v>
      </c>
    </row>
    <row r="56" customFormat="false" ht="15" hidden="false" customHeight="false" outlineLevel="0" collapsed="false">
      <c r="A56" s="5"/>
      <c r="B56" s="0" t="n">
        <f aca="false">+B55+1</f>
        <v>44</v>
      </c>
      <c r="C56" s="6" t="n">
        <f aca="false">IF(B56=0,$B$5,C55-F56)</f>
        <v>94210.7235026182</v>
      </c>
      <c r="D56" s="7" t="n">
        <f aca="false">-PMT($B$5/12,$B$6,$B$4)</f>
        <v>536.821623012139</v>
      </c>
      <c r="E56" s="8" t="n">
        <f aca="false">+C55*$B$5/12</f>
        <v>393.14334077025</v>
      </c>
      <c r="F56" s="8" t="n">
        <f aca="false">+D56-E56</f>
        <v>143.678282241889</v>
      </c>
    </row>
    <row r="57" customFormat="false" ht="15" hidden="false" customHeight="false" outlineLevel="0" collapsed="false">
      <c r="A57" s="5"/>
      <c r="B57" s="0" t="n">
        <f aca="false">+B56+1</f>
        <v>45</v>
      </c>
      <c r="C57" s="6" t="n">
        <f aca="false">IF(B57=0,$B$5,C56-F57)</f>
        <v>94066.4465608669</v>
      </c>
      <c r="D57" s="7" t="n">
        <f aca="false">-PMT($B$5/12,$B$6,$B$4)</f>
        <v>536.821623012139</v>
      </c>
      <c r="E57" s="8" t="n">
        <f aca="false">+C56*$B$5/12</f>
        <v>392.544681260909</v>
      </c>
      <c r="F57" s="8" t="n">
        <f aca="false">+D57-E57</f>
        <v>144.27694175123</v>
      </c>
    </row>
    <row r="58" customFormat="false" ht="15" hidden="false" customHeight="false" outlineLevel="0" collapsed="false">
      <c r="A58" s="5"/>
      <c r="B58" s="0" t="n">
        <f aca="false">+B57+1</f>
        <v>46</v>
      </c>
      <c r="C58" s="6" t="n">
        <f aca="false">IF(B58=0,$B$5,C57-F58)</f>
        <v>93921.5684651918</v>
      </c>
      <c r="D58" s="7" t="n">
        <f aca="false">-PMT($B$5/12,$B$6,$B$4)</f>
        <v>536.821623012139</v>
      </c>
      <c r="E58" s="8" t="n">
        <f aca="false">+C57*$B$5/12</f>
        <v>391.943527336946</v>
      </c>
      <c r="F58" s="8" t="n">
        <f aca="false">+D58-E58</f>
        <v>144.878095675194</v>
      </c>
    </row>
    <row r="59" customFormat="false" ht="15" hidden="false" customHeight="false" outlineLevel="0" collapsed="false">
      <c r="A59" s="5"/>
      <c r="B59" s="0" t="n">
        <f aca="false">+B58+1</f>
        <v>47</v>
      </c>
      <c r="C59" s="6" t="n">
        <f aca="false">IF(B59=0,$B$5,C58-F59)</f>
        <v>93776.0867107846</v>
      </c>
      <c r="D59" s="7" t="n">
        <f aca="false">-PMT($B$5/12,$B$6,$B$4)</f>
        <v>536.821623012139</v>
      </c>
      <c r="E59" s="8" t="n">
        <f aca="false">+C58*$B$5/12</f>
        <v>391.339868604966</v>
      </c>
      <c r="F59" s="8" t="n">
        <f aca="false">+D59-E59</f>
        <v>145.481754407173</v>
      </c>
    </row>
    <row r="60" customFormat="false" ht="15" hidden="false" customHeight="false" outlineLevel="0" collapsed="false">
      <c r="A60" s="5"/>
      <c r="B60" s="0" t="n">
        <f aca="false">+B59+1</f>
        <v>48</v>
      </c>
      <c r="C60" s="6" t="n">
        <f aca="false">IF(B60=0,$B$5,C59-F60)</f>
        <v>93629.9987824007</v>
      </c>
      <c r="D60" s="7" t="n">
        <f aca="false">-PMT($B$5/12,$B$6,$B$4)</f>
        <v>536.821623012139</v>
      </c>
      <c r="E60" s="8" t="n">
        <f aca="false">+C59*$B$5/12</f>
        <v>390.733694628269</v>
      </c>
      <c r="F60" s="8" t="n">
        <f aca="false">+D60-E60</f>
        <v>146.08792838387</v>
      </c>
    </row>
    <row r="61" customFormat="false" ht="15" hidden="false" customHeight="false" outlineLevel="0" collapsed="false">
      <c r="A61" s="5"/>
      <c r="B61" s="0" t="n">
        <f aca="false">+B60+1</f>
        <v>49</v>
      </c>
      <c r="C61" s="6" t="n">
        <f aca="false">IF(B61=0,$B$5,C60-F61)</f>
        <v>93483.3021543152</v>
      </c>
      <c r="D61" s="7" t="n">
        <f aca="false">-PMT($B$5/12,$B$6,$B$4)</f>
        <v>536.821623012139</v>
      </c>
      <c r="E61" s="8" t="n">
        <f aca="false">+C60*$B$5/12</f>
        <v>390.12499492667</v>
      </c>
      <c r="F61" s="8" t="n">
        <f aca="false">+D61-E61</f>
        <v>146.696628085469</v>
      </c>
    </row>
    <row r="62" customFormat="false" ht="15" hidden="false" customHeight="false" outlineLevel="0" collapsed="false">
      <c r="A62" s="5"/>
      <c r="B62" s="0" t="n">
        <f aca="false">+B61+1</f>
        <v>50</v>
      </c>
      <c r="C62" s="6" t="n">
        <f aca="false">IF(B62=0,$B$5,C61-F62)</f>
        <v>93335.9942902794</v>
      </c>
      <c r="D62" s="7" t="n">
        <f aca="false">-PMT($B$5/12,$B$6,$B$4)</f>
        <v>536.821623012139</v>
      </c>
      <c r="E62" s="8" t="n">
        <f aca="false">+C61*$B$5/12</f>
        <v>389.513758976313</v>
      </c>
      <c r="F62" s="8" t="n">
        <f aca="false">+D62-E62</f>
        <v>147.307864035826</v>
      </c>
    </row>
    <row r="63" customFormat="false" ht="15" hidden="false" customHeight="false" outlineLevel="0" collapsed="false">
      <c r="A63" s="5"/>
      <c r="B63" s="0" t="n">
        <f aca="false">+B62+1</f>
        <v>51</v>
      </c>
      <c r="C63" s="6" t="n">
        <f aca="false">IF(B63=0,$B$5,C62-F63)</f>
        <v>93188.0726434768</v>
      </c>
      <c r="D63" s="7" t="n">
        <f aca="false">-PMT($B$5/12,$B$6,$B$4)</f>
        <v>536.821623012139</v>
      </c>
      <c r="E63" s="8" t="n">
        <f aca="false">+C62*$B$5/12</f>
        <v>388.899976209497</v>
      </c>
      <c r="F63" s="8" t="n">
        <f aca="false">+D63-E63</f>
        <v>147.921646802642</v>
      </c>
    </row>
    <row r="64" customFormat="false" ht="15" hidden="false" customHeight="false" outlineLevel="0" collapsed="false">
      <c r="A64" s="5"/>
      <c r="B64" s="0" t="n">
        <f aca="false">+B63+1</f>
        <v>52</v>
      </c>
      <c r="C64" s="6" t="n">
        <f aca="false">IF(B64=0,$B$5,C63-F64)</f>
        <v>93039.5346564791</v>
      </c>
      <c r="D64" s="7" t="n">
        <f aca="false">-PMT($B$5/12,$B$6,$B$4)</f>
        <v>536.821623012139</v>
      </c>
      <c r="E64" s="8" t="n">
        <f aca="false">+C63*$B$5/12</f>
        <v>388.283636014486</v>
      </c>
      <c r="F64" s="8" t="n">
        <f aca="false">+D64-E64</f>
        <v>148.537986997653</v>
      </c>
    </row>
    <row r="65" customFormat="false" ht="15" hidden="false" customHeight="false" outlineLevel="0" collapsed="false">
      <c r="A65" s="5"/>
      <c r="B65" s="0" t="n">
        <f aca="false">+B64+1</f>
        <v>53</v>
      </c>
      <c r="C65" s="6" t="n">
        <f aca="false">IF(B65=0,$B$5,C64-F65)</f>
        <v>92890.3777612023</v>
      </c>
      <c r="D65" s="7" t="n">
        <f aca="false">-PMT($B$5/12,$B$6,$B$4)</f>
        <v>536.821623012139</v>
      </c>
      <c r="E65" s="8" t="n">
        <f aca="false">+C64*$B$5/12</f>
        <v>387.66472773533</v>
      </c>
      <c r="F65" s="8" t="n">
        <f aca="false">+D65-E65</f>
        <v>149.156895276809</v>
      </c>
    </row>
    <row r="66" customFormat="false" ht="15" hidden="false" customHeight="false" outlineLevel="0" collapsed="false">
      <c r="A66" s="5"/>
      <c r="B66" s="0" t="n">
        <f aca="false">+B65+1</f>
        <v>54</v>
      </c>
      <c r="C66" s="6" t="n">
        <f aca="false">IF(B66=0,$B$5,C65-F66)</f>
        <v>92740.5993788618</v>
      </c>
      <c r="D66" s="7" t="n">
        <f aca="false">-PMT($B$5/12,$B$6,$B$4)</f>
        <v>536.821623012139</v>
      </c>
      <c r="E66" s="8" t="n">
        <f aca="false">+C65*$B$5/12</f>
        <v>387.043240671676</v>
      </c>
      <c r="F66" s="8" t="n">
        <f aca="false">+D66-E66</f>
        <v>149.778382340463</v>
      </c>
    </row>
    <row r="67" customFormat="false" ht="15" hidden="false" customHeight="false" outlineLevel="0" collapsed="false">
      <c r="A67" s="5"/>
      <c r="B67" s="0" t="n">
        <f aca="false">+B66+1</f>
        <v>55</v>
      </c>
      <c r="C67" s="6" t="n">
        <f aca="false">IF(B67=0,$B$5,C66-F67)</f>
        <v>92590.1969199283</v>
      </c>
      <c r="D67" s="7" t="n">
        <f aca="false">-PMT($B$5/12,$B$6,$B$4)</f>
        <v>536.821623012139</v>
      </c>
      <c r="E67" s="8" t="n">
        <f aca="false">+C66*$B$5/12</f>
        <v>386.419164078591</v>
      </c>
      <c r="F67" s="8" t="n">
        <f aca="false">+D67-E67</f>
        <v>150.402458933548</v>
      </c>
    </row>
    <row r="68" customFormat="false" ht="15" hidden="false" customHeight="false" outlineLevel="0" collapsed="false">
      <c r="A68" s="5"/>
      <c r="B68" s="0" t="n">
        <f aca="false">+B67+1</f>
        <v>56</v>
      </c>
      <c r="C68" s="6" t="n">
        <f aca="false">IF(B68=0,$B$5,C67-F68)</f>
        <v>92439.1677840825</v>
      </c>
      <c r="D68" s="7" t="n">
        <f aca="false">-PMT($B$5/12,$B$6,$B$4)</f>
        <v>536.821623012139</v>
      </c>
      <c r="E68" s="8" t="n">
        <f aca="false">+C67*$B$5/12</f>
        <v>385.792487166368</v>
      </c>
      <c r="F68" s="8" t="n">
        <f aca="false">+D68-E68</f>
        <v>151.029135845771</v>
      </c>
    </row>
    <row r="69" customFormat="false" ht="15" hidden="false" customHeight="false" outlineLevel="0" collapsed="false">
      <c r="A69" s="5"/>
      <c r="B69" s="0" t="n">
        <f aca="false">+B68+1</f>
        <v>57</v>
      </c>
      <c r="C69" s="6" t="n">
        <f aca="false">IF(B69=0,$B$5,C68-F69)</f>
        <v>92287.5093601707</v>
      </c>
      <c r="D69" s="7" t="n">
        <f aca="false">-PMT($B$5/12,$B$6,$B$4)</f>
        <v>536.821623012139</v>
      </c>
      <c r="E69" s="8" t="n">
        <f aca="false">+C68*$B$5/12</f>
        <v>385.163199100344</v>
      </c>
      <c r="F69" s="8" t="n">
        <f aca="false">+D69-E69</f>
        <v>151.658423911795</v>
      </c>
    </row>
    <row r="70" customFormat="false" ht="15" hidden="false" customHeight="false" outlineLevel="0" collapsed="false">
      <c r="A70" s="5"/>
      <c r="B70" s="0" t="n">
        <f aca="false">+B69+1</f>
        <v>58</v>
      </c>
      <c r="C70" s="6" t="n">
        <f aca="false">IF(B70=0,$B$5,C69-F70)</f>
        <v>92135.2190261593</v>
      </c>
      <c r="D70" s="7" t="n">
        <f aca="false">-PMT($B$5/12,$B$6,$B$4)</f>
        <v>536.821623012139</v>
      </c>
      <c r="E70" s="8" t="n">
        <f aca="false">+C69*$B$5/12</f>
        <v>384.531289000711</v>
      </c>
      <c r="F70" s="8" t="n">
        <f aca="false">+D70-E70</f>
        <v>152.290334011428</v>
      </c>
    </row>
    <row r="71" customFormat="false" ht="15" hidden="false" customHeight="false" outlineLevel="0" collapsed="false">
      <c r="A71" s="5"/>
      <c r="B71" s="0" t="n">
        <f aca="false">+B70+1</f>
        <v>59</v>
      </c>
      <c r="C71" s="6" t="n">
        <f aca="false">IF(B71=0,$B$5,C70-F71)</f>
        <v>91982.2941490895</v>
      </c>
      <c r="D71" s="7" t="n">
        <f aca="false">-PMT($B$5/12,$B$6,$B$4)</f>
        <v>536.821623012139</v>
      </c>
      <c r="E71" s="8" t="n">
        <f aca="false">+C70*$B$5/12</f>
        <v>383.89674594233</v>
      </c>
      <c r="F71" s="8" t="n">
        <f aca="false">+D71-E71</f>
        <v>152.924877069809</v>
      </c>
    </row>
    <row r="72" customFormat="false" ht="15" hidden="false" customHeight="false" outlineLevel="0" collapsed="false">
      <c r="A72" s="5"/>
      <c r="B72" s="0" t="n">
        <f aca="false">+B71+1</f>
        <v>60</v>
      </c>
      <c r="C72" s="6" t="n">
        <f aca="false">IF(B72=0,$B$5,C71-F72)</f>
        <v>91828.7320850319</v>
      </c>
      <c r="D72" s="7" t="n">
        <f aca="false">-PMT($B$5/12,$B$6,$B$4)</f>
        <v>536.821623012139</v>
      </c>
      <c r="E72" s="8" t="n">
        <f aca="false">+C71*$B$5/12</f>
        <v>383.25955895454</v>
      </c>
      <c r="F72" s="8" t="n">
        <f aca="false">+D72-E72</f>
        <v>153.5620640576</v>
      </c>
    </row>
    <row r="73" customFormat="false" ht="15" hidden="false" customHeight="false" outlineLevel="0" collapsed="false">
      <c r="A73" s="5"/>
      <c r="B73" s="0" t="n">
        <f aca="false">+B72+1</f>
        <v>61</v>
      </c>
      <c r="C73" s="6" t="n">
        <f aca="false">IF(B73=0,$B$5,C72-F73)</f>
        <v>91674.5301790407</v>
      </c>
      <c r="D73" s="7" t="n">
        <f aca="false">-PMT($B$5/12,$B$6,$B$4)</f>
        <v>536.821623012139</v>
      </c>
      <c r="E73" s="8" t="n">
        <f aca="false">+C72*$B$5/12</f>
        <v>382.619717020966</v>
      </c>
      <c r="F73" s="8" t="n">
        <f aca="false">+D73-E73</f>
        <v>154.201905991173</v>
      </c>
    </row>
    <row r="74" customFormat="false" ht="15" hidden="false" customHeight="false" outlineLevel="0" collapsed="false">
      <c r="A74" s="5"/>
      <c r="B74" s="0" t="n">
        <f aca="false">+B73+1</f>
        <v>62</v>
      </c>
      <c r="C74" s="6" t="n">
        <f aca="false">IF(B74=0,$B$5,C73-F74)</f>
        <v>91519.6857651079</v>
      </c>
      <c r="D74" s="7" t="n">
        <f aca="false">-PMT($B$5/12,$B$6,$B$4)</f>
        <v>536.821623012139</v>
      </c>
      <c r="E74" s="8" t="n">
        <f aca="false">+C73*$B$5/12</f>
        <v>381.977209079336</v>
      </c>
      <c r="F74" s="8" t="n">
        <f aca="false">+D74-E74</f>
        <v>154.844413932803</v>
      </c>
    </row>
    <row r="75" customFormat="false" ht="15" hidden="false" customHeight="false" outlineLevel="0" collapsed="false">
      <c r="A75" s="5"/>
      <c r="B75" s="0" t="n">
        <f aca="false">+B74+1</f>
        <v>63</v>
      </c>
      <c r="C75" s="6" t="n">
        <f aca="false">IF(B75=0,$B$5,C74-F75)</f>
        <v>91364.1961661171</v>
      </c>
      <c r="D75" s="7" t="n">
        <f aca="false">-PMT($B$5/12,$B$6,$B$4)</f>
        <v>536.821623012139</v>
      </c>
      <c r="E75" s="8" t="n">
        <f aca="false">+C74*$B$5/12</f>
        <v>381.332024021283</v>
      </c>
      <c r="F75" s="8" t="n">
        <f aca="false">+D75-E75</f>
        <v>155.489598990856</v>
      </c>
    </row>
    <row r="76" customFormat="false" ht="15" hidden="false" customHeight="false" outlineLevel="0" collapsed="false">
      <c r="A76" s="5"/>
      <c r="B76" s="0" t="n">
        <f aca="false">+B75+1</f>
        <v>64</v>
      </c>
      <c r="C76" s="6" t="n">
        <f aca="false">IF(B76=0,$B$5,C75-F76)</f>
        <v>91208.0586937971</v>
      </c>
      <c r="D76" s="7" t="n">
        <f aca="false">-PMT($B$5/12,$B$6,$B$4)</f>
        <v>536.821623012139</v>
      </c>
      <c r="E76" s="8" t="n">
        <f aca="false">+C75*$B$5/12</f>
        <v>380.684150692154</v>
      </c>
      <c r="F76" s="8" t="n">
        <f aca="false">+D76-E76</f>
        <v>156.137472319985</v>
      </c>
    </row>
    <row r="77" customFormat="false" ht="15" hidden="false" customHeight="false" outlineLevel="0" collapsed="false">
      <c r="A77" s="5"/>
      <c r="B77" s="0" t="n">
        <f aca="false">+B76+1</f>
        <v>65</v>
      </c>
      <c r="C77" s="6" t="n">
        <f aca="false">IF(B77=0,$B$5,C76-F77)</f>
        <v>91051.2706486758</v>
      </c>
      <c r="D77" s="7" t="n">
        <f aca="false">-PMT($B$5/12,$B$6,$B$4)</f>
        <v>536.821623012139</v>
      </c>
      <c r="E77" s="8" t="n">
        <f aca="false">+C76*$B$5/12</f>
        <v>380.033577890821</v>
      </c>
      <c r="F77" s="8" t="n">
        <f aca="false">+D77-E77</f>
        <v>156.788045121318</v>
      </c>
    </row>
    <row r="78" customFormat="false" ht="15" hidden="false" customHeight="false" outlineLevel="0" collapsed="false">
      <c r="A78" s="5"/>
      <c r="B78" s="0" t="n">
        <f aca="false">+B77+1</f>
        <v>66</v>
      </c>
      <c r="C78" s="6" t="n">
        <f aca="false">IF(B78=0,$B$5,C77-F78)</f>
        <v>90893.8293200331</v>
      </c>
      <c r="D78" s="7" t="n">
        <f aca="false">-PMT($B$5/12,$B$6,$B$4)</f>
        <v>536.821623012139</v>
      </c>
      <c r="E78" s="8" t="n">
        <f aca="false">+C77*$B$5/12</f>
        <v>379.380294369482</v>
      </c>
      <c r="F78" s="8" t="n">
        <f aca="false">+D78-E78</f>
        <v>157.441328642657</v>
      </c>
    </row>
    <row r="79" customFormat="false" ht="15" hidden="false" customHeight="false" outlineLevel="0" collapsed="false">
      <c r="A79" s="5"/>
      <c r="B79" s="0" t="n">
        <f aca="false">+B78+1</f>
        <v>67</v>
      </c>
      <c r="C79" s="6" t="n">
        <f aca="false">IF(B79=0,$B$5,C78-F79)</f>
        <v>90735.7319858544</v>
      </c>
      <c r="D79" s="7" t="n">
        <f aca="false">-PMT($B$5/12,$B$6,$B$4)</f>
        <v>536.821623012139</v>
      </c>
      <c r="E79" s="8" t="n">
        <f aca="false">+C78*$B$5/12</f>
        <v>378.724288833471</v>
      </c>
      <c r="F79" s="8" t="n">
        <f aca="false">+D79-E79</f>
        <v>158.097334178668</v>
      </c>
    </row>
    <row r="80" customFormat="false" ht="15" hidden="false" customHeight="false" outlineLevel="0" collapsed="false">
      <c r="A80" s="5"/>
      <c r="B80" s="0" t="n">
        <f aca="false">+B79+1</f>
        <v>68</v>
      </c>
      <c r="C80" s="6" t="n">
        <f aca="false">IF(B80=0,$B$5,C79-F80)</f>
        <v>90576.9759127834</v>
      </c>
      <c r="D80" s="7" t="n">
        <f aca="false">-PMT($B$5/12,$B$6,$B$4)</f>
        <v>536.821623012139</v>
      </c>
      <c r="E80" s="8" t="n">
        <f aca="false">+C79*$B$5/12</f>
        <v>378.06554994106</v>
      </c>
      <c r="F80" s="8" t="n">
        <f aca="false">+D80-E80</f>
        <v>158.756073071079</v>
      </c>
    </row>
    <row r="81" customFormat="false" ht="15" hidden="false" customHeight="false" outlineLevel="0" collapsed="false">
      <c r="A81" s="5"/>
      <c r="B81" s="0" t="n">
        <f aca="false">+B80+1</f>
        <v>69</v>
      </c>
      <c r="C81" s="6" t="n">
        <f aca="false">IF(B81=0,$B$5,C80-F81)</f>
        <v>90417.5583560745</v>
      </c>
      <c r="D81" s="7" t="n">
        <f aca="false">-PMT($B$5/12,$B$6,$B$4)</f>
        <v>536.821623012139</v>
      </c>
      <c r="E81" s="8" t="n">
        <f aca="false">+C80*$B$5/12</f>
        <v>377.404066303264</v>
      </c>
      <c r="F81" s="8" t="n">
        <f aca="false">+D81-E81</f>
        <v>159.417556708875</v>
      </c>
    </row>
    <row r="82" customFormat="false" ht="15" hidden="false" customHeight="false" outlineLevel="0" collapsed="false">
      <c r="A82" s="5"/>
      <c r="B82" s="0" t="n">
        <f aca="false">+B81+1</f>
        <v>70</v>
      </c>
      <c r="C82" s="6" t="n">
        <f aca="false">IF(B82=0,$B$5,C81-F82)</f>
        <v>90257.476559546</v>
      </c>
      <c r="D82" s="7" t="n">
        <f aca="false">-PMT($B$5/12,$B$6,$B$4)</f>
        <v>536.821623012139</v>
      </c>
      <c r="E82" s="8" t="n">
        <f aca="false">+C81*$B$5/12</f>
        <v>376.739826483644</v>
      </c>
      <c r="F82" s="8" t="n">
        <f aca="false">+D82-E82</f>
        <v>160.081796528495</v>
      </c>
    </row>
    <row r="83" customFormat="false" ht="15" hidden="false" customHeight="false" outlineLevel="0" collapsed="false">
      <c r="A83" s="5"/>
      <c r="B83" s="0" t="n">
        <f aca="false">+B82+1</f>
        <v>71</v>
      </c>
      <c r="C83" s="6" t="n">
        <f aca="false">IF(B83=0,$B$5,C82-F83)</f>
        <v>90096.727755532</v>
      </c>
      <c r="D83" s="7" t="n">
        <f aca="false">-PMT($B$5/12,$B$6,$B$4)</f>
        <v>536.821623012139</v>
      </c>
      <c r="E83" s="8" t="n">
        <f aca="false">+C82*$B$5/12</f>
        <v>376.072818998108</v>
      </c>
      <c r="F83" s="8" t="n">
        <f aca="false">+D83-E83</f>
        <v>160.748804014031</v>
      </c>
    </row>
    <row r="84" customFormat="false" ht="15" hidden="false" customHeight="false" outlineLevel="0" collapsed="false">
      <c r="A84" s="5"/>
      <c r="B84" s="0" t="n">
        <f aca="false">+B83+1</f>
        <v>72</v>
      </c>
      <c r="C84" s="6" t="n">
        <f aca="false">IF(B84=0,$B$5,C83-F84)</f>
        <v>89935.3091648345</v>
      </c>
      <c r="D84" s="7" t="n">
        <f aca="false">-PMT($B$5/12,$B$6,$B$4)</f>
        <v>536.821623012139</v>
      </c>
      <c r="E84" s="8" t="n">
        <f aca="false">+C83*$B$5/12</f>
        <v>375.403032314716</v>
      </c>
      <c r="F84" s="8" t="n">
        <f aca="false">+D84-E84</f>
        <v>161.418590697423</v>
      </c>
    </row>
    <row r="85" customFormat="false" ht="15" hidden="false" customHeight="false" outlineLevel="0" collapsed="false">
      <c r="A85" s="5"/>
      <c r="B85" s="0" t="n">
        <f aca="false">+B84+1</f>
        <v>73</v>
      </c>
      <c r="C85" s="6" t="n">
        <f aca="false">IF(B85=0,$B$5,C84-F85)</f>
        <v>89773.2179966759</v>
      </c>
      <c r="D85" s="7" t="n">
        <f aca="false">-PMT($B$5/12,$B$6,$B$4)</f>
        <v>536.821623012139</v>
      </c>
      <c r="E85" s="8" t="n">
        <f aca="false">+C84*$B$5/12</f>
        <v>374.730454853477</v>
      </c>
      <c r="F85" s="8" t="n">
        <f aca="false">+D85-E85</f>
        <v>162.091168158662</v>
      </c>
    </row>
    <row r="86" customFormat="false" ht="15" hidden="false" customHeight="false" outlineLevel="0" collapsed="false">
      <c r="A86" s="5"/>
      <c r="B86" s="0" t="n">
        <f aca="false">+B85+1</f>
        <v>74</v>
      </c>
      <c r="C86" s="6" t="n">
        <f aca="false">IF(B86=0,$B$5,C85-F86)</f>
        <v>89610.4514486499</v>
      </c>
      <c r="D86" s="7" t="n">
        <f aca="false">-PMT($B$5/12,$B$6,$B$4)</f>
        <v>536.821623012139</v>
      </c>
      <c r="E86" s="8" t="n">
        <f aca="false">+C85*$B$5/12</f>
        <v>374.055074986149</v>
      </c>
      <c r="F86" s="8" t="n">
        <f aca="false">+D86-E86</f>
        <v>162.76654802599</v>
      </c>
    </row>
    <row r="87" customFormat="false" ht="15" hidden="false" customHeight="false" outlineLevel="0" collapsed="false">
      <c r="A87" s="5"/>
      <c r="B87" s="0" t="n">
        <f aca="false">+B86+1</f>
        <v>75</v>
      </c>
      <c r="C87" s="6" t="n">
        <f aca="false">IF(B87=0,$B$5,C86-F87)</f>
        <v>89447.0067066738</v>
      </c>
      <c r="D87" s="7" t="n">
        <f aca="false">-PMT($B$5/12,$B$6,$B$4)</f>
        <v>536.821623012139</v>
      </c>
      <c r="E87" s="8" t="n">
        <f aca="false">+C86*$B$5/12</f>
        <v>373.376881036041</v>
      </c>
      <c r="F87" s="8" t="n">
        <f aca="false">+D87-E87</f>
        <v>163.444741976098</v>
      </c>
    </row>
    <row r="88" customFormat="false" ht="15" hidden="false" customHeight="false" outlineLevel="0" collapsed="false">
      <c r="A88" s="5"/>
      <c r="B88" s="0" t="n">
        <f aca="false">+B87+1</f>
        <v>76</v>
      </c>
      <c r="C88" s="6" t="n">
        <f aca="false">IF(B88=0,$B$5,C87-F88)</f>
        <v>89282.8809449395</v>
      </c>
      <c r="D88" s="7" t="n">
        <f aca="false">-PMT($B$5/12,$B$6,$B$4)</f>
        <v>536.821623012139</v>
      </c>
      <c r="E88" s="8" t="n">
        <f aca="false">+C87*$B$5/12</f>
        <v>372.695861277807</v>
      </c>
      <c r="F88" s="8" t="n">
        <f aca="false">+D88-E88</f>
        <v>164.125761734332</v>
      </c>
    </row>
    <row r="89" customFormat="false" ht="15" hidden="false" customHeight="false" outlineLevel="0" collapsed="false">
      <c r="A89" s="5"/>
      <c r="B89" s="0" t="n">
        <f aca="false">+B88+1</f>
        <v>77</v>
      </c>
      <c r="C89" s="6" t="n">
        <f aca="false">IF(B89=0,$B$5,C88-F89)</f>
        <v>89118.0713258646</v>
      </c>
      <c r="D89" s="7" t="n">
        <f aca="false">-PMT($B$5/12,$B$6,$B$4)</f>
        <v>536.821623012139</v>
      </c>
      <c r="E89" s="8" t="n">
        <f aca="false">+C88*$B$5/12</f>
        <v>372.012003937248</v>
      </c>
      <c r="F89" s="8" t="n">
        <f aca="false">+D89-E89</f>
        <v>164.809619074891</v>
      </c>
    </row>
    <row r="90" customFormat="false" ht="15" hidden="false" customHeight="false" outlineLevel="0" collapsed="false">
      <c r="A90" s="5"/>
      <c r="B90" s="0" t="n">
        <f aca="false">+B89+1</f>
        <v>78</v>
      </c>
      <c r="C90" s="6" t="n">
        <f aca="false">IF(B90=0,$B$5,C89-F90)</f>
        <v>88952.5750000435</v>
      </c>
      <c r="D90" s="7" t="n">
        <f aca="false">-PMT($B$5/12,$B$6,$B$4)</f>
        <v>536.821623012139</v>
      </c>
      <c r="E90" s="8" t="n">
        <f aca="false">+C89*$B$5/12</f>
        <v>371.325297191102</v>
      </c>
      <c r="F90" s="8" t="n">
        <f aca="false">+D90-E90</f>
        <v>165.496325821037</v>
      </c>
    </row>
    <row r="91" customFormat="false" ht="15" hidden="false" customHeight="false" outlineLevel="0" collapsed="false">
      <c r="A91" s="5"/>
      <c r="B91" s="0" t="n">
        <f aca="false">+B90+1</f>
        <v>79</v>
      </c>
      <c r="C91" s="6" t="n">
        <f aca="false">IF(B91=0,$B$5,C90-F91)</f>
        <v>88786.3891061982</v>
      </c>
      <c r="D91" s="7" t="n">
        <f aca="false">-PMT($B$5/12,$B$6,$B$4)</f>
        <v>536.821623012139</v>
      </c>
      <c r="E91" s="8" t="n">
        <f aca="false">+C90*$B$5/12</f>
        <v>370.635729166848</v>
      </c>
      <c r="F91" s="8" t="n">
        <f aca="false">+D91-E91</f>
        <v>166.185893845291</v>
      </c>
    </row>
    <row r="92" customFormat="false" ht="15" hidden="false" customHeight="false" outlineLevel="0" collapsed="false">
      <c r="A92" s="5"/>
      <c r="B92" s="0" t="n">
        <f aca="false">+B91+1</f>
        <v>80</v>
      </c>
      <c r="C92" s="6" t="n">
        <f aca="false">IF(B92=0,$B$5,C91-F92)</f>
        <v>88619.5107711286</v>
      </c>
      <c r="D92" s="7" t="n">
        <f aca="false">-PMT($B$5/12,$B$6,$B$4)</f>
        <v>536.821623012139</v>
      </c>
      <c r="E92" s="8" t="n">
        <f aca="false">+C91*$B$5/12</f>
        <v>369.943287942493</v>
      </c>
      <c r="F92" s="8" t="n">
        <f aca="false">+D92-E92</f>
        <v>166.878335069646</v>
      </c>
    </row>
    <row r="93" customFormat="false" ht="15" hidden="false" customHeight="false" outlineLevel="0" collapsed="false">
      <c r="A93" s="5"/>
      <c r="B93" s="0" t="n">
        <f aca="false">+B92+1</f>
        <v>81</v>
      </c>
      <c r="C93" s="6" t="n">
        <f aca="false">IF(B93=0,$B$5,C92-F93)</f>
        <v>88451.9371096628</v>
      </c>
      <c r="D93" s="7" t="n">
        <f aca="false">-PMT($B$5/12,$B$6,$B$4)</f>
        <v>536.821623012139</v>
      </c>
      <c r="E93" s="8" t="n">
        <f aca="false">+C92*$B$5/12</f>
        <v>369.247961546369</v>
      </c>
      <c r="F93" s="8" t="n">
        <f aca="false">+D93-E93</f>
        <v>167.57366146577</v>
      </c>
    </row>
    <row r="94" customFormat="false" ht="15" hidden="false" customHeight="false" outlineLevel="0" collapsed="false">
      <c r="A94" s="5"/>
      <c r="B94" s="0" t="n">
        <f aca="false">+B93+1</f>
        <v>82</v>
      </c>
      <c r="C94" s="6" t="n">
        <f aca="false">IF(B94=0,$B$5,C93-F94)</f>
        <v>88283.6652246076</v>
      </c>
      <c r="D94" s="7" t="n">
        <f aca="false">-PMT($B$5/12,$B$6,$B$4)</f>
        <v>536.821623012139</v>
      </c>
      <c r="E94" s="8" t="n">
        <f aca="false">+C93*$B$5/12</f>
        <v>368.549737956928</v>
      </c>
      <c r="F94" s="8" t="n">
        <f aca="false">+D94-E94</f>
        <v>168.271885055211</v>
      </c>
    </row>
    <row r="95" customFormat="false" ht="15" hidden="false" customHeight="false" outlineLevel="0" collapsed="false">
      <c r="A95" s="5"/>
      <c r="B95" s="0" t="n">
        <f aca="false">+B94+1</f>
        <v>83</v>
      </c>
      <c r="C95" s="6" t="n">
        <f aca="false">IF(B95=0,$B$5,C94-F95)</f>
        <v>88114.692206698</v>
      </c>
      <c r="D95" s="7" t="n">
        <f aca="false">-PMT($B$5/12,$B$6,$B$4)</f>
        <v>536.821623012139</v>
      </c>
      <c r="E95" s="8" t="n">
        <f aca="false">+C94*$B$5/12</f>
        <v>367.848605102532</v>
      </c>
      <c r="F95" s="8" t="n">
        <f aca="false">+D95-E95</f>
        <v>168.973017909607</v>
      </c>
    </row>
    <row r="96" customFormat="false" ht="15" hidden="false" customHeight="false" outlineLevel="0" collapsed="false">
      <c r="A96" s="5"/>
      <c r="B96" s="0" t="n">
        <f aca="false">+B95+1</f>
        <v>84</v>
      </c>
      <c r="C96" s="6" t="n">
        <f aca="false">IF(B96=0,$B$5,C95-F96)</f>
        <v>87945.0151345471</v>
      </c>
      <c r="D96" s="7" t="n">
        <f aca="false">-PMT($B$5/12,$B$6,$B$4)</f>
        <v>536.821623012139</v>
      </c>
      <c r="E96" s="8" t="n">
        <f aca="false">+C95*$B$5/12</f>
        <v>367.144550861242</v>
      </c>
      <c r="F96" s="8" t="n">
        <f aca="false">+D96-E96</f>
        <v>169.677072150897</v>
      </c>
    </row>
    <row r="97" customFormat="false" ht="15" hidden="false" customHeight="false" outlineLevel="0" collapsed="false">
      <c r="A97" s="5"/>
      <c r="B97" s="0" t="n">
        <f aca="false">+B96+1</f>
        <v>85</v>
      </c>
      <c r="C97" s="6" t="n">
        <f aca="false">IF(B97=0,$B$5,C96-F97)</f>
        <v>87774.6310745956</v>
      </c>
      <c r="D97" s="7" t="n">
        <f aca="false">-PMT($B$5/12,$B$6,$B$4)</f>
        <v>536.821623012139</v>
      </c>
      <c r="E97" s="8" t="n">
        <f aca="false">+C96*$B$5/12</f>
        <v>366.437563060613</v>
      </c>
      <c r="F97" s="8" t="n">
        <f aca="false">+D97-E97</f>
        <v>170.384059951526</v>
      </c>
    </row>
    <row r="98" customFormat="false" ht="15" hidden="false" customHeight="false" outlineLevel="0" collapsed="false">
      <c r="A98" s="5"/>
      <c r="B98" s="0" t="n">
        <f aca="false">+B97+1</f>
        <v>86</v>
      </c>
      <c r="C98" s="6" t="n">
        <f aca="false">IF(B98=0,$B$5,C97-F98)</f>
        <v>87603.5370810609</v>
      </c>
      <c r="D98" s="7" t="n">
        <f aca="false">-PMT($B$5/12,$B$6,$B$4)</f>
        <v>536.821623012139</v>
      </c>
      <c r="E98" s="8" t="n">
        <f aca="false">+C97*$B$5/12</f>
        <v>365.727629477482</v>
      </c>
      <c r="F98" s="8" t="n">
        <f aca="false">+D98-E98</f>
        <v>171.093993534658</v>
      </c>
    </row>
    <row r="99" customFormat="false" ht="15" hidden="false" customHeight="false" outlineLevel="0" collapsed="false">
      <c r="A99" s="5"/>
      <c r="B99" s="0" t="n">
        <f aca="false">+B98+1</f>
        <v>87</v>
      </c>
      <c r="C99" s="6" t="n">
        <f aca="false">IF(B99=0,$B$5,C98-F99)</f>
        <v>87431.7301958866</v>
      </c>
      <c r="D99" s="7" t="n">
        <f aca="false">-PMT($B$5/12,$B$6,$B$4)</f>
        <v>536.821623012139</v>
      </c>
      <c r="E99" s="8" t="n">
        <f aca="false">+C98*$B$5/12</f>
        <v>365.014737837754</v>
      </c>
      <c r="F99" s="8" t="n">
        <f aca="false">+D99-E99</f>
        <v>171.806885174385</v>
      </c>
    </row>
    <row r="100" customFormat="false" ht="15" hidden="false" customHeight="false" outlineLevel="0" collapsed="false">
      <c r="A100" s="5"/>
      <c r="B100" s="0" t="n">
        <f aca="false">+B99+1</f>
        <v>88</v>
      </c>
      <c r="C100" s="6" t="n">
        <f aca="false">IF(B100=0,$B$5,C99-F100)</f>
        <v>87259.2074486906</v>
      </c>
      <c r="D100" s="7" t="n">
        <f aca="false">-PMT($B$5/12,$B$6,$B$4)</f>
        <v>536.821623012139</v>
      </c>
      <c r="E100" s="8" t="n">
        <f aca="false">+C99*$B$5/12</f>
        <v>364.298875816194</v>
      </c>
      <c r="F100" s="8" t="n">
        <f aca="false">+D100-E100</f>
        <v>172.522747195945</v>
      </c>
    </row>
    <row r="101" customFormat="false" ht="15" hidden="false" customHeight="false" outlineLevel="0" collapsed="false">
      <c r="A101" s="5"/>
      <c r="B101" s="0" t="n">
        <f aca="false">+B100+1</f>
        <v>89</v>
      </c>
      <c r="C101" s="6" t="n">
        <f aca="false">IF(B101=0,$B$5,C100-F101)</f>
        <v>87085.9658567147</v>
      </c>
      <c r="D101" s="7" t="n">
        <f aca="false">-PMT($B$5/12,$B$6,$B$4)</f>
        <v>536.821623012139</v>
      </c>
      <c r="E101" s="8" t="n">
        <f aca="false">+C100*$B$5/12</f>
        <v>363.580031036211</v>
      </c>
      <c r="F101" s="8" t="n">
        <f aca="false">+D101-E101</f>
        <v>173.241591975928</v>
      </c>
    </row>
    <row r="102" customFormat="false" ht="15" hidden="false" customHeight="false" outlineLevel="0" collapsed="false">
      <c r="A102" s="5"/>
      <c r="B102" s="0" t="n">
        <f aca="false">+B101+1</f>
        <v>90</v>
      </c>
      <c r="C102" s="6" t="n">
        <f aca="false">IF(B102=0,$B$5,C101-F102)</f>
        <v>86912.0024247722</v>
      </c>
      <c r="D102" s="7" t="n">
        <f aca="false">-PMT($B$5/12,$B$6,$B$4)</f>
        <v>536.821623012139</v>
      </c>
      <c r="E102" s="8" t="n">
        <f aca="false">+C101*$B$5/12</f>
        <v>362.858191069644</v>
      </c>
      <c r="F102" s="8" t="n">
        <f aca="false">+D102-E102</f>
        <v>173.963431942495</v>
      </c>
    </row>
    <row r="103" customFormat="false" ht="15" hidden="false" customHeight="false" outlineLevel="0" collapsed="false">
      <c r="A103" s="5"/>
      <c r="B103" s="0" t="n">
        <f aca="false">+B102+1</f>
        <v>91</v>
      </c>
      <c r="C103" s="6" t="n">
        <f aca="false">IF(B103=0,$B$5,C102-F103)</f>
        <v>86737.3141451966</v>
      </c>
      <c r="D103" s="7" t="n">
        <f aca="false">-PMT($B$5/12,$B$6,$B$4)</f>
        <v>536.821623012139</v>
      </c>
      <c r="E103" s="8" t="n">
        <f aca="false">+C102*$B$5/12</f>
        <v>362.133343436551</v>
      </c>
      <c r="F103" s="8" t="n">
        <f aca="false">+D103-E103</f>
        <v>174.688279575588</v>
      </c>
    </row>
    <row r="104" customFormat="false" ht="15" hidden="false" customHeight="false" outlineLevel="0" collapsed="false">
      <c r="A104" s="5"/>
      <c r="B104" s="0" t="n">
        <f aca="false">+B103+1</f>
        <v>92</v>
      </c>
      <c r="C104" s="6" t="n">
        <f aca="false">IF(B104=0,$B$5,C103-F104)</f>
        <v>86561.8979977894</v>
      </c>
      <c r="D104" s="7" t="n">
        <f aca="false">-PMT($B$5/12,$B$6,$B$4)</f>
        <v>536.821623012139</v>
      </c>
      <c r="E104" s="8" t="n">
        <f aca="false">+C103*$B$5/12</f>
        <v>361.405475604986</v>
      </c>
      <c r="F104" s="8" t="n">
        <f aca="false">+D104-E104</f>
        <v>175.416147407153</v>
      </c>
    </row>
    <row r="105" customFormat="false" ht="15" hidden="false" customHeight="false" outlineLevel="0" collapsed="false">
      <c r="A105" s="5"/>
      <c r="B105" s="0" t="n">
        <f aca="false">+B104+1</f>
        <v>93</v>
      </c>
      <c r="C105" s="6" t="n">
        <f aca="false">IF(B105=0,$B$5,C104-F105)</f>
        <v>86385.7509497681</v>
      </c>
      <c r="D105" s="7" t="n">
        <f aca="false">-PMT($B$5/12,$B$6,$B$4)</f>
        <v>536.821623012139</v>
      </c>
      <c r="E105" s="8" t="n">
        <f aca="false">+C104*$B$5/12</f>
        <v>360.674574990789</v>
      </c>
      <c r="F105" s="8" t="n">
        <f aca="false">+D105-E105</f>
        <v>176.14704802135</v>
      </c>
    </row>
    <row r="106" customFormat="false" ht="15" hidden="false" customHeight="false" outlineLevel="0" collapsed="false">
      <c r="A106" s="5"/>
      <c r="B106" s="0" t="n">
        <f aca="false">+B105+1</f>
        <v>94</v>
      </c>
      <c r="C106" s="6" t="n">
        <f aca="false">IF(B106=0,$B$5,C105-F106)</f>
        <v>86208.8699557133</v>
      </c>
      <c r="D106" s="7" t="n">
        <f aca="false">-PMT($B$5/12,$B$6,$B$4)</f>
        <v>536.821623012139</v>
      </c>
      <c r="E106" s="8" t="n">
        <f aca="false">+C105*$B$5/12</f>
        <v>359.940628957367</v>
      </c>
      <c r="F106" s="8" t="n">
        <f aca="false">+D106-E106</f>
        <v>176.880994054772</v>
      </c>
    </row>
    <row r="107" customFormat="false" ht="15" hidden="false" customHeight="false" outlineLevel="0" collapsed="false">
      <c r="A107" s="5"/>
      <c r="B107" s="0" t="n">
        <f aca="false">+B106+1</f>
        <v>95</v>
      </c>
      <c r="C107" s="6" t="n">
        <f aca="false">IF(B107=0,$B$5,C106-F107)</f>
        <v>86031.2519575166</v>
      </c>
      <c r="D107" s="7" t="n">
        <f aca="false">-PMT($B$5/12,$B$6,$B$4)</f>
        <v>536.821623012139</v>
      </c>
      <c r="E107" s="8" t="n">
        <f aca="false">+C106*$B$5/12</f>
        <v>359.203624815472</v>
      </c>
      <c r="F107" s="8" t="n">
        <f aca="false">+D107-E107</f>
        <v>177.617998196667</v>
      </c>
    </row>
    <row r="108" customFormat="false" ht="15" hidden="false" customHeight="false" outlineLevel="0" collapsed="false">
      <c r="A108" s="5"/>
      <c r="B108" s="0" t="n">
        <f aca="false">+B107+1</f>
        <v>96</v>
      </c>
      <c r="C108" s="6" t="n">
        <f aca="false">IF(B108=0,$B$5,C107-F108)</f>
        <v>85852.8938843275</v>
      </c>
      <c r="D108" s="7" t="n">
        <f aca="false">-PMT($B$5/12,$B$6,$B$4)</f>
        <v>536.821623012139</v>
      </c>
      <c r="E108" s="8" t="n">
        <f aca="false">+C107*$B$5/12</f>
        <v>358.463549822986</v>
      </c>
      <c r="F108" s="8" t="n">
        <f aca="false">+D108-E108</f>
        <v>178.358073189153</v>
      </c>
    </row>
    <row r="109" customFormat="false" ht="15" hidden="false" customHeight="false" outlineLevel="0" collapsed="false">
      <c r="A109" s="5"/>
      <c r="B109" s="0" t="n">
        <f aca="false">+B108+1</f>
        <v>97</v>
      </c>
      <c r="C109" s="6" t="n">
        <f aca="false">IF(B109=0,$B$5,C108-F109)</f>
        <v>85673.7926525</v>
      </c>
      <c r="D109" s="7" t="n">
        <f aca="false">-PMT($B$5/12,$B$6,$B$4)</f>
        <v>536.821623012139</v>
      </c>
      <c r="E109" s="8" t="n">
        <f aca="false">+C108*$B$5/12</f>
        <v>357.720391184698</v>
      </c>
      <c r="F109" s="8" t="n">
        <f aca="false">+D109-E109</f>
        <v>179.101231827441</v>
      </c>
    </row>
    <row r="110" customFormat="false" ht="15" hidden="false" customHeight="false" outlineLevel="0" collapsed="false">
      <c r="A110" s="5"/>
      <c r="B110" s="0" t="n">
        <f aca="false">+B109+1</f>
        <v>98</v>
      </c>
      <c r="C110" s="6" t="n">
        <f aca="false">IF(B110=0,$B$5,C109-F110)</f>
        <v>85493.94516554</v>
      </c>
      <c r="D110" s="7" t="n">
        <f aca="false">-PMT($B$5/12,$B$6,$B$4)</f>
        <v>536.821623012139</v>
      </c>
      <c r="E110" s="8" t="n">
        <f aca="false">+C109*$B$5/12</f>
        <v>356.974136052083</v>
      </c>
      <c r="F110" s="8" t="n">
        <f aca="false">+D110-E110</f>
        <v>179.847486960056</v>
      </c>
    </row>
    <row r="111" customFormat="false" ht="15" hidden="false" customHeight="false" outlineLevel="0" collapsed="false">
      <c r="A111" s="5"/>
      <c r="B111" s="0" t="n">
        <f aca="false">+B110+1</f>
        <v>99</v>
      </c>
      <c r="C111" s="6" t="n">
        <f aca="false">IF(B111=0,$B$5,C110-F111)</f>
        <v>85313.3483140509</v>
      </c>
      <c r="D111" s="7" t="n">
        <f aca="false">-PMT($B$5/12,$B$6,$B$4)</f>
        <v>536.821623012139</v>
      </c>
      <c r="E111" s="8" t="n">
        <f aca="false">+C110*$B$5/12</f>
        <v>356.224771523083</v>
      </c>
      <c r="F111" s="8" t="n">
        <f aca="false">+D111-E111</f>
        <v>180.596851489056</v>
      </c>
    </row>
    <row r="112" customFormat="false" ht="15" hidden="false" customHeight="false" outlineLevel="0" collapsed="false">
      <c r="A112" s="5"/>
      <c r="B112" s="0" t="n">
        <f aca="false">+B111+1</f>
        <v>100</v>
      </c>
      <c r="C112" s="6" t="n">
        <f aca="false">IF(B112=0,$B$5,C111-F112)</f>
        <v>85131.9989756807</v>
      </c>
      <c r="D112" s="7" t="n">
        <f aca="false">-PMT($B$5/12,$B$6,$B$4)</f>
        <v>536.821623012139</v>
      </c>
      <c r="E112" s="8" t="n">
        <f aca="false">+C111*$B$5/12</f>
        <v>355.472284641879</v>
      </c>
      <c r="F112" s="8" t="n">
        <f aca="false">+D112-E112</f>
        <v>181.34933837026</v>
      </c>
    </row>
    <row r="113" customFormat="false" ht="15" hidden="false" customHeight="false" outlineLevel="0" collapsed="false">
      <c r="A113" s="5"/>
      <c r="B113" s="0" t="n">
        <f aca="false">+B112+1</f>
        <v>101</v>
      </c>
      <c r="C113" s="6" t="n">
        <f aca="false">IF(B113=0,$B$5,C112-F113)</f>
        <v>84949.8940150672</v>
      </c>
      <c r="D113" s="7" t="n">
        <f aca="false">-PMT($B$5/12,$B$6,$B$4)</f>
        <v>536.821623012139</v>
      </c>
      <c r="E113" s="8" t="n">
        <f aca="false">+C112*$B$5/12</f>
        <v>354.716662398669</v>
      </c>
      <c r="F113" s="8" t="n">
        <f aca="false">+D113-E113</f>
        <v>182.10496061347</v>
      </c>
    </row>
    <row r="114" customFormat="false" ht="15" hidden="false" customHeight="false" outlineLevel="0" collapsed="false">
      <c r="A114" s="5"/>
      <c r="B114" s="0" t="n">
        <f aca="false">+B113+1</f>
        <v>102</v>
      </c>
      <c r="C114" s="6" t="n">
        <f aca="false">IF(B114=0,$B$5,C113-F114)</f>
        <v>84767.0302837845</v>
      </c>
      <c r="D114" s="7" t="n">
        <f aca="false">-PMT($B$5/12,$B$6,$B$4)</f>
        <v>536.821623012139</v>
      </c>
      <c r="E114" s="8" t="n">
        <f aca="false">+C113*$B$5/12</f>
        <v>353.957891729447</v>
      </c>
      <c r="F114" s="8" t="n">
        <f aca="false">+D114-E114</f>
        <v>182.863731282692</v>
      </c>
    </row>
    <row r="115" customFormat="false" ht="15" hidden="false" customHeight="false" outlineLevel="0" collapsed="false">
      <c r="A115" s="5"/>
      <c r="B115" s="0" t="n">
        <f aca="false">+B114+1</f>
        <v>103</v>
      </c>
      <c r="C115" s="6" t="n">
        <f aca="false">IF(B115=0,$B$5,C114-F115)</f>
        <v>84583.4046202881</v>
      </c>
      <c r="D115" s="7" t="n">
        <f aca="false">-PMT($B$5/12,$B$6,$B$4)</f>
        <v>536.821623012139</v>
      </c>
      <c r="E115" s="8" t="n">
        <f aca="false">+C114*$B$5/12</f>
        <v>353.195959515769</v>
      </c>
      <c r="F115" s="8" t="n">
        <f aca="false">+D115-E115</f>
        <v>183.62566349637</v>
      </c>
    </row>
    <row r="116" customFormat="false" ht="15" hidden="false" customHeight="false" outlineLevel="0" collapsed="false">
      <c r="A116" s="5"/>
      <c r="B116" s="0" t="n">
        <f aca="false">+B115+1</f>
        <v>104</v>
      </c>
      <c r="C116" s="6" t="n">
        <f aca="false">IF(B116=0,$B$5,C115-F116)</f>
        <v>84399.0138498605</v>
      </c>
      <c r="D116" s="7" t="n">
        <f aca="false">-PMT($B$5/12,$B$6,$B$4)</f>
        <v>536.821623012139</v>
      </c>
      <c r="E116" s="8" t="n">
        <f aca="false">+C115*$B$5/12</f>
        <v>352.430852584534</v>
      </c>
      <c r="F116" s="8" t="n">
        <f aca="false">+D116-E116</f>
        <v>184.390770427605</v>
      </c>
    </row>
    <row r="117" customFormat="false" ht="15" hidden="false" customHeight="false" outlineLevel="0" collapsed="false">
      <c r="A117" s="5"/>
      <c r="B117" s="0" t="n">
        <f aca="false">+B116+1</f>
        <v>105</v>
      </c>
      <c r="C117" s="6" t="n">
        <f aca="false">IF(B117=0,$B$5,C116-F117)</f>
        <v>84213.8547845561</v>
      </c>
      <c r="D117" s="7" t="n">
        <f aca="false">-PMT($B$5/12,$B$6,$B$4)</f>
        <v>536.821623012139</v>
      </c>
      <c r="E117" s="8" t="n">
        <f aca="false">+C116*$B$5/12</f>
        <v>351.662557707752</v>
      </c>
      <c r="F117" s="8" t="n">
        <f aca="false">+D117-E117</f>
        <v>185.159065304387</v>
      </c>
    </row>
    <row r="118" customFormat="false" ht="15" hidden="false" customHeight="false" outlineLevel="0" collapsed="false">
      <c r="A118" s="5"/>
      <c r="B118" s="0" t="n">
        <f aca="false">+B117+1</f>
        <v>106</v>
      </c>
      <c r="C118" s="6" t="n">
        <f aca="false">IF(B118=0,$B$5,C117-F118)</f>
        <v>84027.9242231463</v>
      </c>
      <c r="D118" s="7" t="n">
        <f aca="false">-PMT($B$5/12,$B$6,$B$4)</f>
        <v>536.821623012139</v>
      </c>
      <c r="E118" s="8" t="n">
        <f aca="false">+C117*$B$5/12</f>
        <v>350.891061602317</v>
      </c>
      <c r="F118" s="8" t="n">
        <f aca="false">+D118-E118</f>
        <v>185.930561409822</v>
      </c>
    </row>
    <row r="119" customFormat="false" ht="15" hidden="false" customHeight="false" outlineLevel="0" collapsed="false">
      <c r="A119" s="5"/>
      <c r="B119" s="0" t="n">
        <f aca="false">+B118+1</f>
        <v>107</v>
      </c>
      <c r="C119" s="6" t="n">
        <f aca="false">IF(B119=0,$B$5,C118-F119)</f>
        <v>83841.218951064</v>
      </c>
      <c r="D119" s="7" t="n">
        <f aca="false">-PMT($B$5/12,$B$6,$B$4)</f>
        <v>536.821623012139</v>
      </c>
      <c r="E119" s="8" t="n">
        <f aca="false">+C118*$B$5/12</f>
        <v>350.116350929776</v>
      </c>
      <c r="F119" s="8" t="n">
        <f aca="false">+D119-E119</f>
        <v>186.705272082363</v>
      </c>
    </row>
    <row r="120" customFormat="false" ht="15" hidden="false" customHeight="false" outlineLevel="0" collapsed="false">
      <c r="A120" s="5"/>
      <c r="B120" s="0" t="n">
        <f aca="false">+B119+1</f>
        <v>108</v>
      </c>
      <c r="C120" s="6" t="n">
        <f aca="false">IF(B120=0,$B$5,C119-F120)</f>
        <v>83653.7357403479</v>
      </c>
      <c r="D120" s="7" t="n">
        <f aca="false">-PMT($B$5/12,$B$6,$B$4)</f>
        <v>536.821623012139</v>
      </c>
      <c r="E120" s="8" t="n">
        <f aca="false">+C119*$B$5/12</f>
        <v>349.3384122961</v>
      </c>
      <c r="F120" s="8" t="n">
        <f aca="false">+D120-E120</f>
        <v>187.483210716039</v>
      </c>
    </row>
    <row r="121" customFormat="false" ht="15" hidden="false" customHeight="false" outlineLevel="0" collapsed="false">
      <c r="A121" s="5"/>
      <c r="B121" s="0" t="n">
        <f aca="false">+B120+1</f>
        <v>109</v>
      </c>
      <c r="C121" s="6" t="n">
        <f aca="false">IF(B121=0,$B$5,C120-F121)</f>
        <v>83465.4713495872</v>
      </c>
      <c r="D121" s="7" t="n">
        <f aca="false">-PMT($B$5/12,$B$6,$B$4)</f>
        <v>536.821623012139</v>
      </c>
      <c r="E121" s="8" t="n">
        <f aca="false">+C120*$B$5/12</f>
        <v>348.55723225145</v>
      </c>
      <c r="F121" s="8" t="n">
        <f aca="false">+D121-E121</f>
        <v>188.264390760689</v>
      </c>
    </row>
    <row r="122" customFormat="false" ht="15" hidden="false" customHeight="false" outlineLevel="0" collapsed="false">
      <c r="A122" s="5"/>
      <c r="B122" s="0" t="n">
        <f aca="false">+B121+1</f>
        <v>110</v>
      </c>
      <c r="C122" s="6" t="n">
        <f aca="false">IF(B122=0,$B$5,C121-F122)</f>
        <v>83276.4225238651</v>
      </c>
      <c r="D122" s="7" t="n">
        <f aca="false">-PMT($B$5/12,$B$6,$B$4)</f>
        <v>536.821623012139</v>
      </c>
      <c r="E122" s="8" t="n">
        <f aca="false">+C121*$B$5/12</f>
        <v>347.772797289947</v>
      </c>
      <c r="F122" s="8" t="n">
        <f aca="false">+D122-E122</f>
        <v>189.048825722192</v>
      </c>
    </row>
    <row r="123" customFormat="false" ht="15" hidden="false" customHeight="false" outlineLevel="0" collapsed="false">
      <c r="A123" s="5"/>
      <c r="B123" s="0" t="n">
        <f aca="false">+B122+1</f>
        <v>111</v>
      </c>
      <c r="C123" s="6" t="n">
        <f aca="false">IF(B123=0,$B$5,C122-F123)</f>
        <v>83086.5859947024</v>
      </c>
      <c r="D123" s="7" t="n">
        <f aca="false">-PMT($B$5/12,$B$6,$B$4)</f>
        <v>536.821623012139</v>
      </c>
      <c r="E123" s="8" t="n">
        <f aca="false">+C122*$B$5/12</f>
        <v>346.985093849438</v>
      </c>
      <c r="F123" s="8" t="n">
        <f aca="false">+D123-E123</f>
        <v>189.836529162701</v>
      </c>
    </row>
    <row r="124" customFormat="false" ht="15" hidden="false" customHeight="false" outlineLevel="0" collapsed="false">
      <c r="A124" s="5"/>
      <c r="B124" s="0" t="n">
        <f aca="false">+B123+1</f>
        <v>112</v>
      </c>
      <c r="C124" s="6" t="n">
        <f aca="false">IF(B124=0,$B$5,C123-F124)</f>
        <v>82895.9584800015</v>
      </c>
      <c r="D124" s="7" t="n">
        <f aca="false">-PMT($B$5/12,$B$6,$B$4)</f>
        <v>536.821623012139</v>
      </c>
      <c r="E124" s="8" t="n">
        <f aca="false">+C123*$B$5/12</f>
        <v>346.19410831126</v>
      </c>
      <c r="F124" s="8" t="n">
        <f aca="false">+D124-E124</f>
        <v>190.627514700879</v>
      </c>
    </row>
    <row r="125" customFormat="false" ht="15" hidden="false" customHeight="false" outlineLevel="0" collapsed="false">
      <c r="A125" s="5"/>
      <c r="B125" s="0" t="n">
        <f aca="false">+B124+1</f>
        <v>113</v>
      </c>
      <c r="C125" s="6" t="n">
        <f aca="false">IF(B125=0,$B$5,C124-F125)</f>
        <v>82704.5366839893</v>
      </c>
      <c r="D125" s="7" t="n">
        <f aca="false">-PMT($B$5/12,$B$6,$B$4)</f>
        <v>536.821623012139</v>
      </c>
      <c r="E125" s="8" t="n">
        <f aca="false">+C124*$B$5/12</f>
        <v>345.399827000006</v>
      </c>
      <c r="F125" s="8" t="n">
        <f aca="false">+D125-E125</f>
        <v>191.421796012133</v>
      </c>
    </row>
    <row r="126" customFormat="false" ht="15" hidden="false" customHeight="false" outlineLevel="0" collapsed="false">
      <c r="A126" s="5"/>
      <c r="B126" s="0" t="n">
        <f aca="false">+B125+1</f>
        <v>114</v>
      </c>
      <c r="C126" s="6" t="n">
        <f aca="false">IF(B126=0,$B$5,C125-F126)</f>
        <v>82512.3172971605</v>
      </c>
      <c r="D126" s="7" t="n">
        <f aca="false">-PMT($B$5/12,$B$6,$B$4)</f>
        <v>536.821623012139</v>
      </c>
      <c r="E126" s="8" t="n">
        <f aca="false">+C125*$B$5/12</f>
        <v>344.602236183289</v>
      </c>
      <c r="F126" s="8" t="n">
        <f aca="false">+D126-E126</f>
        <v>192.21938682885</v>
      </c>
    </row>
    <row r="127" customFormat="false" ht="15" hidden="false" customHeight="false" outlineLevel="0" collapsed="false">
      <c r="A127" s="5"/>
      <c r="B127" s="0" t="n">
        <f aca="false">+B126+1</f>
        <v>115</v>
      </c>
      <c r="C127" s="6" t="n">
        <f aca="false">IF(B127=0,$B$5,C126-F127)</f>
        <v>82319.2969962199</v>
      </c>
      <c r="D127" s="7" t="n">
        <f aca="false">-PMT($B$5/12,$B$6,$B$4)</f>
        <v>536.821623012139</v>
      </c>
      <c r="E127" s="8" t="n">
        <f aca="false">+C126*$B$5/12</f>
        <v>343.801322071502</v>
      </c>
      <c r="F127" s="8" t="n">
        <f aca="false">+D127-E127</f>
        <v>193.020300940637</v>
      </c>
    </row>
    <row r="128" customFormat="false" ht="15" hidden="false" customHeight="false" outlineLevel="0" collapsed="false">
      <c r="A128" s="5"/>
      <c r="B128" s="0" t="n">
        <f aca="false">+B127+1</f>
        <v>116</v>
      </c>
      <c r="C128" s="6" t="n">
        <f aca="false">IF(B128=0,$B$5,C127-F128)</f>
        <v>82125.4724440253</v>
      </c>
      <c r="D128" s="7" t="n">
        <f aca="false">-PMT($B$5/12,$B$6,$B$4)</f>
        <v>536.821623012139</v>
      </c>
      <c r="E128" s="8" t="n">
        <f aca="false">+C127*$B$5/12</f>
        <v>342.997070817583</v>
      </c>
      <c r="F128" s="8" t="n">
        <f aca="false">+D128-E128</f>
        <v>193.824552194556</v>
      </c>
    </row>
    <row r="129" customFormat="false" ht="15" hidden="false" customHeight="false" outlineLevel="0" collapsed="false">
      <c r="A129" s="5"/>
      <c r="B129" s="0" t="n">
        <f aca="false">+B128+1</f>
        <v>117</v>
      </c>
      <c r="C129" s="6" t="n">
        <f aca="false">IF(B129=0,$B$5,C128-F129)</f>
        <v>81930.8402895299</v>
      </c>
      <c r="D129" s="7" t="n">
        <f aca="false">-PMT($B$5/12,$B$6,$B$4)</f>
        <v>536.821623012139</v>
      </c>
      <c r="E129" s="8" t="n">
        <f aca="false">+C128*$B$5/12</f>
        <v>342.189468516772</v>
      </c>
      <c r="F129" s="8" t="n">
        <f aca="false">+D129-E129</f>
        <v>194.632154495367</v>
      </c>
    </row>
    <row r="130" customFormat="false" ht="15" hidden="false" customHeight="false" outlineLevel="0" collapsed="false">
      <c r="A130" s="5"/>
      <c r="B130" s="0" t="n">
        <f aca="false">+B129+1</f>
        <v>118</v>
      </c>
      <c r="C130" s="6" t="n">
        <f aca="false">IF(B130=0,$B$5,C129-F130)</f>
        <v>81735.3971677242</v>
      </c>
      <c r="D130" s="7" t="n">
        <f aca="false">-PMT($B$5/12,$B$6,$B$4)</f>
        <v>536.821623012139</v>
      </c>
      <c r="E130" s="8" t="n">
        <f aca="false">+C129*$B$5/12</f>
        <v>341.378501206375</v>
      </c>
      <c r="F130" s="8" t="n">
        <f aca="false">+D130-E130</f>
        <v>195.443121805764</v>
      </c>
    </row>
    <row r="131" customFormat="false" ht="15" hidden="false" customHeight="false" outlineLevel="0" collapsed="false">
      <c r="A131" s="5"/>
      <c r="B131" s="0" t="n">
        <f aca="false">+B130+1</f>
        <v>119</v>
      </c>
      <c r="C131" s="6" t="n">
        <f aca="false">IF(B131=0,$B$5,C130-F131)</f>
        <v>81539.1396995776</v>
      </c>
      <c r="D131" s="7" t="n">
        <f aca="false">-PMT($B$5/12,$B$6,$B$4)</f>
        <v>536.821623012139</v>
      </c>
      <c r="E131" s="8" t="n">
        <f aca="false">+C130*$B$5/12</f>
        <v>340.564154865517</v>
      </c>
      <c r="F131" s="8" t="n">
        <f aca="false">+D131-E131</f>
        <v>196.257468146622</v>
      </c>
    </row>
    <row r="132" customFormat="false" ht="15" hidden="false" customHeight="false" outlineLevel="0" collapsed="false">
      <c r="A132" s="5"/>
      <c r="B132" s="0" t="n">
        <f aca="false">+B131+1</f>
        <v>120</v>
      </c>
      <c r="C132" s="6" t="n">
        <f aca="false">IF(B132=0,$B$5,C131-F132)</f>
        <v>81342.0644919803</v>
      </c>
      <c r="D132" s="7" t="n">
        <f aca="false">-PMT($B$5/12,$B$6,$B$4)</f>
        <v>536.821623012139</v>
      </c>
      <c r="E132" s="8" t="n">
        <f aca="false">+C131*$B$5/12</f>
        <v>339.746415414906</v>
      </c>
      <c r="F132" s="8" t="n">
        <f aca="false">+D132-E132</f>
        <v>197.075207597233</v>
      </c>
    </row>
    <row r="133" customFormat="false" ht="15" hidden="false" customHeight="false" outlineLevel="0" collapsed="false">
      <c r="A133" s="5"/>
      <c r="B133" s="0" t="n">
        <f aca="false">+B132+1</f>
        <v>121</v>
      </c>
      <c r="C133" s="6" t="n">
        <f aca="false">IF(B133=0,$B$5,C132-F133)</f>
        <v>81144.1681376848</v>
      </c>
      <c r="D133" s="7" t="n">
        <f aca="false">-PMT($B$5/12,$B$6,$B$4)</f>
        <v>536.821623012139</v>
      </c>
      <c r="E133" s="8" t="n">
        <f aca="false">+C132*$B$5/12</f>
        <v>338.925268716585</v>
      </c>
      <c r="F133" s="8" t="n">
        <f aca="false">+D133-E133</f>
        <v>197.896354295554</v>
      </c>
    </row>
    <row r="134" customFormat="false" ht="15" hidden="false" customHeight="false" outlineLevel="0" collapsed="false">
      <c r="A134" s="5"/>
      <c r="B134" s="0" t="n">
        <f aca="false">+B133+1</f>
        <v>122</v>
      </c>
      <c r="C134" s="6" t="n">
        <f aca="false">IF(B134=0,$B$5,C133-F134)</f>
        <v>80945.4472152463</v>
      </c>
      <c r="D134" s="7" t="n">
        <f aca="false">-PMT($B$5/12,$B$6,$B$4)</f>
        <v>536.821623012139</v>
      </c>
      <c r="E134" s="8" t="n">
        <f aca="false">+C133*$B$5/12</f>
        <v>338.100700573687</v>
      </c>
      <c r="F134" s="8" t="n">
        <f aca="false">+D134-E134</f>
        <v>198.720922438453</v>
      </c>
    </row>
    <row r="135" customFormat="false" ht="15" hidden="false" customHeight="false" outlineLevel="0" collapsed="false">
      <c r="A135" s="5"/>
      <c r="B135" s="0" t="n">
        <f aca="false">+B134+1</f>
        <v>123</v>
      </c>
      <c r="C135" s="6" t="n">
        <f aca="false">IF(B135=0,$B$5,C134-F135)</f>
        <v>80745.8982889644</v>
      </c>
      <c r="D135" s="7" t="n">
        <f aca="false">-PMT($B$5/12,$B$6,$B$4)</f>
        <v>536.821623012139</v>
      </c>
      <c r="E135" s="8" t="n">
        <f aca="false">+C134*$B$5/12</f>
        <v>337.272696730193</v>
      </c>
      <c r="F135" s="8" t="n">
        <f aca="false">+D135-E135</f>
        <v>199.548926281946</v>
      </c>
    </row>
    <row r="136" customFormat="false" ht="15" hidden="false" customHeight="false" outlineLevel="0" collapsed="false">
      <c r="A136" s="5"/>
      <c r="B136" s="0" t="n">
        <f aca="false">+B135+1</f>
        <v>124</v>
      </c>
      <c r="C136" s="6" t="n">
        <f aca="false">IF(B136=0,$B$5,C135-F136)</f>
        <v>80545.5179088229</v>
      </c>
      <c r="D136" s="7" t="n">
        <f aca="false">-PMT($B$5/12,$B$6,$B$4)</f>
        <v>536.821623012139</v>
      </c>
      <c r="E136" s="8" t="n">
        <f aca="false">+C135*$B$5/12</f>
        <v>336.441242870685</v>
      </c>
      <c r="F136" s="8" t="n">
        <f aca="false">+D136-E136</f>
        <v>200.380380141454</v>
      </c>
    </row>
    <row r="137" customFormat="false" ht="15" hidden="false" customHeight="false" outlineLevel="0" collapsed="false">
      <c r="A137" s="5"/>
      <c r="B137" s="0" t="n">
        <f aca="false">+B136+1</f>
        <v>125</v>
      </c>
      <c r="C137" s="6" t="n">
        <f aca="false">IF(B137=0,$B$5,C136-F137)</f>
        <v>80344.3026104309</v>
      </c>
      <c r="D137" s="7" t="n">
        <f aca="false">-PMT($B$5/12,$B$6,$B$4)</f>
        <v>536.821623012139</v>
      </c>
      <c r="E137" s="8" t="n">
        <f aca="false">+C136*$B$5/12</f>
        <v>335.606324620095</v>
      </c>
      <c r="F137" s="8" t="n">
        <f aca="false">+D137-E137</f>
        <v>201.215298392044</v>
      </c>
    </row>
    <row r="138" customFormat="false" ht="15" hidden="false" customHeight="false" outlineLevel="0" collapsed="false">
      <c r="A138" s="5"/>
      <c r="B138" s="0" t="n">
        <f aca="false">+B137+1</f>
        <v>126</v>
      </c>
      <c r="C138" s="6" t="n">
        <f aca="false">IF(B138=0,$B$5,C137-F138)</f>
        <v>80142.2489149622</v>
      </c>
      <c r="D138" s="7" t="n">
        <f aca="false">-PMT($B$5/12,$B$6,$B$4)</f>
        <v>536.821623012139</v>
      </c>
      <c r="E138" s="8" t="n">
        <f aca="false">+C137*$B$5/12</f>
        <v>334.767927543462</v>
      </c>
      <c r="F138" s="8" t="n">
        <f aca="false">+D138-E138</f>
        <v>202.053695468677</v>
      </c>
    </row>
    <row r="139" customFormat="false" ht="15" hidden="false" customHeight="false" outlineLevel="0" collapsed="false">
      <c r="A139" s="5"/>
      <c r="B139" s="0" t="n">
        <f aca="false">+B138+1</f>
        <v>127</v>
      </c>
      <c r="C139" s="6" t="n">
        <f aca="false">IF(B139=0,$B$5,C138-F139)</f>
        <v>79939.3533290957</v>
      </c>
      <c r="D139" s="7" t="n">
        <f aca="false">-PMT($B$5/12,$B$6,$B$4)</f>
        <v>536.821623012139</v>
      </c>
      <c r="E139" s="8" t="n">
        <f aca="false">+C138*$B$5/12</f>
        <v>333.926037145676</v>
      </c>
      <c r="F139" s="8" t="n">
        <f aca="false">+D139-E139</f>
        <v>202.895585866463</v>
      </c>
    </row>
    <row r="140" customFormat="false" ht="15" hidden="false" customHeight="false" outlineLevel="0" collapsed="false">
      <c r="A140" s="5"/>
      <c r="B140" s="0" t="n">
        <f aca="false">+B139+1</f>
        <v>128</v>
      </c>
      <c r="C140" s="6" t="n">
        <f aca="false">IF(B140=0,$B$5,C139-F140)</f>
        <v>79735.6123449548</v>
      </c>
      <c r="D140" s="7" t="n">
        <f aca="false">-PMT($B$5/12,$B$6,$B$4)</f>
        <v>536.821623012139</v>
      </c>
      <c r="E140" s="8" t="n">
        <f aca="false">+C139*$B$5/12</f>
        <v>333.080638871232</v>
      </c>
      <c r="F140" s="8" t="n">
        <f aca="false">+D140-E140</f>
        <v>203.740984140907</v>
      </c>
    </row>
    <row r="141" customFormat="false" ht="15" hidden="false" customHeight="false" outlineLevel="0" collapsed="false">
      <c r="A141" s="5"/>
      <c r="B141" s="0" t="n">
        <f aca="false">+B140+1</f>
        <v>129</v>
      </c>
      <c r="C141" s="6" t="n">
        <f aca="false">IF(B141=0,$B$5,C140-F141)</f>
        <v>79531.0224400467</v>
      </c>
      <c r="D141" s="7" t="n">
        <f aca="false">-PMT($B$5/12,$B$6,$B$4)</f>
        <v>536.821623012139</v>
      </c>
      <c r="E141" s="8" t="n">
        <f aca="false">+C140*$B$5/12</f>
        <v>332.231718103978</v>
      </c>
      <c r="F141" s="8" t="n">
        <f aca="false">+D141-E141</f>
        <v>204.589904908161</v>
      </c>
    </row>
    <row r="142" customFormat="false" ht="15" hidden="false" customHeight="false" outlineLevel="0" collapsed="false">
      <c r="A142" s="5"/>
      <c r="B142" s="0" t="n">
        <f aca="false">+B141+1</f>
        <v>130</v>
      </c>
      <c r="C142" s="6" t="n">
        <f aca="false">IF(B142=0,$B$5,C141-F142)</f>
        <v>79325.5800772014</v>
      </c>
      <c r="D142" s="7" t="n">
        <f aca="false">-PMT($B$5/12,$B$6,$B$4)</f>
        <v>536.821623012139</v>
      </c>
      <c r="E142" s="8" t="n">
        <f aca="false">+C141*$B$5/12</f>
        <v>331.379260166861</v>
      </c>
      <c r="F142" s="8" t="n">
        <f aca="false">+D142-E142</f>
        <v>205.442362845278</v>
      </c>
    </row>
    <row r="143" customFormat="false" ht="15" hidden="false" customHeight="false" outlineLevel="0" collapsed="false">
      <c r="A143" s="5"/>
      <c r="B143" s="0" t="n">
        <f aca="false">+B142+1</f>
        <v>131</v>
      </c>
      <c r="C143" s="6" t="n">
        <f aca="false">IF(B143=0,$B$5,C142-F143)</f>
        <v>79119.2817045109</v>
      </c>
      <c r="D143" s="7" t="n">
        <f aca="false">-PMT($B$5/12,$B$6,$B$4)</f>
        <v>536.821623012139</v>
      </c>
      <c r="E143" s="8" t="n">
        <f aca="false">+C142*$B$5/12</f>
        <v>330.523250321672</v>
      </c>
      <c r="F143" s="8" t="n">
        <f aca="false">+D143-E143</f>
        <v>206.298372690467</v>
      </c>
    </row>
    <row r="144" customFormat="false" ht="15" hidden="false" customHeight="false" outlineLevel="0" collapsed="false">
      <c r="A144" s="5"/>
      <c r="B144" s="0" t="n">
        <f aca="false">+B143+1</f>
        <v>132</v>
      </c>
      <c r="C144" s="6" t="n">
        <f aca="false">IF(B144=0,$B$5,C143-F144)</f>
        <v>78912.1237552676</v>
      </c>
      <c r="D144" s="7" t="n">
        <f aca="false">-PMT($B$5/12,$B$6,$B$4)</f>
        <v>536.821623012139</v>
      </c>
      <c r="E144" s="8" t="n">
        <f aca="false">+C143*$B$5/12</f>
        <v>329.663673768795</v>
      </c>
      <c r="F144" s="8" t="n">
        <f aca="false">+D144-E144</f>
        <v>207.157949243344</v>
      </c>
    </row>
    <row r="145" customFormat="false" ht="15" hidden="false" customHeight="false" outlineLevel="0" collapsed="false">
      <c r="A145" s="5"/>
      <c r="B145" s="0" t="n">
        <f aca="false">+B144+1</f>
        <v>133</v>
      </c>
      <c r="C145" s="6" t="n">
        <f aca="false">IF(B145=0,$B$5,C144-F145)</f>
        <v>78704.1026479024</v>
      </c>
      <c r="D145" s="7" t="n">
        <f aca="false">-PMT($B$5/12,$B$6,$B$4)</f>
        <v>536.821623012139</v>
      </c>
      <c r="E145" s="8" t="n">
        <f aca="false">+C144*$B$5/12</f>
        <v>328.800515646948</v>
      </c>
      <c r="F145" s="8" t="n">
        <f aca="false">+D145-E145</f>
        <v>208.021107365191</v>
      </c>
    </row>
    <row r="146" customFormat="false" ht="15" hidden="false" customHeight="false" outlineLevel="0" collapsed="false">
      <c r="A146" s="5"/>
      <c r="B146" s="0" t="n">
        <f aca="false">+B145+1</f>
        <v>134</v>
      </c>
      <c r="C146" s="6" t="n">
        <f aca="false">IF(B146=0,$B$5,C145-F146)</f>
        <v>78495.2147859232</v>
      </c>
      <c r="D146" s="7" t="n">
        <f aca="false">-PMT($B$5/12,$B$6,$B$4)</f>
        <v>536.821623012139</v>
      </c>
      <c r="E146" s="8" t="n">
        <f aca="false">+C145*$B$5/12</f>
        <v>327.933761032927</v>
      </c>
      <c r="F146" s="8" t="n">
        <f aca="false">+D146-E146</f>
        <v>208.887861979212</v>
      </c>
    </row>
    <row r="147" customFormat="false" ht="15" hidden="false" customHeight="false" outlineLevel="0" collapsed="false">
      <c r="A147" s="5"/>
      <c r="B147" s="0" t="n">
        <f aca="false">+B146+1</f>
        <v>135</v>
      </c>
      <c r="C147" s="6" t="n">
        <f aca="false">IF(B147=0,$B$5,C146-F147)</f>
        <v>78285.4565578524</v>
      </c>
      <c r="D147" s="7" t="n">
        <f aca="false">-PMT($B$5/12,$B$6,$B$4)</f>
        <v>536.821623012139</v>
      </c>
      <c r="E147" s="8" t="n">
        <f aca="false">+C146*$B$5/12</f>
        <v>327.063394941347</v>
      </c>
      <c r="F147" s="8" t="n">
        <f aca="false">+D147-E147</f>
        <v>209.758228070792</v>
      </c>
    </row>
    <row r="148" customFormat="false" ht="15" hidden="false" customHeight="false" outlineLevel="0" collapsed="false">
      <c r="A148" s="5"/>
      <c r="B148" s="0" t="n">
        <f aca="false">+B147+1</f>
        <v>136</v>
      </c>
      <c r="C148" s="6" t="n">
        <f aca="false">IF(B148=0,$B$5,C147-F148)</f>
        <v>78074.8243371646</v>
      </c>
      <c r="D148" s="7" t="n">
        <f aca="false">-PMT($B$5/12,$B$6,$B$4)</f>
        <v>536.821623012139</v>
      </c>
      <c r="E148" s="8" t="n">
        <f aca="false">+C147*$B$5/12</f>
        <v>326.189402324385</v>
      </c>
      <c r="F148" s="8" t="n">
        <f aca="false">+D148-E148</f>
        <v>210.632220687754</v>
      </c>
    </row>
    <row r="149" customFormat="false" ht="15" hidden="false" customHeight="false" outlineLevel="0" collapsed="false">
      <c r="A149" s="5"/>
      <c r="B149" s="0" t="n">
        <f aca="false">+B148+1</f>
        <v>137</v>
      </c>
      <c r="C149" s="6" t="n">
        <f aca="false">IF(B149=0,$B$5,C148-F149)</f>
        <v>77863.314482224</v>
      </c>
      <c r="D149" s="7" t="n">
        <f aca="false">-PMT($B$5/12,$B$6,$B$4)</f>
        <v>536.821623012139</v>
      </c>
      <c r="E149" s="8" t="n">
        <f aca="false">+C148*$B$5/12</f>
        <v>325.311768071519</v>
      </c>
      <c r="F149" s="8" t="n">
        <f aca="false">+D149-E149</f>
        <v>211.50985494062</v>
      </c>
    </row>
    <row r="150" customFormat="false" ht="15" hidden="false" customHeight="false" outlineLevel="0" collapsed="false">
      <c r="A150" s="5"/>
      <c r="B150" s="0" t="n">
        <f aca="false">+B149+1</f>
        <v>138</v>
      </c>
      <c r="C150" s="6" t="n">
        <f aca="false">IF(B150=0,$B$5,C149-F150)</f>
        <v>77650.9233362211</v>
      </c>
      <c r="D150" s="7" t="n">
        <f aca="false">-PMT($B$5/12,$B$6,$B$4)</f>
        <v>536.821623012139</v>
      </c>
      <c r="E150" s="8" t="n">
        <f aca="false">+C149*$B$5/12</f>
        <v>324.430477009267</v>
      </c>
      <c r="F150" s="8" t="n">
        <f aca="false">+D150-E150</f>
        <v>212.391146002872</v>
      </c>
    </row>
    <row r="151" customFormat="false" ht="15" hidden="false" customHeight="false" outlineLevel="0" collapsed="false">
      <c r="A151" s="5"/>
      <c r="B151" s="0" t="n">
        <f aca="false">+B150+1</f>
        <v>139</v>
      </c>
      <c r="C151" s="6" t="n">
        <f aca="false">IF(B151=0,$B$5,C150-F151)</f>
        <v>77437.6472271099</v>
      </c>
      <c r="D151" s="7" t="n">
        <f aca="false">-PMT($B$5/12,$B$6,$B$4)</f>
        <v>536.821623012139</v>
      </c>
      <c r="E151" s="8" t="n">
        <f aca="false">+C150*$B$5/12</f>
        <v>323.545513900921</v>
      </c>
      <c r="F151" s="8" t="n">
        <f aca="false">+D151-E151</f>
        <v>213.276109111218</v>
      </c>
    </row>
    <row r="152" customFormat="false" ht="15" hidden="false" customHeight="false" outlineLevel="0" collapsed="false">
      <c r="A152" s="5"/>
      <c r="B152" s="0" t="n">
        <f aca="false">+B151+1</f>
        <v>140</v>
      </c>
      <c r="C152" s="6" t="n">
        <f aca="false">IF(B152=0,$B$5,C151-F152)</f>
        <v>77223.4824675441</v>
      </c>
      <c r="D152" s="7" t="n">
        <f aca="false">-PMT($B$5/12,$B$6,$B$4)</f>
        <v>536.821623012139</v>
      </c>
      <c r="E152" s="8" t="n">
        <f aca="false">+C151*$B$5/12</f>
        <v>322.656863446291</v>
      </c>
      <c r="F152" s="8" t="n">
        <f aca="false">+D152-E152</f>
        <v>214.164759565848</v>
      </c>
    </row>
    <row r="153" customFormat="false" ht="15" hidden="false" customHeight="false" outlineLevel="0" collapsed="false">
      <c r="A153" s="5"/>
      <c r="B153" s="0" t="n">
        <f aca="false">+B152+1</f>
        <v>141</v>
      </c>
      <c r="C153" s="6" t="n">
        <f aca="false">IF(B153=0,$B$5,C152-F153)</f>
        <v>77008.4253548134</v>
      </c>
      <c r="D153" s="7" t="n">
        <f aca="false">-PMT($B$5/12,$B$6,$B$4)</f>
        <v>536.821623012139</v>
      </c>
      <c r="E153" s="8" t="n">
        <f aca="false">+C152*$B$5/12</f>
        <v>321.764510281434</v>
      </c>
      <c r="F153" s="8" t="n">
        <f aca="false">+D153-E153</f>
        <v>215.057112730705</v>
      </c>
    </row>
    <row r="154" customFormat="false" ht="15" hidden="false" customHeight="false" outlineLevel="0" collapsed="false">
      <c r="A154" s="5"/>
      <c r="B154" s="0" t="n">
        <f aca="false">+B153+1</f>
        <v>142</v>
      </c>
      <c r="C154" s="6" t="n">
        <f aca="false">IF(B154=0,$B$5,C153-F154)</f>
        <v>76792.4721707796</v>
      </c>
      <c r="D154" s="7" t="n">
        <f aca="false">-PMT($B$5/12,$B$6,$B$4)</f>
        <v>536.821623012139</v>
      </c>
      <c r="E154" s="8" t="n">
        <f aca="false">+C153*$B$5/12</f>
        <v>320.868438978389</v>
      </c>
      <c r="F154" s="8" t="n">
        <f aca="false">+D154-E154</f>
        <v>215.95318403375</v>
      </c>
    </row>
    <row r="155" customFormat="false" ht="15" hidden="false" customHeight="false" outlineLevel="0" collapsed="false">
      <c r="A155" s="5"/>
      <c r="B155" s="0" t="n">
        <f aca="false">+B154+1</f>
        <v>143</v>
      </c>
      <c r="C155" s="6" t="n">
        <f aca="false">IF(B155=0,$B$5,C154-F155)</f>
        <v>76575.6191818124</v>
      </c>
      <c r="D155" s="7" t="n">
        <f aca="false">-PMT($B$5/12,$B$6,$B$4)</f>
        <v>536.821623012139</v>
      </c>
      <c r="E155" s="8" t="n">
        <f aca="false">+C154*$B$5/12</f>
        <v>319.968634044915</v>
      </c>
      <c r="F155" s="8" t="n">
        <f aca="false">+D155-E155</f>
        <v>216.852988967224</v>
      </c>
    </row>
    <row r="156" customFormat="false" ht="15" hidden="false" customHeight="false" outlineLevel="0" collapsed="false">
      <c r="A156" s="5"/>
      <c r="B156" s="0" t="n">
        <f aca="false">+B155+1</f>
        <v>144</v>
      </c>
      <c r="C156" s="6" t="n">
        <f aca="false">IF(B156=0,$B$5,C155-F156)</f>
        <v>76357.8626387245</v>
      </c>
      <c r="D156" s="7" t="n">
        <f aca="false">-PMT($B$5/12,$B$6,$B$4)</f>
        <v>536.821623012139</v>
      </c>
      <c r="E156" s="8" t="n">
        <f aca="false">+C155*$B$5/12</f>
        <v>319.065079924218</v>
      </c>
      <c r="F156" s="8" t="n">
        <f aca="false">+D156-E156</f>
        <v>217.756543087921</v>
      </c>
    </row>
    <row r="157" customFormat="false" ht="15" hidden="false" customHeight="false" outlineLevel="0" collapsed="false">
      <c r="A157" s="5"/>
      <c r="B157" s="0" t="n">
        <f aca="false">+B156+1</f>
        <v>145</v>
      </c>
      <c r="C157" s="6" t="n">
        <f aca="false">IF(B157=0,$B$5,C156-F157)</f>
        <v>76139.198776707</v>
      </c>
      <c r="D157" s="7" t="n">
        <f aca="false">-PMT($B$5/12,$B$6,$B$4)</f>
        <v>536.821623012139</v>
      </c>
      <c r="E157" s="8" t="n">
        <f aca="false">+C156*$B$5/12</f>
        <v>318.157760994685</v>
      </c>
      <c r="F157" s="8" t="n">
        <f aca="false">+D157-E157</f>
        <v>218.663862017454</v>
      </c>
    </row>
    <row r="158" customFormat="false" ht="15" hidden="false" customHeight="false" outlineLevel="0" collapsed="false">
      <c r="A158" s="5"/>
      <c r="B158" s="0" t="n">
        <f aca="false">+B157+1</f>
        <v>146</v>
      </c>
      <c r="C158" s="6" t="n">
        <f aca="false">IF(B158=0,$B$5,C157-F158)</f>
        <v>75919.6238152645</v>
      </c>
      <c r="D158" s="7" t="n">
        <f aca="false">-PMT($B$5/12,$B$6,$B$4)</f>
        <v>536.821623012139</v>
      </c>
      <c r="E158" s="8" t="n">
        <f aca="false">+C157*$B$5/12</f>
        <v>317.246661569613</v>
      </c>
      <c r="F158" s="8" t="n">
        <f aca="false">+D158-E158</f>
        <v>219.574961442526</v>
      </c>
    </row>
    <row r="159" customFormat="false" ht="15" hidden="false" customHeight="false" outlineLevel="0" collapsed="false">
      <c r="A159" s="5"/>
      <c r="B159" s="0" t="n">
        <f aca="false">+B158+1</f>
        <v>147</v>
      </c>
      <c r="C159" s="6" t="n">
        <f aca="false">IF(B159=0,$B$5,C158-F159)</f>
        <v>75699.1339581493</v>
      </c>
      <c r="D159" s="7" t="n">
        <f aca="false">-PMT($B$5/12,$B$6,$B$4)</f>
        <v>536.821623012139</v>
      </c>
      <c r="E159" s="8" t="n">
        <f aca="false">+C158*$B$5/12</f>
        <v>316.331765896935</v>
      </c>
      <c r="F159" s="8" t="n">
        <f aca="false">+D159-E159</f>
        <v>220.489857115204</v>
      </c>
    </row>
    <row r="160" customFormat="false" ht="15" hidden="false" customHeight="false" outlineLevel="0" collapsed="false">
      <c r="A160" s="5"/>
      <c r="B160" s="0" t="n">
        <f aca="false">+B159+1</f>
        <v>148</v>
      </c>
      <c r="C160" s="6" t="n">
        <f aca="false">IF(B160=0,$B$5,C159-F160)</f>
        <v>75477.7253932961</v>
      </c>
      <c r="D160" s="7" t="n">
        <f aca="false">-PMT($B$5/12,$B$6,$B$4)</f>
        <v>536.821623012139</v>
      </c>
      <c r="E160" s="8" t="n">
        <f aca="false">+C159*$B$5/12</f>
        <v>315.413058158955</v>
      </c>
      <c r="F160" s="8" t="n">
        <f aca="false">+D160-E160</f>
        <v>221.408564853184</v>
      </c>
    </row>
    <row r="161" customFormat="false" ht="15" hidden="false" customHeight="false" outlineLevel="0" collapsed="false">
      <c r="A161" s="5"/>
      <c r="B161" s="0" t="n">
        <f aca="false">+B160+1</f>
        <v>149</v>
      </c>
      <c r="C161" s="6" t="n">
        <f aca="false">IF(B161=0,$B$5,C160-F161)</f>
        <v>75255.3942927561</v>
      </c>
      <c r="D161" s="7" t="n">
        <f aca="false">-PMT($B$5/12,$B$6,$B$4)</f>
        <v>536.821623012139</v>
      </c>
      <c r="E161" s="8" t="n">
        <f aca="false">+C160*$B$5/12</f>
        <v>314.490522472067</v>
      </c>
      <c r="F161" s="8" t="n">
        <f aca="false">+D161-E161</f>
        <v>222.331100540072</v>
      </c>
    </row>
    <row r="162" customFormat="false" ht="15" hidden="false" customHeight="false" outlineLevel="0" collapsed="false">
      <c r="A162" s="5"/>
      <c r="B162" s="0" t="n">
        <f aca="false">+B161+1</f>
        <v>150</v>
      </c>
      <c r="C162" s="6" t="n">
        <f aca="false">IF(B162=0,$B$5,C161-F162)</f>
        <v>75032.1368126304</v>
      </c>
      <c r="D162" s="7" t="n">
        <f aca="false">-PMT($B$5/12,$B$6,$B$4)</f>
        <v>536.821623012139</v>
      </c>
      <c r="E162" s="8" t="n">
        <f aca="false">+C161*$B$5/12</f>
        <v>313.564142886484</v>
      </c>
      <c r="F162" s="8" t="n">
        <f aca="false">+D162-E162</f>
        <v>223.257480125655</v>
      </c>
    </row>
    <row r="163" customFormat="false" ht="15" hidden="false" customHeight="false" outlineLevel="0" collapsed="false">
      <c r="A163" s="5"/>
      <c r="B163" s="0" t="n">
        <f aca="false">+B162+1</f>
        <v>151</v>
      </c>
      <c r="C163" s="6" t="n">
        <f aca="false">IF(B163=0,$B$5,C162-F163)</f>
        <v>74807.9490930042</v>
      </c>
      <c r="D163" s="7" t="n">
        <f aca="false">-PMT($B$5/12,$B$6,$B$4)</f>
        <v>536.821623012139</v>
      </c>
      <c r="E163" s="8" t="n">
        <f aca="false">+C162*$B$5/12</f>
        <v>312.63390338596</v>
      </c>
      <c r="F163" s="8" t="n">
        <f aca="false">+D163-E163</f>
        <v>224.187719626179</v>
      </c>
    </row>
    <row r="164" customFormat="false" ht="15" hidden="false" customHeight="false" outlineLevel="0" collapsed="false">
      <c r="A164" s="5"/>
      <c r="B164" s="0" t="n">
        <f aca="false">+B163+1</f>
        <v>152</v>
      </c>
      <c r="C164" s="6" t="n">
        <f aca="false">IF(B164=0,$B$5,C163-F164)</f>
        <v>74582.8272578796</v>
      </c>
      <c r="D164" s="7" t="n">
        <f aca="false">-PMT($B$5/12,$B$6,$B$4)</f>
        <v>536.821623012139</v>
      </c>
      <c r="E164" s="8" t="n">
        <f aca="false">+C163*$B$5/12</f>
        <v>311.699787887518</v>
      </c>
      <c r="F164" s="8" t="n">
        <f aca="false">+D164-E164</f>
        <v>225.121835124621</v>
      </c>
    </row>
    <row r="165" customFormat="false" ht="15" hidden="false" customHeight="false" outlineLevel="0" collapsed="false">
      <c r="A165" s="5"/>
      <c r="B165" s="0" t="n">
        <f aca="false">+B164+1</f>
        <v>153</v>
      </c>
      <c r="C165" s="6" t="n">
        <f aca="false">IF(B165=0,$B$5,C164-F165)</f>
        <v>74356.7674151086</v>
      </c>
      <c r="D165" s="7" t="n">
        <f aca="false">-PMT($B$5/12,$B$6,$B$4)</f>
        <v>536.821623012139</v>
      </c>
      <c r="E165" s="8" t="n">
        <f aca="false">+C164*$B$5/12</f>
        <v>310.761780241165</v>
      </c>
      <c r="F165" s="8" t="n">
        <f aca="false">+D165-E165</f>
        <v>226.059842770974</v>
      </c>
    </row>
    <row r="166" customFormat="false" ht="15" hidden="false" customHeight="false" outlineLevel="0" collapsed="false">
      <c r="A166" s="5"/>
      <c r="B166" s="0" t="n">
        <f aca="false">+B165+1</f>
        <v>154</v>
      </c>
      <c r="C166" s="6" t="n">
        <f aca="false">IF(B166=0,$B$5,C165-F166)</f>
        <v>74129.7656563261</v>
      </c>
      <c r="D166" s="7" t="n">
        <f aca="false">-PMT($B$5/12,$B$6,$B$4)</f>
        <v>536.821623012139</v>
      </c>
      <c r="E166" s="8" t="n">
        <f aca="false">+C165*$B$5/12</f>
        <v>309.819864229619</v>
      </c>
      <c r="F166" s="8" t="n">
        <f aca="false">+D166-E166</f>
        <v>227.00175878252</v>
      </c>
    </row>
    <row r="167" customFormat="false" ht="15" hidden="false" customHeight="false" outlineLevel="0" collapsed="false">
      <c r="A167" s="5"/>
      <c r="B167" s="0" t="n">
        <f aca="false">+B166+1</f>
        <v>155</v>
      </c>
      <c r="C167" s="6" t="n">
        <f aca="false">IF(B167=0,$B$5,C166-F167)</f>
        <v>73901.818056882</v>
      </c>
      <c r="D167" s="7" t="n">
        <f aca="false">-PMT($B$5/12,$B$6,$B$4)</f>
        <v>536.821623012139</v>
      </c>
      <c r="E167" s="8" t="n">
        <f aca="false">+C166*$B$5/12</f>
        <v>308.874023568025</v>
      </c>
      <c r="F167" s="8" t="n">
        <f aca="false">+D167-E167</f>
        <v>227.947599444114</v>
      </c>
    </row>
    <row r="168" customFormat="false" ht="15" hidden="false" customHeight="false" outlineLevel="0" collapsed="false">
      <c r="A168" s="5"/>
      <c r="B168" s="0" t="n">
        <f aca="false">+B167+1</f>
        <v>156</v>
      </c>
      <c r="C168" s="6" t="n">
        <f aca="false">IF(B168=0,$B$5,C167-F168)</f>
        <v>73672.9206757735</v>
      </c>
      <c r="D168" s="7" t="n">
        <f aca="false">-PMT($B$5/12,$B$6,$B$4)</f>
        <v>536.821623012139</v>
      </c>
      <c r="E168" s="8" t="n">
        <f aca="false">+C167*$B$5/12</f>
        <v>307.924241903675</v>
      </c>
      <c r="F168" s="8" t="n">
        <f aca="false">+D168-E168</f>
        <v>228.897381108464</v>
      </c>
    </row>
    <row r="169" customFormat="false" ht="15" hidden="false" customHeight="false" outlineLevel="0" collapsed="false">
      <c r="A169" s="5"/>
      <c r="B169" s="0" t="n">
        <f aca="false">+B168+1</f>
        <v>157</v>
      </c>
      <c r="C169" s="6" t="n">
        <f aca="false">IF(B169=0,$B$5,C168-F169)</f>
        <v>73443.0695555771</v>
      </c>
      <c r="D169" s="7" t="n">
        <f aca="false">-PMT($B$5/12,$B$6,$B$4)</f>
        <v>536.821623012139</v>
      </c>
      <c r="E169" s="8" t="n">
        <f aca="false">+C168*$B$5/12</f>
        <v>306.970502815723</v>
      </c>
      <c r="F169" s="8" t="n">
        <f aca="false">+D169-E169</f>
        <v>229.851120196416</v>
      </c>
    </row>
    <row r="170" customFormat="false" ht="15" hidden="false" customHeight="false" outlineLevel="0" collapsed="false">
      <c r="A170" s="5"/>
      <c r="B170" s="0" t="n">
        <f aca="false">+B169+1</f>
        <v>158</v>
      </c>
      <c r="C170" s="6" t="n">
        <f aca="false">IF(B170=0,$B$5,C169-F170)</f>
        <v>73212.2607223799</v>
      </c>
      <c r="D170" s="7" t="n">
        <f aca="false">-PMT($B$5/12,$B$6,$B$4)</f>
        <v>536.821623012139</v>
      </c>
      <c r="E170" s="8" t="n">
        <f aca="false">+C169*$B$5/12</f>
        <v>306.012789814905</v>
      </c>
      <c r="F170" s="8" t="n">
        <f aca="false">+D170-E170</f>
        <v>230.808833197234</v>
      </c>
    </row>
    <row r="171" customFormat="false" ht="15" hidden="false" customHeight="false" outlineLevel="0" collapsed="false">
      <c r="A171" s="5"/>
      <c r="B171" s="0" t="n">
        <f aca="false">+B170+1</f>
        <v>159</v>
      </c>
      <c r="C171" s="6" t="n">
        <f aca="false">IF(B171=0,$B$5,C170-F171)</f>
        <v>72980.490185711</v>
      </c>
      <c r="D171" s="7" t="n">
        <f aca="false">-PMT($B$5/12,$B$6,$B$4)</f>
        <v>536.821623012139</v>
      </c>
      <c r="E171" s="8" t="n">
        <f aca="false">+C170*$B$5/12</f>
        <v>305.05108634325</v>
      </c>
      <c r="F171" s="8" t="n">
        <f aca="false">+D171-E171</f>
        <v>231.77053666889</v>
      </c>
    </row>
    <row r="172" customFormat="false" ht="15" hidden="false" customHeight="false" outlineLevel="0" collapsed="false">
      <c r="A172" s="5"/>
      <c r="B172" s="0" t="n">
        <f aca="false">+B171+1</f>
        <v>160</v>
      </c>
      <c r="C172" s="6" t="n">
        <f aca="false">IF(B172=0,$B$5,C171-F172)</f>
        <v>72747.7539384727</v>
      </c>
      <c r="D172" s="7" t="n">
        <f aca="false">-PMT($B$5/12,$B$6,$B$4)</f>
        <v>536.821623012139</v>
      </c>
      <c r="E172" s="8" t="n">
        <f aca="false">+C171*$B$5/12</f>
        <v>304.085375773796</v>
      </c>
      <c r="F172" s="8" t="n">
        <f aca="false">+D172-E172</f>
        <v>232.736247238343</v>
      </c>
    </row>
    <row r="173" customFormat="false" ht="15" hidden="false" customHeight="false" outlineLevel="0" collapsed="false">
      <c r="A173" s="5"/>
      <c r="B173" s="0" t="n">
        <f aca="false">+B172+1</f>
        <v>161</v>
      </c>
      <c r="C173" s="6" t="n">
        <f aca="false">IF(B173=0,$B$5,C172-F173)</f>
        <v>72514.0479568708</v>
      </c>
      <c r="D173" s="7" t="n">
        <f aca="false">-PMT($B$5/12,$B$6,$B$4)</f>
        <v>536.821623012139</v>
      </c>
      <c r="E173" s="8" t="n">
        <f aca="false">+C172*$B$5/12</f>
        <v>303.115641410303</v>
      </c>
      <c r="F173" s="8" t="n">
        <f aca="false">+D173-E173</f>
        <v>233.705981601836</v>
      </c>
    </row>
    <row r="174" customFormat="false" ht="15" hidden="false" customHeight="false" outlineLevel="0" collapsed="false">
      <c r="A174" s="5"/>
      <c r="B174" s="0" t="n">
        <f aca="false">+B173+1</f>
        <v>162</v>
      </c>
      <c r="C174" s="6" t="n">
        <f aca="false">IF(B174=0,$B$5,C173-F174)</f>
        <v>72279.3682003457</v>
      </c>
      <c r="D174" s="7" t="n">
        <f aca="false">-PMT($B$5/12,$B$6,$B$4)</f>
        <v>536.821623012139</v>
      </c>
      <c r="E174" s="8" t="n">
        <f aca="false">+C173*$B$5/12</f>
        <v>302.141866486962</v>
      </c>
      <c r="F174" s="8" t="n">
        <f aca="false">+D174-E174</f>
        <v>234.679756525177</v>
      </c>
    </row>
    <row r="175" customFormat="false" ht="15" hidden="false" customHeight="false" outlineLevel="0" collapsed="false">
      <c r="A175" s="5"/>
      <c r="B175" s="0" t="n">
        <f aca="false">+B174+1</f>
        <v>163</v>
      </c>
      <c r="C175" s="6" t="n">
        <f aca="false">IF(B175=0,$B$5,C174-F175)</f>
        <v>72043.7106115016</v>
      </c>
      <c r="D175" s="7" t="n">
        <f aca="false">-PMT($B$5/12,$B$6,$B$4)</f>
        <v>536.821623012139</v>
      </c>
      <c r="E175" s="8" t="n">
        <f aca="false">+C174*$B$5/12</f>
        <v>301.164034168107</v>
      </c>
      <c r="F175" s="8" t="n">
        <f aca="false">+D175-E175</f>
        <v>235.657588844032</v>
      </c>
    </row>
    <row r="176" customFormat="false" ht="15" hidden="false" customHeight="false" outlineLevel="0" collapsed="false">
      <c r="A176" s="5"/>
      <c r="B176" s="0" t="n">
        <f aca="false">+B175+1</f>
        <v>164</v>
      </c>
      <c r="C176" s="6" t="n">
        <f aca="false">IF(B176=0,$B$5,C175-F176)</f>
        <v>71807.0711160374</v>
      </c>
      <c r="D176" s="7" t="n">
        <f aca="false">-PMT($B$5/12,$B$6,$B$4)</f>
        <v>536.821623012139</v>
      </c>
      <c r="E176" s="8" t="n">
        <f aca="false">+C175*$B$5/12</f>
        <v>300.182127547923</v>
      </c>
      <c r="F176" s="8" t="n">
        <f aca="false">+D176-E176</f>
        <v>236.639495464216</v>
      </c>
    </row>
    <row r="177" customFormat="false" ht="15" hidden="false" customHeight="false" outlineLevel="0" collapsed="false">
      <c r="A177" s="5"/>
      <c r="B177" s="0" t="n">
        <f aca="false">+B176+1</f>
        <v>165</v>
      </c>
      <c r="C177" s="6" t="n">
        <f aca="false">IF(B177=0,$B$5,C176-F177)</f>
        <v>71569.4456226754</v>
      </c>
      <c r="D177" s="7" t="n">
        <f aca="false">-PMT($B$5/12,$B$6,$B$4)</f>
        <v>536.821623012139</v>
      </c>
      <c r="E177" s="8" t="n">
        <f aca="false">+C176*$B$5/12</f>
        <v>299.196129650156</v>
      </c>
      <c r="F177" s="8" t="n">
        <f aca="false">+D177-E177</f>
        <v>237.625493361983</v>
      </c>
    </row>
    <row r="178" customFormat="false" ht="15" hidden="false" customHeight="false" outlineLevel="0" collapsed="false">
      <c r="A178" s="5"/>
      <c r="B178" s="0" t="n">
        <f aca="false">+B177+1</f>
        <v>166</v>
      </c>
      <c r="C178" s="6" t="n">
        <f aca="false">IF(B178=0,$B$5,C177-F178)</f>
        <v>71330.8300230911</v>
      </c>
      <c r="D178" s="7" t="n">
        <f aca="false">-PMT($B$5/12,$B$6,$B$4)</f>
        <v>536.821623012139</v>
      </c>
      <c r="E178" s="8" t="n">
        <f aca="false">+C177*$B$5/12</f>
        <v>298.206023427814</v>
      </c>
      <c r="F178" s="8" t="n">
        <f aca="false">+D178-E178</f>
        <v>238.615599584325</v>
      </c>
    </row>
    <row r="179" customFormat="false" ht="15" hidden="false" customHeight="false" outlineLevel="0" collapsed="false">
      <c r="A179" s="5"/>
      <c r="B179" s="0" t="n">
        <f aca="false">+B178+1</f>
        <v>167</v>
      </c>
      <c r="C179" s="6" t="n">
        <f aca="false">IF(B179=0,$B$5,C178-F179)</f>
        <v>71091.2201918418</v>
      </c>
      <c r="D179" s="7" t="n">
        <f aca="false">-PMT($B$5/12,$B$6,$B$4)</f>
        <v>536.821623012139</v>
      </c>
      <c r="E179" s="8" t="n">
        <f aca="false">+C178*$B$5/12</f>
        <v>297.21179176288</v>
      </c>
      <c r="F179" s="8" t="n">
        <f aca="false">+D179-E179</f>
        <v>239.609831249259</v>
      </c>
    </row>
    <row r="180" customFormat="false" ht="15" hidden="false" customHeight="false" outlineLevel="0" collapsed="false">
      <c r="A180" s="5"/>
      <c r="B180" s="0" t="n">
        <f aca="false">+B179+1</f>
        <v>168</v>
      </c>
      <c r="C180" s="6" t="n">
        <f aca="false">IF(B180=0,$B$5,C179-F180)</f>
        <v>70850.6119862957</v>
      </c>
      <c r="D180" s="7" t="n">
        <f aca="false">-PMT($B$5/12,$B$6,$B$4)</f>
        <v>536.821623012139</v>
      </c>
      <c r="E180" s="8" t="n">
        <f aca="false">+C179*$B$5/12</f>
        <v>296.213417466008</v>
      </c>
      <c r="F180" s="8" t="n">
        <f aca="false">+D180-E180</f>
        <v>240.608205546131</v>
      </c>
    </row>
    <row r="181" customFormat="false" ht="15" hidden="false" customHeight="false" outlineLevel="0" collapsed="false">
      <c r="A181" s="5"/>
      <c r="B181" s="0" t="n">
        <f aca="false">+B180+1</f>
        <v>169</v>
      </c>
      <c r="C181" s="6" t="n">
        <f aca="false">IF(B181=0,$B$5,C180-F181)</f>
        <v>70609.0012465598</v>
      </c>
      <c r="D181" s="7" t="n">
        <f aca="false">-PMT($B$5/12,$B$6,$B$4)</f>
        <v>536.821623012139</v>
      </c>
      <c r="E181" s="8" t="n">
        <f aca="false">+C180*$B$5/12</f>
        <v>295.210883276232</v>
      </c>
      <c r="F181" s="8" t="n">
        <f aca="false">+D181-E181</f>
        <v>241.610739735907</v>
      </c>
    </row>
    <row r="182" customFormat="false" ht="15" hidden="false" customHeight="false" outlineLevel="0" collapsed="false">
      <c r="A182" s="5"/>
      <c r="B182" s="0" t="n">
        <f aca="false">+B181+1</f>
        <v>170</v>
      </c>
      <c r="C182" s="6" t="n">
        <f aca="false">IF(B182=0,$B$5,C181-F182)</f>
        <v>70366.3837954083</v>
      </c>
      <c r="D182" s="7" t="n">
        <f aca="false">-PMT($B$5/12,$B$6,$B$4)</f>
        <v>536.821623012139</v>
      </c>
      <c r="E182" s="8" t="n">
        <f aca="false">+C181*$B$5/12</f>
        <v>294.204171860666</v>
      </c>
      <c r="F182" s="8" t="n">
        <f aca="false">+D182-E182</f>
        <v>242.617451151473</v>
      </c>
    </row>
    <row r="183" customFormat="false" ht="15" hidden="false" customHeight="false" outlineLevel="0" collapsed="false">
      <c r="A183" s="5"/>
      <c r="B183" s="0" t="n">
        <f aca="false">+B182+1</f>
        <v>171</v>
      </c>
      <c r="C183" s="6" t="n">
        <f aca="false">IF(B183=0,$B$5,C182-F183)</f>
        <v>70122.7554382104</v>
      </c>
      <c r="D183" s="7" t="n">
        <f aca="false">-PMT($B$5/12,$B$6,$B$4)</f>
        <v>536.821623012139</v>
      </c>
      <c r="E183" s="8" t="n">
        <f aca="false">+C182*$B$5/12</f>
        <v>293.193265814201</v>
      </c>
      <c r="F183" s="8" t="n">
        <f aca="false">+D183-E183</f>
        <v>243.628357197938</v>
      </c>
    </row>
    <row r="184" customFormat="false" ht="15" hidden="false" customHeight="false" outlineLevel="0" collapsed="false">
      <c r="A184" s="5"/>
      <c r="B184" s="0" t="n">
        <f aca="false">+B183+1</f>
        <v>172</v>
      </c>
      <c r="C184" s="6" t="n">
        <f aca="false">IF(B184=0,$B$5,C183-F184)</f>
        <v>69878.1119628575</v>
      </c>
      <c r="D184" s="7" t="n">
        <f aca="false">-PMT($B$5/12,$B$6,$B$4)</f>
        <v>536.821623012139</v>
      </c>
      <c r="E184" s="8" t="n">
        <f aca="false">+C183*$B$5/12</f>
        <v>292.17814765921</v>
      </c>
      <c r="F184" s="8" t="n">
        <f aca="false">+D184-E184</f>
        <v>244.643475352929</v>
      </c>
    </row>
    <row r="185" customFormat="false" ht="15" hidden="false" customHeight="false" outlineLevel="0" collapsed="false">
      <c r="A185" s="5"/>
      <c r="B185" s="0" t="n">
        <f aca="false">+B184+1</f>
        <v>173</v>
      </c>
      <c r="C185" s="6" t="n">
        <f aca="false">IF(B185=0,$B$5,C184-F185)</f>
        <v>69632.4491396906</v>
      </c>
      <c r="D185" s="7" t="n">
        <f aca="false">-PMT($B$5/12,$B$6,$B$4)</f>
        <v>536.821623012139</v>
      </c>
      <c r="E185" s="8" t="n">
        <f aca="false">+C184*$B$5/12</f>
        <v>291.158799845239</v>
      </c>
      <c r="F185" s="8" t="n">
        <f aca="false">+D185-E185</f>
        <v>245.6628231669</v>
      </c>
    </row>
    <row r="186" customFormat="false" ht="15" hidden="false" customHeight="false" outlineLevel="0" collapsed="false">
      <c r="A186" s="5"/>
      <c r="B186" s="0" t="n">
        <f aca="false">+B185+1</f>
        <v>174</v>
      </c>
      <c r="C186" s="6" t="n">
        <f aca="false">IF(B186=0,$B$5,C185-F186)</f>
        <v>69385.7627214271</v>
      </c>
      <c r="D186" s="7" t="n">
        <f aca="false">-PMT($B$5/12,$B$6,$B$4)</f>
        <v>536.821623012139</v>
      </c>
      <c r="E186" s="8" t="n">
        <f aca="false">+C185*$B$5/12</f>
        <v>290.135204748711</v>
      </c>
      <c r="F186" s="8" t="n">
        <f aca="false">+D186-E186</f>
        <v>246.686418263428</v>
      </c>
    </row>
    <row r="187" customFormat="false" ht="15" hidden="false" customHeight="false" outlineLevel="0" collapsed="false">
      <c r="A187" s="5"/>
      <c r="B187" s="0" t="n">
        <f aca="false">+B186+1</f>
        <v>175</v>
      </c>
      <c r="C187" s="6" t="n">
        <f aca="false">IF(B187=0,$B$5,C186-F187)</f>
        <v>69138.0484430876</v>
      </c>
      <c r="D187" s="7" t="n">
        <f aca="false">-PMT($B$5/12,$B$6,$B$4)</f>
        <v>536.821623012139</v>
      </c>
      <c r="E187" s="8" t="n">
        <f aca="false">+C186*$B$5/12</f>
        <v>289.107344672613</v>
      </c>
      <c r="F187" s="8" t="n">
        <f aca="false">+D187-E187</f>
        <v>247.714278339526</v>
      </c>
    </row>
    <row r="188" customFormat="false" ht="15" hidden="false" customHeight="false" outlineLevel="0" collapsed="false">
      <c r="A188" s="5"/>
      <c r="B188" s="0" t="n">
        <f aca="false">+B187+1</f>
        <v>176</v>
      </c>
      <c r="C188" s="6" t="n">
        <f aca="false">IF(B188=0,$B$5,C187-F188)</f>
        <v>68889.3020219217</v>
      </c>
      <c r="D188" s="7" t="n">
        <f aca="false">-PMT($B$5/12,$B$6,$B$4)</f>
        <v>536.821623012139</v>
      </c>
      <c r="E188" s="8" t="n">
        <f aca="false">+C187*$B$5/12</f>
        <v>288.075201846198</v>
      </c>
      <c r="F188" s="8" t="n">
        <f aca="false">+D188-E188</f>
        <v>248.746421165941</v>
      </c>
    </row>
    <row r="189" customFormat="false" ht="15" hidden="false" customHeight="false" outlineLevel="0" collapsed="false">
      <c r="A189" s="5"/>
      <c r="B189" s="0" t="n">
        <f aca="false">+B188+1</f>
        <v>177</v>
      </c>
      <c r="C189" s="6" t="n">
        <f aca="false">IF(B189=0,$B$5,C188-F189)</f>
        <v>68639.5191573342</v>
      </c>
      <c r="D189" s="7" t="n">
        <f aca="false">-PMT($B$5/12,$B$6,$B$4)</f>
        <v>536.821623012139</v>
      </c>
      <c r="E189" s="8" t="n">
        <f aca="false">+C188*$B$5/12</f>
        <v>287.038758424674</v>
      </c>
      <c r="F189" s="8" t="n">
        <f aca="false">+D189-E189</f>
        <v>249.782864587465</v>
      </c>
    </row>
    <row r="190" customFormat="false" ht="15" hidden="false" customHeight="false" outlineLevel="0" collapsed="false">
      <c r="A190" s="5"/>
      <c r="B190" s="0" t="n">
        <f aca="false">+B189+1</f>
        <v>178</v>
      </c>
      <c r="C190" s="6" t="n">
        <f aca="false">IF(B190=0,$B$5,C189-F190)</f>
        <v>68388.695530811</v>
      </c>
      <c r="D190" s="7" t="n">
        <f aca="false">-PMT($B$5/12,$B$6,$B$4)</f>
        <v>536.821623012139</v>
      </c>
      <c r="E190" s="8" t="n">
        <f aca="false">+C189*$B$5/12</f>
        <v>285.997996488893</v>
      </c>
      <c r="F190" s="8" t="n">
        <f aca="false">+D190-E190</f>
        <v>250.823626523247</v>
      </c>
    </row>
    <row r="191" customFormat="false" ht="15" hidden="false" customHeight="false" outlineLevel="0" collapsed="false">
      <c r="A191" s="5"/>
      <c r="B191" s="0" t="n">
        <f aca="false">+B190+1</f>
        <v>179</v>
      </c>
      <c r="C191" s="6" t="n">
        <f aca="false">IF(B191=0,$B$5,C190-F191)</f>
        <v>68136.8268058439</v>
      </c>
      <c r="D191" s="7" t="n">
        <f aca="false">-PMT($B$5/12,$B$6,$B$4)</f>
        <v>536.821623012139</v>
      </c>
      <c r="E191" s="8" t="n">
        <f aca="false">+C190*$B$5/12</f>
        <v>284.952898045046</v>
      </c>
      <c r="F191" s="8" t="n">
        <f aca="false">+D191-E191</f>
        <v>251.868724967093</v>
      </c>
    </row>
    <row r="192" customFormat="false" ht="15" hidden="false" customHeight="false" outlineLevel="0" collapsed="false">
      <c r="A192" s="5"/>
      <c r="B192" s="0" t="n">
        <f aca="false">+B191+1</f>
        <v>180</v>
      </c>
      <c r="C192" s="6" t="n">
        <f aca="false">IF(B192=0,$B$5,C191-F192)</f>
        <v>67883.9086278561</v>
      </c>
      <c r="D192" s="7" t="n">
        <f aca="false">-PMT($B$5/12,$B$6,$B$4)</f>
        <v>536.821623012139</v>
      </c>
      <c r="E192" s="8" t="n">
        <f aca="false">+C191*$B$5/12</f>
        <v>283.903445024349</v>
      </c>
      <c r="F192" s="8" t="n">
        <f aca="false">+D192-E192</f>
        <v>252.91817798779</v>
      </c>
    </row>
    <row r="193" customFormat="false" ht="15" hidden="false" customHeight="false" outlineLevel="0" collapsed="false">
      <c r="A193" s="5"/>
      <c r="B193" s="0" t="n">
        <f aca="false">+B192+1</f>
        <v>181</v>
      </c>
      <c r="C193" s="6" t="n">
        <f aca="false">IF(B193=0,$B$5,C192-F193)</f>
        <v>67629.9366241267</v>
      </c>
      <c r="D193" s="7" t="n">
        <f aca="false">-PMT($B$5/12,$B$6,$B$4)</f>
        <v>536.821623012139</v>
      </c>
      <c r="E193" s="8" t="n">
        <f aca="false">+C192*$B$5/12</f>
        <v>282.849619282734</v>
      </c>
      <c r="F193" s="8" t="n">
        <f aca="false">+D193-E193</f>
        <v>253.972003729405</v>
      </c>
    </row>
    <row r="194" customFormat="false" ht="15" hidden="false" customHeight="false" outlineLevel="0" collapsed="false">
      <c r="A194" s="5"/>
      <c r="B194" s="0" t="n">
        <f aca="false">+B193+1</f>
        <v>182</v>
      </c>
      <c r="C194" s="6" t="n">
        <f aca="false">IF(B194=0,$B$5,C193-F194)</f>
        <v>67374.9064037151</v>
      </c>
      <c r="D194" s="7" t="n">
        <f aca="false">-PMT($B$5/12,$B$6,$B$4)</f>
        <v>536.821623012139</v>
      </c>
      <c r="E194" s="8" t="n">
        <f aca="false">+C193*$B$5/12</f>
        <v>281.791402600528</v>
      </c>
      <c r="F194" s="8" t="n">
        <f aca="false">+D194-E194</f>
        <v>255.030220411611</v>
      </c>
    </row>
    <row r="195" customFormat="false" ht="15" hidden="false" customHeight="false" outlineLevel="0" collapsed="false">
      <c r="A195" s="5"/>
      <c r="B195" s="0" t="n">
        <f aca="false">+B194+1</f>
        <v>183</v>
      </c>
      <c r="C195" s="6" t="n">
        <f aca="false">IF(B195=0,$B$5,C194-F195)</f>
        <v>67118.8135573851</v>
      </c>
      <c r="D195" s="7" t="n">
        <f aca="false">-PMT($B$5/12,$B$6,$B$4)</f>
        <v>536.821623012139</v>
      </c>
      <c r="E195" s="8" t="n">
        <f aca="false">+C194*$B$5/12</f>
        <v>280.728776682146</v>
      </c>
      <c r="F195" s="8" t="n">
        <f aca="false">+D195-E195</f>
        <v>256.092846329993</v>
      </c>
    </row>
    <row r="196" customFormat="false" ht="15" hidden="false" customHeight="false" outlineLevel="0" collapsed="false">
      <c r="A196" s="5"/>
      <c r="B196" s="0" t="n">
        <f aca="false">+B195+1</f>
        <v>184</v>
      </c>
      <c r="C196" s="6" t="n">
        <f aca="false">IF(B196=0,$B$5,C195-F196)</f>
        <v>66861.6536575287</v>
      </c>
      <c r="D196" s="7" t="n">
        <f aca="false">-PMT($B$5/12,$B$6,$B$4)</f>
        <v>536.821623012139</v>
      </c>
      <c r="E196" s="8" t="n">
        <f aca="false">+C195*$B$5/12</f>
        <v>279.661723155771</v>
      </c>
      <c r="F196" s="8" t="n">
        <f aca="false">+D196-E196</f>
        <v>257.159899856368</v>
      </c>
    </row>
    <row r="197" customFormat="false" ht="15" hidden="false" customHeight="false" outlineLevel="0" collapsed="false">
      <c r="A197" s="5"/>
      <c r="B197" s="0" t="n">
        <f aca="false">+B196+1</f>
        <v>185</v>
      </c>
      <c r="C197" s="6" t="n">
        <f aca="false">IF(B197=0,$B$5,C196-F197)</f>
        <v>66603.4222580896</v>
      </c>
      <c r="D197" s="7" t="n">
        <f aca="false">-PMT($B$5/12,$B$6,$B$4)</f>
        <v>536.821623012139</v>
      </c>
      <c r="E197" s="8" t="n">
        <f aca="false">+C196*$B$5/12</f>
        <v>278.590223573036</v>
      </c>
      <c r="F197" s="8" t="n">
        <f aca="false">+D197-E197</f>
        <v>258.231399439103</v>
      </c>
    </row>
    <row r="198" customFormat="false" ht="15" hidden="false" customHeight="false" outlineLevel="0" collapsed="false">
      <c r="A198" s="5"/>
      <c r="B198" s="0" t="n">
        <f aca="false">+B197+1</f>
        <v>186</v>
      </c>
      <c r="C198" s="6" t="n">
        <f aca="false">IF(B198=0,$B$5,C197-F198)</f>
        <v>66344.1148944862</v>
      </c>
      <c r="D198" s="7" t="n">
        <f aca="false">-PMT($B$5/12,$B$6,$B$4)</f>
        <v>536.821623012139</v>
      </c>
      <c r="E198" s="8" t="n">
        <f aca="false">+C197*$B$5/12</f>
        <v>277.514259408707</v>
      </c>
      <c r="F198" s="8" t="n">
        <f aca="false">+D198-E198</f>
        <v>259.307363603432</v>
      </c>
    </row>
    <row r="199" customFormat="false" ht="15" hidden="false" customHeight="false" outlineLevel="0" collapsed="false">
      <c r="A199" s="5"/>
      <c r="B199" s="0" t="n">
        <f aca="false">+B198+1</f>
        <v>187</v>
      </c>
      <c r="C199" s="6" t="n">
        <f aca="false">IF(B199=0,$B$5,C198-F199)</f>
        <v>66083.7270835344</v>
      </c>
      <c r="D199" s="7" t="n">
        <f aca="false">-PMT($B$5/12,$B$6,$B$4)</f>
        <v>536.821623012139</v>
      </c>
      <c r="E199" s="8" t="n">
        <f aca="false">+C198*$B$5/12</f>
        <v>276.433812060359</v>
      </c>
      <c r="F199" s="8" t="n">
        <f aca="false">+D199-E199</f>
        <v>260.38781095178</v>
      </c>
    </row>
    <row r="200" customFormat="false" ht="15" hidden="false" customHeight="false" outlineLevel="0" collapsed="false">
      <c r="A200" s="5"/>
      <c r="B200" s="0" t="n">
        <f aca="false">+B199+1</f>
        <v>188</v>
      </c>
      <c r="C200" s="6" t="n">
        <f aca="false">IF(B200=0,$B$5,C199-F200)</f>
        <v>65822.2543233703</v>
      </c>
      <c r="D200" s="7" t="n">
        <f aca="false">-PMT($B$5/12,$B$6,$B$4)</f>
        <v>536.821623012139</v>
      </c>
      <c r="E200" s="8" t="n">
        <f aca="false">+C199*$B$5/12</f>
        <v>275.34886284806</v>
      </c>
      <c r="F200" s="8" t="n">
        <f aca="false">+D200-E200</f>
        <v>261.472760164079</v>
      </c>
    </row>
    <row r="201" customFormat="false" ht="15" hidden="false" customHeight="false" outlineLevel="0" collapsed="false">
      <c r="A201" s="5"/>
      <c r="B201" s="0" t="n">
        <f aca="false">+B200+1</f>
        <v>189</v>
      </c>
      <c r="C201" s="6" t="n">
        <f aca="false">IF(B201=0,$B$5,C200-F201)</f>
        <v>65559.6920933722</v>
      </c>
      <c r="D201" s="7" t="n">
        <f aca="false">-PMT($B$5/12,$B$6,$B$4)</f>
        <v>536.821623012139</v>
      </c>
      <c r="E201" s="8" t="n">
        <f aca="false">+C200*$B$5/12</f>
        <v>274.259393014043</v>
      </c>
      <c r="F201" s="8" t="n">
        <f aca="false">+D201-E201</f>
        <v>262.562229998096</v>
      </c>
    </row>
    <row r="202" customFormat="false" ht="15" hidden="false" customHeight="false" outlineLevel="0" collapsed="false">
      <c r="A202" s="5"/>
      <c r="B202" s="0" t="n">
        <f aca="false">+B201+1</f>
        <v>190</v>
      </c>
      <c r="C202" s="6" t="n">
        <f aca="false">IF(B202=0,$B$5,C201-F202)</f>
        <v>65296.0358540825</v>
      </c>
      <c r="D202" s="7" t="n">
        <f aca="false">-PMT($B$5/12,$B$6,$B$4)</f>
        <v>536.821623012139</v>
      </c>
      <c r="E202" s="8" t="n">
        <f aca="false">+C201*$B$5/12</f>
        <v>273.165383722384</v>
      </c>
      <c r="F202" s="8" t="n">
        <f aca="false">+D202-E202</f>
        <v>263.656239289755</v>
      </c>
    </row>
    <row r="203" customFormat="false" ht="15" hidden="false" customHeight="false" outlineLevel="0" collapsed="false">
      <c r="A203" s="5"/>
      <c r="B203" s="0" t="n">
        <f aca="false">+B202+1</f>
        <v>191</v>
      </c>
      <c r="C203" s="6" t="n">
        <f aca="false">IF(B203=0,$B$5,C202-F203)</f>
        <v>65031.281047129</v>
      </c>
      <c r="D203" s="7" t="n">
        <f aca="false">-PMT($B$5/12,$B$6,$B$4)</f>
        <v>536.821623012139</v>
      </c>
      <c r="E203" s="8" t="n">
        <f aca="false">+C202*$B$5/12</f>
        <v>272.066816058677</v>
      </c>
      <c r="F203" s="8" t="n">
        <f aca="false">+D203-E203</f>
        <v>264.754806953462</v>
      </c>
    </row>
    <row r="204" customFormat="false" ht="15" hidden="false" customHeight="false" outlineLevel="0" collapsed="false">
      <c r="A204" s="5"/>
      <c r="B204" s="0" t="n">
        <f aca="false">+B203+1</f>
        <v>192</v>
      </c>
      <c r="C204" s="6" t="n">
        <f aca="false">IF(B204=0,$B$5,C203-F204)</f>
        <v>64765.4230951466</v>
      </c>
      <c r="D204" s="7" t="n">
        <f aca="false">-PMT($B$5/12,$B$6,$B$4)</f>
        <v>536.821623012139</v>
      </c>
      <c r="E204" s="8" t="n">
        <f aca="false">+C203*$B$5/12</f>
        <v>270.963671029704</v>
      </c>
      <c r="F204" s="8" t="n">
        <f aca="false">+D204-E204</f>
        <v>265.857951982435</v>
      </c>
    </row>
    <row r="205" customFormat="false" ht="15" hidden="false" customHeight="false" outlineLevel="0" collapsed="false">
      <c r="A205" s="5"/>
      <c r="B205" s="0" t="n">
        <f aca="false">+B204+1</f>
        <v>193</v>
      </c>
      <c r="C205" s="6" t="n">
        <f aca="false">IF(B205=0,$B$5,C204-F205)</f>
        <v>64498.4574016975</v>
      </c>
      <c r="D205" s="7" t="n">
        <f aca="false">-PMT($B$5/12,$B$6,$B$4)</f>
        <v>536.821623012139</v>
      </c>
      <c r="E205" s="8" t="n">
        <f aca="false">+C204*$B$5/12</f>
        <v>269.855929563111</v>
      </c>
      <c r="F205" s="8" t="n">
        <f aca="false">+D205-E205</f>
        <v>266.965693449028</v>
      </c>
    </row>
    <row r="206" customFormat="false" ht="15" hidden="false" customHeight="false" outlineLevel="0" collapsed="false">
      <c r="A206" s="5"/>
      <c r="B206" s="0" t="n">
        <f aca="false">+B205+1</f>
        <v>194</v>
      </c>
      <c r="C206" s="6" t="n">
        <f aca="false">IF(B206=0,$B$5,C205-F206)</f>
        <v>64230.3793511925</v>
      </c>
      <c r="D206" s="7" t="n">
        <f aca="false">-PMT($B$5/12,$B$6,$B$4)</f>
        <v>536.821623012139</v>
      </c>
      <c r="E206" s="8" t="n">
        <f aca="false">+C205*$B$5/12</f>
        <v>268.743572507073</v>
      </c>
      <c r="F206" s="8" t="n">
        <f aca="false">+D206-E206</f>
        <v>268.078050505066</v>
      </c>
    </row>
    <row r="207" customFormat="false" ht="15" hidden="false" customHeight="false" outlineLevel="0" collapsed="false">
      <c r="A207" s="5"/>
      <c r="B207" s="0" t="n">
        <f aca="false">+B206+1</f>
        <v>195</v>
      </c>
      <c r="C207" s="6" t="n">
        <f aca="false">IF(B207=0,$B$5,C206-F207)</f>
        <v>63961.1843088103</v>
      </c>
      <c r="D207" s="7" t="n">
        <f aca="false">-PMT($B$5/12,$B$6,$B$4)</f>
        <v>536.821623012139</v>
      </c>
      <c r="E207" s="8" t="n">
        <f aca="false">+C206*$B$5/12</f>
        <v>267.626580629969</v>
      </c>
      <c r="F207" s="8" t="n">
        <f aca="false">+D207-E207</f>
        <v>269.19504238217</v>
      </c>
    </row>
    <row r="208" customFormat="false" ht="15" hidden="false" customHeight="false" outlineLevel="0" collapsed="false">
      <c r="A208" s="5"/>
      <c r="B208" s="0" t="n">
        <f aca="false">+B207+1</f>
        <v>196</v>
      </c>
      <c r="C208" s="6" t="n">
        <f aca="false">IF(B208=0,$B$5,C207-F208)</f>
        <v>63690.8676204182</v>
      </c>
      <c r="D208" s="7" t="n">
        <f aca="false">-PMT($B$5/12,$B$6,$B$4)</f>
        <v>536.821623012139</v>
      </c>
      <c r="E208" s="8" t="n">
        <f aca="false">+C207*$B$5/12</f>
        <v>266.504934620043</v>
      </c>
      <c r="F208" s="8" t="n">
        <f aca="false">+D208-E208</f>
        <v>270.316688392096</v>
      </c>
    </row>
    <row r="209" customFormat="false" ht="15" hidden="false" customHeight="false" outlineLevel="0" collapsed="false">
      <c r="A209" s="5"/>
      <c r="B209" s="0" t="n">
        <f aca="false">+B208+1</f>
        <v>197</v>
      </c>
      <c r="C209" s="6" t="n">
        <f aca="false">IF(B209=0,$B$5,C208-F209)</f>
        <v>63419.4246124912</v>
      </c>
      <c r="D209" s="7" t="n">
        <f aca="false">-PMT($B$5/12,$B$6,$B$4)</f>
        <v>536.821623012139</v>
      </c>
      <c r="E209" s="8" t="n">
        <f aca="false">+C208*$B$5/12</f>
        <v>265.378615085076</v>
      </c>
      <c r="F209" s="8" t="n">
        <f aca="false">+D209-E209</f>
        <v>271.443007927063</v>
      </c>
    </row>
    <row r="210" customFormat="false" ht="15" hidden="false" customHeight="false" outlineLevel="0" collapsed="false">
      <c r="A210" s="5"/>
      <c r="B210" s="0" t="n">
        <f aca="false">+B209+1</f>
        <v>198</v>
      </c>
      <c r="C210" s="6" t="n">
        <f aca="false">IF(B210=0,$B$5,C209-F210)</f>
        <v>63146.8505920311</v>
      </c>
      <c r="D210" s="7" t="n">
        <f aca="false">-PMT($B$5/12,$B$6,$B$4)</f>
        <v>536.821623012139</v>
      </c>
      <c r="E210" s="8" t="n">
        <f aca="false">+C209*$B$5/12</f>
        <v>264.247602552046</v>
      </c>
      <c r="F210" s="8" t="n">
        <f aca="false">+D210-E210</f>
        <v>272.574020460093</v>
      </c>
    </row>
    <row r="211" customFormat="false" ht="15" hidden="false" customHeight="false" outlineLevel="0" collapsed="false">
      <c r="A211" s="5"/>
      <c r="B211" s="0" t="n">
        <f aca="false">+B210+1</f>
        <v>199</v>
      </c>
      <c r="C211" s="6" t="n">
        <f aca="false">IF(B211=0,$B$5,C210-F211)</f>
        <v>62873.1408464857</v>
      </c>
      <c r="D211" s="7" t="n">
        <f aca="false">-PMT($B$5/12,$B$6,$B$4)</f>
        <v>536.821623012139</v>
      </c>
      <c r="E211" s="8" t="n">
        <f aca="false">+C210*$B$5/12</f>
        <v>263.111877466796</v>
      </c>
      <c r="F211" s="8" t="n">
        <f aca="false">+D211-E211</f>
        <v>273.709745545343</v>
      </c>
    </row>
    <row r="212" customFormat="false" ht="15" hidden="false" customHeight="false" outlineLevel="0" collapsed="false">
      <c r="A212" s="5"/>
      <c r="B212" s="0" t="n">
        <f aca="false">+B211+1</f>
        <v>200</v>
      </c>
      <c r="C212" s="6" t="n">
        <f aca="false">IF(B212=0,$B$5,C211-F212)</f>
        <v>62598.2906436673</v>
      </c>
      <c r="D212" s="7" t="n">
        <f aca="false">-PMT($B$5/12,$B$6,$B$4)</f>
        <v>536.821623012139</v>
      </c>
      <c r="E212" s="8" t="n">
        <f aca="false">+C211*$B$5/12</f>
        <v>261.97142019369</v>
      </c>
      <c r="F212" s="8" t="n">
        <f aca="false">+D212-E212</f>
        <v>274.850202818449</v>
      </c>
    </row>
    <row r="213" customFormat="false" ht="15" hidden="false" customHeight="false" outlineLevel="0" collapsed="false">
      <c r="A213" s="5"/>
      <c r="B213" s="0" t="n">
        <f aca="false">+B212+1</f>
        <v>201</v>
      </c>
      <c r="C213" s="6" t="n">
        <f aca="false">IF(B213=0,$B$5,C212-F213)</f>
        <v>62322.2952316704</v>
      </c>
      <c r="D213" s="7" t="n">
        <f aca="false">-PMT($B$5/12,$B$6,$B$4)</f>
        <v>536.821623012139</v>
      </c>
      <c r="E213" s="8" t="n">
        <f aca="false">+C212*$B$5/12</f>
        <v>260.82621101528</v>
      </c>
      <c r="F213" s="8" t="n">
        <f aca="false">+D213-E213</f>
        <v>275.995411996859</v>
      </c>
    </row>
    <row r="214" customFormat="false" ht="15" hidden="false" customHeight="false" outlineLevel="0" collapsed="false">
      <c r="A214" s="5"/>
      <c r="B214" s="0" t="n">
        <f aca="false">+B213+1</f>
        <v>202</v>
      </c>
      <c r="C214" s="6" t="n">
        <f aca="false">IF(B214=0,$B$5,C213-F214)</f>
        <v>62045.1498387902</v>
      </c>
      <c r="D214" s="7" t="n">
        <f aca="false">-PMT($B$5/12,$B$6,$B$4)</f>
        <v>536.821623012139</v>
      </c>
      <c r="E214" s="8" t="n">
        <f aca="false">+C213*$B$5/12</f>
        <v>259.67623013196</v>
      </c>
      <c r="F214" s="8" t="n">
        <f aca="false">+D214-E214</f>
        <v>277.145392880179</v>
      </c>
    </row>
    <row r="215" customFormat="false" ht="15" hidden="false" customHeight="false" outlineLevel="0" collapsed="false">
      <c r="A215" s="5"/>
      <c r="B215" s="0" t="n">
        <f aca="false">+B214+1</f>
        <v>203</v>
      </c>
      <c r="C215" s="6" t="n">
        <f aca="false">IF(B215=0,$B$5,C214-F215)</f>
        <v>61766.8496734397</v>
      </c>
      <c r="D215" s="7" t="n">
        <f aca="false">-PMT($B$5/12,$B$6,$B$4)</f>
        <v>536.821623012139</v>
      </c>
      <c r="E215" s="8" t="n">
        <f aca="false">+C214*$B$5/12</f>
        <v>258.521457661626</v>
      </c>
      <c r="F215" s="8" t="n">
        <f aca="false">+D215-E215</f>
        <v>278.300165350513</v>
      </c>
    </row>
    <row r="216" customFormat="false" ht="15" hidden="false" customHeight="false" outlineLevel="0" collapsed="false">
      <c r="A216" s="5"/>
      <c r="B216" s="0" t="n">
        <f aca="false">+B215+1</f>
        <v>204</v>
      </c>
      <c r="C216" s="6" t="n">
        <f aca="false">IF(B216=0,$B$5,C215-F216)</f>
        <v>61487.3899240669</v>
      </c>
      <c r="D216" s="7" t="n">
        <f aca="false">-PMT($B$5/12,$B$6,$B$4)</f>
        <v>536.821623012139</v>
      </c>
      <c r="E216" s="8" t="n">
        <f aca="false">+C215*$B$5/12</f>
        <v>257.361873639332</v>
      </c>
      <c r="F216" s="8" t="n">
        <f aca="false">+D216-E216</f>
        <v>279.459749372807</v>
      </c>
    </row>
    <row r="217" customFormat="false" ht="15" hidden="false" customHeight="false" outlineLevel="0" collapsed="false">
      <c r="A217" s="5"/>
      <c r="B217" s="0" t="n">
        <f aca="false">+B216+1</f>
        <v>205</v>
      </c>
      <c r="C217" s="6" t="n">
        <f aca="false">IF(B217=0,$B$5,C216-F217)</f>
        <v>61206.7657590717</v>
      </c>
      <c r="D217" s="7" t="n">
        <f aca="false">-PMT($B$5/12,$B$6,$B$4)</f>
        <v>536.821623012139</v>
      </c>
      <c r="E217" s="8" t="n">
        <f aca="false">+C216*$B$5/12</f>
        <v>256.197458016945</v>
      </c>
      <c r="F217" s="8" t="n">
        <f aca="false">+D217-E217</f>
        <v>280.624164995194</v>
      </c>
    </row>
    <row r="218" customFormat="false" ht="15" hidden="false" customHeight="false" outlineLevel="0" collapsed="false">
      <c r="A218" s="5"/>
      <c r="B218" s="0" t="n">
        <f aca="false">+B217+1</f>
        <v>206</v>
      </c>
      <c r="C218" s="6" t="n">
        <f aca="false">IF(B218=0,$B$5,C217-F218)</f>
        <v>60924.9723267224</v>
      </c>
      <c r="D218" s="7" t="n">
        <f aca="false">-PMT($B$5/12,$B$6,$B$4)</f>
        <v>536.821623012139</v>
      </c>
      <c r="E218" s="8" t="n">
        <f aca="false">+C217*$B$5/12</f>
        <v>255.028190662799</v>
      </c>
      <c r="F218" s="8" t="n">
        <f aca="false">+D218-E218</f>
        <v>281.79343234934</v>
      </c>
    </row>
    <row r="219" customFormat="false" ht="15" hidden="false" customHeight="false" outlineLevel="0" collapsed="false">
      <c r="A219" s="5"/>
      <c r="B219" s="0" t="n">
        <f aca="false">+B218+1</f>
        <v>207</v>
      </c>
      <c r="C219" s="6" t="n">
        <f aca="false">IF(B219=0,$B$5,C218-F219)</f>
        <v>60642.0047550716</v>
      </c>
      <c r="D219" s="7" t="n">
        <f aca="false">-PMT($B$5/12,$B$6,$B$4)</f>
        <v>536.821623012139</v>
      </c>
      <c r="E219" s="8" t="n">
        <f aca="false">+C218*$B$5/12</f>
        <v>253.854051361343</v>
      </c>
      <c r="F219" s="8" t="n">
        <f aca="false">+D219-E219</f>
        <v>282.967571650796</v>
      </c>
    </row>
    <row r="220" customFormat="false" ht="15" hidden="false" customHeight="false" outlineLevel="0" collapsed="false">
      <c r="A220" s="5"/>
      <c r="B220" s="0" t="n">
        <f aca="false">+B219+1</f>
        <v>208</v>
      </c>
      <c r="C220" s="6" t="n">
        <f aca="false">IF(B220=0,$B$5,C219-F220)</f>
        <v>60357.8581518722</v>
      </c>
      <c r="D220" s="7" t="n">
        <f aca="false">-PMT($B$5/12,$B$6,$B$4)</f>
        <v>536.821623012139</v>
      </c>
      <c r="E220" s="8" t="n">
        <f aca="false">+C219*$B$5/12</f>
        <v>252.675019812798</v>
      </c>
      <c r="F220" s="8" t="n">
        <f aca="false">+D220-E220</f>
        <v>284.146603199341</v>
      </c>
    </row>
    <row r="221" customFormat="false" ht="15" hidden="false" customHeight="false" outlineLevel="0" collapsed="false">
      <c r="A221" s="5"/>
      <c r="B221" s="0" t="n">
        <f aca="false">+B220+1</f>
        <v>209</v>
      </c>
      <c r="C221" s="6" t="n">
        <f aca="false">IF(B221=0,$B$5,C220-F221)</f>
        <v>60072.5276044929</v>
      </c>
      <c r="D221" s="7" t="n">
        <f aca="false">-PMT($B$5/12,$B$6,$B$4)</f>
        <v>536.821623012139</v>
      </c>
      <c r="E221" s="8" t="n">
        <f aca="false">+C220*$B$5/12</f>
        <v>251.491075632801</v>
      </c>
      <c r="F221" s="8" t="n">
        <f aca="false">+D221-E221</f>
        <v>285.330547379338</v>
      </c>
    </row>
    <row r="222" customFormat="false" ht="15" hidden="false" customHeight="false" outlineLevel="0" collapsed="false">
      <c r="A222" s="5"/>
      <c r="B222" s="0" t="n">
        <f aca="false">+B221+1</f>
        <v>210</v>
      </c>
      <c r="C222" s="6" t="n">
        <f aca="false">IF(B222=0,$B$5,C221-F222)</f>
        <v>59786.0081798328</v>
      </c>
      <c r="D222" s="7" t="n">
        <f aca="false">-PMT($B$5/12,$B$6,$B$4)</f>
        <v>536.821623012139</v>
      </c>
      <c r="E222" s="8" t="n">
        <f aca="false">+C221*$B$5/12</f>
        <v>250.302198352054</v>
      </c>
      <c r="F222" s="8" t="n">
        <f aca="false">+D222-E222</f>
        <v>286.519424660085</v>
      </c>
    </row>
    <row r="223" customFormat="false" ht="15" hidden="false" customHeight="false" outlineLevel="0" collapsed="false">
      <c r="A223" s="5"/>
      <c r="B223" s="0" t="n">
        <f aca="false">+B222+1</f>
        <v>211</v>
      </c>
      <c r="C223" s="6" t="n">
        <f aca="false">IF(B223=0,$B$5,C222-F223)</f>
        <v>59498.2949242366</v>
      </c>
      <c r="D223" s="7" t="n">
        <f aca="false">-PMT($B$5/12,$B$6,$B$4)</f>
        <v>536.821623012139</v>
      </c>
      <c r="E223" s="8" t="n">
        <f aca="false">+C222*$B$5/12</f>
        <v>249.10836741597</v>
      </c>
      <c r="F223" s="8" t="n">
        <f aca="false">+D223-E223</f>
        <v>287.713255596169</v>
      </c>
    </row>
    <row r="224" customFormat="false" ht="15" hidden="false" customHeight="false" outlineLevel="0" collapsed="false">
      <c r="A224" s="5"/>
      <c r="B224" s="0" t="n">
        <f aca="false">+B223+1</f>
        <v>212</v>
      </c>
      <c r="C224" s="6" t="n">
        <f aca="false">IF(B224=0,$B$5,C223-F224)</f>
        <v>59209.3828634088</v>
      </c>
      <c r="D224" s="7" t="n">
        <f aca="false">-PMT($B$5/12,$B$6,$B$4)</f>
        <v>536.821623012139</v>
      </c>
      <c r="E224" s="8" t="n">
        <f aca="false">+C223*$B$5/12</f>
        <v>247.909562184319</v>
      </c>
      <c r="F224" s="8" t="n">
        <f aca="false">+D224-E224</f>
        <v>288.91206082782</v>
      </c>
    </row>
    <row r="225" customFormat="false" ht="15" hidden="false" customHeight="false" outlineLevel="0" collapsed="false">
      <c r="A225" s="5"/>
      <c r="B225" s="0" t="n">
        <f aca="false">+B224+1</f>
        <v>213</v>
      </c>
      <c r="C225" s="6" t="n">
        <f aca="false">IF(B225=0,$B$5,C224-F225)</f>
        <v>58919.2670023276</v>
      </c>
      <c r="D225" s="7" t="n">
        <f aca="false">-PMT($B$5/12,$B$6,$B$4)</f>
        <v>536.821623012139</v>
      </c>
      <c r="E225" s="8" t="n">
        <f aca="false">+C224*$B$5/12</f>
        <v>246.70576193087</v>
      </c>
      <c r="F225" s="8" t="n">
        <f aca="false">+D225-E225</f>
        <v>290.115861081269</v>
      </c>
    </row>
    <row r="226" customFormat="false" ht="15" hidden="false" customHeight="false" outlineLevel="0" collapsed="false">
      <c r="A226" s="5"/>
      <c r="B226" s="0" t="n">
        <f aca="false">+B225+1</f>
        <v>214</v>
      </c>
      <c r="C226" s="6" t="n">
        <f aca="false">IF(B226=0,$B$5,C225-F226)</f>
        <v>58627.9423251585</v>
      </c>
      <c r="D226" s="7" t="n">
        <f aca="false">-PMT($B$5/12,$B$6,$B$4)</f>
        <v>536.821623012139</v>
      </c>
      <c r="E226" s="8" t="n">
        <f aca="false">+C225*$B$5/12</f>
        <v>245.496945843031</v>
      </c>
      <c r="F226" s="8" t="n">
        <f aca="false">+D226-E226</f>
        <v>291.324677169108</v>
      </c>
    </row>
    <row r="227" customFormat="false" ht="15" hidden="false" customHeight="false" outlineLevel="0" collapsed="false">
      <c r="A227" s="5"/>
      <c r="B227" s="0" t="n">
        <f aca="false">+B226+1</f>
        <v>215</v>
      </c>
      <c r="C227" s="6" t="n">
        <f aca="false">IF(B227=0,$B$5,C226-F227)</f>
        <v>58335.4037951678</v>
      </c>
      <c r="D227" s="7" t="n">
        <f aca="false">-PMT($B$5/12,$B$6,$B$4)</f>
        <v>536.821623012139</v>
      </c>
      <c r="E227" s="8" t="n">
        <f aca="false">+C226*$B$5/12</f>
        <v>244.283093021494</v>
      </c>
      <c r="F227" s="8" t="n">
        <f aca="false">+D227-E227</f>
        <v>292.538529990646</v>
      </c>
    </row>
    <row r="228" customFormat="false" ht="15" hidden="false" customHeight="false" outlineLevel="0" collapsed="false">
      <c r="A228" s="5"/>
      <c r="B228" s="0" t="n">
        <f aca="false">+B227+1</f>
        <v>216</v>
      </c>
      <c r="C228" s="6" t="n">
        <f aca="false">IF(B228=0,$B$5,C227-F228)</f>
        <v>58041.6463546355</v>
      </c>
      <c r="D228" s="7" t="n">
        <f aca="false">-PMT($B$5/12,$B$6,$B$4)</f>
        <v>536.821623012139</v>
      </c>
      <c r="E228" s="8" t="n">
        <f aca="false">+C227*$B$5/12</f>
        <v>243.064182479866</v>
      </c>
      <c r="F228" s="8" t="n">
        <f aca="false">+D228-E228</f>
        <v>293.757440532273</v>
      </c>
    </row>
    <row r="229" customFormat="false" ht="15" hidden="false" customHeight="false" outlineLevel="0" collapsed="false">
      <c r="A229" s="5"/>
      <c r="B229" s="0" t="n">
        <f aca="false">+B228+1</f>
        <v>217</v>
      </c>
      <c r="C229" s="6" t="n">
        <f aca="false">IF(B229=0,$B$5,C228-F229)</f>
        <v>57746.6649247677</v>
      </c>
      <c r="D229" s="7" t="n">
        <f aca="false">-PMT($B$5/12,$B$6,$B$4)</f>
        <v>536.821623012139</v>
      </c>
      <c r="E229" s="8" t="n">
        <f aca="false">+C228*$B$5/12</f>
        <v>241.840193144315</v>
      </c>
      <c r="F229" s="8" t="n">
        <f aca="false">+D229-E229</f>
        <v>294.981429867824</v>
      </c>
    </row>
    <row r="230" customFormat="false" ht="15" hidden="false" customHeight="false" outlineLevel="0" collapsed="false">
      <c r="A230" s="5"/>
      <c r="B230" s="0" t="n">
        <f aca="false">+B229+1</f>
        <v>218</v>
      </c>
      <c r="C230" s="6" t="n">
        <f aca="false">IF(B230=0,$B$5,C229-F230)</f>
        <v>57450.4544056088</v>
      </c>
      <c r="D230" s="7" t="n">
        <f aca="false">-PMT($B$5/12,$B$6,$B$4)</f>
        <v>536.821623012139</v>
      </c>
      <c r="E230" s="8" t="n">
        <f aca="false">+C229*$B$5/12</f>
        <v>240.611103853199</v>
      </c>
      <c r="F230" s="8" t="n">
        <f aca="false">+D230-E230</f>
        <v>296.21051915894</v>
      </c>
    </row>
    <row r="231" customFormat="false" ht="15" hidden="false" customHeight="false" outlineLevel="0" collapsed="false">
      <c r="A231" s="5"/>
      <c r="B231" s="0" t="n">
        <f aca="false">+B230+1</f>
        <v>219</v>
      </c>
      <c r="C231" s="6" t="n">
        <f aca="false">IF(B231=0,$B$5,C230-F231)</f>
        <v>57153.0096759533</v>
      </c>
      <c r="D231" s="7" t="n">
        <f aca="false">-PMT($B$5/12,$B$6,$B$4)</f>
        <v>536.821623012139</v>
      </c>
      <c r="E231" s="8" t="n">
        <f aca="false">+C230*$B$5/12</f>
        <v>239.376893356703</v>
      </c>
      <c r="F231" s="8" t="n">
        <f aca="false">+D231-E231</f>
        <v>297.444729655436</v>
      </c>
    </row>
    <row r="232" customFormat="false" ht="15" hidden="false" customHeight="false" outlineLevel="0" collapsed="false">
      <c r="A232" s="5"/>
      <c r="B232" s="0" t="n">
        <f aca="false">+B231+1</f>
        <v>220</v>
      </c>
      <c r="C232" s="6" t="n">
        <f aca="false">IF(B232=0,$B$5,C231-F232)</f>
        <v>56854.3255932577</v>
      </c>
      <c r="D232" s="7" t="n">
        <f aca="false">-PMT($B$5/12,$B$6,$B$4)</f>
        <v>536.821623012139</v>
      </c>
      <c r="E232" s="8" t="n">
        <f aca="false">+C231*$B$5/12</f>
        <v>238.137540316472</v>
      </c>
      <c r="F232" s="8" t="n">
        <f aca="false">+D232-E232</f>
        <v>298.684082695667</v>
      </c>
    </row>
    <row r="233" customFormat="false" ht="15" hidden="false" customHeight="false" outlineLevel="0" collapsed="false">
      <c r="A233" s="5"/>
      <c r="B233" s="0" t="n">
        <f aca="false">+B232+1</f>
        <v>221</v>
      </c>
      <c r="C233" s="6" t="n">
        <f aca="false">IF(B233=0,$B$5,C232-F233)</f>
        <v>56554.3969935507</v>
      </c>
      <c r="D233" s="7" t="n">
        <f aca="false">-PMT($B$5/12,$B$6,$B$4)</f>
        <v>536.821623012139</v>
      </c>
      <c r="E233" s="8" t="n">
        <f aca="false">+C232*$B$5/12</f>
        <v>236.89302330524</v>
      </c>
      <c r="F233" s="8" t="n">
        <f aca="false">+D233-E233</f>
        <v>299.928599706899</v>
      </c>
    </row>
    <row r="234" customFormat="false" ht="15" hidden="false" customHeight="false" outlineLevel="0" collapsed="false">
      <c r="A234" s="5"/>
      <c r="B234" s="0" t="n">
        <f aca="false">+B233+1</f>
        <v>222</v>
      </c>
      <c r="C234" s="6" t="n">
        <f aca="false">IF(B234=0,$B$5,C233-F234)</f>
        <v>56253.2186913451</v>
      </c>
      <c r="D234" s="7" t="n">
        <f aca="false">-PMT($B$5/12,$B$6,$B$4)</f>
        <v>536.821623012139</v>
      </c>
      <c r="E234" s="8" t="n">
        <f aca="false">+C233*$B$5/12</f>
        <v>235.643320806461</v>
      </c>
      <c r="F234" s="8" t="n">
        <f aca="false">+D234-E234</f>
        <v>301.178302205678</v>
      </c>
    </row>
    <row r="235" customFormat="false" ht="15" hidden="false" customHeight="false" outlineLevel="0" collapsed="false">
      <c r="A235" s="5"/>
      <c r="B235" s="0" t="n">
        <f aca="false">+B234+1</f>
        <v>223</v>
      </c>
      <c r="C235" s="6" t="n">
        <f aca="false">IF(B235=0,$B$5,C234-F235)</f>
        <v>55950.7854795469</v>
      </c>
      <c r="D235" s="7" t="n">
        <f aca="false">-PMT($B$5/12,$B$6,$B$4)</f>
        <v>536.821623012139</v>
      </c>
      <c r="E235" s="8" t="n">
        <f aca="false">+C234*$B$5/12</f>
        <v>234.388411213938</v>
      </c>
      <c r="F235" s="8" t="n">
        <f aca="false">+D235-E235</f>
        <v>302.433211798201</v>
      </c>
    </row>
    <row r="236" customFormat="false" ht="15" hidden="false" customHeight="false" outlineLevel="0" collapsed="false">
      <c r="A236" s="5"/>
      <c r="B236" s="0" t="n">
        <f aca="false">+B235+1</f>
        <v>224</v>
      </c>
      <c r="C236" s="6" t="n">
        <f aca="false">IF(B236=0,$B$5,C235-F236)</f>
        <v>55647.0921293662</v>
      </c>
      <c r="D236" s="7" t="n">
        <f aca="false">-PMT($B$5/12,$B$6,$B$4)</f>
        <v>536.821623012139</v>
      </c>
      <c r="E236" s="8" t="n">
        <f aca="false">+C235*$B$5/12</f>
        <v>233.128272831445</v>
      </c>
      <c r="F236" s="8" t="n">
        <f aca="false">+D236-E236</f>
        <v>303.693350180694</v>
      </c>
    </row>
    <row r="237" customFormat="false" ht="15" hidden="false" customHeight="false" outlineLevel="0" collapsed="false">
      <c r="A237" s="5"/>
      <c r="B237" s="0" t="n">
        <f aca="false">+B236+1</f>
        <v>225</v>
      </c>
      <c r="C237" s="6" t="n">
        <f aca="false">IF(B237=0,$B$5,C236-F237)</f>
        <v>55342.1333902264</v>
      </c>
      <c r="D237" s="7" t="n">
        <f aca="false">-PMT($B$5/12,$B$6,$B$4)</f>
        <v>536.821623012139</v>
      </c>
      <c r="E237" s="8" t="n">
        <f aca="false">+C236*$B$5/12</f>
        <v>231.862883872359</v>
      </c>
      <c r="F237" s="8" t="n">
        <f aca="false">+D237-E237</f>
        <v>304.95873913978</v>
      </c>
    </row>
    <row r="238" customFormat="false" ht="15" hidden="false" customHeight="false" outlineLevel="0" collapsed="false">
      <c r="A238" s="5"/>
      <c r="B238" s="0" t="n">
        <f aca="false">+B237+1</f>
        <v>226</v>
      </c>
      <c r="C238" s="6" t="n">
        <f aca="false">IF(B238=0,$B$5,C237-F238)</f>
        <v>55035.9039896735</v>
      </c>
      <c r="D238" s="7" t="n">
        <f aca="false">-PMT($B$5/12,$B$6,$B$4)</f>
        <v>536.821623012139</v>
      </c>
      <c r="E238" s="8" t="n">
        <f aca="false">+C237*$B$5/12</f>
        <v>230.592222459277</v>
      </c>
      <c r="F238" s="8" t="n">
        <f aca="false">+D238-E238</f>
        <v>306.229400552862</v>
      </c>
    </row>
    <row r="239" customFormat="false" ht="15" hidden="false" customHeight="false" outlineLevel="0" collapsed="false">
      <c r="A239" s="5"/>
      <c r="B239" s="0" t="n">
        <f aca="false">+B238+1</f>
        <v>227</v>
      </c>
      <c r="C239" s="6" t="n">
        <f aca="false">IF(B239=0,$B$5,C238-F239)</f>
        <v>54728.398633285</v>
      </c>
      <c r="D239" s="7" t="n">
        <f aca="false">-PMT($B$5/12,$B$6,$B$4)</f>
        <v>536.821623012139</v>
      </c>
      <c r="E239" s="8" t="n">
        <f aca="false">+C238*$B$5/12</f>
        <v>229.31626662364</v>
      </c>
      <c r="F239" s="8" t="n">
        <f aca="false">+D239-E239</f>
        <v>307.505356388499</v>
      </c>
    </row>
    <row r="240" customFormat="false" ht="15" hidden="false" customHeight="false" outlineLevel="0" collapsed="false">
      <c r="A240" s="5"/>
      <c r="B240" s="0" t="n">
        <f aca="false">+B239+1</f>
        <v>228</v>
      </c>
      <c r="C240" s="6" t="n">
        <f aca="false">IF(B240=0,$B$5,C239-F240)</f>
        <v>54419.6120045783</v>
      </c>
      <c r="D240" s="7" t="n">
        <f aca="false">-PMT($B$5/12,$B$6,$B$4)</f>
        <v>536.821623012139</v>
      </c>
      <c r="E240" s="8" t="n">
        <f aca="false">+C239*$B$5/12</f>
        <v>228.034994305354</v>
      </c>
      <c r="F240" s="8" t="n">
        <f aca="false">+D240-E240</f>
        <v>308.786628706785</v>
      </c>
    </row>
    <row r="241" customFormat="false" ht="15" hidden="false" customHeight="false" outlineLevel="0" collapsed="false">
      <c r="A241" s="5"/>
      <c r="B241" s="0" t="n">
        <f aca="false">+B240+1</f>
        <v>229</v>
      </c>
      <c r="C241" s="6" t="n">
        <f aca="false">IF(B241=0,$B$5,C240-F241)</f>
        <v>54109.5387649185</v>
      </c>
      <c r="D241" s="7" t="n">
        <f aca="false">-PMT($B$5/12,$B$6,$B$4)</f>
        <v>536.821623012139</v>
      </c>
      <c r="E241" s="8" t="n">
        <f aca="false">+C240*$B$5/12</f>
        <v>226.748383352409</v>
      </c>
      <c r="F241" s="8" t="n">
        <f aca="false">+D241-E241</f>
        <v>310.07323965973</v>
      </c>
    </row>
    <row r="242" customFormat="false" ht="15" hidden="false" customHeight="false" outlineLevel="0" collapsed="false">
      <c r="A242" s="5"/>
      <c r="B242" s="0" t="n">
        <f aca="false">+B241+1</f>
        <v>230</v>
      </c>
      <c r="C242" s="6" t="n">
        <f aca="false">IF(B242=0,$B$5,C241-F242)</f>
        <v>53798.1735534269</v>
      </c>
      <c r="D242" s="7" t="n">
        <f aca="false">-PMT($B$5/12,$B$6,$B$4)</f>
        <v>536.821623012139</v>
      </c>
      <c r="E242" s="8" t="n">
        <f aca="false">+C241*$B$5/12</f>
        <v>225.456411520494</v>
      </c>
      <c r="F242" s="8" t="n">
        <f aca="false">+D242-E242</f>
        <v>311.365211491645</v>
      </c>
    </row>
    <row r="243" customFormat="false" ht="15" hidden="false" customHeight="false" outlineLevel="0" collapsed="false">
      <c r="A243" s="5"/>
      <c r="B243" s="0" t="n">
        <f aca="false">+B242+1</f>
        <v>231</v>
      </c>
      <c r="C243" s="6" t="n">
        <f aca="false">IF(B243=0,$B$5,C242-F243)</f>
        <v>53485.5109868874</v>
      </c>
      <c r="D243" s="7" t="n">
        <f aca="false">-PMT($B$5/12,$B$6,$B$4)</f>
        <v>536.821623012139</v>
      </c>
      <c r="E243" s="8" t="n">
        <f aca="false">+C242*$B$5/12</f>
        <v>224.159056472612</v>
      </c>
      <c r="F243" s="8" t="n">
        <f aca="false">+D243-E243</f>
        <v>312.662566539527</v>
      </c>
    </row>
    <row r="244" customFormat="false" ht="15" hidden="false" customHeight="false" outlineLevel="0" collapsed="false">
      <c r="A244" s="5"/>
      <c r="B244" s="0" t="n">
        <f aca="false">+B243+1</f>
        <v>232</v>
      </c>
      <c r="C244" s="6" t="n">
        <f aca="false">IF(B244=0,$B$5,C243-F244)</f>
        <v>53171.5456596539</v>
      </c>
      <c r="D244" s="7" t="n">
        <f aca="false">-PMT($B$5/12,$B$6,$B$4)</f>
        <v>536.821623012139</v>
      </c>
      <c r="E244" s="8" t="n">
        <f aca="false">+C243*$B$5/12</f>
        <v>222.856295778697</v>
      </c>
      <c r="F244" s="8" t="n">
        <f aca="false">+D244-E244</f>
        <v>313.965327233442</v>
      </c>
    </row>
    <row r="245" customFormat="false" ht="15" hidden="false" customHeight="false" outlineLevel="0" collapsed="false">
      <c r="A245" s="5"/>
      <c r="B245" s="0" t="n">
        <f aca="false">+B244+1</f>
        <v>233</v>
      </c>
      <c r="C245" s="6" t="n">
        <f aca="false">IF(B245=0,$B$5,C244-F245)</f>
        <v>52856.272143557</v>
      </c>
      <c r="D245" s="7" t="n">
        <f aca="false">-PMT($B$5/12,$B$6,$B$4)</f>
        <v>536.821623012139</v>
      </c>
      <c r="E245" s="8" t="n">
        <f aca="false">+C244*$B$5/12</f>
        <v>221.548106915225</v>
      </c>
      <c r="F245" s="8" t="n">
        <f aca="false">+D245-E245</f>
        <v>315.273516096914</v>
      </c>
    </row>
    <row r="246" customFormat="false" ht="15" hidden="false" customHeight="false" outlineLevel="0" collapsed="false">
      <c r="A246" s="5"/>
      <c r="B246" s="0" t="n">
        <f aca="false">+B245+1</f>
        <v>234</v>
      </c>
      <c r="C246" s="6" t="n">
        <f aca="false">IF(B246=0,$B$5,C245-F246)</f>
        <v>52539.6849878097</v>
      </c>
      <c r="D246" s="7" t="n">
        <f aca="false">-PMT($B$5/12,$B$6,$B$4)</f>
        <v>536.821623012139</v>
      </c>
      <c r="E246" s="8" t="n">
        <f aca="false">+C245*$B$5/12</f>
        <v>220.234467264821</v>
      </c>
      <c r="F246" s="8" t="n">
        <f aca="false">+D246-E246</f>
        <v>316.587155747318</v>
      </c>
    </row>
    <row r="247" customFormat="false" ht="15" hidden="false" customHeight="false" outlineLevel="0" collapsed="false">
      <c r="A247" s="5"/>
      <c r="B247" s="0" t="n">
        <f aca="false">+B246+1</f>
        <v>235</v>
      </c>
      <c r="C247" s="6" t="n">
        <f aca="false">IF(B247=0,$B$5,C246-F247)</f>
        <v>52221.7787189134</v>
      </c>
      <c r="D247" s="7" t="n">
        <f aca="false">-PMT($B$5/12,$B$6,$B$4)</f>
        <v>536.821623012139</v>
      </c>
      <c r="E247" s="8" t="n">
        <f aca="false">+C246*$B$5/12</f>
        <v>218.915354115874</v>
      </c>
      <c r="F247" s="8" t="n">
        <f aca="false">+D247-E247</f>
        <v>317.906268896265</v>
      </c>
    </row>
    <row r="248" customFormat="false" ht="15" hidden="false" customHeight="false" outlineLevel="0" collapsed="false">
      <c r="A248" s="5"/>
      <c r="B248" s="0" t="n">
        <f aca="false">+B247+1</f>
        <v>236</v>
      </c>
      <c r="C248" s="6" t="n">
        <f aca="false">IF(B248=0,$B$5,C247-F248)</f>
        <v>51902.5478405634</v>
      </c>
      <c r="D248" s="7" t="n">
        <f aca="false">-PMT($B$5/12,$B$6,$B$4)</f>
        <v>536.821623012139</v>
      </c>
      <c r="E248" s="8" t="n">
        <f aca="false">+C247*$B$5/12</f>
        <v>217.590744662139</v>
      </c>
      <c r="F248" s="8" t="n">
        <f aca="false">+D248-E248</f>
        <v>319.23087835</v>
      </c>
    </row>
    <row r="249" customFormat="false" ht="15" hidden="false" customHeight="false" outlineLevel="0" collapsed="false">
      <c r="A249" s="5"/>
      <c r="B249" s="0" t="n">
        <f aca="false">+B248+1</f>
        <v>237</v>
      </c>
      <c r="C249" s="6" t="n">
        <f aca="false">IF(B249=0,$B$5,C248-F249)</f>
        <v>51581.9868335536</v>
      </c>
      <c r="D249" s="7" t="n">
        <f aca="false">-PMT($B$5/12,$B$6,$B$4)</f>
        <v>536.821623012139</v>
      </c>
      <c r="E249" s="8" t="n">
        <f aca="false">+C248*$B$5/12</f>
        <v>216.260616002348</v>
      </c>
      <c r="F249" s="8" t="n">
        <f aca="false">+D249-E249</f>
        <v>320.561007009791</v>
      </c>
    </row>
    <row r="250" customFormat="false" ht="15" hidden="false" customHeight="false" outlineLevel="0" collapsed="false">
      <c r="A250" s="5"/>
      <c r="B250" s="0" t="n">
        <f aca="false">+B249+1</f>
        <v>238</v>
      </c>
      <c r="C250" s="6" t="n">
        <f aca="false">IF(B250=0,$B$5,C249-F250)</f>
        <v>51260.0901556813</v>
      </c>
      <c r="D250" s="7" t="n">
        <f aca="false">-PMT($B$5/12,$B$6,$B$4)</f>
        <v>536.821623012139</v>
      </c>
      <c r="E250" s="8" t="n">
        <f aca="false">+C249*$B$5/12</f>
        <v>214.924945139807</v>
      </c>
      <c r="F250" s="8" t="n">
        <f aca="false">+D250-E250</f>
        <v>321.896677872332</v>
      </c>
    </row>
    <row r="251" customFormat="false" ht="15" hidden="false" customHeight="false" outlineLevel="0" collapsed="false">
      <c r="A251" s="5"/>
      <c r="B251" s="0" t="n">
        <f aca="false">+B250+1</f>
        <v>239</v>
      </c>
      <c r="C251" s="6" t="n">
        <f aca="false">IF(B251=0,$B$5,C250-F251)</f>
        <v>50936.8522416512</v>
      </c>
      <c r="D251" s="7" t="n">
        <f aca="false">-PMT($B$5/12,$B$6,$B$4)</f>
        <v>536.821623012139</v>
      </c>
      <c r="E251" s="8" t="n">
        <f aca="false">+C250*$B$5/12</f>
        <v>213.583708982005</v>
      </c>
      <c r="F251" s="8" t="n">
        <f aca="false">+D251-E251</f>
        <v>323.237914030134</v>
      </c>
    </row>
    <row r="252" customFormat="false" ht="15" hidden="false" customHeight="false" outlineLevel="0" collapsed="false">
      <c r="A252" s="5"/>
      <c r="B252" s="0" t="n">
        <f aca="false">+B251+1</f>
        <v>240</v>
      </c>
      <c r="C252" s="6" t="n">
        <f aca="false">IF(B252=0,$B$5,C251-F252)</f>
        <v>50612.2675029792</v>
      </c>
      <c r="D252" s="7" t="n">
        <f aca="false">-PMT($B$5/12,$B$6,$B$4)</f>
        <v>536.821623012139</v>
      </c>
      <c r="E252" s="8" t="n">
        <f aca="false">+C251*$B$5/12</f>
        <v>212.236884340213</v>
      </c>
      <c r="F252" s="8" t="n">
        <f aca="false">+D252-E252</f>
        <v>324.584738671926</v>
      </c>
    </row>
    <row r="253" customFormat="false" ht="15" hidden="false" customHeight="false" outlineLevel="0" collapsed="false">
      <c r="A253" s="5"/>
      <c r="B253" s="0" t="n">
        <f aca="false">+B252+1</f>
        <v>241</v>
      </c>
      <c r="C253" s="6" t="n">
        <f aca="false">IF(B253=0,$B$5,C252-F253)</f>
        <v>50286.3303278962</v>
      </c>
      <c r="D253" s="7" t="n">
        <f aca="false">-PMT($B$5/12,$B$6,$B$4)</f>
        <v>536.821623012139</v>
      </c>
      <c r="E253" s="8" t="n">
        <f aca="false">+C252*$B$5/12</f>
        <v>210.88444792908</v>
      </c>
      <c r="F253" s="8" t="n">
        <f aca="false">+D253-E253</f>
        <v>325.937175083059</v>
      </c>
    </row>
    <row r="254" customFormat="false" ht="15" hidden="false" customHeight="false" outlineLevel="0" collapsed="false">
      <c r="A254" s="5"/>
      <c r="B254" s="0" t="n">
        <f aca="false">+B253+1</f>
        <v>242</v>
      </c>
      <c r="C254" s="6" t="n">
        <f aca="false">IF(B254=0,$B$5,C253-F254)</f>
        <v>49959.0350812503</v>
      </c>
      <c r="D254" s="7" t="n">
        <f aca="false">-PMT($B$5/12,$B$6,$B$4)</f>
        <v>536.821623012139</v>
      </c>
      <c r="E254" s="8" t="n">
        <f aca="false">+C253*$B$5/12</f>
        <v>209.526376366234</v>
      </c>
      <c r="F254" s="8" t="n">
        <f aca="false">+D254-E254</f>
        <v>327.295246645905</v>
      </c>
    </row>
    <row r="255" customFormat="false" ht="15" hidden="false" customHeight="false" outlineLevel="0" collapsed="false">
      <c r="A255" s="5"/>
      <c r="B255" s="0" t="n">
        <f aca="false">+B254+1</f>
        <v>243</v>
      </c>
      <c r="C255" s="6" t="n">
        <f aca="false">IF(B255=0,$B$5,C254-F255)</f>
        <v>49630.37610441</v>
      </c>
      <c r="D255" s="7" t="n">
        <f aca="false">-PMT($B$5/12,$B$6,$B$4)</f>
        <v>536.821623012139</v>
      </c>
      <c r="E255" s="8" t="n">
        <f aca="false">+C254*$B$5/12</f>
        <v>208.162646171876</v>
      </c>
      <c r="F255" s="8" t="n">
        <f aca="false">+D255-E255</f>
        <v>328.658976840263</v>
      </c>
    </row>
    <row r="256" customFormat="false" ht="15" hidden="false" customHeight="false" outlineLevel="0" collapsed="false">
      <c r="A256" s="5"/>
      <c r="B256" s="0" t="n">
        <f aca="false">+B255+1</f>
        <v>244</v>
      </c>
      <c r="C256" s="6" t="n">
        <f aca="false">IF(B256=0,$B$5,C255-F256)</f>
        <v>49300.3477151662</v>
      </c>
      <c r="D256" s="7" t="n">
        <f aca="false">-PMT($B$5/12,$B$6,$B$4)</f>
        <v>536.821623012139</v>
      </c>
      <c r="E256" s="8" t="n">
        <f aca="false">+C255*$B$5/12</f>
        <v>206.793233768375</v>
      </c>
      <c r="F256" s="8" t="n">
        <f aca="false">+D256-E256</f>
        <v>330.028389243764</v>
      </c>
    </row>
    <row r="257" customFormat="false" ht="15" hidden="false" customHeight="false" outlineLevel="0" collapsed="false">
      <c r="A257" s="5"/>
      <c r="B257" s="0" t="n">
        <f aca="false">+B256+1</f>
        <v>245</v>
      </c>
      <c r="C257" s="6" t="n">
        <f aca="false">IF(B257=0,$B$5,C256-F257)</f>
        <v>48968.944207634</v>
      </c>
      <c r="D257" s="7" t="n">
        <f aca="false">-PMT($B$5/12,$B$6,$B$4)</f>
        <v>536.821623012139</v>
      </c>
      <c r="E257" s="8" t="n">
        <f aca="false">+C256*$B$5/12</f>
        <v>205.418115479859</v>
      </c>
      <c r="F257" s="8" t="n">
        <f aca="false">+D257-E257</f>
        <v>331.40350753228</v>
      </c>
    </row>
    <row r="258" customFormat="false" ht="15" hidden="false" customHeight="false" outlineLevel="0" collapsed="false">
      <c r="A258" s="5"/>
      <c r="B258" s="0" t="n">
        <f aca="false">+B257+1</f>
        <v>246</v>
      </c>
      <c r="C258" s="6" t="n">
        <f aca="false">IF(B258=0,$B$5,C257-F258)</f>
        <v>48636.1598521536</v>
      </c>
      <c r="D258" s="7" t="n">
        <f aca="false">-PMT($B$5/12,$B$6,$B$4)</f>
        <v>536.821623012139</v>
      </c>
      <c r="E258" s="8" t="n">
        <f aca="false">+C257*$B$5/12</f>
        <v>204.037267531808</v>
      </c>
      <c r="F258" s="8" t="n">
        <f aca="false">+D258-E258</f>
        <v>332.784355480331</v>
      </c>
    </row>
    <row r="259" customFormat="false" ht="15" hidden="false" customHeight="false" outlineLevel="0" collapsed="false">
      <c r="A259" s="5"/>
      <c r="B259" s="0" t="n">
        <f aca="false">+B258+1</f>
        <v>247</v>
      </c>
      <c r="C259" s="6" t="n">
        <f aca="false">IF(B259=0,$B$5,C258-F259)</f>
        <v>48301.9888951921</v>
      </c>
      <c r="D259" s="7" t="n">
        <f aca="false">-PMT($B$5/12,$B$6,$B$4)</f>
        <v>536.821623012139</v>
      </c>
      <c r="E259" s="8" t="n">
        <f aca="false">+C258*$B$5/12</f>
        <v>202.65066605064</v>
      </c>
      <c r="F259" s="8" t="n">
        <f aca="false">+D259-E259</f>
        <v>334.170956961499</v>
      </c>
    </row>
    <row r="260" customFormat="false" ht="15" hidden="false" customHeight="false" outlineLevel="0" collapsed="false">
      <c r="A260" s="5"/>
      <c r="B260" s="0" t="n">
        <f aca="false">+B259+1</f>
        <v>248</v>
      </c>
      <c r="C260" s="6" t="n">
        <f aca="false">IF(B260=0,$B$5,C259-F260)</f>
        <v>47966.4255592433</v>
      </c>
      <c r="D260" s="7" t="n">
        <f aca="false">-PMT($B$5/12,$B$6,$B$4)</f>
        <v>536.821623012139</v>
      </c>
      <c r="E260" s="8" t="n">
        <f aca="false">+C259*$B$5/12</f>
        <v>201.258287063301</v>
      </c>
      <c r="F260" s="8" t="n">
        <f aca="false">+D260-E260</f>
        <v>335.563335948839</v>
      </c>
    </row>
    <row r="261" customFormat="false" ht="15" hidden="false" customHeight="false" outlineLevel="0" collapsed="false">
      <c r="A261" s="5"/>
      <c r="B261" s="0" t="n">
        <f aca="false">+B260+1</f>
        <v>249</v>
      </c>
      <c r="C261" s="6" t="n">
        <f aca="false">IF(B261=0,$B$5,C260-F261)</f>
        <v>47629.464042728</v>
      </c>
      <c r="D261" s="7" t="n">
        <f aca="false">-PMT($B$5/12,$B$6,$B$4)</f>
        <v>536.821623012139</v>
      </c>
      <c r="E261" s="8" t="n">
        <f aca="false">+C260*$B$5/12</f>
        <v>199.860106496847</v>
      </c>
      <c r="F261" s="8" t="n">
        <f aca="false">+D261-E261</f>
        <v>336.961516515292</v>
      </c>
    </row>
    <row r="262" customFormat="false" ht="15" hidden="false" customHeight="false" outlineLevel="0" collapsed="false">
      <c r="A262" s="5"/>
      <c r="B262" s="0" t="n">
        <f aca="false">+B261+1</f>
        <v>250</v>
      </c>
      <c r="C262" s="6" t="n">
        <f aca="false">IF(B262=0,$B$5,C261-F262)</f>
        <v>47291.0985198939</v>
      </c>
      <c r="D262" s="7" t="n">
        <f aca="false">-PMT($B$5/12,$B$6,$B$4)</f>
        <v>536.821623012139</v>
      </c>
      <c r="E262" s="8" t="n">
        <f aca="false">+C261*$B$5/12</f>
        <v>198.456100178033</v>
      </c>
      <c r="F262" s="8" t="n">
        <f aca="false">+D262-E262</f>
        <v>338.365522834106</v>
      </c>
    </row>
    <row r="263" customFormat="false" ht="15" hidden="false" customHeight="false" outlineLevel="0" collapsed="false">
      <c r="A263" s="5"/>
      <c r="B263" s="0" t="n">
        <f aca="false">+B262+1</f>
        <v>251</v>
      </c>
      <c r="C263" s="6" t="n">
        <f aca="false">IF(B263=0,$B$5,C262-F263)</f>
        <v>46951.3231407146</v>
      </c>
      <c r="D263" s="7" t="n">
        <f aca="false">-PMT($B$5/12,$B$6,$B$4)</f>
        <v>536.821623012139</v>
      </c>
      <c r="E263" s="8" t="n">
        <f aca="false">+C262*$B$5/12</f>
        <v>197.046243832891</v>
      </c>
      <c r="F263" s="8" t="n">
        <f aca="false">+D263-E263</f>
        <v>339.775379179248</v>
      </c>
    </row>
    <row r="264" customFormat="false" ht="15" hidden="false" customHeight="false" outlineLevel="0" collapsed="false">
      <c r="A264" s="5"/>
      <c r="B264" s="0" t="n">
        <f aca="false">+B263+1</f>
        <v>252</v>
      </c>
      <c r="C264" s="6" t="n">
        <f aca="false">IF(B264=0,$B$5,C263-F264)</f>
        <v>46610.1320307888</v>
      </c>
      <c r="D264" s="7" t="n">
        <f aca="false">-PMT($B$5/12,$B$6,$B$4)</f>
        <v>536.821623012139</v>
      </c>
      <c r="E264" s="8" t="n">
        <f aca="false">+C263*$B$5/12</f>
        <v>195.630513086311</v>
      </c>
      <c r="F264" s="8" t="n">
        <f aca="false">+D264-E264</f>
        <v>341.191109925828</v>
      </c>
    </row>
    <row r="265" customFormat="false" ht="15" hidden="false" customHeight="false" outlineLevel="0" collapsed="false">
      <c r="A265" s="5"/>
      <c r="B265" s="0" t="n">
        <f aca="false">+B264+1</f>
        <v>253</v>
      </c>
      <c r="C265" s="6" t="n">
        <f aca="false">IF(B265=0,$B$5,C264-F265)</f>
        <v>46267.5192912383</v>
      </c>
      <c r="D265" s="7" t="n">
        <f aca="false">-PMT($B$5/12,$B$6,$B$4)</f>
        <v>536.821623012139</v>
      </c>
      <c r="E265" s="8" t="n">
        <f aca="false">+C264*$B$5/12</f>
        <v>194.20888346162</v>
      </c>
      <c r="F265" s="8" t="n">
        <f aca="false">+D265-E265</f>
        <v>342.612739550519</v>
      </c>
    </row>
    <row r="266" customFormat="false" ht="15" hidden="false" customHeight="false" outlineLevel="0" collapsed="false">
      <c r="A266" s="5"/>
      <c r="B266" s="0" t="n">
        <f aca="false">+B265+1</f>
        <v>254</v>
      </c>
      <c r="C266" s="6" t="n">
        <f aca="false">IF(B266=0,$B$5,C265-F266)</f>
        <v>45923.4789986063</v>
      </c>
      <c r="D266" s="7" t="n">
        <f aca="false">-PMT($B$5/12,$B$6,$B$4)</f>
        <v>536.821623012139</v>
      </c>
      <c r="E266" s="8" t="n">
        <f aca="false">+C265*$B$5/12</f>
        <v>192.78133038016</v>
      </c>
      <c r="F266" s="8" t="n">
        <f aca="false">+D266-E266</f>
        <v>344.04029263198</v>
      </c>
    </row>
    <row r="267" customFormat="false" ht="15" hidden="false" customHeight="false" outlineLevel="0" collapsed="false">
      <c r="A267" s="5"/>
      <c r="B267" s="0" t="n">
        <f aca="false">+B266+1</f>
        <v>255</v>
      </c>
      <c r="C267" s="6" t="n">
        <f aca="false">IF(B267=0,$B$5,C266-F267)</f>
        <v>45578.005204755</v>
      </c>
      <c r="D267" s="7" t="n">
        <f aca="false">-PMT($B$5/12,$B$6,$B$4)</f>
        <v>536.821623012139</v>
      </c>
      <c r="E267" s="8" t="n">
        <f aca="false">+C266*$B$5/12</f>
        <v>191.34782916086</v>
      </c>
      <c r="F267" s="8" t="n">
        <f aca="false">+D267-E267</f>
        <v>345.473793851279</v>
      </c>
    </row>
    <row r="268" customFormat="false" ht="15" hidden="false" customHeight="false" outlineLevel="0" collapsed="false">
      <c r="A268" s="5"/>
      <c r="B268" s="0" t="n">
        <f aca="false">+B267+1</f>
        <v>256</v>
      </c>
      <c r="C268" s="6" t="n">
        <f aca="false">IF(B268=0,$B$5,C267-F268)</f>
        <v>45231.0919367627</v>
      </c>
      <c r="D268" s="7" t="n">
        <f aca="false">-PMT($B$5/12,$B$6,$B$4)</f>
        <v>536.821623012139</v>
      </c>
      <c r="E268" s="8" t="n">
        <f aca="false">+C267*$B$5/12</f>
        <v>189.908355019813</v>
      </c>
      <c r="F268" s="8" t="n">
        <f aca="false">+D268-E268</f>
        <v>346.913267992326</v>
      </c>
    </row>
    <row r="269" customFormat="false" ht="15" hidden="false" customHeight="false" outlineLevel="0" collapsed="false">
      <c r="A269" s="5"/>
      <c r="B269" s="0" t="n">
        <f aca="false">+B268+1</f>
        <v>257</v>
      </c>
      <c r="C269" s="6" t="n">
        <f aca="false">IF(B269=0,$B$5,C268-F269)</f>
        <v>44882.7331968204</v>
      </c>
      <c r="D269" s="7" t="n">
        <f aca="false">-PMT($B$5/12,$B$6,$B$4)</f>
        <v>536.821623012139</v>
      </c>
      <c r="E269" s="8" t="n">
        <f aca="false">+C268*$B$5/12</f>
        <v>188.462883069845</v>
      </c>
      <c r="F269" s="8" t="n">
        <f aca="false">+D269-E269</f>
        <v>348.358739942294</v>
      </c>
    </row>
    <row r="270" customFormat="false" ht="15" hidden="false" customHeight="false" outlineLevel="0" collapsed="false">
      <c r="A270" s="5"/>
      <c r="B270" s="0" t="n">
        <f aca="false">+B269+1</f>
        <v>258</v>
      </c>
      <c r="C270" s="6" t="n">
        <f aca="false">IF(B270=0,$B$5,C269-F270)</f>
        <v>44532.9229621283</v>
      </c>
      <c r="D270" s="7" t="n">
        <f aca="false">-PMT($B$5/12,$B$6,$B$4)</f>
        <v>536.821623012139</v>
      </c>
      <c r="E270" s="8" t="n">
        <f aca="false">+C269*$B$5/12</f>
        <v>187.011388320085</v>
      </c>
      <c r="F270" s="8" t="n">
        <f aca="false">+D270-E270</f>
        <v>349.810234692054</v>
      </c>
    </row>
    <row r="271" customFormat="false" ht="15" hidden="false" customHeight="false" outlineLevel="0" collapsed="false">
      <c r="A271" s="5"/>
      <c r="B271" s="0" t="n">
        <f aca="false">+B270+1</f>
        <v>259</v>
      </c>
      <c r="C271" s="6" t="n">
        <f aca="false">IF(B271=0,$B$5,C270-F271)</f>
        <v>44181.6551847917</v>
      </c>
      <c r="D271" s="7" t="n">
        <f aca="false">-PMT($B$5/12,$B$6,$B$4)</f>
        <v>536.821623012139</v>
      </c>
      <c r="E271" s="8" t="n">
        <f aca="false">+C270*$B$5/12</f>
        <v>185.553845675535</v>
      </c>
      <c r="F271" s="8" t="n">
        <f aca="false">+D271-E271</f>
        <v>351.267777336604</v>
      </c>
    </row>
    <row r="272" customFormat="false" ht="15" hidden="false" customHeight="false" outlineLevel="0" collapsed="false">
      <c r="A272" s="5"/>
      <c r="B272" s="0" t="n">
        <f aca="false">+B271+1</f>
        <v>260</v>
      </c>
      <c r="C272" s="6" t="n">
        <f aca="false">IF(B272=0,$B$5,C271-F272)</f>
        <v>43828.9237917162</v>
      </c>
      <c r="D272" s="7" t="n">
        <f aca="false">-PMT($B$5/12,$B$6,$B$4)</f>
        <v>536.821623012139</v>
      </c>
      <c r="E272" s="8" t="n">
        <f aca="false">+C271*$B$5/12</f>
        <v>184.090229936632</v>
      </c>
      <c r="F272" s="8" t="n">
        <f aca="false">+D272-E272</f>
        <v>352.731393075507</v>
      </c>
    </row>
    <row r="273" customFormat="false" ht="15" hidden="false" customHeight="false" outlineLevel="0" collapsed="false">
      <c r="A273" s="5"/>
      <c r="B273" s="0" t="n">
        <f aca="false">+B272+1</f>
        <v>261</v>
      </c>
      <c r="C273" s="6" t="n">
        <f aca="false">IF(B273=0,$B$5,C272-F273)</f>
        <v>43474.7226845029</v>
      </c>
      <c r="D273" s="7" t="n">
        <f aca="false">-PMT($B$5/12,$B$6,$B$4)</f>
        <v>536.821623012139</v>
      </c>
      <c r="E273" s="8" t="n">
        <f aca="false">+C272*$B$5/12</f>
        <v>182.620515798818</v>
      </c>
      <c r="F273" s="8" t="n">
        <f aca="false">+D273-E273</f>
        <v>354.201107213321</v>
      </c>
    </row>
    <row r="274" customFormat="false" ht="15" hidden="false" customHeight="false" outlineLevel="0" collapsed="false">
      <c r="A274" s="5"/>
      <c r="B274" s="0" t="n">
        <f aca="false">+B273+1</f>
        <v>262</v>
      </c>
      <c r="C274" s="6" t="n">
        <f aca="false">IF(B274=0,$B$5,C273-F274)</f>
        <v>43119.0457393429</v>
      </c>
      <c r="D274" s="7" t="n">
        <f aca="false">-PMT($B$5/12,$B$6,$B$4)</f>
        <v>536.821623012139</v>
      </c>
      <c r="E274" s="8" t="n">
        <f aca="false">+C273*$B$5/12</f>
        <v>181.144677852095</v>
      </c>
      <c r="F274" s="8" t="n">
        <f aca="false">+D274-E274</f>
        <v>355.676945160044</v>
      </c>
    </row>
    <row r="275" customFormat="false" ht="15" hidden="false" customHeight="false" outlineLevel="0" collapsed="false">
      <c r="A275" s="5"/>
      <c r="B275" s="0" t="n">
        <f aca="false">+B274+1</f>
        <v>263</v>
      </c>
      <c r="C275" s="6" t="n">
        <f aca="false">IF(B275=0,$B$5,C274-F275)</f>
        <v>42761.8868069113</v>
      </c>
      <c r="D275" s="7" t="n">
        <f aca="false">-PMT($B$5/12,$B$6,$B$4)</f>
        <v>536.821623012139</v>
      </c>
      <c r="E275" s="8" t="n">
        <f aca="false">+C274*$B$5/12</f>
        <v>179.662690580595</v>
      </c>
      <c r="F275" s="8" t="n">
        <f aca="false">+D275-E275</f>
        <v>357.158932431544</v>
      </c>
    </row>
    <row r="276" customFormat="false" ht="15" hidden="false" customHeight="false" outlineLevel="0" collapsed="false">
      <c r="A276" s="5"/>
      <c r="B276" s="0" t="n">
        <f aca="false">+B275+1</f>
        <v>264</v>
      </c>
      <c r="C276" s="6" t="n">
        <f aca="false">IF(B276=0,$B$5,C275-F276)</f>
        <v>42403.2397122613</v>
      </c>
      <c r="D276" s="7" t="n">
        <f aca="false">-PMT($B$5/12,$B$6,$B$4)</f>
        <v>536.821623012139</v>
      </c>
      <c r="E276" s="8" t="n">
        <f aca="false">+C275*$B$5/12</f>
        <v>178.174528362131</v>
      </c>
      <c r="F276" s="8" t="n">
        <f aca="false">+D276-E276</f>
        <v>358.647094650009</v>
      </c>
    </row>
    <row r="277" customFormat="false" ht="15" hidden="false" customHeight="false" outlineLevel="0" collapsed="false">
      <c r="A277" s="5"/>
      <c r="B277" s="0" t="n">
        <f aca="false">+B276+1</f>
        <v>265</v>
      </c>
      <c r="C277" s="6" t="n">
        <f aca="false">IF(B277=0,$B$5,C276-F277)</f>
        <v>42043.0982547169</v>
      </c>
      <c r="D277" s="7" t="n">
        <f aca="false">-PMT($B$5/12,$B$6,$B$4)</f>
        <v>536.821623012139</v>
      </c>
      <c r="E277" s="8" t="n">
        <f aca="false">+C276*$B$5/12</f>
        <v>176.680165467756</v>
      </c>
      <c r="F277" s="8" t="n">
        <f aca="false">+D277-E277</f>
        <v>360.141457544384</v>
      </c>
    </row>
    <row r="278" customFormat="false" ht="15" hidden="false" customHeight="false" outlineLevel="0" collapsed="false">
      <c r="A278" s="5"/>
      <c r="B278" s="0" t="n">
        <f aca="false">+B277+1</f>
        <v>266</v>
      </c>
      <c r="C278" s="6" t="n">
        <f aca="false">IF(B278=0,$B$5,C277-F278)</f>
        <v>41681.4562077661</v>
      </c>
      <c r="D278" s="7" t="n">
        <f aca="false">-PMT($B$5/12,$B$6,$B$4)</f>
        <v>536.821623012139</v>
      </c>
      <c r="E278" s="8" t="n">
        <f aca="false">+C277*$B$5/12</f>
        <v>175.179576061321</v>
      </c>
      <c r="F278" s="8" t="n">
        <f aca="false">+D278-E278</f>
        <v>361.642046950819</v>
      </c>
    </row>
    <row r="279" customFormat="false" ht="15" hidden="false" customHeight="false" outlineLevel="0" collapsed="false">
      <c r="A279" s="5"/>
      <c r="B279" s="0" t="n">
        <f aca="false">+B278+1</f>
        <v>267</v>
      </c>
      <c r="C279" s="6" t="n">
        <f aca="false">IF(B279=0,$B$5,C278-F279)</f>
        <v>41318.307318953</v>
      </c>
      <c r="D279" s="7" t="n">
        <f aca="false">-PMT($B$5/12,$B$6,$B$4)</f>
        <v>536.821623012139</v>
      </c>
      <c r="E279" s="8" t="n">
        <f aca="false">+C278*$B$5/12</f>
        <v>173.672734199026</v>
      </c>
      <c r="F279" s="8" t="n">
        <f aca="false">+D279-E279</f>
        <v>363.148888813114</v>
      </c>
    </row>
    <row r="280" customFormat="false" ht="15" hidden="false" customHeight="false" outlineLevel="0" collapsed="false">
      <c r="A280" s="5"/>
      <c r="B280" s="0" t="n">
        <f aca="false">+B279+1</f>
        <v>268</v>
      </c>
      <c r="C280" s="6" t="n">
        <f aca="false">IF(B280=0,$B$5,C279-F280)</f>
        <v>40953.6453097698</v>
      </c>
      <c r="D280" s="7" t="n">
        <f aca="false">-PMT($B$5/12,$B$6,$B$4)</f>
        <v>536.821623012139</v>
      </c>
      <c r="E280" s="8" t="n">
        <f aca="false">+C279*$B$5/12</f>
        <v>172.159613828971</v>
      </c>
      <c r="F280" s="8" t="n">
        <f aca="false">+D280-E280</f>
        <v>364.662009183168</v>
      </c>
    </row>
    <row r="281" customFormat="false" ht="15" hidden="false" customHeight="false" outlineLevel="0" collapsed="false">
      <c r="A281" s="5"/>
      <c r="B281" s="0" t="n">
        <f aca="false">+B280+1</f>
        <v>269</v>
      </c>
      <c r="C281" s="6" t="n">
        <f aca="false">IF(B281=0,$B$5,C280-F281)</f>
        <v>40587.4638755484</v>
      </c>
      <c r="D281" s="7" t="n">
        <f aca="false">-PMT($B$5/12,$B$6,$B$4)</f>
        <v>536.821623012139</v>
      </c>
      <c r="E281" s="8" t="n">
        <f aca="false">+C280*$B$5/12</f>
        <v>170.640188790708</v>
      </c>
      <c r="F281" s="8" t="n">
        <f aca="false">+D281-E281</f>
        <v>366.181434221431</v>
      </c>
    </row>
    <row r="282" customFormat="false" ht="15" hidden="false" customHeight="false" outlineLevel="0" collapsed="false">
      <c r="A282" s="5"/>
      <c r="B282" s="0" t="n">
        <f aca="false">+B281+1</f>
        <v>270</v>
      </c>
      <c r="C282" s="6" t="n">
        <f aca="false">IF(B282=0,$B$5,C281-F282)</f>
        <v>40219.7566853511</v>
      </c>
      <c r="D282" s="7" t="n">
        <f aca="false">-PMT($B$5/12,$B$6,$B$4)</f>
        <v>536.821623012139</v>
      </c>
      <c r="E282" s="8" t="n">
        <f aca="false">+C281*$B$5/12</f>
        <v>169.114432814785</v>
      </c>
      <c r="F282" s="8" t="n">
        <f aca="false">+D282-E282</f>
        <v>367.707190197354</v>
      </c>
    </row>
    <row r="283" customFormat="false" ht="15" hidden="false" customHeight="false" outlineLevel="0" collapsed="false">
      <c r="A283" s="5"/>
      <c r="B283" s="0" t="n">
        <f aca="false">+B282+1</f>
        <v>271</v>
      </c>
      <c r="C283" s="6" t="n">
        <f aca="false">IF(B283=0,$B$5,C282-F283)</f>
        <v>39850.5173818612</v>
      </c>
      <c r="D283" s="7" t="n">
        <f aca="false">-PMT($B$5/12,$B$6,$B$4)</f>
        <v>536.821623012139</v>
      </c>
      <c r="E283" s="8" t="n">
        <f aca="false">+C282*$B$5/12</f>
        <v>167.582319522296</v>
      </c>
      <c r="F283" s="8" t="n">
        <f aca="false">+D283-E283</f>
        <v>369.239303489843</v>
      </c>
    </row>
    <row r="284" customFormat="false" ht="15" hidden="false" customHeight="false" outlineLevel="0" collapsed="false">
      <c r="A284" s="5"/>
      <c r="B284" s="0" t="n">
        <f aca="false">+B283+1</f>
        <v>272</v>
      </c>
      <c r="C284" s="6" t="n">
        <f aca="false">IF(B284=0,$B$5,C283-F284)</f>
        <v>39479.7395812735</v>
      </c>
      <c r="D284" s="7" t="n">
        <f aca="false">-PMT($B$5/12,$B$6,$B$4)</f>
        <v>536.821623012139</v>
      </c>
      <c r="E284" s="8" t="n">
        <f aca="false">+C283*$B$5/12</f>
        <v>166.043822424422</v>
      </c>
      <c r="F284" s="8" t="n">
        <f aca="false">+D284-E284</f>
        <v>370.777800587717</v>
      </c>
    </row>
    <row r="285" customFormat="false" ht="15" hidden="false" customHeight="false" outlineLevel="0" collapsed="false">
      <c r="A285" s="5"/>
      <c r="B285" s="0" t="n">
        <f aca="false">+B284+1</f>
        <v>273</v>
      </c>
      <c r="C285" s="6" t="n">
        <f aca="false">IF(B285=0,$B$5,C284-F285)</f>
        <v>39107.4168731833</v>
      </c>
      <c r="D285" s="7" t="n">
        <f aca="false">-PMT($B$5/12,$B$6,$B$4)</f>
        <v>536.821623012139</v>
      </c>
      <c r="E285" s="8" t="n">
        <f aca="false">+C284*$B$5/12</f>
        <v>164.498914921973</v>
      </c>
      <c r="F285" s="8" t="n">
        <f aca="false">+D285-E285</f>
        <v>372.322708090166</v>
      </c>
    </row>
    <row r="286" customFormat="false" ht="15" hidden="false" customHeight="false" outlineLevel="0" collapsed="false">
      <c r="A286" s="5"/>
      <c r="B286" s="0" t="n">
        <f aca="false">+B285+1</f>
        <v>274</v>
      </c>
      <c r="C286" s="6" t="n">
        <f aca="false">IF(B286=0,$B$5,C285-F286)</f>
        <v>38733.5428204761</v>
      </c>
      <c r="D286" s="7" t="n">
        <f aca="false">-PMT($B$5/12,$B$6,$B$4)</f>
        <v>536.821623012139</v>
      </c>
      <c r="E286" s="8" t="n">
        <f aca="false">+C285*$B$5/12</f>
        <v>162.947570304931</v>
      </c>
      <c r="F286" s="8" t="n">
        <f aca="false">+D286-E286</f>
        <v>373.874052707209</v>
      </c>
    </row>
    <row r="287" customFormat="false" ht="15" hidden="false" customHeight="false" outlineLevel="0" collapsed="false">
      <c r="A287" s="5"/>
      <c r="B287" s="0" t="n">
        <f aca="false">+B286+1</f>
        <v>275</v>
      </c>
      <c r="C287" s="6" t="n">
        <f aca="false">IF(B287=0,$B$5,C286-F287)</f>
        <v>38358.110959216</v>
      </c>
      <c r="D287" s="7" t="n">
        <f aca="false">-PMT($B$5/12,$B$6,$B$4)</f>
        <v>536.821623012139</v>
      </c>
      <c r="E287" s="8" t="n">
        <f aca="false">+C286*$B$5/12</f>
        <v>161.389761751984</v>
      </c>
      <c r="F287" s="8" t="n">
        <f aca="false">+D287-E287</f>
        <v>375.431861260155</v>
      </c>
    </row>
    <row r="288" customFormat="false" ht="15" hidden="false" customHeight="false" outlineLevel="0" collapsed="false">
      <c r="A288" s="5"/>
      <c r="B288" s="0" t="n">
        <f aca="false">+B287+1</f>
        <v>276</v>
      </c>
      <c r="C288" s="6" t="n">
        <f aca="false">IF(B288=0,$B$5,C287-F288)</f>
        <v>37981.1147985339</v>
      </c>
      <c r="D288" s="7" t="n">
        <f aca="false">-PMT($B$5/12,$B$6,$B$4)</f>
        <v>536.821623012139</v>
      </c>
      <c r="E288" s="8" t="n">
        <f aca="false">+C287*$B$5/12</f>
        <v>159.825462330067</v>
      </c>
      <c r="F288" s="8" t="n">
        <f aca="false">+D288-E288</f>
        <v>376.996160682073</v>
      </c>
    </row>
    <row r="289" customFormat="false" ht="15" hidden="false" customHeight="false" outlineLevel="0" collapsed="false">
      <c r="A289" s="5"/>
      <c r="B289" s="0" t="n">
        <f aca="false">+B288+1</f>
        <v>277</v>
      </c>
      <c r="C289" s="6" t="n">
        <f aca="false">IF(B289=0,$B$5,C288-F289)</f>
        <v>37602.5478205156</v>
      </c>
      <c r="D289" s="7" t="n">
        <f aca="false">-PMT($B$5/12,$B$6,$B$4)</f>
        <v>536.821623012139</v>
      </c>
      <c r="E289" s="8" t="n">
        <f aca="false">+C288*$B$5/12</f>
        <v>158.254644993891</v>
      </c>
      <c r="F289" s="8" t="n">
        <f aca="false">+D289-E289</f>
        <v>378.566978018248</v>
      </c>
    </row>
    <row r="290" customFormat="false" ht="15" hidden="false" customHeight="false" outlineLevel="0" collapsed="false">
      <c r="A290" s="5"/>
      <c r="B290" s="0" t="n">
        <f aca="false">+B289+1</f>
        <v>278</v>
      </c>
      <c r="C290" s="6" t="n">
        <f aca="false">IF(B290=0,$B$5,C289-F290)</f>
        <v>37222.403480089</v>
      </c>
      <c r="D290" s="7" t="n">
        <f aca="false">-PMT($B$5/12,$B$6,$B$4)</f>
        <v>536.821623012139</v>
      </c>
      <c r="E290" s="8" t="n">
        <f aca="false">+C289*$B$5/12</f>
        <v>156.677282585482</v>
      </c>
      <c r="F290" s="8" t="n">
        <f aca="false">+D290-E290</f>
        <v>380.144340426657</v>
      </c>
    </row>
    <row r="291" customFormat="false" ht="15" hidden="false" customHeight="false" outlineLevel="0" collapsed="false">
      <c r="A291" s="5"/>
      <c r="B291" s="0" t="n">
        <f aca="false">+B290+1</f>
        <v>279</v>
      </c>
      <c r="C291" s="6" t="n">
        <f aca="false">IF(B291=0,$B$5,C290-F291)</f>
        <v>36840.6752049105</v>
      </c>
      <c r="D291" s="7" t="n">
        <f aca="false">-PMT($B$5/12,$B$6,$B$4)</f>
        <v>536.821623012139</v>
      </c>
      <c r="E291" s="8" t="n">
        <f aca="false">+C290*$B$5/12</f>
        <v>155.093347833704</v>
      </c>
      <c r="F291" s="8" t="n">
        <f aca="false">+D291-E291</f>
        <v>381.728275178435</v>
      </c>
    </row>
    <row r="292" customFormat="false" ht="15" hidden="false" customHeight="false" outlineLevel="0" collapsed="false">
      <c r="A292" s="5"/>
      <c r="B292" s="0" t="n">
        <f aca="false">+B291+1</f>
        <v>280</v>
      </c>
      <c r="C292" s="6" t="n">
        <f aca="false">IF(B292=0,$B$5,C291-F292)</f>
        <v>36457.3563952522</v>
      </c>
      <c r="D292" s="7" t="n">
        <f aca="false">-PMT($B$5/12,$B$6,$B$4)</f>
        <v>536.821623012139</v>
      </c>
      <c r="E292" s="8" t="n">
        <f aca="false">+C291*$B$5/12</f>
        <v>153.502813353794</v>
      </c>
      <c r="F292" s="8" t="n">
        <f aca="false">+D292-E292</f>
        <v>383.318809658345</v>
      </c>
    </row>
    <row r="293" customFormat="false" ht="15" hidden="false" customHeight="false" outlineLevel="0" collapsed="false">
      <c r="A293" s="5"/>
      <c r="B293" s="0" t="n">
        <f aca="false">+B292+1</f>
        <v>281</v>
      </c>
      <c r="C293" s="6" t="n">
        <f aca="false">IF(B293=0,$B$5,C292-F293)</f>
        <v>36072.4404238869</v>
      </c>
      <c r="D293" s="7" t="n">
        <f aca="false">-PMT($B$5/12,$B$6,$B$4)</f>
        <v>536.821623012139</v>
      </c>
      <c r="E293" s="8" t="n">
        <f aca="false">+C292*$B$5/12</f>
        <v>151.905651646884</v>
      </c>
      <c r="F293" s="8" t="n">
        <f aca="false">+D293-E293</f>
        <v>384.915971365255</v>
      </c>
    </row>
    <row r="294" customFormat="false" ht="15" hidden="false" customHeight="false" outlineLevel="0" collapsed="false">
      <c r="A294" s="5"/>
      <c r="B294" s="0" t="n">
        <f aca="false">+B293+1</f>
        <v>282</v>
      </c>
      <c r="C294" s="6" t="n">
        <f aca="false">IF(B294=0,$B$5,C293-F294)</f>
        <v>35685.9206359743</v>
      </c>
      <c r="D294" s="7" t="n">
        <f aca="false">-PMT($B$5/12,$B$6,$B$4)</f>
        <v>536.821623012139</v>
      </c>
      <c r="E294" s="8" t="n">
        <f aca="false">+C293*$B$5/12</f>
        <v>150.301835099529</v>
      </c>
      <c r="F294" s="8" t="n">
        <f aca="false">+D294-E294</f>
        <v>386.51978791261</v>
      </c>
    </row>
    <row r="295" customFormat="false" ht="15" hidden="false" customHeight="false" outlineLevel="0" collapsed="false">
      <c r="A295" s="5"/>
      <c r="B295" s="0" t="n">
        <f aca="false">+B294+1</f>
        <v>283</v>
      </c>
      <c r="C295" s="6" t="n">
        <f aca="false">IF(B295=0,$B$5,C294-F295)</f>
        <v>35297.7903489454</v>
      </c>
      <c r="D295" s="7" t="n">
        <f aca="false">-PMT($B$5/12,$B$6,$B$4)</f>
        <v>536.821623012139</v>
      </c>
      <c r="E295" s="8" t="n">
        <f aca="false">+C294*$B$5/12</f>
        <v>148.691335983226</v>
      </c>
      <c r="F295" s="8" t="n">
        <f aca="false">+D295-E295</f>
        <v>388.130287028913</v>
      </c>
    </row>
    <row r="296" customFormat="false" ht="15" hidden="false" customHeight="false" outlineLevel="0" collapsed="false">
      <c r="A296" s="5"/>
      <c r="B296" s="0" t="n">
        <f aca="false">+B295+1</f>
        <v>284</v>
      </c>
      <c r="C296" s="6" t="n">
        <f aca="false">IF(B296=0,$B$5,C295-F296)</f>
        <v>34908.0428523872</v>
      </c>
      <c r="D296" s="7" t="n">
        <f aca="false">-PMT($B$5/12,$B$6,$B$4)</f>
        <v>536.821623012139</v>
      </c>
      <c r="E296" s="8" t="n">
        <f aca="false">+C295*$B$5/12</f>
        <v>147.074126453939</v>
      </c>
      <c r="F296" s="8" t="n">
        <f aca="false">+D296-E296</f>
        <v>389.7474965582</v>
      </c>
    </row>
    <row r="297" customFormat="false" ht="15" hidden="false" customHeight="false" outlineLevel="0" collapsed="false">
      <c r="A297" s="5"/>
      <c r="B297" s="0" t="n">
        <f aca="false">+B296+1</f>
        <v>285</v>
      </c>
      <c r="C297" s="6" t="n">
        <f aca="false">IF(B297=0,$B$5,C296-F297)</f>
        <v>34516.6714079267</v>
      </c>
      <c r="D297" s="7" t="n">
        <f aca="false">-PMT($B$5/12,$B$6,$B$4)</f>
        <v>536.821623012139</v>
      </c>
      <c r="E297" s="8" t="n">
        <f aca="false">+C296*$B$5/12</f>
        <v>145.450178551613</v>
      </c>
      <c r="F297" s="8" t="n">
        <f aca="false">+D297-E297</f>
        <v>391.371444460526</v>
      </c>
    </row>
    <row r="298" customFormat="false" ht="15" hidden="false" customHeight="false" outlineLevel="0" collapsed="false">
      <c r="A298" s="5"/>
      <c r="B298" s="0" t="n">
        <f aca="false">+B297+1</f>
        <v>286</v>
      </c>
      <c r="C298" s="6" t="n">
        <f aca="false">IF(B298=0,$B$5,C297-F298)</f>
        <v>34123.6692491142</v>
      </c>
      <c r="D298" s="7" t="n">
        <f aca="false">-PMT($B$5/12,$B$6,$B$4)</f>
        <v>536.821623012139</v>
      </c>
      <c r="E298" s="8" t="n">
        <f aca="false">+C297*$B$5/12</f>
        <v>143.819464199695</v>
      </c>
      <c r="F298" s="8" t="n">
        <f aca="false">+D298-E298</f>
        <v>393.002158812445</v>
      </c>
    </row>
    <row r="299" customFormat="false" ht="15" hidden="false" customHeight="false" outlineLevel="0" collapsed="false">
      <c r="A299" s="5"/>
      <c r="B299" s="0" t="n">
        <f aca="false">+B298+1</f>
        <v>287</v>
      </c>
      <c r="C299" s="6" t="n">
        <f aca="false">IF(B299=0,$B$5,C298-F299)</f>
        <v>33729.0295813067</v>
      </c>
      <c r="D299" s="7" t="n">
        <f aca="false">-PMT($B$5/12,$B$6,$B$4)</f>
        <v>536.821623012139</v>
      </c>
      <c r="E299" s="8" t="n">
        <f aca="false">+C298*$B$5/12</f>
        <v>142.181955204643</v>
      </c>
      <c r="F299" s="8" t="n">
        <f aca="false">+D299-E299</f>
        <v>394.639667807496</v>
      </c>
    </row>
    <row r="300" customFormat="false" ht="15" hidden="false" customHeight="false" outlineLevel="0" collapsed="false">
      <c r="A300" s="5"/>
      <c r="B300" s="0" t="n">
        <f aca="false">+B299+1</f>
        <v>288</v>
      </c>
      <c r="C300" s="6" t="n">
        <f aca="false">IF(B300=0,$B$5,C299-F300)</f>
        <v>33332.7455815501</v>
      </c>
      <c r="D300" s="7" t="n">
        <f aca="false">-PMT($B$5/12,$B$6,$B$4)</f>
        <v>536.821623012139</v>
      </c>
      <c r="E300" s="8" t="n">
        <f aca="false">+C299*$B$5/12</f>
        <v>140.537623255445</v>
      </c>
      <c r="F300" s="8" t="n">
        <f aca="false">+D300-E300</f>
        <v>396.283999756694</v>
      </c>
    </row>
    <row r="301" customFormat="false" ht="15" hidden="false" customHeight="false" outlineLevel="0" collapsed="false">
      <c r="A301" s="5"/>
      <c r="B301" s="0" t="n">
        <f aca="false">+B300+1</f>
        <v>289</v>
      </c>
      <c r="C301" s="6" t="n">
        <f aca="false">IF(B301=0,$B$5,C300-F301)</f>
        <v>32934.810398461</v>
      </c>
      <c r="D301" s="7" t="n">
        <f aca="false">-PMT($B$5/12,$B$6,$B$4)</f>
        <v>536.821623012139</v>
      </c>
      <c r="E301" s="8" t="n">
        <f aca="false">+C300*$B$5/12</f>
        <v>138.886439923125</v>
      </c>
      <c r="F301" s="8" t="n">
        <f aca="false">+D301-E301</f>
        <v>397.935183089014</v>
      </c>
    </row>
    <row r="302" customFormat="false" ht="15" hidden="false" customHeight="false" outlineLevel="0" collapsed="false">
      <c r="A302" s="5"/>
      <c r="B302" s="0" t="n">
        <f aca="false">+B301+1</f>
        <v>290</v>
      </c>
      <c r="C302" s="6" t="n">
        <f aca="false">IF(B302=0,$B$5,C301-F302)</f>
        <v>32535.2171521092</v>
      </c>
      <c r="D302" s="7" t="n">
        <f aca="false">-PMT($B$5/12,$B$6,$B$4)</f>
        <v>536.821623012139</v>
      </c>
      <c r="E302" s="8" t="n">
        <f aca="false">+C301*$B$5/12</f>
        <v>137.228376660254</v>
      </c>
      <c r="F302" s="8" t="n">
        <f aca="false">+D302-E302</f>
        <v>399.593246351885</v>
      </c>
    </row>
    <row r="303" customFormat="false" ht="15" hidden="false" customHeight="false" outlineLevel="0" collapsed="false">
      <c r="A303" s="5"/>
      <c r="B303" s="0" t="n">
        <f aca="false">+B302+1</f>
        <v>291</v>
      </c>
      <c r="C303" s="6" t="n">
        <f aca="false">IF(B303=0,$B$5,C302-F303)</f>
        <v>32133.9589338975</v>
      </c>
      <c r="D303" s="7" t="n">
        <f aca="false">-PMT($B$5/12,$B$6,$B$4)</f>
        <v>536.821623012139</v>
      </c>
      <c r="E303" s="8" t="n">
        <f aca="false">+C302*$B$5/12</f>
        <v>135.563404800455</v>
      </c>
      <c r="F303" s="8" t="n">
        <f aca="false">+D303-E303</f>
        <v>401.258218211684</v>
      </c>
    </row>
    <row r="304" customFormat="false" ht="15" hidden="false" customHeight="false" outlineLevel="0" collapsed="false">
      <c r="A304" s="5"/>
      <c r="B304" s="0" t="n">
        <f aca="false">+B303+1</f>
        <v>292</v>
      </c>
      <c r="C304" s="6" t="n">
        <f aca="false">IF(B304=0,$B$5,C303-F304)</f>
        <v>31731.0288064432</v>
      </c>
      <c r="D304" s="7" t="n">
        <f aca="false">-PMT($B$5/12,$B$6,$B$4)</f>
        <v>536.821623012139</v>
      </c>
      <c r="E304" s="8" t="n">
        <f aca="false">+C303*$B$5/12</f>
        <v>133.891495557906</v>
      </c>
      <c r="F304" s="8" t="n">
        <f aca="false">+D304-E304</f>
        <v>402.930127454233</v>
      </c>
    </row>
    <row r="305" customFormat="false" ht="15" hidden="false" customHeight="false" outlineLevel="0" collapsed="false">
      <c r="A305" s="5"/>
      <c r="B305" s="0" t="n">
        <f aca="false">+B304+1</f>
        <v>293</v>
      </c>
      <c r="C305" s="6" t="n">
        <f aca="false">IF(B305=0,$B$5,C304-F305)</f>
        <v>31326.4198034579</v>
      </c>
      <c r="D305" s="7" t="n">
        <f aca="false">-PMT($B$5/12,$B$6,$B$4)</f>
        <v>536.821623012139</v>
      </c>
      <c r="E305" s="8" t="n">
        <f aca="false">+C304*$B$5/12</f>
        <v>132.212620026847</v>
      </c>
      <c r="F305" s="8" t="n">
        <f aca="false">+D305-E305</f>
        <v>404.609002985292</v>
      </c>
    </row>
    <row r="306" customFormat="false" ht="15" hidden="false" customHeight="false" outlineLevel="0" collapsed="false">
      <c r="A306" s="5"/>
      <c r="B306" s="0" t="n">
        <f aca="false">+B305+1</f>
        <v>294</v>
      </c>
      <c r="C306" s="6" t="n">
        <f aca="false">IF(B306=0,$B$5,C305-F306)</f>
        <v>30920.1249296269</v>
      </c>
      <c r="D306" s="7" t="n">
        <f aca="false">-PMT($B$5/12,$B$6,$B$4)</f>
        <v>536.821623012139</v>
      </c>
      <c r="E306" s="8" t="n">
        <f aca="false">+C305*$B$5/12</f>
        <v>130.526749181075</v>
      </c>
      <c r="F306" s="8" t="n">
        <f aca="false">+D306-E306</f>
        <v>406.294873831064</v>
      </c>
    </row>
    <row r="307" customFormat="false" ht="15" hidden="false" customHeight="false" outlineLevel="0" collapsed="false">
      <c r="A307" s="5"/>
      <c r="B307" s="0" t="n">
        <f aca="false">+B306+1</f>
        <v>295</v>
      </c>
      <c r="C307" s="6" t="n">
        <f aca="false">IF(B307=0,$B$5,C306-F307)</f>
        <v>30512.1371604882</v>
      </c>
      <c r="D307" s="7" t="n">
        <f aca="false">-PMT($B$5/12,$B$6,$B$4)</f>
        <v>536.821623012139</v>
      </c>
      <c r="E307" s="8" t="n">
        <f aca="false">+C306*$B$5/12</f>
        <v>128.833853873445</v>
      </c>
      <c r="F307" s="8" t="n">
        <f aca="false">+D307-E307</f>
        <v>407.987769138694</v>
      </c>
    </row>
    <row r="308" customFormat="false" ht="15" hidden="false" customHeight="false" outlineLevel="0" collapsed="false">
      <c r="A308" s="5"/>
      <c r="B308" s="0" t="n">
        <f aca="false">+B307+1</f>
        <v>296</v>
      </c>
      <c r="C308" s="6" t="n">
        <f aca="false">IF(B308=0,$B$5,C307-F308)</f>
        <v>30102.4494423114</v>
      </c>
      <c r="D308" s="7" t="n">
        <f aca="false">-PMT($B$5/12,$B$6,$B$4)</f>
        <v>536.821623012139</v>
      </c>
      <c r="E308" s="8" t="n">
        <f aca="false">+C307*$B$5/12</f>
        <v>127.133904835367</v>
      </c>
      <c r="F308" s="8" t="n">
        <f aca="false">+D308-E308</f>
        <v>409.687718176772</v>
      </c>
    </row>
    <row r="309" customFormat="false" ht="15" hidden="false" customHeight="false" outlineLevel="0" collapsed="false">
      <c r="A309" s="5"/>
      <c r="B309" s="0" t="n">
        <f aca="false">+B308+1</f>
        <v>297</v>
      </c>
      <c r="C309" s="6" t="n">
        <f aca="false">IF(B309=0,$B$5,C308-F309)</f>
        <v>29691.0546919756</v>
      </c>
      <c r="D309" s="7" t="n">
        <f aca="false">-PMT($B$5/12,$B$6,$B$4)</f>
        <v>536.821623012139</v>
      </c>
      <c r="E309" s="8" t="n">
        <f aca="false">+C308*$B$5/12</f>
        <v>125.426872676298</v>
      </c>
      <c r="F309" s="8" t="n">
        <f aca="false">+D309-E309</f>
        <v>411.394750335842</v>
      </c>
    </row>
    <row r="310" customFormat="false" ht="15" hidden="false" customHeight="false" outlineLevel="0" collapsed="false">
      <c r="A310" s="5"/>
      <c r="B310" s="0" t="n">
        <f aca="false">+B309+1</f>
        <v>298</v>
      </c>
      <c r="C310" s="6" t="n">
        <f aca="false">IF(B310=0,$B$5,C309-F310)</f>
        <v>29277.9457968467</v>
      </c>
      <c r="D310" s="7" t="n">
        <f aca="false">-PMT($B$5/12,$B$6,$B$4)</f>
        <v>536.821623012139</v>
      </c>
      <c r="E310" s="8" t="n">
        <f aca="false">+C309*$B$5/12</f>
        <v>123.712727883232</v>
      </c>
      <c r="F310" s="8" t="n">
        <f aca="false">+D310-E310</f>
        <v>413.108895128908</v>
      </c>
    </row>
    <row r="311" customFormat="false" ht="15" hidden="false" customHeight="false" outlineLevel="0" collapsed="false">
      <c r="A311" s="5"/>
      <c r="B311" s="0" t="n">
        <f aca="false">+B310+1</f>
        <v>299</v>
      </c>
      <c r="C311" s="6" t="n">
        <f aca="false">IF(B311=0,$B$5,C310-F311)</f>
        <v>28863.1156146547</v>
      </c>
      <c r="D311" s="7" t="n">
        <f aca="false">-PMT($B$5/12,$B$6,$B$4)</f>
        <v>536.821623012139</v>
      </c>
      <c r="E311" s="8" t="n">
        <f aca="false">+C310*$B$5/12</f>
        <v>121.991440820194</v>
      </c>
      <c r="F311" s="8" t="n">
        <f aca="false">+D311-E311</f>
        <v>414.830182191945</v>
      </c>
    </row>
    <row r="312" customFormat="false" ht="15" hidden="false" customHeight="false" outlineLevel="0" collapsed="false">
      <c r="A312" s="5"/>
      <c r="B312" s="0" t="n">
        <f aca="false">+B311+1</f>
        <v>300</v>
      </c>
      <c r="C312" s="6" t="n">
        <f aca="false">IF(B312=0,$B$5,C311-F312)</f>
        <v>28446.5569733703</v>
      </c>
      <c r="D312" s="7" t="n">
        <f aca="false">-PMT($B$5/12,$B$6,$B$4)</f>
        <v>536.821623012139</v>
      </c>
      <c r="E312" s="8" t="n">
        <f aca="false">+C311*$B$5/12</f>
        <v>120.262981727728</v>
      </c>
      <c r="F312" s="8" t="n">
        <f aca="false">+D312-E312</f>
        <v>416.558641284411</v>
      </c>
    </row>
    <row r="313" customFormat="false" ht="15" hidden="false" customHeight="false" outlineLevel="0" collapsed="false">
      <c r="A313" s="5"/>
      <c r="B313" s="0" t="n">
        <f aca="false">+B312+1</f>
        <v>301</v>
      </c>
      <c r="C313" s="6" t="n">
        <f aca="false">IF(B313=0,$B$5,C312-F313)</f>
        <v>28028.2626710805</v>
      </c>
      <c r="D313" s="7" t="n">
        <f aca="false">-PMT($B$5/12,$B$6,$B$4)</f>
        <v>536.821623012139</v>
      </c>
      <c r="E313" s="8" t="n">
        <f aca="false">+C312*$B$5/12</f>
        <v>118.527320722376</v>
      </c>
      <c r="F313" s="8" t="n">
        <f aca="false">+D313-E313</f>
        <v>418.294302289763</v>
      </c>
    </row>
    <row r="314" customFormat="false" ht="15" hidden="false" customHeight="false" outlineLevel="0" collapsed="false">
      <c r="A314" s="5"/>
      <c r="B314" s="0" t="n">
        <f aca="false">+B313+1</f>
        <v>302</v>
      </c>
      <c r="C314" s="6" t="n">
        <f aca="false">IF(B314=0,$B$5,C313-F314)</f>
        <v>27608.2254758646</v>
      </c>
      <c r="D314" s="7" t="n">
        <f aca="false">-PMT($B$5/12,$B$6,$B$4)</f>
        <v>536.821623012139</v>
      </c>
      <c r="E314" s="8" t="n">
        <f aca="false">+C313*$B$5/12</f>
        <v>116.784427796169</v>
      </c>
      <c r="F314" s="8" t="n">
        <f aca="false">+D314-E314</f>
        <v>420.03719521597</v>
      </c>
    </row>
    <row r="315" customFormat="false" ht="15" hidden="false" customHeight="false" outlineLevel="0" collapsed="false">
      <c r="A315" s="5"/>
      <c r="B315" s="0" t="n">
        <f aca="false">+B314+1</f>
        <v>303</v>
      </c>
      <c r="C315" s="6" t="n">
        <f aca="false">IF(B315=0,$B$5,C314-F315)</f>
        <v>27186.4381256685</v>
      </c>
      <c r="D315" s="7" t="n">
        <f aca="false">-PMT($B$5/12,$B$6,$B$4)</f>
        <v>536.821623012139</v>
      </c>
      <c r="E315" s="8" t="n">
        <f aca="false">+C314*$B$5/12</f>
        <v>115.034272816102</v>
      </c>
      <c r="F315" s="8" t="n">
        <f aca="false">+D315-E315</f>
        <v>421.787350196037</v>
      </c>
    </row>
    <row r="316" customFormat="false" ht="15" hidden="false" customHeight="false" outlineLevel="0" collapsed="false">
      <c r="A316" s="5"/>
      <c r="B316" s="0" t="n">
        <f aca="false">+B315+1</f>
        <v>304</v>
      </c>
      <c r="C316" s="6" t="n">
        <f aca="false">IF(B316=0,$B$5,C315-F316)</f>
        <v>26762.89332818</v>
      </c>
      <c r="D316" s="7" t="n">
        <f aca="false">-PMT($B$5/12,$B$6,$B$4)</f>
        <v>536.821623012139</v>
      </c>
      <c r="E316" s="8" t="n">
        <f aca="false">+C315*$B$5/12</f>
        <v>113.276825523619</v>
      </c>
      <c r="F316" s="8" t="n">
        <f aca="false">+D316-E316</f>
        <v>423.54479748852</v>
      </c>
    </row>
    <row r="317" customFormat="false" ht="15" hidden="false" customHeight="false" outlineLevel="0" collapsed="false">
      <c r="A317" s="5"/>
      <c r="B317" s="0" t="n">
        <f aca="false">+B316+1</f>
        <v>305</v>
      </c>
      <c r="C317" s="6" t="n">
        <f aca="false">IF(B317=0,$B$5,C316-F317)</f>
        <v>26337.583760702</v>
      </c>
      <c r="D317" s="7" t="n">
        <f aca="false">-PMT($B$5/12,$B$6,$B$4)</f>
        <v>536.821623012139</v>
      </c>
      <c r="E317" s="8" t="n">
        <f aca="false">+C316*$B$5/12</f>
        <v>111.512055534083</v>
      </c>
      <c r="F317" s="8" t="n">
        <f aca="false">+D317-E317</f>
        <v>425.309567478056</v>
      </c>
    </row>
    <row r="318" customFormat="false" ht="15" hidden="false" customHeight="false" outlineLevel="0" collapsed="false">
      <c r="A318" s="5"/>
      <c r="B318" s="0" t="n">
        <f aca="false">+B317+1</f>
        <v>306</v>
      </c>
      <c r="C318" s="6" t="n">
        <f aca="false">IF(B318=0,$B$5,C317-F318)</f>
        <v>25910.5020700261</v>
      </c>
      <c r="D318" s="7" t="n">
        <f aca="false">-PMT($B$5/12,$B$6,$B$4)</f>
        <v>536.821623012139</v>
      </c>
      <c r="E318" s="8" t="n">
        <f aca="false">+C317*$B$5/12</f>
        <v>109.739932336258</v>
      </c>
      <c r="F318" s="8" t="n">
        <f aca="false">+D318-E318</f>
        <v>427.081690675881</v>
      </c>
    </row>
    <row r="319" customFormat="false" ht="15" hidden="false" customHeight="false" outlineLevel="0" collapsed="false">
      <c r="A319" s="5"/>
      <c r="B319" s="0" t="n">
        <f aca="false">+B318+1</f>
        <v>307</v>
      </c>
      <c r="C319" s="6" t="n">
        <f aca="false">IF(B319=0,$B$5,C318-F319)</f>
        <v>25481.6408723057</v>
      </c>
      <c r="D319" s="7" t="n">
        <f aca="false">-PMT($B$5/12,$B$6,$B$4)</f>
        <v>536.821623012139</v>
      </c>
      <c r="E319" s="8" t="n">
        <f aca="false">+C318*$B$5/12</f>
        <v>107.960425291775</v>
      </c>
      <c r="F319" s="8" t="n">
        <f aca="false">+D319-E319</f>
        <v>428.861197720364</v>
      </c>
    </row>
    <row r="320" customFormat="false" ht="15" hidden="false" customHeight="false" outlineLevel="0" collapsed="false">
      <c r="A320" s="5"/>
      <c r="B320" s="0" t="n">
        <f aca="false">+B319+1</f>
        <v>308</v>
      </c>
      <c r="C320" s="6" t="n">
        <f aca="false">IF(B320=0,$B$5,C319-F320)</f>
        <v>25050.9927529282</v>
      </c>
      <c r="D320" s="7" t="n">
        <f aca="false">-PMT($B$5/12,$B$6,$B$4)</f>
        <v>536.821623012139</v>
      </c>
      <c r="E320" s="8" t="n">
        <f aca="false">+C319*$B$5/12</f>
        <v>106.173503634607</v>
      </c>
      <c r="F320" s="8" t="n">
        <f aca="false">+D320-E320</f>
        <v>430.648119377532</v>
      </c>
    </row>
    <row r="321" customFormat="false" ht="15" hidden="false" customHeight="false" outlineLevel="0" collapsed="false">
      <c r="A321" s="5"/>
      <c r="B321" s="0" t="n">
        <f aca="false">+B320+1</f>
        <v>309</v>
      </c>
      <c r="C321" s="6" t="n">
        <f aca="false">IF(B321=0,$B$5,C320-F321)</f>
        <v>24618.5502663866</v>
      </c>
      <c r="D321" s="7" t="n">
        <f aca="false">-PMT($B$5/12,$B$6,$B$4)</f>
        <v>536.821623012139</v>
      </c>
      <c r="E321" s="8" t="n">
        <f aca="false">+C320*$B$5/12</f>
        <v>104.379136470534</v>
      </c>
      <c r="F321" s="8" t="n">
        <f aca="false">+D321-E321</f>
        <v>432.442486541605</v>
      </c>
    </row>
    <row r="322" customFormat="false" ht="15" hidden="false" customHeight="false" outlineLevel="0" collapsed="false">
      <c r="A322" s="5"/>
      <c r="B322" s="0" t="n">
        <f aca="false">+B321+1</f>
        <v>310</v>
      </c>
      <c r="C322" s="6" t="n">
        <f aca="false">IF(B322=0,$B$5,C321-F322)</f>
        <v>24184.3059361511</v>
      </c>
      <c r="D322" s="7" t="n">
        <f aca="false">-PMT($B$5/12,$B$6,$B$4)</f>
        <v>536.821623012139</v>
      </c>
      <c r="E322" s="8" t="n">
        <f aca="false">+C321*$B$5/12</f>
        <v>102.577292776611</v>
      </c>
      <c r="F322" s="8" t="n">
        <f aca="false">+D322-E322</f>
        <v>434.244330235528</v>
      </c>
    </row>
    <row r="323" customFormat="false" ht="15" hidden="false" customHeight="false" outlineLevel="0" collapsed="false">
      <c r="A323" s="5"/>
      <c r="B323" s="0" t="n">
        <f aca="false">+B322+1</f>
        <v>311</v>
      </c>
      <c r="C323" s="6" t="n">
        <f aca="false">IF(B323=0,$B$5,C322-F323)</f>
        <v>23748.2522545395</v>
      </c>
      <c r="D323" s="7" t="n">
        <f aca="false">-PMT($B$5/12,$B$6,$B$4)</f>
        <v>536.821623012139</v>
      </c>
      <c r="E323" s="8" t="n">
        <f aca="false">+C322*$B$5/12</f>
        <v>100.767941400629</v>
      </c>
      <c r="F323" s="8" t="n">
        <f aca="false">+D323-E323</f>
        <v>436.05368161151</v>
      </c>
    </row>
    <row r="324" customFormat="false" ht="15" hidden="false" customHeight="false" outlineLevel="0" collapsed="false">
      <c r="A324" s="5"/>
      <c r="B324" s="0" t="n">
        <f aca="false">+B323+1</f>
        <v>312</v>
      </c>
      <c r="C324" s="6" t="n">
        <f aca="false">IF(B324=0,$B$5,C323-F324)</f>
        <v>23310.381682588</v>
      </c>
      <c r="D324" s="7" t="n">
        <f aca="false">-PMT($B$5/12,$B$6,$B$4)</f>
        <v>536.821623012139</v>
      </c>
      <c r="E324" s="8" t="n">
        <f aca="false">+C323*$B$5/12</f>
        <v>98.9510510605814</v>
      </c>
      <c r="F324" s="8" t="n">
        <f aca="false">+D324-E324</f>
        <v>437.870571951558</v>
      </c>
    </row>
    <row r="325" customFormat="false" ht="15" hidden="false" customHeight="false" outlineLevel="0" collapsed="false">
      <c r="A325" s="5"/>
      <c r="B325" s="0" t="n">
        <f aca="false">+B324+1</f>
        <v>313</v>
      </c>
      <c r="C325" s="6" t="n">
        <f aca="false">IF(B325=0,$B$5,C324-F325)</f>
        <v>22870.68664992</v>
      </c>
      <c r="D325" s="7" t="n">
        <f aca="false">-PMT($B$5/12,$B$6,$B$4)</f>
        <v>536.821623012139</v>
      </c>
      <c r="E325" s="8" t="n">
        <f aca="false">+C324*$B$5/12</f>
        <v>97.1265903441166</v>
      </c>
      <c r="F325" s="8" t="n">
        <f aca="false">+D325-E325</f>
        <v>439.695032668022</v>
      </c>
    </row>
    <row r="326" customFormat="false" ht="15" hidden="false" customHeight="false" outlineLevel="0" collapsed="false">
      <c r="A326" s="5"/>
      <c r="B326" s="0" t="n">
        <f aca="false">+B325+1</f>
        <v>314</v>
      </c>
      <c r="C326" s="6" t="n">
        <f aca="false">IF(B326=0,$B$5,C325-F326)</f>
        <v>22429.1595546158</v>
      </c>
      <c r="D326" s="7" t="n">
        <f aca="false">-PMT($B$5/12,$B$6,$B$4)</f>
        <v>536.821623012139</v>
      </c>
      <c r="E326" s="8" t="n">
        <f aca="false">+C325*$B$5/12</f>
        <v>95.2945277079999</v>
      </c>
      <c r="F326" s="8" t="n">
        <f aca="false">+D326-E326</f>
        <v>441.527095304139</v>
      </c>
    </row>
    <row r="327" customFormat="false" ht="15" hidden="false" customHeight="false" outlineLevel="0" collapsed="false">
      <c r="A327" s="5"/>
      <c r="B327" s="0" t="n">
        <f aca="false">+B326+1</f>
        <v>315</v>
      </c>
      <c r="C327" s="6" t="n">
        <f aca="false">IF(B327=0,$B$5,C326-F327)</f>
        <v>21985.7927630813</v>
      </c>
      <c r="D327" s="7" t="n">
        <f aca="false">-PMT($B$5/12,$B$6,$B$4)</f>
        <v>536.821623012139</v>
      </c>
      <c r="E327" s="8" t="n">
        <f aca="false">+C326*$B$5/12</f>
        <v>93.454831477566</v>
      </c>
      <c r="F327" s="8" t="n">
        <f aca="false">+D327-E327</f>
        <v>443.366791534573</v>
      </c>
    </row>
    <row r="328" customFormat="false" ht="15" hidden="false" customHeight="false" outlineLevel="0" collapsed="false">
      <c r="A328" s="5"/>
      <c r="B328" s="0" t="n">
        <f aca="false">+B327+1</f>
        <v>316</v>
      </c>
      <c r="C328" s="6" t="n">
        <f aca="false">IF(B328=0,$B$5,C327-F328)</f>
        <v>21540.5786099153</v>
      </c>
      <c r="D328" s="7" t="n">
        <f aca="false">-PMT($B$5/12,$B$6,$B$4)</f>
        <v>536.821623012139</v>
      </c>
      <c r="E328" s="8" t="n">
        <f aca="false">+C327*$B$5/12</f>
        <v>91.6074698461719</v>
      </c>
      <c r="F328" s="8" t="n">
        <f aca="false">+D328-E328</f>
        <v>445.214153165967</v>
      </c>
    </row>
    <row r="329" customFormat="false" ht="15" hidden="false" customHeight="false" outlineLevel="0" collapsed="false">
      <c r="A329" s="5"/>
      <c r="B329" s="0" t="n">
        <f aca="false">+B328+1</f>
        <v>317</v>
      </c>
      <c r="C329" s="6" t="n">
        <f aca="false">IF(B329=0,$B$5,C328-F329)</f>
        <v>21093.5093977778</v>
      </c>
      <c r="D329" s="7" t="n">
        <f aca="false">-PMT($B$5/12,$B$6,$B$4)</f>
        <v>536.821623012139</v>
      </c>
      <c r="E329" s="8" t="n">
        <f aca="false">+C328*$B$5/12</f>
        <v>89.7524108746471</v>
      </c>
      <c r="F329" s="8" t="n">
        <f aca="false">+D329-E329</f>
        <v>447.069212137492</v>
      </c>
    </row>
    <row r="330" customFormat="false" ht="15" hidden="false" customHeight="false" outlineLevel="0" collapsed="false">
      <c r="A330" s="5"/>
      <c r="B330" s="0" t="n">
        <f aca="false">+B329+1</f>
        <v>318</v>
      </c>
      <c r="C330" s="6" t="n">
        <f aca="false">IF(B330=0,$B$5,C329-F330)</f>
        <v>20644.5773972564</v>
      </c>
      <c r="D330" s="7" t="n">
        <f aca="false">-PMT($B$5/12,$B$6,$B$4)</f>
        <v>536.821623012139</v>
      </c>
      <c r="E330" s="8" t="n">
        <f aca="false">+C329*$B$5/12</f>
        <v>87.8896224907408</v>
      </c>
      <c r="F330" s="8" t="n">
        <f aca="false">+D330-E330</f>
        <v>448.932000521398</v>
      </c>
    </row>
    <row r="331" customFormat="false" ht="15" hidden="false" customHeight="false" outlineLevel="0" collapsed="false">
      <c r="A331" s="5"/>
      <c r="B331" s="0" t="n">
        <f aca="false">+B330+1</f>
        <v>319</v>
      </c>
      <c r="C331" s="6" t="n">
        <f aca="false">IF(B331=0,$B$5,C330-F331)</f>
        <v>20193.7748467328</v>
      </c>
      <c r="D331" s="7" t="n">
        <f aca="false">-PMT($B$5/12,$B$6,$B$4)</f>
        <v>536.821623012139</v>
      </c>
      <c r="E331" s="8" t="n">
        <f aca="false">+C330*$B$5/12</f>
        <v>86.0190724885683</v>
      </c>
      <c r="F331" s="8" t="n">
        <f aca="false">+D331-E331</f>
        <v>450.802550523571</v>
      </c>
    </row>
    <row r="332" customFormat="false" ht="15" hidden="false" customHeight="false" outlineLevel="0" collapsed="false">
      <c r="A332" s="5"/>
      <c r="B332" s="0" t="n">
        <f aca="false">+B331+1</f>
        <v>320</v>
      </c>
      <c r="C332" s="6" t="n">
        <f aca="false">IF(B332=0,$B$5,C331-F332)</f>
        <v>19741.0939522487</v>
      </c>
      <c r="D332" s="7" t="n">
        <f aca="false">-PMT($B$5/12,$B$6,$B$4)</f>
        <v>536.821623012139</v>
      </c>
      <c r="E332" s="8" t="n">
        <f aca="false">+C331*$B$5/12</f>
        <v>84.1407285280535</v>
      </c>
      <c r="F332" s="8" t="n">
        <f aca="false">+D332-E332</f>
        <v>452.680894484086</v>
      </c>
    </row>
    <row r="333" customFormat="false" ht="15" hidden="false" customHeight="false" outlineLevel="0" collapsed="false">
      <c r="A333" s="5"/>
      <c r="B333" s="0" t="n">
        <f aca="false">+B332+1</f>
        <v>321</v>
      </c>
      <c r="C333" s="6" t="n">
        <f aca="false">IF(B333=0,$B$5,C332-F333)</f>
        <v>19286.526887371</v>
      </c>
      <c r="D333" s="7" t="n">
        <f aca="false">-PMT($B$5/12,$B$6,$B$4)</f>
        <v>536.821623012139</v>
      </c>
      <c r="E333" s="8" t="n">
        <f aca="false">+C332*$B$5/12</f>
        <v>82.2545581343698</v>
      </c>
      <c r="F333" s="8" t="n">
        <f aca="false">+D333-E333</f>
        <v>454.567064877769</v>
      </c>
    </row>
    <row r="334" customFormat="false" ht="15" hidden="false" customHeight="false" outlineLevel="0" collapsed="false">
      <c r="A334" s="5"/>
      <c r="B334" s="0" t="n">
        <f aca="false">+B333+1</f>
        <v>322</v>
      </c>
      <c r="C334" s="6" t="n">
        <f aca="false">IF(B334=0,$B$5,C333-F334)</f>
        <v>18830.0657930562</v>
      </c>
      <c r="D334" s="7" t="n">
        <f aca="false">-PMT($B$5/12,$B$6,$B$4)</f>
        <v>536.821623012139</v>
      </c>
      <c r="E334" s="8" t="n">
        <f aca="false">+C333*$B$5/12</f>
        <v>80.360528697379</v>
      </c>
      <c r="F334" s="8" t="n">
        <f aca="false">+D334-E334</f>
        <v>456.46109431476</v>
      </c>
    </row>
    <row r="335" customFormat="false" ht="15" hidden="false" customHeight="false" outlineLevel="0" collapsed="false">
      <c r="A335" s="5"/>
      <c r="B335" s="0" t="n">
        <f aca="false">+B334+1</f>
        <v>323</v>
      </c>
      <c r="C335" s="6" t="n">
        <f aca="false">IF(B335=0,$B$5,C334-F335)</f>
        <v>18371.7027775151</v>
      </c>
      <c r="D335" s="7" t="n">
        <f aca="false">-PMT($B$5/12,$B$6,$B$4)</f>
        <v>536.821623012139</v>
      </c>
      <c r="E335" s="8" t="n">
        <f aca="false">+C334*$B$5/12</f>
        <v>78.4586074710676</v>
      </c>
      <c r="F335" s="8" t="n">
        <f aca="false">+D335-E335</f>
        <v>458.363015541072</v>
      </c>
    </row>
    <row r="336" customFormat="false" ht="15" hidden="false" customHeight="false" outlineLevel="0" collapsed="false">
      <c r="A336" s="5"/>
      <c r="B336" s="0" t="n">
        <f aca="false">+B335+1</f>
        <v>324</v>
      </c>
      <c r="C336" s="6" t="n">
        <f aca="false">IF(B336=0,$B$5,C335-F336)</f>
        <v>17911.429916076</v>
      </c>
      <c r="D336" s="7" t="n">
        <f aca="false">-PMT($B$5/12,$B$6,$B$4)</f>
        <v>536.821623012139</v>
      </c>
      <c r="E336" s="8" t="n">
        <f aca="false">+C335*$B$5/12</f>
        <v>76.5487615729798</v>
      </c>
      <c r="F336" s="8" t="n">
        <f aca="false">+D336-E336</f>
        <v>460.272861439159</v>
      </c>
    </row>
    <row r="337" customFormat="false" ht="15" hidden="false" customHeight="false" outlineLevel="0" collapsed="false">
      <c r="A337" s="5"/>
      <c r="B337" s="0" t="n">
        <f aca="false">+B336+1</f>
        <v>325</v>
      </c>
      <c r="C337" s="6" t="n">
        <f aca="false">IF(B337=0,$B$5,C336-F337)</f>
        <v>17449.2392510475</v>
      </c>
      <c r="D337" s="7" t="n">
        <f aca="false">-PMT($B$5/12,$B$6,$B$4)</f>
        <v>536.821623012139</v>
      </c>
      <c r="E337" s="8" t="n">
        <f aca="false">+C336*$B$5/12</f>
        <v>74.6309579836499</v>
      </c>
      <c r="F337" s="8" t="n">
        <f aca="false">+D337-E337</f>
        <v>462.190665028489</v>
      </c>
    </row>
    <row r="338" customFormat="false" ht="15" hidden="false" customHeight="false" outlineLevel="0" collapsed="false">
      <c r="A338" s="5"/>
      <c r="B338" s="0" t="n">
        <f aca="false">+B337+1</f>
        <v>326</v>
      </c>
      <c r="C338" s="6" t="n">
        <f aca="false">IF(B338=0,$B$5,C337-F338)</f>
        <v>16985.1227915814</v>
      </c>
      <c r="D338" s="7" t="n">
        <f aca="false">-PMT($B$5/12,$B$6,$B$4)</f>
        <v>536.821623012139</v>
      </c>
      <c r="E338" s="8" t="n">
        <f aca="false">+C337*$B$5/12</f>
        <v>72.7051635460312</v>
      </c>
      <c r="F338" s="8" t="n">
        <f aca="false">+D338-E338</f>
        <v>464.116459466108</v>
      </c>
    </row>
    <row r="339" customFormat="false" ht="15" hidden="false" customHeight="false" outlineLevel="0" collapsed="false">
      <c r="A339" s="5"/>
      <c r="B339" s="0" t="n">
        <f aca="false">+B338+1</f>
        <v>327</v>
      </c>
      <c r="C339" s="6" t="n">
        <f aca="false">IF(B339=0,$B$5,C338-F339)</f>
        <v>16519.0725135342</v>
      </c>
      <c r="D339" s="7" t="n">
        <f aca="false">-PMT($B$5/12,$B$6,$B$4)</f>
        <v>536.821623012139</v>
      </c>
      <c r="E339" s="8" t="n">
        <f aca="false">+C338*$B$5/12</f>
        <v>70.7713449649224</v>
      </c>
      <c r="F339" s="8" t="n">
        <f aca="false">+D339-E339</f>
        <v>466.050278047217</v>
      </c>
    </row>
    <row r="340" customFormat="false" ht="15" hidden="false" customHeight="false" outlineLevel="0" collapsed="false">
      <c r="A340" s="5"/>
      <c r="B340" s="0" t="n">
        <f aca="false">+B339+1</f>
        <v>328</v>
      </c>
      <c r="C340" s="6" t="n">
        <f aca="false">IF(B340=0,$B$5,C339-F340)</f>
        <v>16051.0803593284</v>
      </c>
      <c r="D340" s="7" t="n">
        <f aca="false">-PMT($B$5/12,$B$6,$B$4)</f>
        <v>536.821623012139</v>
      </c>
      <c r="E340" s="8" t="n">
        <f aca="false">+C339*$B$5/12</f>
        <v>68.8294688063924</v>
      </c>
      <c r="F340" s="8" t="n">
        <f aca="false">+D340-E340</f>
        <v>467.992154205747</v>
      </c>
    </row>
    <row r="341" customFormat="false" ht="15" hidden="false" customHeight="false" outlineLevel="0" collapsed="false">
      <c r="A341" s="5"/>
      <c r="B341" s="0" t="n">
        <f aca="false">+B340+1</f>
        <v>329</v>
      </c>
      <c r="C341" s="6" t="n">
        <f aca="false">IF(B341=0,$B$5,C340-F341)</f>
        <v>15581.1382378135</v>
      </c>
      <c r="D341" s="7" t="n">
        <f aca="false">-PMT($B$5/12,$B$6,$B$4)</f>
        <v>536.821623012139</v>
      </c>
      <c r="E341" s="8" t="n">
        <f aca="false">+C340*$B$5/12</f>
        <v>66.8795014972017</v>
      </c>
      <c r="F341" s="8" t="n">
        <f aca="false">+D341-E341</f>
        <v>469.942121514937</v>
      </c>
    </row>
    <row r="342" customFormat="false" ht="15" hidden="false" customHeight="false" outlineLevel="0" collapsed="false">
      <c r="A342" s="5"/>
      <c r="B342" s="0" t="n">
        <f aca="false">+B341+1</f>
        <v>330</v>
      </c>
      <c r="C342" s="6" t="n">
        <f aca="false">IF(B342=0,$B$5,C341-F342)</f>
        <v>15109.2380241256</v>
      </c>
      <c r="D342" s="7" t="n">
        <f aca="false">-PMT($B$5/12,$B$6,$B$4)</f>
        <v>536.821623012139</v>
      </c>
      <c r="E342" s="8" t="n">
        <f aca="false">+C341*$B$5/12</f>
        <v>64.9214093242228</v>
      </c>
      <c r="F342" s="8" t="n">
        <f aca="false">+D342-E342</f>
        <v>471.900213687916</v>
      </c>
    </row>
    <row r="343" customFormat="false" ht="15" hidden="false" customHeight="false" outlineLevel="0" collapsed="false">
      <c r="A343" s="5"/>
      <c r="B343" s="0" t="n">
        <f aca="false">+B342+1</f>
        <v>331</v>
      </c>
      <c r="C343" s="6" t="n">
        <f aca="false">IF(B343=0,$B$5,C342-F343)</f>
        <v>14635.3715595473</v>
      </c>
      <c r="D343" s="7" t="n">
        <f aca="false">-PMT($B$5/12,$B$6,$B$4)</f>
        <v>536.821623012139</v>
      </c>
      <c r="E343" s="8" t="n">
        <f aca="false">+C342*$B$5/12</f>
        <v>62.9551584338565</v>
      </c>
      <c r="F343" s="8" t="n">
        <f aca="false">+D343-E343</f>
        <v>473.866464578283</v>
      </c>
    </row>
    <row r="344" customFormat="false" ht="15" hidden="false" customHeight="false" outlineLevel="0" collapsed="false">
      <c r="A344" s="5"/>
      <c r="B344" s="0" t="n">
        <f aca="false">+B343+1</f>
        <v>332</v>
      </c>
      <c r="C344" s="6" t="n">
        <f aca="false">IF(B344=0,$B$5,C343-F344)</f>
        <v>14159.5306513666</v>
      </c>
      <c r="D344" s="7" t="n">
        <f aca="false">-PMT($B$5/12,$B$6,$B$4)</f>
        <v>536.821623012139</v>
      </c>
      <c r="E344" s="8" t="n">
        <f aca="false">+C343*$B$5/12</f>
        <v>60.980714831447</v>
      </c>
      <c r="F344" s="8" t="n">
        <f aca="false">+D344-E344</f>
        <v>475.840908180692</v>
      </c>
    </row>
    <row r="345" customFormat="false" ht="15" hidden="false" customHeight="false" outlineLevel="0" collapsed="false">
      <c r="A345" s="5"/>
      <c r="B345" s="0" t="n">
        <f aca="false">+B344+1</f>
        <v>333</v>
      </c>
      <c r="C345" s="6" t="n">
        <f aca="false">IF(B345=0,$B$5,C344-F345)</f>
        <v>13681.7070727351</v>
      </c>
      <c r="D345" s="7" t="n">
        <f aca="false">-PMT($B$5/12,$B$6,$B$4)</f>
        <v>536.821623012139</v>
      </c>
      <c r="E345" s="8" t="n">
        <f aca="false">+C344*$B$5/12</f>
        <v>58.9980443806941</v>
      </c>
      <c r="F345" s="8" t="n">
        <f aca="false">+D345-E345</f>
        <v>477.823578631445</v>
      </c>
    </row>
    <row r="346" customFormat="false" ht="15" hidden="false" customHeight="false" outlineLevel="0" collapsed="false">
      <c r="A346" s="5"/>
      <c r="B346" s="0" t="n">
        <f aca="false">+B345+1</f>
        <v>334</v>
      </c>
      <c r="C346" s="6" t="n">
        <f aca="false">IF(B346=0,$B$5,C345-F346)</f>
        <v>13201.8925625261</v>
      </c>
      <c r="D346" s="7" t="n">
        <f aca="false">-PMT($B$5/12,$B$6,$B$4)</f>
        <v>536.821623012139</v>
      </c>
      <c r="E346" s="8" t="n">
        <f aca="false">+C345*$B$5/12</f>
        <v>57.0071128030631</v>
      </c>
      <c r="F346" s="8" t="n">
        <f aca="false">+D346-E346</f>
        <v>479.814510209076</v>
      </c>
    </row>
    <row r="347" customFormat="false" ht="15" hidden="false" customHeight="false" outlineLevel="0" collapsed="false">
      <c r="A347" s="5"/>
      <c r="B347" s="0" t="n">
        <f aca="false">+B346+1</f>
        <v>335</v>
      </c>
      <c r="C347" s="6" t="n">
        <f aca="false">IF(B347=0,$B$5,C346-F347)</f>
        <v>12720.0788251911</v>
      </c>
      <c r="D347" s="7" t="n">
        <f aca="false">-PMT($B$5/12,$B$6,$B$4)</f>
        <v>536.821623012139</v>
      </c>
      <c r="E347" s="8" t="n">
        <f aca="false">+C346*$B$5/12</f>
        <v>55.007885677192</v>
      </c>
      <c r="F347" s="8" t="n">
        <f aca="false">+D347-E347</f>
        <v>481.813737334947</v>
      </c>
    </row>
    <row r="348" customFormat="false" ht="15" hidden="false" customHeight="false" outlineLevel="0" collapsed="false">
      <c r="A348" s="5"/>
      <c r="B348" s="0" t="n">
        <f aca="false">+B347+1</f>
        <v>336</v>
      </c>
      <c r="C348" s="6" t="n">
        <f aca="false">IF(B348=0,$B$5,C347-F348)</f>
        <v>12236.2575306173</v>
      </c>
      <c r="D348" s="7" t="n">
        <f aca="false">-PMT($B$5/12,$B$6,$B$4)</f>
        <v>536.821623012139</v>
      </c>
      <c r="E348" s="8" t="n">
        <f aca="false">+C347*$B$5/12</f>
        <v>53.0003284382963</v>
      </c>
      <c r="F348" s="8" t="n">
        <f aca="false">+D348-E348</f>
        <v>483.821294573843</v>
      </c>
    </row>
    <row r="349" customFormat="false" ht="15" hidden="false" customHeight="false" outlineLevel="0" collapsed="false">
      <c r="A349" s="5"/>
      <c r="B349" s="0" t="n">
        <f aca="false">+B348+1</f>
        <v>337</v>
      </c>
      <c r="C349" s="6" t="n">
        <f aca="false">IF(B349=0,$B$5,C348-F349)</f>
        <v>11750.4203139827</v>
      </c>
      <c r="D349" s="7" t="n">
        <f aca="false">-PMT($B$5/12,$B$6,$B$4)</f>
        <v>536.821623012139</v>
      </c>
      <c r="E349" s="8" t="n">
        <f aca="false">+C348*$B$5/12</f>
        <v>50.984406377572</v>
      </c>
      <c r="F349" s="8" t="n">
        <f aca="false">+D349-E349</f>
        <v>485.837216634567</v>
      </c>
    </row>
    <row r="350" customFormat="false" ht="15" hidden="false" customHeight="false" outlineLevel="0" collapsed="false">
      <c r="A350" s="5"/>
      <c r="B350" s="0" t="n">
        <f aca="false">+B349+1</f>
        <v>338</v>
      </c>
      <c r="C350" s="6" t="n">
        <f aca="false">IF(B350=0,$B$5,C349-F350)</f>
        <v>11262.5587756122</v>
      </c>
      <c r="D350" s="7" t="n">
        <f aca="false">-PMT($B$5/12,$B$6,$B$4)</f>
        <v>536.821623012139</v>
      </c>
      <c r="E350" s="8" t="n">
        <f aca="false">+C349*$B$5/12</f>
        <v>48.9600846415946</v>
      </c>
      <c r="F350" s="8" t="n">
        <f aca="false">+D350-E350</f>
        <v>487.861538370544</v>
      </c>
    </row>
    <row r="351" customFormat="false" ht="15" hidden="false" customHeight="false" outlineLevel="0" collapsed="false">
      <c r="A351" s="5"/>
      <c r="B351" s="0" t="n">
        <f aca="false">+B350+1</f>
        <v>339</v>
      </c>
      <c r="C351" s="6" t="n">
        <f aca="false">IF(B351=0,$B$5,C350-F351)</f>
        <v>10772.6644808317</v>
      </c>
      <c r="D351" s="7" t="n">
        <f aca="false">-PMT($B$5/12,$B$6,$B$4)</f>
        <v>536.821623012139</v>
      </c>
      <c r="E351" s="8" t="n">
        <f aca="false">+C350*$B$5/12</f>
        <v>46.9273282317174</v>
      </c>
      <c r="F351" s="8" t="n">
        <f aca="false">+D351-E351</f>
        <v>489.894294780422</v>
      </c>
    </row>
    <row r="352" customFormat="false" ht="15" hidden="false" customHeight="false" outlineLevel="0" collapsed="false">
      <c r="A352" s="5"/>
      <c r="B352" s="0" t="n">
        <f aca="false">+B351+1</f>
        <v>340</v>
      </c>
      <c r="C352" s="6" t="n">
        <f aca="false">IF(B352=0,$B$5,C351-F352)</f>
        <v>10280.7289598231</v>
      </c>
      <c r="D352" s="7" t="n">
        <f aca="false">-PMT($B$5/12,$B$6,$B$4)</f>
        <v>536.821623012139</v>
      </c>
      <c r="E352" s="8" t="n">
        <f aca="false">+C351*$B$5/12</f>
        <v>44.8861020034656</v>
      </c>
      <c r="F352" s="8" t="n">
        <f aca="false">+D352-E352</f>
        <v>491.935521008674</v>
      </c>
    </row>
    <row r="353" customFormat="false" ht="15" hidden="false" customHeight="false" outlineLevel="0" collapsed="false">
      <c r="A353" s="5"/>
      <c r="B353" s="0" t="n">
        <f aca="false">+B352+1</f>
        <v>341</v>
      </c>
      <c r="C353" s="6" t="n">
        <f aca="false">IF(B353=0,$B$5,C352-F353)</f>
        <v>9786.74370747686</v>
      </c>
      <c r="D353" s="7" t="n">
        <f aca="false">-PMT($B$5/12,$B$6,$B$4)</f>
        <v>536.821623012139</v>
      </c>
      <c r="E353" s="8" t="n">
        <f aca="false">+C352*$B$5/12</f>
        <v>42.8363706659295</v>
      </c>
      <c r="F353" s="8" t="n">
        <f aca="false">+D353-E353</f>
        <v>493.98525234621</v>
      </c>
    </row>
    <row r="354" customFormat="false" ht="15" hidden="false" customHeight="false" outlineLevel="0" collapsed="false">
      <c r="A354" s="5"/>
      <c r="B354" s="0" t="n">
        <f aca="false">+B353+1</f>
        <v>342</v>
      </c>
      <c r="C354" s="6" t="n">
        <f aca="false">IF(B354=0,$B$5,C353-F354)</f>
        <v>9290.70018324587</v>
      </c>
      <c r="D354" s="7" t="n">
        <f aca="false">-PMT($B$5/12,$B$6,$B$4)</f>
        <v>536.821623012139</v>
      </c>
      <c r="E354" s="8" t="n">
        <f aca="false">+C353*$B$5/12</f>
        <v>40.7780987811536</v>
      </c>
      <c r="F354" s="8" t="n">
        <f aca="false">+D354-E354</f>
        <v>496.043524230986</v>
      </c>
    </row>
    <row r="355" customFormat="false" ht="15" hidden="false" customHeight="false" outlineLevel="0" collapsed="false">
      <c r="A355" s="5"/>
      <c r="B355" s="0" t="n">
        <f aca="false">+B354+1</f>
        <v>343</v>
      </c>
      <c r="C355" s="6" t="n">
        <f aca="false">IF(B355=0,$B$5,C354-F355)</f>
        <v>8792.58981099726</v>
      </c>
      <c r="D355" s="7" t="n">
        <f aca="false">-PMT($B$5/12,$B$6,$B$4)</f>
        <v>536.821623012139</v>
      </c>
      <c r="E355" s="8" t="n">
        <f aca="false">+C354*$B$5/12</f>
        <v>38.7112507635245</v>
      </c>
      <c r="F355" s="8" t="n">
        <f aca="false">+D355-E355</f>
        <v>498.110372248615</v>
      </c>
    </row>
    <row r="356" customFormat="false" ht="15" hidden="false" customHeight="false" outlineLevel="0" collapsed="false">
      <c r="A356" s="5"/>
      <c r="B356" s="0" t="n">
        <f aca="false">+B355+1</f>
        <v>344</v>
      </c>
      <c r="C356" s="6" t="n">
        <f aca="false">IF(B356=0,$B$5,C355-F356)</f>
        <v>8292.40397886428</v>
      </c>
      <c r="D356" s="7" t="n">
        <f aca="false">-PMT($B$5/12,$B$6,$B$4)</f>
        <v>536.821623012139</v>
      </c>
      <c r="E356" s="8" t="n">
        <f aca="false">+C355*$B$5/12</f>
        <v>36.6357908791552</v>
      </c>
      <c r="F356" s="8" t="n">
        <f aca="false">+D356-E356</f>
        <v>500.185832132984</v>
      </c>
    </row>
    <row r="357" customFormat="false" ht="15" hidden="false" customHeight="false" outlineLevel="0" collapsed="false">
      <c r="A357" s="5"/>
      <c r="B357" s="0" t="n">
        <f aca="false">+B356+1</f>
        <v>345</v>
      </c>
      <c r="C357" s="6" t="n">
        <f aca="false">IF(B357=0,$B$5,C356-F357)</f>
        <v>7790.1340390974</v>
      </c>
      <c r="D357" s="7" t="n">
        <f aca="false">-PMT($B$5/12,$B$6,$B$4)</f>
        <v>536.821623012139</v>
      </c>
      <c r="E357" s="8" t="n">
        <f aca="false">+C356*$B$5/12</f>
        <v>34.5516832452678</v>
      </c>
      <c r="F357" s="8" t="n">
        <f aca="false">+D357-E357</f>
        <v>502.269939766871</v>
      </c>
    </row>
    <row r="358" customFormat="false" ht="15" hidden="false" customHeight="false" outlineLevel="0" collapsed="false">
      <c r="A358" s="5"/>
      <c r="B358" s="0" t="n">
        <f aca="false">+B357+1</f>
        <v>346</v>
      </c>
      <c r="C358" s="6" t="n">
        <f aca="false">IF(B358=0,$B$5,C357-F358)</f>
        <v>7285.77130791484</v>
      </c>
      <c r="D358" s="7" t="n">
        <f aca="false">-PMT($B$5/12,$B$6,$B$4)</f>
        <v>536.821623012139</v>
      </c>
      <c r="E358" s="8" t="n">
        <f aca="false">+C357*$B$5/12</f>
        <v>32.4588918295725</v>
      </c>
      <c r="F358" s="8" t="n">
        <f aca="false">+D358-E358</f>
        <v>504.362731182567</v>
      </c>
    </row>
    <row r="359" customFormat="false" ht="15" hidden="false" customHeight="false" outlineLevel="0" collapsed="false">
      <c r="A359" s="5"/>
      <c r="B359" s="0" t="n">
        <f aca="false">+B358+1</f>
        <v>347</v>
      </c>
      <c r="C359" s="6" t="n">
        <f aca="false">IF(B359=0,$B$5,C358-F359)</f>
        <v>6779.30706535234</v>
      </c>
      <c r="D359" s="7" t="n">
        <f aca="false">-PMT($B$5/12,$B$6,$B$4)</f>
        <v>536.821623012139</v>
      </c>
      <c r="E359" s="8" t="n">
        <f aca="false">+C358*$B$5/12</f>
        <v>30.3573804496452</v>
      </c>
      <c r="F359" s="8" t="n">
        <f aca="false">+D359-E359</f>
        <v>506.464242562494</v>
      </c>
    </row>
    <row r="360" customFormat="false" ht="15" hidden="false" customHeight="false" outlineLevel="0" collapsed="false">
      <c r="A360" s="5"/>
      <c r="B360" s="0" t="n">
        <f aca="false">+B359+1</f>
        <v>348</v>
      </c>
      <c r="C360" s="6" t="n">
        <f aca="false">IF(B360=0,$B$5,C359-F360)</f>
        <v>6270.73255511251</v>
      </c>
      <c r="D360" s="7" t="n">
        <f aca="false">-PMT($B$5/12,$B$6,$B$4)</f>
        <v>536.821623012139</v>
      </c>
      <c r="E360" s="8" t="n">
        <f aca="false">+C359*$B$5/12</f>
        <v>28.2471127723014</v>
      </c>
      <c r="F360" s="8" t="n">
        <f aca="false">+D360-E360</f>
        <v>508.574510239838</v>
      </c>
    </row>
    <row r="361" customFormat="false" ht="15" hidden="false" customHeight="false" outlineLevel="0" collapsed="false">
      <c r="A361" s="5"/>
      <c r="B361" s="0" t="n">
        <f aca="false">+B360+1</f>
        <v>349</v>
      </c>
      <c r="C361" s="6" t="n">
        <f aca="false">IF(B361=0,$B$5,C360-F361)</f>
        <v>5760.03898441334</v>
      </c>
      <c r="D361" s="7" t="n">
        <f aca="false">-PMT($B$5/12,$B$6,$B$4)</f>
        <v>536.821623012139</v>
      </c>
      <c r="E361" s="8" t="n">
        <f aca="false">+C360*$B$5/12</f>
        <v>26.1280523129688</v>
      </c>
      <c r="F361" s="8" t="n">
        <f aca="false">+D361-E361</f>
        <v>510.69357069917</v>
      </c>
    </row>
    <row r="362" customFormat="false" ht="15" hidden="false" customHeight="false" outlineLevel="0" collapsed="false">
      <c r="A362" s="5"/>
      <c r="B362" s="0" t="n">
        <f aca="false">+B361+1</f>
        <v>350</v>
      </c>
      <c r="C362" s="6" t="n">
        <f aca="false">IF(B362=0,$B$5,C361-F362)</f>
        <v>5247.21752383625</v>
      </c>
      <c r="D362" s="7" t="n">
        <f aca="false">-PMT($B$5/12,$B$6,$B$4)</f>
        <v>536.821623012139</v>
      </c>
      <c r="E362" s="8" t="n">
        <f aca="false">+C361*$B$5/12</f>
        <v>24.0001624350556</v>
      </c>
      <c r="F362" s="8" t="n">
        <f aca="false">+D362-E362</f>
        <v>512.821460577084</v>
      </c>
    </row>
    <row r="363" customFormat="false" ht="15" hidden="false" customHeight="false" outlineLevel="0" collapsed="false">
      <c r="A363" s="5"/>
      <c r="B363" s="0" t="n">
        <f aca="false">+B362+1</f>
        <v>351</v>
      </c>
      <c r="C363" s="6" t="n">
        <f aca="false">IF(B363=0,$B$5,C362-F363)</f>
        <v>4732.25930717343</v>
      </c>
      <c r="D363" s="7" t="n">
        <f aca="false">-PMT($B$5/12,$B$6,$B$4)</f>
        <v>536.821623012139</v>
      </c>
      <c r="E363" s="8" t="n">
        <f aca="false">+C362*$B$5/12</f>
        <v>21.8634063493177</v>
      </c>
      <c r="F363" s="8" t="n">
        <f aca="false">+D363-E363</f>
        <v>514.958216662821</v>
      </c>
    </row>
    <row r="364" customFormat="false" ht="15" hidden="false" customHeight="false" outlineLevel="0" collapsed="false">
      <c r="A364" s="5"/>
      <c r="B364" s="0" t="n">
        <f aca="false">+B363+1</f>
        <v>352</v>
      </c>
      <c r="C364" s="6" t="n">
        <f aca="false">IF(B364=0,$B$5,C363-F364)</f>
        <v>4215.15543127451</v>
      </c>
      <c r="D364" s="7" t="n">
        <f aca="false">-PMT($B$5/12,$B$6,$B$4)</f>
        <v>536.821623012139</v>
      </c>
      <c r="E364" s="8" t="n">
        <f aca="false">+C363*$B$5/12</f>
        <v>19.7177471132226</v>
      </c>
      <c r="F364" s="8" t="n">
        <f aca="false">+D364-E364</f>
        <v>517.103875898917</v>
      </c>
    </row>
    <row r="365" customFormat="false" ht="15" hidden="false" customHeight="false" outlineLevel="0" collapsed="false">
      <c r="A365" s="5"/>
      <c r="B365" s="0" t="n">
        <f aca="false">+B364+1</f>
        <v>353</v>
      </c>
      <c r="C365" s="6" t="n">
        <f aca="false">IF(B365=0,$B$5,C364-F365)</f>
        <v>3695.89695589269</v>
      </c>
      <c r="D365" s="7" t="n">
        <f aca="false">-PMT($B$5/12,$B$6,$B$4)</f>
        <v>536.821623012139</v>
      </c>
      <c r="E365" s="8" t="n">
        <f aca="false">+C364*$B$5/12</f>
        <v>17.5631476303105</v>
      </c>
      <c r="F365" s="8" t="n">
        <f aca="false">+D365-E365</f>
        <v>519.258475381829</v>
      </c>
    </row>
    <row r="366" customFormat="false" ht="15" hidden="false" customHeight="false" outlineLevel="0" collapsed="false">
      <c r="A366" s="5"/>
      <c r="B366" s="0" t="n">
        <f aca="false">+B365+1</f>
        <v>354</v>
      </c>
      <c r="C366" s="6" t="n">
        <f aca="false">IF(B366=0,$B$5,C365-F366)</f>
        <v>3174.4749035301</v>
      </c>
      <c r="D366" s="7" t="n">
        <f aca="false">-PMT($B$5/12,$B$6,$B$4)</f>
        <v>536.821623012139</v>
      </c>
      <c r="E366" s="8" t="n">
        <f aca="false">+C365*$B$5/12</f>
        <v>15.3995706495529</v>
      </c>
      <c r="F366" s="8" t="n">
        <f aca="false">+D366-E366</f>
        <v>521.422052362586</v>
      </c>
    </row>
    <row r="367" customFormat="false" ht="15" hidden="false" customHeight="false" outlineLevel="0" collapsed="false">
      <c r="A367" s="5"/>
      <c r="B367" s="0" t="n">
        <f aca="false">+B366+1</f>
        <v>355</v>
      </c>
      <c r="C367" s="6" t="n">
        <f aca="false">IF(B367=0,$B$5,C366-F367)</f>
        <v>2650.88025928267</v>
      </c>
      <c r="D367" s="7" t="n">
        <f aca="false">-PMT($B$5/12,$B$6,$B$4)</f>
        <v>536.821623012139</v>
      </c>
      <c r="E367" s="8" t="n">
        <f aca="false">+C366*$B$5/12</f>
        <v>13.2269787647087</v>
      </c>
      <c r="F367" s="8" t="n">
        <f aca="false">+D367-E367</f>
        <v>523.59464424743</v>
      </c>
    </row>
    <row r="368" customFormat="false" ht="15" hidden="false" customHeight="false" outlineLevel="0" collapsed="false">
      <c r="A368" s="5"/>
      <c r="B368" s="0" t="n">
        <f aca="false">+B367+1</f>
        <v>356</v>
      </c>
      <c r="C368" s="6" t="n">
        <f aca="false">IF(B368=0,$B$5,C367-F368)</f>
        <v>2125.10397068421</v>
      </c>
      <c r="D368" s="7" t="n">
        <f aca="false">-PMT($B$5/12,$B$6,$B$4)</f>
        <v>536.821623012139</v>
      </c>
      <c r="E368" s="8" t="n">
        <f aca="false">+C367*$B$5/12</f>
        <v>11.0453344136778</v>
      </c>
      <c r="F368" s="8" t="n">
        <f aca="false">+D368-E368</f>
        <v>525.776288598461</v>
      </c>
    </row>
    <row r="369" customFormat="false" ht="15" hidden="false" customHeight="false" outlineLevel="0" collapsed="false">
      <c r="A369" s="5"/>
      <c r="B369" s="0" t="n">
        <f aca="false">+B368+1</f>
        <v>357</v>
      </c>
      <c r="C369" s="6" t="n">
        <f aca="false">IF(B369=0,$B$5,C368-F369)</f>
        <v>1597.13694754992</v>
      </c>
      <c r="D369" s="7" t="n">
        <f aca="false">-PMT($B$5/12,$B$6,$B$4)</f>
        <v>536.821623012139</v>
      </c>
      <c r="E369" s="8" t="n">
        <f aca="false">+C368*$B$5/12</f>
        <v>8.85459987785086</v>
      </c>
      <c r="F369" s="8" t="n">
        <f aca="false">+D369-E369</f>
        <v>527.967023134288</v>
      </c>
    </row>
    <row r="370" customFormat="false" ht="15" hidden="false" customHeight="false" outlineLevel="0" collapsed="false">
      <c r="A370" s="5"/>
      <c r="B370" s="0" t="n">
        <f aca="false">+B369+1</f>
        <v>358</v>
      </c>
      <c r="C370" s="6" t="n">
        <f aca="false">IF(B370=0,$B$5,C369-F370)</f>
        <v>1066.97006181924</v>
      </c>
      <c r="D370" s="7" t="n">
        <f aca="false">-PMT($B$5/12,$B$6,$B$4)</f>
        <v>536.821623012139</v>
      </c>
      <c r="E370" s="8" t="n">
        <f aca="false">+C369*$B$5/12</f>
        <v>6.654737281458</v>
      </c>
      <c r="F370" s="8" t="n">
        <f aca="false">+D370-E370</f>
        <v>530.166885730681</v>
      </c>
    </row>
    <row r="371" customFormat="false" ht="15" hidden="false" customHeight="false" outlineLevel="0" collapsed="false">
      <c r="A371" s="5"/>
      <c r="B371" s="0" t="n">
        <f aca="false">+B370+1</f>
        <v>359</v>
      </c>
      <c r="C371" s="6" t="n">
        <f aca="false">IF(B371=0,$B$5,C370-F371)</f>
        <v>534.594147398013</v>
      </c>
      <c r="D371" s="7" t="n">
        <f aca="false">-PMT($B$5/12,$B$6,$B$4)</f>
        <v>536.821623012139</v>
      </c>
      <c r="E371" s="8" t="n">
        <f aca="false">+C370*$B$5/12</f>
        <v>4.44570859091349</v>
      </c>
      <c r="F371" s="8" t="n">
        <f aca="false">+D371-E371</f>
        <v>532.375914421226</v>
      </c>
    </row>
    <row r="372" customFormat="false" ht="15" hidden="false" customHeight="false" outlineLevel="0" collapsed="false">
      <c r="A372" s="5"/>
      <c r="B372" s="0" t="n">
        <f aca="false">+B371+1</f>
        <v>360</v>
      </c>
      <c r="C372" s="6" t="n">
        <f aca="false">IF(B372=0,$B$5,C371-F372)</f>
        <v>3.19460013997741E-011</v>
      </c>
      <c r="D372" s="7" t="n">
        <f aca="false">-PMT($B$5/12,$B$6,$B$4)</f>
        <v>536.821623012139</v>
      </c>
      <c r="E372" s="8" t="n">
        <f aca="false">+C371*$B$5/12</f>
        <v>2.22747561415839</v>
      </c>
      <c r="F372" s="8" t="n">
        <f aca="false">+D372-E372</f>
        <v>534.594147397981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4.4251012145749"/>
    <col collapsed="false" hidden="false" max="2" min="2" style="0" width="13.2267206477733"/>
    <col collapsed="false" hidden="false" max="3" min="3" style="0" width="16.7125506072875"/>
    <col collapsed="false" hidden="false" max="5" min="4" style="0" width="8.53441295546559"/>
    <col collapsed="false" hidden="false" max="6" min="6" style="0" width="12.1255060728745"/>
    <col collapsed="false" hidden="false" max="7" min="7" style="0" width="11.9028340080972"/>
    <col collapsed="false" hidden="false" max="8" min="8" style="0" width="11.5708502024291"/>
    <col collapsed="false" hidden="false" max="9" min="9" style="0" width="10.5708502024292"/>
    <col collapsed="false" hidden="false" max="10" min="10" style="0" width="8.53441295546559"/>
    <col collapsed="false" hidden="false" max="11" min="11" style="0" width="9.85425101214575"/>
    <col collapsed="false" hidden="false" max="1025" min="12" style="0" width="8.53441295546559"/>
  </cols>
  <sheetData>
    <row r="2" customFormat="false" ht="15" hidden="false" customHeight="false" outlineLevel="0" collapsed="false">
      <c r="C2" s="1" t="s">
        <v>10</v>
      </c>
    </row>
    <row r="4" customFormat="false" ht="15" hidden="false" customHeight="false" outlineLevel="0" collapsed="false">
      <c r="A4" s="0" t="s">
        <v>1</v>
      </c>
      <c r="B4" s="2" t="n">
        <v>100000</v>
      </c>
      <c r="C4" s="0" t="s">
        <v>1</v>
      </c>
      <c r="D4" s="2" t="n">
        <v>100000</v>
      </c>
    </row>
    <row r="5" customFormat="false" ht="15" hidden="false" customHeight="false" outlineLevel="0" collapsed="false">
      <c r="A5" s="0" t="s">
        <v>11</v>
      </c>
      <c r="B5" s="3" t="n">
        <v>0.03</v>
      </c>
      <c r="C5" s="0" t="s">
        <v>3</v>
      </c>
      <c r="D5" s="3" t="n">
        <v>0.01</v>
      </c>
      <c r="E5" s="0" t="s">
        <v>4</v>
      </c>
    </row>
    <row r="6" customFormat="false" ht="15" hidden="false" customHeight="false" outlineLevel="0" collapsed="false">
      <c r="A6" s="0" t="s">
        <v>5</v>
      </c>
      <c r="B6" s="0" t="n">
        <v>360</v>
      </c>
      <c r="C6" s="0" t="s">
        <v>5</v>
      </c>
      <c r="D6" s="0" t="n">
        <v>360</v>
      </c>
    </row>
    <row r="7" customFormat="false" ht="13.8" hidden="false" customHeight="false" outlineLevel="0" collapsed="false">
      <c r="A7" s="0" t="s">
        <v>12</v>
      </c>
      <c r="B7" s="5" t="n">
        <v>0.03</v>
      </c>
    </row>
    <row r="8" customFormat="false" ht="13.8" hidden="false" customHeight="false" outlineLevel="0" collapsed="false">
      <c r="A8" s="0" t="s">
        <v>13</v>
      </c>
      <c r="B8" s="5" t="n">
        <v>0.01</v>
      </c>
    </row>
    <row r="9" customFormat="false" ht="15" hidden="false" customHeight="false" outlineLevel="0" collapsed="false">
      <c r="A9" s="0" t="s">
        <v>14</v>
      </c>
      <c r="B9" s="5" t="n">
        <v>0.5</v>
      </c>
    </row>
    <row r="10" customFormat="false" ht="13.8" hidden="false" customHeight="false" outlineLevel="0" collapsed="false">
      <c r="A10" s="0" t="s">
        <v>15</v>
      </c>
      <c r="B10" s="9" t="n">
        <f aca="false">NPV(B5/12,K16:K375)</f>
        <v>106818.214486702</v>
      </c>
    </row>
    <row r="11" customFormat="false" ht="15" hidden="false" customHeight="false" outlineLevel="0" collapsed="false">
      <c r="C11" s="0" t="s">
        <v>6</v>
      </c>
    </row>
    <row r="12" customFormat="false" ht="15" hidden="false" customHeight="false" outlineLevel="0" collapsed="false">
      <c r="A12" s="0" t="s">
        <v>16</v>
      </c>
    </row>
    <row r="13" customFormat="false" ht="15" hidden="false" customHeight="false" outlineLevel="0" collapsed="false">
      <c r="A13" s="0" t="s">
        <v>17</v>
      </c>
      <c r="B13" s="4" t="s">
        <v>7</v>
      </c>
      <c r="C13" s="4" t="s">
        <v>1</v>
      </c>
      <c r="D13" s="4" t="s">
        <v>8</v>
      </c>
      <c r="E13" s="4" t="s">
        <v>2</v>
      </c>
      <c r="F13" s="4" t="s">
        <v>9</v>
      </c>
      <c r="G13" s="0" t="s">
        <v>18</v>
      </c>
      <c r="H13" s="0" t="s">
        <v>19</v>
      </c>
      <c r="I13" s="0" t="s">
        <v>14</v>
      </c>
      <c r="J13" s="0" t="s">
        <v>20</v>
      </c>
      <c r="K13" s="0" t="s">
        <v>21</v>
      </c>
    </row>
    <row r="15" customFormat="false" ht="15" hidden="false" customHeight="false" outlineLevel="0" collapsed="false">
      <c r="A15" s="5" t="n">
        <v>0.04</v>
      </c>
      <c r="B15" s="0" t="n">
        <v>0</v>
      </c>
      <c r="C15" s="6" t="n">
        <f aca="false">IF(B15=0,B4,C14-F14)</f>
        <v>100000</v>
      </c>
    </row>
    <row r="16" customFormat="false" ht="13.8" hidden="false" customHeight="false" outlineLevel="0" collapsed="false">
      <c r="A16" s="5" t="n">
        <v>0.058003678360362</v>
      </c>
      <c r="B16" s="0" t="n">
        <f aca="false">+B15+1</f>
        <v>1</v>
      </c>
      <c r="C16" s="6" t="n">
        <f aca="false">IF(B16=0,$B$5,C15-F16)</f>
        <v>99855.9180378679</v>
      </c>
      <c r="D16" s="7" t="n">
        <f aca="false">-PMT(A15/12,$B$6-B15,C15)</f>
        <v>477.415295465459</v>
      </c>
      <c r="E16" s="8" t="n">
        <f aca="false">+C15*A15/12</f>
        <v>333.333333333333</v>
      </c>
      <c r="F16" s="8" t="n">
        <f aca="false">+D16-E16</f>
        <v>144.081962132126</v>
      </c>
      <c r="G16" s="0" t="n">
        <f aca="false">$B$7/12*C15</f>
        <v>250</v>
      </c>
      <c r="H16" s="10" t="n">
        <f aca="false">$B$8/12*C16</f>
        <v>83.2132650315566</v>
      </c>
      <c r="I16" s="10" t="n">
        <f aca="false">H16*$B$9</f>
        <v>41.6066325157783</v>
      </c>
      <c r="J16" s="10" t="n">
        <f aca="false">H16-I16</f>
        <v>41.6066325157783</v>
      </c>
      <c r="K16" s="10" t="n">
        <f aca="false">F16+G16+I16</f>
        <v>435.688594647904</v>
      </c>
    </row>
    <row r="17" customFormat="false" ht="13.8" hidden="false" customHeight="false" outlineLevel="0" collapsed="false">
      <c r="A17" s="5" t="n">
        <v>0.0522123325428538</v>
      </c>
      <c r="B17" s="0" t="n">
        <f aca="false">+B16+1</f>
        <v>2</v>
      </c>
      <c r="C17" s="6" t="n">
        <f aca="false">IF(B17=0,$B$5,C16-F17)</f>
        <v>99752.0480074847</v>
      </c>
      <c r="D17" s="7" t="n">
        <f aca="false">-PMT(A16/12,$B$6-B16,C16)</f>
        <v>586.537576403789</v>
      </c>
      <c r="E17" s="8" t="n">
        <f aca="false">+C16*A16/12</f>
        <v>482.667546020597</v>
      </c>
      <c r="F17" s="8" t="n">
        <f aca="false">+D17-E17</f>
        <v>103.870030383192</v>
      </c>
      <c r="G17" s="10" t="n">
        <f aca="false">$B$7/12*C16</f>
        <v>249.63979509467</v>
      </c>
      <c r="H17" s="10" t="n">
        <f aca="false">$B$8/12*C17</f>
        <v>83.1267066729039</v>
      </c>
      <c r="I17" s="10" t="n">
        <f aca="false">H17*$B$9</f>
        <v>41.563353336452</v>
      </c>
      <c r="J17" s="10" t="n">
        <f aca="false">H17-I17</f>
        <v>41.563353336452</v>
      </c>
      <c r="K17" s="10" t="n">
        <f aca="false">F17+G17+I17</f>
        <v>395.073178814314</v>
      </c>
    </row>
    <row r="18" customFormat="false" ht="13.8" hidden="false" customHeight="false" outlineLevel="0" collapsed="false">
      <c r="A18" s="5" t="n">
        <v>0.0576910904688479</v>
      </c>
      <c r="B18" s="0" t="n">
        <f aca="false">+B17+1</f>
        <v>3</v>
      </c>
      <c r="C18" s="6" t="n">
        <f aca="false">IF(B18=0,$B$5,C17-F18)</f>
        <v>99635.7413699453</v>
      </c>
      <c r="D18" s="7" t="n">
        <f aca="false">-PMT(A17/12,$B$6-B17,C17)</f>
        <v>550.330562739179</v>
      </c>
      <c r="E18" s="8" t="n">
        <f aca="false">+C17*A17/12</f>
        <v>434.023925199793</v>
      </c>
      <c r="F18" s="8" t="n">
        <f aca="false">+D18-E18</f>
        <v>116.306637539387</v>
      </c>
      <c r="G18" s="10" t="n">
        <f aca="false">$B$7/12*C17</f>
        <v>249.380120018712</v>
      </c>
      <c r="H18" s="10" t="n">
        <f aca="false">$B$8/12*C18</f>
        <v>83.0297844749544</v>
      </c>
      <c r="I18" s="10" t="n">
        <f aca="false">H18*$B$9</f>
        <v>41.5148922374772</v>
      </c>
      <c r="J18" s="10" t="n">
        <f aca="false">H18-I18</f>
        <v>41.5148922374772</v>
      </c>
      <c r="K18" s="10" t="n">
        <f aca="false">F18+G18+I18</f>
        <v>407.201649795576</v>
      </c>
    </row>
    <row r="19" customFormat="false" ht="13.8" hidden="false" customHeight="false" outlineLevel="0" collapsed="false">
      <c r="A19" s="5" t="n">
        <v>0.0587337189722486</v>
      </c>
      <c r="B19" s="0" t="n">
        <f aca="false">+B18+1</f>
        <v>4</v>
      </c>
      <c r="C19" s="6" t="n">
        <f aca="false">IF(B19=0,$B$5,C18-F19)</f>
        <v>99530.2591528153</v>
      </c>
      <c r="D19" s="7" t="n">
        <f aca="false">-PMT(A18/12,$B$6-B18,C18)</f>
        <v>584.490097905358</v>
      </c>
      <c r="E19" s="8" t="n">
        <f aca="false">+C18*A18/12</f>
        <v>479.007880775354</v>
      </c>
      <c r="F19" s="8" t="n">
        <f aca="false">+D19-E19</f>
        <v>105.482217130004</v>
      </c>
      <c r="G19" s="10" t="n">
        <f aca="false">$B$7/12*C18</f>
        <v>249.089353424863</v>
      </c>
      <c r="H19" s="10" t="n">
        <f aca="false">$B$8/12*C19</f>
        <v>82.9418826273461</v>
      </c>
      <c r="I19" s="10" t="n">
        <f aca="false">H19*$B$9</f>
        <v>41.470941313673</v>
      </c>
      <c r="J19" s="10" t="n">
        <f aca="false">H19-I19</f>
        <v>41.470941313673</v>
      </c>
      <c r="K19" s="10" t="n">
        <f aca="false">F19+G19+I19</f>
        <v>396.04251186854</v>
      </c>
    </row>
    <row r="20" customFormat="false" ht="13.8" hidden="false" customHeight="false" outlineLevel="0" collapsed="false">
      <c r="A20" s="5" t="n">
        <v>0.0553358830396032</v>
      </c>
      <c r="B20" s="0" t="n">
        <f aca="false">+B19+1</f>
        <v>5</v>
      </c>
      <c r="C20" s="6" t="n">
        <f aca="false">IF(B20=0,$B$5,C19-F20)</f>
        <v>99426.3231121121</v>
      </c>
      <c r="D20" s="7" t="n">
        <f aca="false">-PMT(A19/12,$B$6-B19,C19)</f>
        <v>591.084563229545</v>
      </c>
      <c r="E20" s="8" t="n">
        <f aca="false">+C19*A19/12</f>
        <v>487.148522526377</v>
      </c>
      <c r="F20" s="8" t="n">
        <f aca="false">+D20-E20</f>
        <v>103.936040703168</v>
      </c>
      <c r="G20" s="10" t="n">
        <f aca="false">$B$7/12*C19</f>
        <v>248.825647882038</v>
      </c>
      <c r="H20" s="10" t="n">
        <f aca="false">$B$8/12*C20</f>
        <v>82.8552692600935</v>
      </c>
      <c r="I20" s="10" t="n">
        <f aca="false">H20*$B$9</f>
        <v>41.4276346300467</v>
      </c>
      <c r="J20" s="10" t="n">
        <f aca="false">H20-I20</f>
        <v>41.4276346300467</v>
      </c>
      <c r="K20" s="10" t="n">
        <f aca="false">F20+G20+I20</f>
        <v>394.189323215253</v>
      </c>
    </row>
    <row r="21" customFormat="false" ht="13.8" hidden="false" customHeight="false" outlineLevel="0" collapsed="false">
      <c r="A21" s="5" t="n">
        <v>0.0416439592784292</v>
      </c>
      <c r="B21" s="0" t="n">
        <f aca="false">+B20+1</f>
        <v>6</v>
      </c>
      <c r="C21" s="6" t="n">
        <f aca="false">IF(B21=0,$B$5,C20-F21)</f>
        <v>99315.0540576499</v>
      </c>
      <c r="D21" s="7" t="n">
        <f aca="false">-PMT(A20/12,$B$6-B20,C20)</f>
        <v>569.756003361414</v>
      </c>
      <c r="E21" s="8" t="n">
        <f aca="false">+C20*A20/12</f>
        <v>458.486948899136</v>
      </c>
      <c r="F21" s="8" t="n">
        <f aca="false">+D21-E21</f>
        <v>111.269054462279</v>
      </c>
      <c r="G21" s="10" t="n">
        <f aca="false">$B$7/12*C20</f>
        <v>248.56580778028</v>
      </c>
      <c r="H21" s="10" t="n">
        <f aca="false">$B$8/12*C21</f>
        <v>82.7625450480416</v>
      </c>
      <c r="I21" s="10" t="n">
        <f aca="false">H21*$B$9</f>
        <v>41.3812725240208</v>
      </c>
      <c r="J21" s="10" t="n">
        <f aca="false">H21-I21</f>
        <v>41.3812725240208</v>
      </c>
      <c r="K21" s="10" t="n">
        <f aca="false">F21+G21+I21</f>
        <v>401.21613476658</v>
      </c>
    </row>
    <row r="22" customFormat="false" ht="13.8" hidden="false" customHeight="false" outlineLevel="0" collapsed="false">
      <c r="A22" s="5" t="n">
        <v>0.0488047760510558</v>
      </c>
      <c r="B22" s="0" t="n">
        <f aca="false">+B21+1</f>
        <v>7</v>
      </c>
      <c r="C22" s="6" t="n">
        <f aca="false">IF(B22=0,$B$5,C21-F22)</f>
        <v>99171.9739969211</v>
      </c>
      <c r="D22" s="7" t="n">
        <f aca="false">-PMT(A21/12,$B$6-B21,C21)</f>
        <v>487.73606630479</v>
      </c>
      <c r="E22" s="8" t="n">
        <f aca="false">+C21*A21/12</f>
        <v>344.65600557598</v>
      </c>
      <c r="F22" s="8" t="n">
        <f aca="false">+D22-E22</f>
        <v>143.08006072881</v>
      </c>
      <c r="G22" s="10" t="n">
        <f aca="false">$B$7/12*C21</f>
        <v>248.287635144125</v>
      </c>
      <c r="H22" s="10" t="n">
        <f aca="false">$B$8/12*C22</f>
        <v>82.6433116641009</v>
      </c>
      <c r="I22" s="10" t="n">
        <f aca="false">H22*$B$9</f>
        <v>41.3216558320504</v>
      </c>
      <c r="J22" s="10" t="n">
        <f aca="false">H22-I22</f>
        <v>41.3216558320504</v>
      </c>
      <c r="K22" s="10" t="n">
        <f aca="false">F22+G22+I22</f>
        <v>432.689351704985</v>
      </c>
    </row>
    <row r="23" customFormat="false" ht="13.8" hidden="false" customHeight="false" outlineLevel="0" collapsed="false">
      <c r="A23" s="5" t="n">
        <v>0.0482458662360508</v>
      </c>
      <c r="B23" s="0" t="n">
        <f aca="false">+B22+1</f>
        <v>8</v>
      </c>
      <c r="C23" s="6" t="n">
        <f aca="false">IF(B23=0,$B$5,C22-F23)</f>
        <v>99045.5457043101</v>
      </c>
      <c r="D23" s="7" t="n">
        <f aca="false">-PMT(A22/12,$B$6-B22,C22)</f>
        <v>529.767124399407</v>
      </c>
      <c r="E23" s="8" t="n">
        <f aca="false">+C22*A22/12</f>
        <v>403.338831788405</v>
      </c>
      <c r="F23" s="8" t="n">
        <f aca="false">+D23-E23</f>
        <v>126.428292611002</v>
      </c>
      <c r="G23" s="10" t="n">
        <f aca="false">$B$7/12*C22</f>
        <v>247.929934992303</v>
      </c>
      <c r="H23" s="10" t="n">
        <f aca="false">$B$8/12*C23</f>
        <v>82.5379547535917</v>
      </c>
      <c r="I23" s="10" t="n">
        <f aca="false">H23*$B$9</f>
        <v>41.2689773767959</v>
      </c>
      <c r="J23" s="10" t="n">
        <f aca="false">H23-I23</f>
        <v>41.2689773767959</v>
      </c>
      <c r="K23" s="10" t="n">
        <f aca="false">F23+G23+I23</f>
        <v>415.6272049801</v>
      </c>
    </row>
    <row r="24" customFormat="false" ht="13.8" hidden="false" customHeight="false" outlineLevel="0" collapsed="false">
      <c r="A24" s="5" t="n">
        <v>0.0514649453435795</v>
      </c>
      <c r="B24" s="0" t="n">
        <f aca="false">+B23+1</f>
        <v>9</v>
      </c>
      <c r="C24" s="6" t="n">
        <f aca="false">IF(B24=0,$B$5,C23-F24)</f>
        <v>98917.3258827556</v>
      </c>
      <c r="D24" s="7" t="n">
        <f aca="false">-PMT(A23/12,$B$6-B23,C23)</f>
        <v>526.431333998357</v>
      </c>
      <c r="E24" s="8" t="n">
        <f aca="false">+C23*A23/12</f>
        <v>398.2115124439</v>
      </c>
      <c r="F24" s="8" t="n">
        <f aca="false">+D24-E24</f>
        <v>128.219821554457</v>
      </c>
      <c r="G24" s="10" t="n">
        <f aca="false">$B$7/12*C23</f>
        <v>247.613864260775</v>
      </c>
      <c r="H24" s="10" t="n">
        <f aca="false">$B$8/12*C24</f>
        <v>82.4311049022963</v>
      </c>
      <c r="I24" s="10" t="n">
        <f aca="false">H24*$B$9</f>
        <v>41.2155524511482</v>
      </c>
      <c r="J24" s="10" t="n">
        <f aca="false">H24-I24</f>
        <v>41.2155524511482</v>
      </c>
      <c r="K24" s="10" t="n">
        <f aca="false">F24+G24+I24</f>
        <v>417.04923826638</v>
      </c>
    </row>
    <row r="25" customFormat="false" ht="13.8" hidden="false" customHeight="false" outlineLevel="0" collapsed="false">
      <c r="A25" s="5" t="n">
        <v>0.0522441881014964</v>
      </c>
      <c r="B25" s="0" t="n">
        <f aca="false">+B24+1</f>
        <v>10</v>
      </c>
      <c r="C25" s="6" t="n">
        <f aca="false">IF(B25=0,$B$5,C24-F25)</f>
        <v>98795.8131405371</v>
      </c>
      <c r="D25" s="7" t="n">
        <f aca="false">-PMT(A24/12,$B$6-B24,C24)</f>
        <v>545.743973059208</v>
      </c>
      <c r="E25" s="8" t="n">
        <f aca="false">+C24*A24/12</f>
        <v>424.231230840755</v>
      </c>
      <c r="F25" s="8" t="n">
        <f aca="false">+D25-E25</f>
        <v>121.512742218453</v>
      </c>
      <c r="G25" s="10" t="n">
        <f aca="false">$B$7/12*C24</f>
        <v>247.293314706889</v>
      </c>
      <c r="H25" s="10" t="n">
        <f aca="false">$B$8/12*C25</f>
        <v>82.3298442837809</v>
      </c>
      <c r="I25" s="10" t="n">
        <f aca="false">H25*$B$9</f>
        <v>41.1649221418905</v>
      </c>
      <c r="J25" s="10" t="n">
        <f aca="false">H25-I25</f>
        <v>41.1649221418905</v>
      </c>
      <c r="K25" s="10" t="n">
        <f aca="false">F25+G25+I25</f>
        <v>409.970979067233</v>
      </c>
    </row>
    <row r="26" customFormat="false" ht="13.8" hidden="false" customHeight="false" outlineLevel="0" collapsed="false">
      <c r="A26" s="5" t="n">
        <v>0.0588288935953606</v>
      </c>
      <c r="B26" s="0" t="n">
        <f aca="false">+B25+1</f>
        <v>11</v>
      </c>
      <c r="C26" s="6" t="n">
        <f aca="false">IF(B26=0,$B$5,C25-F26)</f>
        <v>98675.4789922704</v>
      </c>
      <c r="D26" s="7" t="n">
        <f aca="false">-PMT(A25/12,$B$6-B25,C25)</f>
        <v>550.459735379581</v>
      </c>
      <c r="E26" s="8" t="n">
        <f aca="false">+C25*A25/12</f>
        <v>430.125587112876</v>
      </c>
      <c r="F26" s="8" t="n">
        <f aca="false">+D26-E26</f>
        <v>120.334148266705</v>
      </c>
      <c r="G26" s="10" t="n">
        <f aca="false">$B$7/12*C25</f>
        <v>246.989532851343</v>
      </c>
      <c r="H26" s="10" t="n">
        <f aca="false">$B$8/12*C26</f>
        <v>82.229565826892</v>
      </c>
      <c r="I26" s="10" t="n">
        <f aca="false">H26*$B$9</f>
        <v>41.114782913446</v>
      </c>
      <c r="J26" s="10" t="n">
        <f aca="false">H26-I26</f>
        <v>41.114782913446</v>
      </c>
      <c r="K26" s="10" t="n">
        <f aca="false">F26+G26+I26</f>
        <v>408.438464031494</v>
      </c>
    </row>
    <row r="27" customFormat="false" ht="13.8" hidden="false" customHeight="false" outlineLevel="0" collapsed="false">
      <c r="A27" s="5" t="n">
        <v>0.0539604687964035</v>
      </c>
      <c r="B27" s="0" t="n">
        <f aca="false">+B26+1</f>
        <v>12</v>
      </c>
      <c r="C27" s="6" t="n">
        <f aca="false">IF(B27=0,$B$5,C26-F27)</f>
        <v>98568.2435339941</v>
      </c>
      <c r="D27" s="7" t="n">
        <f aca="false">-PMT(A26/12,$B$6-B26,C26)</f>
        <v>590.982896118587</v>
      </c>
      <c r="E27" s="8" t="n">
        <f aca="false">+C26*A26/12</f>
        <v>483.747437842293</v>
      </c>
      <c r="F27" s="8" t="n">
        <f aca="false">+D27-E27</f>
        <v>107.235458276294</v>
      </c>
      <c r="G27" s="10" t="n">
        <f aca="false">$B$7/12*C26</f>
        <v>246.688697480676</v>
      </c>
      <c r="H27" s="10" t="n">
        <f aca="false">$B$8/12*C27</f>
        <v>82.1402029449951</v>
      </c>
      <c r="I27" s="10" t="n">
        <f aca="false">H27*$B$9</f>
        <v>41.0701014724976</v>
      </c>
      <c r="J27" s="10" t="n">
        <f aca="false">H27-I27</f>
        <v>41.0701014724976</v>
      </c>
      <c r="K27" s="10" t="n">
        <f aca="false">F27+G27+I27</f>
        <v>394.994257229467</v>
      </c>
    </row>
    <row r="28" customFormat="false" ht="13.8" hidden="false" customHeight="false" outlineLevel="0" collapsed="false">
      <c r="A28" s="5" t="n">
        <v>0.0590964875407299</v>
      </c>
      <c r="B28" s="0" t="n">
        <f aca="false">+B27+1</f>
        <v>13</v>
      </c>
      <c r="C28" s="6" t="n">
        <f aca="false">IF(B28=0,$B$5,C27-F28)</f>
        <v>98450.5263139006</v>
      </c>
      <c r="D28" s="7" t="n">
        <f aca="false">-PMT(A27/12,$B$6-B27,C27)</f>
        <v>560.949605887945</v>
      </c>
      <c r="E28" s="8" t="n">
        <f aca="false">+C27*A27/12</f>
        <v>443.232385794366</v>
      </c>
      <c r="F28" s="8" t="n">
        <f aca="false">+D28-E28</f>
        <v>117.717220093579</v>
      </c>
      <c r="G28" s="10" t="n">
        <f aca="false">$B$7/12*C27</f>
        <v>246.420608834985</v>
      </c>
      <c r="H28" s="10" t="n">
        <f aca="false">$B$8/12*C28</f>
        <v>82.0421052615838</v>
      </c>
      <c r="I28" s="10" t="n">
        <f aca="false">H28*$B$9</f>
        <v>41.0210526307919</v>
      </c>
      <c r="J28" s="10" t="n">
        <f aca="false">H28-I28</f>
        <v>41.0210526307919</v>
      </c>
      <c r="K28" s="10" t="n">
        <f aca="false">F28+G28+I28</f>
        <v>405.158881559357</v>
      </c>
    </row>
    <row r="29" customFormat="false" ht="13.8" hidden="false" customHeight="false" outlineLevel="0" collapsed="false">
      <c r="A29" s="5" t="n">
        <v>0.0585991025867363</v>
      </c>
      <c r="B29" s="0" t="n">
        <f aca="false">+B28+1</f>
        <v>14</v>
      </c>
      <c r="C29" s="6" t="n">
        <f aca="false">IF(B29=0,$B$5,C28-F29)</f>
        <v>98342.7750326379</v>
      </c>
      <c r="D29" s="7" t="n">
        <f aca="false">-PMT(A28/12,$B$6-B28,C28)</f>
        <v>592.591306403306</v>
      </c>
      <c r="E29" s="8" t="n">
        <f aca="false">+C28*A28/12</f>
        <v>484.840025140644</v>
      </c>
      <c r="F29" s="8" t="n">
        <f aca="false">+D29-E29</f>
        <v>107.751281262662</v>
      </c>
      <c r="G29" s="10" t="n">
        <f aca="false">$B$7/12*C28</f>
        <v>246.126315784751</v>
      </c>
      <c r="H29" s="10" t="n">
        <f aca="false">$B$8/12*C29</f>
        <v>81.9523125271983</v>
      </c>
      <c r="I29" s="10" t="n">
        <f aca="false">H29*$B$9</f>
        <v>40.9761562635991</v>
      </c>
      <c r="J29" s="10" t="n">
        <f aca="false">H29-I29</f>
        <v>40.9761562635991</v>
      </c>
      <c r="K29" s="10" t="n">
        <f aca="false">F29+G29+I29</f>
        <v>394.853753311013</v>
      </c>
    </row>
    <row r="30" customFormat="false" ht="13.8" hidden="false" customHeight="false" outlineLevel="0" collapsed="false">
      <c r="A30" s="5" t="n">
        <v>0.0436714037100055</v>
      </c>
      <c r="B30" s="0" t="n">
        <f aca="false">+B29+1</f>
        <v>15</v>
      </c>
      <c r="C30" s="6" t="n">
        <f aca="false">IF(B30=0,$B$5,C29-F30)</f>
        <v>98233.5100201883</v>
      </c>
      <c r="D30" s="7" t="n">
        <f aca="false">-PMT(A29/12,$B$6-B29,C29)</f>
        <v>589.498209349715</v>
      </c>
      <c r="E30" s="8" t="n">
        <f aca="false">+C29*A29/12</f>
        <v>480.233196900156</v>
      </c>
      <c r="F30" s="8" t="n">
        <f aca="false">+D30-E30</f>
        <v>109.265012449559</v>
      </c>
      <c r="G30" s="10" t="n">
        <f aca="false">$B$7/12*C29</f>
        <v>245.856937581595</v>
      </c>
      <c r="H30" s="10" t="n">
        <f aca="false">$B$8/12*C30</f>
        <v>81.8612583501569</v>
      </c>
      <c r="I30" s="10" t="n">
        <f aca="false">H30*$B$9</f>
        <v>40.9306291750785</v>
      </c>
      <c r="J30" s="10" t="n">
        <f aca="false">H30-I30</f>
        <v>40.9306291750785</v>
      </c>
      <c r="K30" s="10" t="n">
        <f aca="false">F30+G30+I30</f>
        <v>396.052579206232</v>
      </c>
    </row>
    <row r="31" customFormat="false" ht="13.8" hidden="false" customHeight="false" outlineLevel="0" collapsed="false">
      <c r="A31" s="5" t="n">
        <v>0.0429415093070134</v>
      </c>
      <c r="B31" s="0" t="n">
        <f aca="false">+B30+1</f>
        <v>16</v>
      </c>
      <c r="C31" s="6" t="n">
        <f aca="false">IF(B31=0,$B$5,C30-F31)</f>
        <v>98090.6123846985</v>
      </c>
      <c r="D31" s="7" t="n">
        <f aca="false">-PMT(A30/12,$B$6-B30,C30)</f>
        <v>500.39724165172</v>
      </c>
      <c r="E31" s="8" t="n">
        <f aca="false">+C30*A30/12</f>
        <v>357.499606161876</v>
      </c>
      <c r="F31" s="8" t="n">
        <f aca="false">+D31-E31</f>
        <v>142.897635489844</v>
      </c>
      <c r="G31" s="10" t="n">
        <f aca="false">$B$7/12*C30</f>
        <v>245.583775050471</v>
      </c>
      <c r="H31" s="10" t="n">
        <f aca="false">$B$8/12*C31</f>
        <v>81.7421769872487</v>
      </c>
      <c r="I31" s="10" t="n">
        <f aca="false">H31*$B$9</f>
        <v>40.8710884936244</v>
      </c>
      <c r="J31" s="10" t="n">
        <f aca="false">H31-I31</f>
        <v>40.8710884936244</v>
      </c>
      <c r="K31" s="10" t="n">
        <f aca="false">F31+G31+I31</f>
        <v>429.352499033939</v>
      </c>
    </row>
    <row r="32" customFormat="false" ht="13.8" hidden="false" customHeight="false" outlineLevel="0" collapsed="false">
      <c r="A32" s="5" t="n">
        <v>0.052761573392903</v>
      </c>
      <c r="B32" s="0" t="n">
        <f aca="false">+B31+1</f>
        <v>17</v>
      </c>
      <c r="C32" s="6" t="n">
        <f aca="false">IF(B32=0,$B$5,C31-F32)</f>
        <v>97945.3916487425</v>
      </c>
      <c r="D32" s="7" t="n">
        <f aca="false">-PMT(A31/12,$B$6-B31,C31)</f>
        <v>496.233981343371</v>
      </c>
      <c r="E32" s="8" t="n">
        <f aca="false">+C31*A31/12</f>
        <v>351.013245387347</v>
      </c>
      <c r="F32" s="8" t="n">
        <f aca="false">+D32-E32</f>
        <v>145.220735956024</v>
      </c>
      <c r="G32" s="10" t="n">
        <f aca="false">$B$7/12*C31</f>
        <v>245.226530961746</v>
      </c>
      <c r="H32" s="10" t="n">
        <f aca="false">$B$8/12*C32</f>
        <v>81.6211597072854</v>
      </c>
      <c r="I32" s="10" t="n">
        <f aca="false">H32*$B$9</f>
        <v>40.8105798536427</v>
      </c>
      <c r="J32" s="10" t="n">
        <f aca="false">H32-I32</f>
        <v>40.8105798536427</v>
      </c>
      <c r="K32" s="10" t="n">
        <f aca="false">F32+G32+I32</f>
        <v>431.257846771413</v>
      </c>
    </row>
    <row r="33" customFormat="false" ht="13.8" hidden="false" customHeight="false" outlineLevel="0" collapsed="false">
      <c r="A33" s="5" t="n">
        <v>0.049935445610451</v>
      </c>
      <c r="B33" s="0" t="n">
        <f aca="false">+B32+1</f>
        <v>18</v>
      </c>
      <c r="C33" s="6" t="n">
        <f aca="false">IF(B33=0,$B$5,C32-F33)</f>
        <v>97822.4635145729</v>
      </c>
      <c r="D33" s="7" t="n">
        <f aca="false">-PMT(A32/12,$B$6-B32,C32)</f>
        <v>553.574215000527</v>
      </c>
      <c r="E33" s="8" t="n">
        <f aca="false">+C32*A32/12</f>
        <v>430.646080830979</v>
      </c>
      <c r="F33" s="8" t="n">
        <f aca="false">+D33-E33</f>
        <v>122.928134169548</v>
      </c>
      <c r="G33" s="10" t="n">
        <f aca="false">$B$7/12*C32</f>
        <v>244.863479121856</v>
      </c>
      <c r="H33" s="10" t="n">
        <f aca="false">$B$8/12*C33</f>
        <v>81.5187195954774</v>
      </c>
      <c r="I33" s="10" t="n">
        <f aca="false">H33*$B$9</f>
        <v>40.7593597977387</v>
      </c>
      <c r="J33" s="10" t="n">
        <f aca="false">H33-I33</f>
        <v>40.7593597977387</v>
      </c>
      <c r="K33" s="10" t="n">
        <f aca="false">F33+G33+I33</f>
        <v>408.550973089143</v>
      </c>
    </row>
    <row r="34" customFormat="false" ht="13.8" hidden="false" customHeight="false" outlineLevel="0" collapsed="false">
      <c r="A34" s="5" t="n">
        <v>0.0470836462571701</v>
      </c>
      <c r="B34" s="0" t="n">
        <f aca="false">+B33+1</f>
        <v>19</v>
      </c>
      <c r="C34" s="6" t="n">
        <f aca="false">IF(B34=0,$B$5,C33-F34)</f>
        <v>97692.7406997763</v>
      </c>
      <c r="D34" s="7" t="n">
        <f aca="false">-PMT(A33/12,$B$6-B33,C33)</f>
        <v>536.790173655947</v>
      </c>
      <c r="E34" s="8" t="n">
        <f aca="false">+C33*A33/12</f>
        <v>407.067358859357</v>
      </c>
      <c r="F34" s="8" t="n">
        <f aca="false">+D34-E34</f>
        <v>129.72281479659</v>
      </c>
      <c r="G34" s="10" t="n">
        <f aca="false">$B$7/12*C33</f>
        <v>244.556158786432</v>
      </c>
      <c r="H34" s="10" t="n">
        <f aca="false">$B$8/12*C34</f>
        <v>81.4106172498136</v>
      </c>
      <c r="I34" s="10" t="n">
        <f aca="false">H34*$B$9</f>
        <v>40.7053086249068</v>
      </c>
      <c r="J34" s="10" t="n">
        <f aca="false">H34-I34</f>
        <v>40.7053086249068</v>
      </c>
      <c r="K34" s="10" t="n">
        <f aca="false">F34+G34+I34</f>
        <v>414.984282207929</v>
      </c>
    </row>
    <row r="35" customFormat="false" ht="13.8" hidden="false" customHeight="false" outlineLevel="0" collapsed="false">
      <c r="A35" s="5" t="n">
        <v>0.0414317938517639</v>
      </c>
      <c r="B35" s="0" t="n">
        <f aca="false">+B34+1</f>
        <v>20</v>
      </c>
      <c r="C35" s="6" t="n">
        <f aca="false">IF(B35=0,$B$5,C34-F35)</f>
        <v>97555.9073374335</v>
      </c>
      <c r="D35" s="7" t="n">
        <f aca="false">-PMT(A34/12,$B$6-B34,C34)</f>
        <v>520.144232759616</v>
      </c>
      <c r="E35" s="8" t="n">
        <f aca="false">+C34*A34/12</f>
        <v>383.31087041681</v>
      </c>
      <c r="F35" s="8" t="n">
        <f aca="false">+D35-E35</f>
        <v>136.833362342806</v>
      </c>
      <c r="G35" s="10" t="n">
        <f aca="false">$B$7/12*C34</f>
        <v>244.231851749441</v>
      </c>
      <c r="H35" s="10" t="n">
        <f aca="false">$B$8/12*C35</f>
        <v>81.2965894478613</v>
      </c>
      <c r="I35" s="10" t="n">
        <f aca="false">H35*$B$9</f>
        <v>40.6482947239306</v>
      </c>
      <c r="J35" s="10" t="n">
        <f aca="false">H35-I35</f>
        <v>40.6482947239306</v>
      </c>
      <c r="K35" s="10" t="n">
        <f aca="false">F35+G35+I35</f>
        <v>421.713508816178</v>
      </c>
    </row>
    <row r="36" customFormat="false" ht="13.8" hidden="false" customHeight="false" outlineLevel="0" collapsed="false">
      <c r="A36" s="5" t="n">
        <v>0.0533599474574566</v>
      </c>
      <c r="B36" s="0" t="n">
        <f aca="false">+B35+1</f>
        <v>21</v>
      </c>
      <c r="C36" s="6" t="n">
        <f aca="false">IF(B36=0,$B$5,C35-F36)</f>
        <v>97404.7320901739</v>
      </c>
      <c r="D36" s="7" t="n">
        <f aca="false">-PMT(A35/12,$B$6-B35,C35)</f>
        <v>488.001600745184</v>
      </c>
      <c r="E36" s="8" t="n">
        <f aca="false">+C35*A35/12</f>
        <v>336.826353485527</v>
      </c>
      <c r="F36" s="8" t="n">
        <f aca="false">+D36-E36</f>
        <v>151.175247259657</v>
      </c>
      <c r="G36" s="10" t="n">
        <f aca="false">$B$7/12*C35</f>
        <v>243.889768343584</v>
      </c>
      <c r="H36" s="10" t="n">
        <f aca="false">$B$8/12*C36</f>
        <v>81.1706100751449</v>
      </c>
      <c r="I36" s="10" t="n">
        <f aca="false">H36*$B$9</f>
        <v>40.5853050375724</v>
      </c>
      <c r="J36" s="10" t="n">
        <f aca="false">H36-I36</f>
        <v>40.5853050375724</v>
      </c>
      <c r="K36" s="10" t="n">
        <f aca="false">F36+G36+I36</f>
        <v>435.650320640813</v>
      </c>
    </row>
    <row r="37" customFormat="false" ht="13.8" hidden="false" customHeight="false" outlineLevel="0" collapsed="false">
      <c r="A37" s="5" t="n">
        <v>0.0556544170774094</v>
      </c>
      <c r="B37" s="0" t="n">
        <f aca="false">+B36+1</f>
        <v>22</v>
      </c>
      <c r="C37" s="6" t="n">
        <f aca="false">IF(B37=0,$B$5,C36-F37)</f>
        <v>97280.9817443902</v>
      </c>
      <c r="D37" s="7" t="n">
        <f aca="false">-PMT(A36/12,$B$6-B36,C36)</f>
        <v>556.876294653596</v>
      </c>
      <c r="E37" s="8" t="n">
        <f aca="false">+C36*A36/12</f>
        <v>433.125948869943</v>
      </c>
      <c r="F37" s="8" t="n">
        <f aca="false">+D37-E37</f>
        <v>123.750345783654</v>
      </c>
      <c r="G37" s="10" t="n">
        <f aca="false">$B$7/12*C36</f>
        <v>243.511830225435</v>
      </c>
      <c r="H37" s="10" t="n">
        <f aca="false">$B$8/12*C37</f>
        <v>81.0674847869919</v>
      </c>
      <c r="I37" s="10" t="n">
        <f aca="false">H37*$B$9</f>
        <v>40.5337423934959</v>
      </c>
      <c r="J37" s="10" t="n">
        <f aca="false">H37-I37</f>
        <v>40.5337423934959</v>
      </c>
      <c r="K37" s="10" t="n">
        <f aca="false">F37+G37+I37</f>
        <v>407.795918402584</v>
      </c>
    </row>
    <row r="38" customFormat="false" ht="13.8" hidden="false" customHeight="false" outlineLevel="0" collapsed="false">
      <c r="A38" s="5" t="n">
        <v>0.0474983061458366</v>
      </c>
      <c r="B38" s="0" t="n">
        <f aca="false">+B37+1</f>
        <v>23</v>
      </c>
      <c r="C38" s="6" t="n">
        <f aca="false">IF(B38=0,$B$5,C37-F38)</f>
        <v>97161.5526951222</v>
      </c>
      <c r="D38" s="7" t="n">
        <f aca="false">-PMT(A37/12,$B$6-B37,C37)</f>
        <v>570.60541024321</v>
      </c>
      <c r="E38" s="8" t="n">
        <f aca="false">+C37*A37/12</f>
        <v>451.176360975178</v>
      </c>
      <c r="F38" s="8" t="n">
        <f aca="false">+D38-E38</f>
        <v>119.429049268032</v>
      </c>
      <c r="G38" s="10" t="n">
        <f aca="false">$B$7/12*C37</f>
        <v>243.202454360976</v>
      </c>
      <c r="H38" s="10" t="n">
        <f aca="false">$B$8/12*C38</f>
        <v>80.9679605792685</v>
      </c>
      <c r="I38" s="10" t="n">
        <f aca="false">H38*$B$9</f>
        <v>40.4839802896342</v>
      </c>
      <c r="J38" s="10" t="n">
        <f aca="false">H38-I38</f>
        <v>40.4839802896342</v>
      </c>
      <c r="K38" s="10" t="n">
        <f aca="false">F38+G38+I38</f>
        <v>403.115483918642</v>
      </c>
    </row>
    <row r="39" customFormat="false" ht="13.8" hidden="false" customHeight="false" outlineLevel="0" collapsed="false">
      <c r="A39" s="5" t="n">
        <v>0.0462758007455319</v>
      </c>
      <c r="B39" s="0" t="n">
        <f aca="false">+B38+1</f>
        <v>24</v>
      </c>
      <c r="C39" s="6" t="n">
        <f aca="false">IF(B39=0,$B$5,C38-F39)</f>
        <v>97023.5049675451</v>
      </c>
      <c r="D39" s="7" t="n">
        <f aca="false">-PMT(A38/12,$B$6-B38,C38)</f>
        <v>522.631825536889</v>
      </c>
      <c r="E39" s="8" t="n">
        <f aca="false">+C38*A38/12</f>
        <v>384.584097959813</v>
      </c>
      <c r="F39" s="8" t="n">
        <f aca="false">+D39-E39</f>
        <v>138.047727577077</v>
      </c>
      <c r="G39" s="10" t="n">
        <f aca="false">$B$7/12*C38</f>
        <v>242.903881737805</v>
      </c>
      <c r="H39" s="10" t="n">
        <f aca="false">$B$8/12*C39</f>
        <v>80.8529208062876</v>
      </c>
      <c r="I39" s="10" t="n">
        <f aca="false">H39*$B$9</f>
        <v>40.4264604031438</v>
      </c>
      <c r="J39" s="10" t="n">
        <f aca="false">H39-I39</f>
        <v>40.4264604031438</v>
      </c>
      <c r="K39" s="10" t="n">
        <f aca="false">F39+G39+I39</f>
        <v>421.378069718026</v>
      </c>
    </row>
    <row r="40" customFormat="false" ht="13.8" hidden="false" customHeight="false" outlineLevel="0" collapsed="false">
      <c r="A40" s="5" t="n">
        <v>0.0530876449917191</v>
      </c>
      <c r="B40" s="0" t="n">
        <f aca="false">+B39+1</f>
        <v>25</v>
      </c>
      <c r="C40" s="6" t="n">
        <f aca="false">IF(B40=0,$B$5,C39-F40)</f>
        <v>96882.023573653</v>
      </c>
      <c r="D40" s="7" t="n">
        <f aca="false">-PMT(A39/12,$B$6-B39,C39)</f>
        <v>515.634759184687</v>
      </c>
      <c r="E40" s="8" t="n">
        <f aca="false">+C39*A39/12</f>
        <v>374.153365292603</v>
      </c>
      <c r="F40" s="8" t="n">
        <f aca="false">+D40-E40</f>
        <v>141.481393892084</v>
      </c>
      <c r="G40" s="10" t="n">
        <f aca="false">$B$7/12*C39</f>
        <v>242.558762418863</v>
      </c>
      <c r="H40" s="10" t="n">
        <f aca="false">$B$8/12*C40</f>
        <v>80.7350196447108</v>
      </c>
      <c r="I40" s="10" t="n">
        <f aca="false">H40*$B$9</f>
        <v>40.3675098223554</v>
      </c>
      <c r="J40" s="10" t="n">
        <f aca="false">H40-I40</f>
        <v>40.3675098223554</v>
      </c>
      <c r="K40" s="10" t="n">
        <f aca="false">F40+G40+I40</f>
        <v>424.407666133302</v>
      </c>
    </row>
    <row r="41" customFormat="false" ht="13.8" hidden="false" customHeight="false" outlineLevel="0" collapsed="false">
      <c r="A41" s="5" t="n">
        <v>0.0599547387025899</v>
      </c>
      <c r="B41" s="0" t="n">
        <f aca="false">+B40+1</f>
        <v>26</v>
      </c>
      <c r="C41" s="6" t="n">
        <f aca="false">IF(B41=0,$B$5,C40-F41)</f>
        <v>96755.4989547071</v>
      </c>
      <c r="D41" s="7" t="n">
        <f aca="false">-PMT(A40/12,$B$6-B40,C40)</f>
        <v>555.127825075679</v>
      </c>
      <c r="E41" s="8" t="n">
        <f aca="false">+C40*A40/12</f>
        <v>428.603206129788</v>
      </c>
      <c r="F41" s="8" t="n">
        <f aca="false">+D41-E41</f>
        <v>126.524618945891</v>
      </c>
      <c r="G41" s="10" t="n">
        <f aca="false">$B$7/12*C40</f>
        <v>242.205058934132</v>
      </c>
      <c r="H41" s="10" t="n">
        <f aca="false">$B$8/12*C41</f>
        <v>80.6295824622559</v>
      </c>
      <c r="I41" s="10" t="n">
        <f aca="false">H41*$B$9</f>
        <v>40.314791231128</v>
      </c>
      <c r="J41" s="10" t="n">
        <f aca="false">H41-I41</f>
        <v>40.314791231128</v>
      </c>
      <c r="K41" s="10" t="n">
        <f aca="false">F41+G41+I41</f>
        <v>409.044469111151</v>
      </c>
    </row>
    <row r="42" customFormat="false" ht="13.8" hidden="false" customHeight="false" outlineLevel="0" collapsed="false">
      <c r="A42" s="5" t="n">
        <v>0.0506514924801698</v>
      </c>
      <c r="B42" s="0" t="n">
        <f aca="false">+B41+1</f>
        <v>27</v>
      </c>
      <c r="C42" s="6" t="n">
        <f aca="false">IF(B42=0,$B$5,C41-F42)</f>
        <v>96642.6439104616</v>
      </c>
      <c r="D42" s="7" t="n">
        <f aca="false">-PMT(A41/12,$B$6-B41,C41)</f>
        <v>596.26759906789</v>
      </c>
      <c r="E42" s="8" t="n">
        <f aca="false">+C41*A41/12</f>
        <v>483.412554822348</v>
      </c>
      <c r="F42" s="8" t="n">
        <f aca="false">+D42-E42</f>
        <v>112.855044245542</v>
      </c>
      <c r="G42" s="10" t="n">
        <f aca="false">$B$7/12*C41</f>
        <v>241.888747386768</v>
      </c>
      <c r="H42" s="10" t="n">
        <f aca="false">$B$8/12*C42</f>
        <v>80.5355365920513</v>
      </c>
      <c r="I42" s="10" t="n">
        <f aca="false">H42*$B$9</f>
        <v>40.2677682960257</v>
      </c>
      <c r="J42" s="10" t="n">
        <f aca="false">H42-I42</f>
        <v>40.2677682960257</v>
      </c>
      <c r="K42" s="10" t="n">
        <f aca="false">F42+G42+I42</f>
        <v>395.011559928335</v>
      </c>
    </row>
    <row r="43" customFormat="false" ht="13.8" hidden="false" customHeight="false" outlineLevel="0" collapsed="false">
      <c r="A43" s="5" t="n">
        <v>0.0431288280373761</v>
      </c>
      <c r="B43" s="0" t="n">
        <f aca="false">+B42+1</f>
        <v>28</v>
      </c>
      <c r="C43" s="6" t="n">
        <f aca="false">IF(B43=0,$B$5,C42-F43)</f>
        <v>96509.5892564581</v>
      </c>
      <c r="D43" s="7" t="n">
        <f aca="false">-PMT(A42/12,$B$6-B42,C42)</f>
        <v>540.979166611331</v>
      </c>
      <c r="E43" s="8" t="n">
        <f aca="false">+C42*A42/12</f>
        <v>407.924512607872</v>
      </c>
      <c r="F43" s="8" t="n">
        <f aca="false">+D43-E43</f>
        <v>133.054654003458</v>
      </c>
      <c r="G43" s="10" t="n">
        <f aca="false">$B$7/12*C42</f>
        <v>241.606609776154</v>
      </c>
      <c r="H43" s="10" t="n">
        <f aca="false">$B$8/12*C43</f>
        <v>80.4246577137151</v>
      </c>
      <c r="I43" s="10" t="n">
        <f aca="false">H43*$B$9</f>
        <v>40.2123288568576</v>
      </c>
      <c r="J43" s="10" t="n">
        <f aca="false">H43-I43</f>
        <v>40.2123288568576</v>
      </c>
      <c r="K43" s="10" t="n">
        <f aca="false">F43+G43+I43</f>
        <v>414.87359263647</v>
      </c>
    </row>
    <row r="44" customFormat="false" ht="13.8" hidden="false" customHeight="false" outlineLevel="0" collapsed="false">
      <c r="A44" s="5" t="n">
        <v>0.0584615766146132</v>
      </c>
      <c r="B44" s="0" t="n">
        <f aca="false">+B43+1</f>
        <v>29</v>
      </c>
      <c r="C44" s="6" t="n">
        <f aca="false">IF(B44=0,$B$5,C43-F44)</f>
        <v>96358.1655062025</v>
      </c>
      <c r="D44" s="7" t="n">
        <f aca="false">-PMT(A43/12,$B$6-B43,C43)</f>
        <v>498.285873505602</v>
      </c>
      <c r="E44" s="8" t="n">
        <f aca="false">+C43*A43/12</f>
        <v>346.862123249965</v>
      </c>
      <c r="F44" s="8" t="n">
        <f aca="false">+D44-E44</f>
        <v>151.423750255636</v>
      </c>
      <c r="G44" s="10" t="n">
        <f aca="false">$B$7/12*C43</f>
        <v>241.273973141145</v>
      </c>
      <c r="H44" s="10" t="n">
        <f aca="false">$B$8/12*C44</f>
        <v>80.2984712551687</v>
      </c>
      <c r="I44" s="10" t="n">
        <f aca="false">H44*$B$9</f>
        <v>40.1492356275844</v>
      </c>
      <c r="J44" s="10" t="n">
        <f aca="false">H44-I44</f>
        <v>40.1492356275844</v>
      </c>
      <c r="K44" s="10" t="n">
        <f aca="false">F44+G44+I44</f>
        <v>432.846959024366</v>
      </c>
    </row>
    <row r="45" customFormat="false" ht="13.8" hidden="false" customHeight="false" outlineLevel="0" collapsed="false">
      <c r="A45" s="5" t="n">
        <v>0.0548513196366031</v>
      </c>
      <c r="B45" s="0" t="n">
        <f aca="false">+B44+1</f>
        <v>30</v>
      </c>
      <c r="C45" s="6" t="n">
        <f aca="false">IF(B45=0,$B$5,C44-F45)</f>
        <v>96240.6904446078</v>
      </c>
      <c r="D45" s="7" t="n">
        <f aca="false">-PMT(A44/12,$B$6-B44,C44)</f>
        <v>586.912584526723</v>
      </c>
      <c r="E45" s="8" t="n">
        <f aca="false">+C44*A44/12</f>
        <v>469.437522932036</v>
      </c>
      <c r="F45" s="8" t="n">
        <f aca="false">+D45-E45</f>
        <v>117.475061594687</v>
      </c>
      <c r="G45" s="10" t="n">
        <f aca="false">$B$7/12*C44</f>
        <v>240.895413765506</v>
      </c>
      <c r="H45" s="10" t="n">
        <f aca="false">$B$8/12*C45</f>
        <v>80.2005753705065</v>
      </c>
      <c r="I45" s="10" t="n">
        <f aca="false">H45*$B$9</f>
        <v>40.1002876852533</v>
      </c>
      <c r="J45" s="10" t="n">
        <f aca="false">H45-I45</f>
        <v>40.1002876852533</v>
      </c>
      <c r="K45" s="10" t="n">
        <f aca="false">F45+G45+I45</f>
        <v>398.470763045446</v>
      </c>
    </row>
    <row r="46" customFormat="false" ht="13.8" hidden="false" customHeight="false" outlineLevel="0" collapsed="false">
      <c r="A46" s="5" t="n">
        <v>0.0493365063482103</v>
      </c>
      <c r="B46" s="0" t="n">
        <f aca="false">+B45+1</f>
        <v>31</v>
      </c>
      <c r="C46" s="6" t="n">
        <f aca="false">IF(B46=0,$B$5,C45-F46)</f>
        <v>96115.1465038174</v>
      </c>
      <c r="D46" s="7" t="n">
        <f aca="false">-PMT(A45/12,$B$6-B45,C45)</f>
        <v>565.454680259145</v>
      </c>
      <c r="E46" s="8" t="n">
        <f aca="false">+C45*A45/12</f>
        <v>439.910739468713</v>
      </c>
      <c r="F46" s="8" t="n">
        <f aca="false">+D46-E46</f>
        <v>125.543940790432</v>
      </c>
      <c r="G46" s="10" t="n">
        <f aca="false">$B$7/12*C45</f>
        <v>240.601726111519</v>
      </c>
      <c r="H46" s="10" t="n">
        <f aca="false">$B$8/12*C46</f>
        <v>80.0959554198478</v>
      </c>
      <c r="I46" s="10" t="n">
        <f aca="false">H46*$B$9</f>
        <v>40.0479777099239</v>
      </c>
      <c r="J46" s="10" t="n">
        <f aca="false">H46-I46</f>
        <v>40.0479777099239</v>
      </c>
      <c r="K46" s="10" t="n">
        <f aca="false">F46+G46+I46</f>
        <v>406.193644611875</v>
      </c>
    </row>
    <row r="47" customFormat="false" ht="13.8" hidden="false" customHeight="false" outlineLevel="0" collapsed="false">
      <c r="A47" s="5" t="n">
        <v>0.0583060571325938</v>
      </c>
      <c r="B47" s="0" t="n">
        <f aca="false">+B46+1</f>
        <v>32</v>
      </c>
      <c r="C47" s="6" t="n">
        <f aca="false">IF(B47=0,$B$5,C46-F47)</f>
        <v>95976.8279153199</v>
      </c>
      <c r="D47" s="7" t="n">
        <f aca="false">-PMT(A46/12,$B$6-B46,C46)</f>
        <v>533.484049801202</v>
      </c>
      <c r="E47" s="8" t="n">
        <f aca="false">+C46*A46/12</f>
        <v>395.165461303729</v>
      </c>
      <c r="F47" s="8" t="n">
        <f aca="false">+D47-E47</f>
        <v>138.318588497473</v>
      </c>
      <c r="G47" s="10" t="n">
        <f aca="false">$B$7/12*C46</f>
        <v>240.287866259543</v>
      </c>
      <c r="H47" s="10" t="n">
        <f aca="false">$B$8/12*C47</f>
        <v>79.9806899294333</v>
      </c>
      <c r="I47" s="10" t="n">
        <f aca="false">H47*$B$9</f>
        <v>39.9903449647166</v>
      </c>
      <c r="J47" s="10" t="n">
        <f aca="false">H47-I47</f>
        <v>39.9903449647166</v>
      </c>
      <c r="K47" s="10" t="n">
        <f aca="false">F47+G47+I47</f>
        <v>418.596799721733</v>
      </c>
    </row>
    <row r="48" customFormat="false" ht="13.8" hidden="false" customHeight="false" outlineLevel="0" collapsed="false">
      <c r="A48" s="5" t="n">
        <v>0.0426394341271329</v>
      </c>
      <c r="B48" s="0" t="n">
        <f aca="false">+B47+1</f>
        <v>33</v>
      </c>
      <c r="C48" s="6" t="n">
        <f aca="false">IF(B48=0,$B$5,C47-F48)</f>
        <v>95857.3453788322</v>
      </c>
      <c r="D48" s="7" t="n">
        <f aca="false">-PMT(A47/12,$B$6-B47,C47)</f>
        <v>585.818404140684</v>
      </c>
      <c r="E48" s="8" t="n">
        <f aca="false">+C47*A47/12</f>
        <v>466.335867652981</v>
      </c>
      <c r="F48" s="8" t="n">
        <f aca="false">+D48-E48</f>
        <v>119.482536487703</v>
      </c>
      <c r="G48" s="10" t="n">
        <f aca="false">$B$7/12*C47</f>
        <v>239.9420697883</v>
      </c>
      <c r="H48" s="10" t="n">
        <f aca="false">$B$8/12*C48</f>
        <v>79.8811211490268</v>
      </c>
      <c r="I48" s="10" t="n">
        <f aca="false">H48*$B$9</f>
        <v>39.9405605745134</v>
      </c>
      <c r="J48" s="10" t="n">
        <f aca="false">H48-I48</f>
        <v>39.9405605745134</v>
      </c>
      <c r="K48" s="10" t="n">
        <f aca="false">F48+G48+I48</f>
        <v>399.365166850517</v>
      </c>
    </row>
    <row r="49" customFormat="false" ht="13.8" hidden="false" customHeight="false" outlineLevel="0" collapsed="false">
      <c r="A49" s="5" t="n">
        <v>0.047862674809561</v>
      </c>
      <c r="B49" s="0" t="n">
        <f aca="false">+B48+1</f>
        <v>34</v>
      </c>
      <c r="C49" s="6" t="n">
        <f aca="false">IF(B49=0,$B$5,C48-F49)</f>
        <v>95701.7810488568</v>
      </c>
      <c r="D49" s="7" t="n">
        <f aca="false">-PMT(A48/12,$B$6-B48,C48)</f>
        <v>496.172910298996</v>
      </c>
      <c r="E49" s="8" t="n">
        <f aca="false">+C48*A48/12</f>
        <v>340.608580323545</v>
      </c>
      <c r="F49" s="8" t="n">
        <f aca="false">+D49-E49</f>
        <v>155.564329975451</v>
      </c>
      <c r="G49" s="10" t="n">
        <f aca="false">$B$7/12*C48</f>
        <v>239.64336344708</v>
      </c>
      <c r="H49" s="10" t="n">
        <f aca="false">$B$8/12*C49</f>
        <v>79.7514842073806</v>
      </c>
      <c r="I49" s="10" t="n">
        <f aca="false">H49*$B$9</f>
        <v>39.8757421036903</v>
      </c>
      <c r="J49" s="10" t="n">
        <f aca="false">H49-I49</f>
        <v>39.8757421036903</v>
      </c>
      <c r="K49" s="10" t="n">
        <f aca="false">F49+G49+I49</f>
        <v>435.083435526221</v>
      </c>
    </row>
    <row r="50" customFormat="false" ht="13.8" hidden="false" customHeight="false" outlineLevel="0" collapsed="false">
      <c r="A50" s="5" t="n">
        <v>0.0495454622703629</v>
      </c>
      <c r="B50" s="0" t="n">
        <f aca="false">+B49+1</f>
        <v>35</v>
      </c>
      <c r="C50" s="6" t="n">
        <f aca="false">IF(B50=0,$B$5,C49-F50)</f>
        <v>95558.3237437948</v>
      </c>
      <c r="D50" s="7" t="n">
        <f aca="false">-PMT(A49/12,$B$6-B49,C49)</f>
        <v>525.16924048176</v>
      </c>
      <c r="E50" s="8" t="n">
        <f aca="false">+C49*A49/12</f>
        <v>381.71193541977</v>
      </c>
      <c r="F50" s="8" t="n">
        <f aca="false">+D50-E50</f>
        <v>143.45730506199</v>
      </c>
      <c r="G50" s="10" t="n">
        <f aca="false">$B$7/12*C49</f>
        <v>239.254452622142</v>
      </c>
      <c r="H50" s="10" t="n">
        <f aca="false">$B$8/12*C50</f>
        <v>79.6319364531623</v>
      </c>
      <c r="I50" s="10" t="n">
        <f aca="false">H50*$B$9</f>
        <v>39.8159682265811</v>
      </c>
      <c r="J50" s="10" t="n">
        <f aca="false">H50-I50</f>
        <v>39.8159682265811</v>
      </c>
      <c r="K50" s="10" t="n">
        <f aca="false">F50+G50+I50</f>
        <v>422.527725910713</v>
      </c>
    </row>
    <row r="51" customFormat="false" ht="13.8" hidden="false" customHeight="false" outlineLevel="0" collapsed="false">
      <c r="A51" s="5" t="n">
        <v>0.0447648699115629</v>
      </c>
      <c r="B51" s="0" t="n">
        <f aca="false">+B50+1</f>
        <v>36</v>
      </c>
      <c r="C51" s="6" t="n">
        <f aca="false">IF(B51=0,$B$5,C50-F51)</f>
        <v>95418.1964732864</v>
      </c>
      <c r="D51" s="7" t="n">
        <f aca="false">-PMT(A50/12,$B$6-B50,C50)</f>
        <v>534.667380814004</v>
      </c>
      <c r="E51" s="8" t="n">
        <f aca="false">+C50*A50/12</f>
        <v>394.540110305609</v>
      </c>
      <c r="F51" s="8" t="n">
        <f aca="false">+D51-E51</f>
        <v>140.127270508395</v>
      </c>
      <c r="G51" s="10" t="n">
        <f aca="false">$B$7/12*C50</f>
        <v>238.895809359487</v>
      </c>
      <c r="H51" s="10" t="n">
        <f aca="false">$B$8/12*C51</f>
        <v>79.5151637277386</v>
      </c>
      <c r="I51" s="10" t="n">
        <f aca="false">H51*$B$9</f>
        <v>39.7575818638693</v>
      </c>
      <c r="J51" s="10" t="n">
        <f aca="false">H51-I51</f>
        <v>39.7575818638693</v>
      </c>
      <c r="K51" s="10" t="n">
        <f aca="false">F51+G51+I51</f>
        <v>418.780661731752</v>
      </c>
    </row>
    <row r="52" customFormat="false" ht="13.8" hidden="false" customHeight="false" outlineLevel="0" collapsed="false">
      <c r="A52" s="5" t="n">
        <v>0.0568708637057343</v>
      </c>
      <c r="B52" s="0" t="n">
        <f aca="false">+B51+1</f>
        <v>37</v>
      </c>
      <c r="C52" s="6" t="n">
        <f aca="false">IF(B52=0,$B$5,C51-F52)</f>
        <v>95266.1754238118</v>
      </c>
      <c r="D52" s="7" t="n">
        <f aca="false">-PMT(A51/12,$B$6-B51,C51)</f>
        <v>507.969645501442</v>
      </c>
      <c r="E52" s="8" t="n">
        <f aca="false">+C51*A51/12</f>
        <v>355.948596026885</v>
      </c>
      <c r="F52" s="8" t="n">
        <f aca="false">+D52-E52</f>
        <v>152.021049474557</v>
      </c>
      <c r="G52" s="10" t="n">
        <f aca="false">$B$7/12*C51</f>
        <v>238.545491183216</v>
      </c>
      <c r="H52" s="10" t="n">
        <f aca="false">$B$8/12*C52</f>
        <v>79.3884795198432</v>
      </c>
      <c r="I52" s="10" t="n">
        <f aca="false">H52*$B$9</f>
        <v>39.6942397599216</v>
      </c>
      <c r="J52" s="10" t="n">
        <f aca="false">H52-I52</f>
        <v>39.6942397599216</v>
      </c>
      <c r="K52" s="10" t="n">
        <f aca="false">F52+G52+I52</f>
        <v>430.260780417694</v>
      </c>
    </row>
    <row r="53" customFormat="false" ht="13.8" hidden="false" customHeight="false" outlineLevel="0" collapsed="false">
      <c r="A53" s="5" t="n">
        <v>0.058557285898991</v>
      </c>
      <c r="B53" s="0" t="n">
        <f aca="false">+B52+1</f>
        <v>38</v>
      </c>
      <c r="C53" s="6" t="n">
        <f aca="false">IF(B53=0,$B$5,C52-F53)</f>
        <v>95140.9381943319</v>
      </c>
      <c r="D53" s="7" t="n">
        <f aca="false">-PMT(A52/12,$B$6-B52,C52)</f>
        <v>576.726369337765</v>
      </c>
      <c r="E53" s="8" t="n">
        <f aca="false">+C52*A52/12</f>
        <v>451.489139857848</v>
      </c>
      <c r="F53" s="8" t="n">
        <f aca="false">+D53-E53</f>
        <v>125.237229479916</v>
      </c>
      <c r="G53" s="10" t="n">
        <f aca="false">$B$7/12*C52</f>
        <v>238.16543855953</v>
      </c>
      <c r="H53" s="10" t="n">
        <f aca="false">$B$8/12*C53</f>
        <v>79.2841151619433</v>
      </c>
      <c r="I53" s="10" t="n">
        <f aca="false">H53*$B$9</f>
        <v>39.6420575809716</v>
      </c>
      <c r="J53" s="10" t="n">
        <f aca="false">H53-I53</f>
        <v>39.6420575809716</v>
      </c>
      <c r="K53" s="10" t="n">
        <f aca="false">F53+G53+I53</f>
        <v>403.044725620417</v>
      </c>
    </row>
    <row r="54" customFormat="false" ht="13.8" hidden="false" customHeight="false" outlineLevel="0" collapsed="false">
      <c r="A54" s="5" t="n">
        <v>0.0455431755053588</v>
      </c>
      <c r="B54" s="0" t="n">
        <f aca="false">+B53+1</f>
        <v>39</v>
      </c>
      <c r="C54" s="6" t="n">
        <f aca="false">IF(B54=0,$B$5,C53-F54)</f>
        <v>95018.5852183587</v>
      </c>
      <c r="D54" s="7" t="n">
        <f aca="false">-PMT(A53/12,$B$6-B53,C53)</f>
        <v>586.619235851852</v>
      </c>
      <c r="E54" s="8" t="n">
        <f aca="false">+C53*A53/12</f>
        <v>464.266259878644</v>
      </c>
      <c r="F54" s="8" t="n">
        <f aca="false">+D54-E54</f>
        <v>122.352975973208</v>
      </c>
      <c r="G54" s="10" t="n">
        <f aca="false">$B$7/12*C53</f>
        <v>237.85234548583</v>
      </c>
      <c r="H54" s="10" t="n">
        <f aca="false">$B$8/12*C54</f>
        <v>79.1821543486322</v>
      </c>
      <c r="I54" s="10" t="n">
        <f aca="false">H54*$B$9</f>
        <v>39.5910771743161</v>
      </c>
      <c r="J54" s="10" t="n">
        <f aca="false">H54-I54</f>
        <v>39.5910771743161</v>
      </c>
      <c r="K54" s="10" t="n">
        <f aca="false">F54+G54+I54</f>
        <v>399.796398633354</v>
      </c>
    </row>
    <row r="55" customFormat="false" ht="13.8" hidden="false" customHeight="false" outlineLevel="0" collapsed="false">
      <c r="A55" s="5" t="n">
        <v>0.04291325693283</v>
      </c>
      <c r="B55" s="0" t="n">
        <f aca="false">+B54+1</f>
        <v>40</v>
      </c>
      <c r="C55" s="6" t="n">
        <f aca="false">IF(B55=0,$B$5,C54-F55)</f>
        <v>94866.6539732468</v>
      </c>
      <c r="D55" s="7" t="n">
        <f aca="false">-PMT(A54/12,$B$6-B54,C54)</f>
        <v>512.551920351148</v>
      </c>
      <c r="E55" s="8" t="n">
        <f aca="false">+C54*A54/12</f>
        <v>360.620675239217</v>
      </c>
      <c r="F55" s="8" t="n">
        <f aca="false">+D55-E55</f>
        <v>151.931245111931</v>
      </c>
      <c r="G55" s="10" t="n">
        <f aca="false">$B$7/12*C54</f>
        <v>237.546463045897</v>
      </c>
      <c r="H55" s="10" t="n">
        <f aca="false">$B$8/12*C55</f>
        <v>79.0555449777056</v>
      </c>
      <c r="I55" s="10" t="n">
        <f aca="false">H55*$B$9</f>
        <v>39.5277724888528</v>
      </c>
      <c r="J55" s="10" t="n">
        <f aca="false">H55-I55</f>
        <v>39.5277724888528</v>
      </c>
      <c r="K55" s="10" t="n">
        <f aca="false">F55+G55+I55</f>
        <v>429.005480646681</v>
      </c>
    </row>
    <row r="56" customFormat="false" ht="13.8" hidden="false" customHeight="false" outlineLevel="0" collapsed="false">
      <c r="A56" s="5" t="n">
        <v>0.0490812022442259</v>
      </c>
      <c r="B56" s="0" t="n">
        <f aca="false">+B55+1</f>
        <v>41</v>
      </c>
      <c r="C56" s="6" t="n">
        <f aca="false">IF(B56=0,$B$5,C55-F56)</f>
        <v>94707.6792509709</v>
      </c>
      <c r="D56" s="7" t="n">
        <f aca="false">-PMT(A55/12,$B$6-B55,C55)</f>
        <v>498.227813635129</v>
      </c>
      <c r="E56" s="8" t="n">
        <f aca="false">+C55*A55/12</f>
        <v>339.253091359318</v>
      </c>
      <c r="F56" s="8" t="n">
        <f aca="false">+D56-E56</f>
        <v>158.974722275811</v>
      </c>
      <c r="G56" s="10" t="n">
        <f aca="false">$B$7/12*C55</f>
        <v>237.166634933117</v>
      </c>
      <c r="H56" s="10" t="n">
        <f aca="false">$B$8/12*C56</f>
        <v>78.9230660424758</v>
      </c>
      <c r="I56" s="10" t="n">
        <f aca="false">H56*$B$9</f>
        <v>39.4615330212379</v>
      </c>
      <c r="J56" s="10" t="n">
        <f aca="false">H56-I56</f>
        <v>39.4615330212379</v>
      </c>
      <c r="K56" s="10" t="n">
        <f aca="false">F56+G56+I56</f>
        <v>435.602890230166</v>
      </c>
    </row>
    <row r="57" customFormat="false" ht="13.8" hidden="false" customHeight="false" outlineLevel="0" collapsed="false">
      <c r="A57" s="5" t="n">
        <v>0.0588639405641348</v>
      </c>
      <c r="B57" s="0" t="n">
        <f aca="false">+B56+1</f>
        <v>42</v>
      </c>
      <c r="C57" s="6" t="n">
        <f aca="false">IF(B57=0,$B$5,C56-F57)</f>
        <v>94562.9752749465</v>
      </c>
      <c r="D57" s="7" t="n">
        <f aca="false">-PMT(A56/12,$B$6-B56,C56)</f>
        <v>532.067872640935</v>
      </c>
      <c r="E57" s="8" t="n">
        <f aca="false">+C56*A56/12</f>
        <v>387.363896616515</v>
      </c>
      <c r="F57" s="8" t="n">
        <f aca="false">+D57-E57</f>
        <v>144.70397602442</v>
      </c>
      <c r="G57" s="10" t="n">
        <f aca="false">$B$7/12*C56</f>
        <v>236.769198127427</v>
      </c>
      <c r="H57" s="10" t="n">
        <f aca="false">$B$8/12*C57</f>
        <v>78.8024793957888</v>
      </c>
      <c r="I57" s="10" t="n">
        <f aca="false">H57*$B$9</f>
        <v>39.4012396978944</v>
      </c>
      <c r="J57" s="10" t="n">
        <f aca="false">H57-I57</f>
        <v>39.4012396978944</v>
      </c>
      <c r="K57" s="10" t="n">
        <f aca="false">F57+G57+I57</f>
        <v>420.874413849741</v>
      </c>
    </row>
    <row r="58" customFormat="false" ht="13.8" hidden="false" customHeight="false" outlineLevel="0" collapsed="false">
      <c r="A58" s="5" t="n">
        <v>0.0460541863946369</v>
      </c>
      <c r="B58" s="0" t="n">
        <f aca="false">+B57+1</f>
        <v>43</v>
      </c>
      <c r="C58" s="6" t="n">
        <f aca="false">IF(B58=0,$B$5,C57-F58)</f>
        <v>94438.9547766291</v>
      </c>
      <c r="D58" s="7" t="n">
        <f aca="false">-PMT(A57/12,$B$6-B57,C57)</f>
        <v>587.882944663472</v>
      </c>
      <c r="E58" s="8" t="n">
        <f aca="false">+C57*A57/12</f>
        <v>463.862446346017</v>
      </c>
      <c r="F58" s="8" t="n">
        <f aca="false">+D58-E58</f>
        <v>124.020498317455</v>
      </c>
      <c r="G58" s="10" t="n">
        <f aca="false">$B$7/12*C57</f>
        <v>236.407438187366</v>
      </c>
      <c r="H58" s="10" t="n">
        <f aca="false">$B$8/12*C58</f>
        <v>78.6991289805242</v>
      </c>
      <c r="I58" s="10" t="n">
        <f aca="false">H58*$B$9</f>
        <v>39.3495644902621</v>
      </c>
      <c r="J58" s="10" t="n">
        <f aca="false">H58-I58</f>
        <v>39.3495644902621</v>
      </c>
      <c r="K58" s="10" t="n">
        <f aca="false">F58+G58+I58</f>
        <v>399.777500995084</v>
      </c>
    </row>
    <row r="59" customFormat="false" ht="13.8" hidden="false" customHeight="false" outlineLevel="0" collapsed="false">
      <c r="A59" s="5" t="n">
        <v>0.0499598923668038</v>
      </c>
      <c r="B59" s="0" t="n">
        <f aca="false">+B58+1</f>
        <v>44</v>
      </c>
      <c r="C59" s="6" t="n">
        <f aca="false">IF(B59=0,$B$5,C58-F59)</f>
        <v>94285.8855154456</v>
      </c>
      <c r="D59" s="7" t="n">
        <f aca="false">-PMT(A58/12,$B$6-B58,C58)</f>
        <v>515.511696699936</v>
      </c>
      <c r="E59" s="8" t="n">
        <f aca="false">+C58*A58/12</f>
        <v>362.442435516463</v>
      </c>
      <c r="F59" s="8" t="n">
        <f aca="false">+D59-E59</f>
        <v>153.069261183472</v>
      </c>
      <c r="G59" s="10" t="n">
        <f aca="false">$B$7/12*C58</f>
        <v>236.097386941573</v>
      </c>
      <c r="H59" s="10" t="n">
        <f aca="false">$B$8/12*C59</f>
        <v>78.5715712628713</v>
      </c>
      <c r="I59" s="10" t="n">
        <f aca="false">H59*$B$9</f>
        <v>39.2857856314357</v>
      </c>
      <c r="J59" s="10" t="n">
        <f aca="false">H59-I59</f>
        <v>39.2857856314357</v>
      </c>
      <c r="K59" s="10" t="n">
        <f aca="false">F59+G59+I59</f>
        <v>428.452433756481</v>
      </c>
    </row>
    <row r="60" customFormat="false" ht="13.8" hidden="false" customHeight="false" outlineLevel="0" collapsed="false">
      <c r="A60" s="5" t="n">
        <v>0.0572954813557126</v>
      </c>
      <c r="B60" s="0" t="n">
        <f aca="false">+B59+1</f>
        <v>45</v>
      </c>
      <c r="C60" s="6" t="n">
        <f aca="false">IF(B60=0,$B$5,C59-F60)</f>
        <v>94141.4015817632</v>
      </c>
      <c r="D60" s="7" t="n">
        <f aca="false">-PMT(A59/12,$B$6-B59,C59)</f>
        <v>537.026658020745</v>
      </c>
      <c r="E60" s="8" t="n">
        <f aca="false">+C59*A59/12</f>
        <v>392.54272433837</v>
      </c>
      <c r="F60" s="8" t="n">
        <f aca="false">+D60-E60</f>
        <v>144.483933682375</v>
      </c>
      <c r="G60" s="10" t="n">
        <f aca="false">$B$7/12*C59</f>
        <v>235.714713788614</v>
      </c>
      <c r="H60" s="10" t="n">
        <f aca="false">$B$8/12*C60</f>
        <v>78.4511679848027</v>
      </c>
      <c r="I60" s="10" t="n">
        <f aca="false">H60*$B$9</f>
        <v>39.2255839924013</v>
      </c>
      <c r="J60" s="10" t="n">
        <f aca="false">H60-I60</f>
        <v>39.2255839924013</v>
      </c>
      <c r="K60" s="10" t="n">
        <f aca="false">F60+G60+I60</f>
        <v>419.424231463391</v>
      </c>
    </row>
    <row r="61" customFormat="false" ht="13.8" hidden="false" customHeight="false" outlineLevel="0" collapsed="false">
      <c r="A61" s="5" t="n">
        <v>0.0500916566881643</v>
      </c>
      <c r="B61" s="0" t="n">
        <f aca="false">+B60+1</f>
        <v>46</v>
      </c>
      <c r="C61" s="6" t="n">
        <f aca="false">IF(B61=0,$B$5,C60-F61)</f>
        <v>94012.3714991843</v>
      </c>
      <c r="D61" s="7" t="n">
        <f aca="false">-PMT(A60/12,$B$6-B60,C60)</f>
        <v>578.519825839621</v>
      </c>
      <c r="E61" s="8" t="n">
        <f aca="false">+C60*A60/12</f>
        <v>449.489743260714</v>
      </c>
      <c r="F61" s="8" t="n">
        <f aca="false">+D61-E61</f>
        <v>129.030082578907</v>
      </c>
      <c r="G61" s="10" t="n">
        <f aca="false">$B$7/12*C60</f>
        <v>235.353503954408</v>
      </c>
      <c r="H61" s="10" t="n">
        <f aca="false">$B$8/12*C61</f>
        <v>78.3436429159869</v>
      </c>
      <c r="I61" s="10" t="n">
        <f aca="false">H61*$B$9</f>
        <v>39.1718214579935</v>
      </c>
      <c r="J61" s="10" t="n">
        <f aca="false">H61-I61</f>
        <v>39.1718214579935</v>
      </c>
      <c r="K61" s="10" t="n">
        <f aca="false">F61+G61+I61</f>
        <v>403.555407991308</v>
      </c>
    </row>
    <row r="62" customFormat="false" ht="13.8" hidden="false" customHeight="false" outlineLevel="0" collapsed="false">
      <c r="A62" s="5" t="n">
        <v>0.0581922423319081</v>
      </c>
      <c r="B62" s="0" t="n">
        <f aca="false">+B61+1</f>
        <v>47</v>
      </c>
      <c r="C62" s="6" t="n">
        <f aca="false">IF(B62=0,$B$5,C61-F62)</f>
        <v>93866.9591292196</v>
      </c>
      <c r="D62" s="7" t="n">
        <f aca="false">-PMT(A61/12,$B$6-B61,C61)</f>
        <v>537.848656429478</v>
      </c>
      <c r="E62" s="8" t="n">
        <f aca="false">+C61*A61/12</f>
        <v>392.436286464775</v>
      </c>
      <c r="F62" s="8" t="n">
        <f aca="false">+D62-E62</f>
        <v>145.412369964702</v>
      </c>
      <c r="G62" s="10" t="n">
        <f aca="false">$B$7/12*C61</f>
        <v>235.030928747961</v>
      </c>
      <c r="H62" s="10" t="n">
        <f aca="false">$B$8/12*C62</f>
        <v>78.2224659410164</v>
      </c>
      <c r="I62" s="10" t="n">
        <f aca="false">H62*$B$9</f>
        <v>39.1112329705082</v>
      </c>
      <c r="J62" s="10" t="n">
        <f aca="false">H62-I62</f>
        <v>39.1112329705082</v>
      </c>
      <c r="K62" s="10" t="n">
        <f aca="false">F62+G62+I62</f>
        <v>419.554531683171</v>
      </c>
    </row>
    <row r="63" customFormat="false" ht="13.8" hidden="false" customHeight="false" outlineLevel="0" collapsed="false">
      <c r="A63" s="5" t="n">
        <v>0.0446681536699404</v>
      </c>
      <c r="B63" s="0" t="n">
        <f aca="false">+B62+1</f>
        <v>48</v>
      </c>
      <c r="C63" s="6" t="n">
        <f aca="false">IF(B63=0,$B$5,C62-F63)</f>
        <v>93738.5795327093</v>
      </c>
      <c r="D63" s="7" t="n">
        <f aca="false">-PMT(A62/12,$B$6-B62,C62)</f>
        <v>583.573665894198</v>
      </c>
      <c r="E63" s="8" t="n">
        <f aca="false">+C62*A62/12</f>
        <v>455.194069383905</v>
      </c>
      <c r="F63" s="8" t="n">
        <f aca="false">+D63-E63</f>
        <v>128.379596510293</v>
      </c>
      <c r="G63" s="10" t="n">
        <f aca="false">$B$7/12*C62</f>
        <v>234.667397823049</v>
      </c>
      <c r="H63" s="10" t="n">
        <f aca="false">$B$8/12*C63</f>
        <v>78.1154829439244</v>
      </c>
      <c r="I63" s="10" t="n">
        <f aca="false">H63*$B$9</f>
        <v>39.0577414719622</v>
      </c>
      <c r="J63" s="10" t="n">
        <f aca="false">H63-I63</f>
        <v>39.0577414719622</v>
      </c>
      <c r="K63" s="10" t="n">
        <f aca="false">F63+G63+I63</f>
        <v>402.104735805305</v>
      </c>
    </row>
    <row r="64" customFormat="false" ht="13.8" hidden="false" customHeight="false" outlineLevel="0" collapsed="false">
      <c r="A64" s="5" t="n">
        <v>0.0478900041325445</v>
      </c>
      <c r="B64" s="0" t="n">
        <f aca="false">+B63+1</f>
        <v>49</v>
      </c>
      <c r="C64" s="6" t="n">
        <f aca="false">IF(B64=0,$B$5,C63-F64)</f>
        <v>93579.0649462596</v>
      </c>
      <c r="D64" s="7" t="n">
        <f aca="false">-PMT(A63/12,$B$6-B63,C63)</f>
        <v>508.442026063813</v>
      </c>
      <c r="E64" s="8" t="n">
        <f aca="false">+C63*A63/12</f>
        <v>348.927439614083</v>
      </c>
      <c r="F64" s="8" t="n">
        <f aca="false">+D64-E64</f>
        <v>159.51458644973</v>
      </c>
      <c r="G64" s="10" t="n">
        <f aca="false">$B$7/12*C63</f>
        <v>234.346448831773</v>
      </c>
      <c r="H64" s="10" t="n">
        <f aca="false">$B$8/12*C64</f>
        <v>77.982554121883</v>
      </c>
      <c r="I64" s="10" t="n">
        <f aca="false">H64*$B$9</f>
        <v>38.9912770609415</v>
      </c>
      <c r="J64" s="10" t="n">
        <f aca="false">H64-I64</f>
        <v>38.9912770609415</v>
      </c>
      <c r="K64" s="10" t="n">
        <f aca="false">F64+G64+I64</f>
        <v>432.852312342445</v>
      </c>
    </row>
    <row r="65" customFormat="false" ht="13.8" hidden="false" customHeight="false" outlineLevel="0" collapsed="false">
      <c r="A65" s="5" t="n">
        <v>0.0505241970632145</v>
      </c>
      <c r="B65" s="0" t="n">
        <f aca="false">+B64+1</f>
        <v>50</v>
      </c>
      <c r="C65" s="6" t="n">
        <f aca="false">IF(B65=0,$B$5,C64-F65)</f>
        <v>93426.6983623248</v>
      </c>
      <c r="D65" s="7" t="n">
        <f aca="false">-PMT(A64/12,$B$6-B64,C64)</f>
        <v>525.825067851104</v>
      </c>
      <c r="E65" s="8" t="n">
        <f aca="false">+C64*A64/12</f>
        <v>373.458483916335</v>
      </c>
      <c r="F65" s="8" t="n">
        <f aca="false">+D65-E65</f>
        <v>152.366583934769</v>
      </c>
      <c r="G65" s="10" t="n">
        <f aca="false">$B$7/12*C64</f>
        <v>233.947662365649</v>
      </c>
      <c r="H65" s="10" t="n">
        <f aca="false">$B$8/12*C65</f>
        <v>77.855581968604</v>
      </c>
      <c r="I65" s="10" t="n">
        <f aca="false">H65*$B$9</f>
        <v>38.927790984302</v>
      </c>
      <c r="J65" s="10" t="n">
        <f aca="false">H65-I65</f>
        <v>38.927790984302</v>
      </c>
      <c r="K65" s="10" t="n">
        <f aca="false">F65+G65+I65</f>
        <v>425.24203728472</v>
      </c>
    </row>
    <row r="66" customFormat="false" ht="13.8" hidden="false" customHeight="false" outlineLevel="0" collapsed="false">
      <c r="A66" s="5" t="n">
        <v>0.0407433619913718</v>
      </c>
      <c r="B66" s="0" t="n">
        <f aca="false">+B65+1</f>
        <v>51</v>
      </c>
      <c r="C66" s="6" t="n">
        <f aca="false">IF(B66=0,$B$5,C65-F66)</f>
        <v>93279.8330008236</v>
      </c>
      <c r="D66" s="7" t="n">
        <f aca="false">-PMT(A65/12,$B$6-B65,C65)</f>
        <v>540.224438086538</v>
      </c>
      <c r="E66" s="8" t="n">
        <f aca="false">+C65*A65/12</f>
        <v>393.3590765853</v>
      </c>
      <c r="F66" s="8" t="n">
        <f aca="false">+D66-E66</f>
        <v>146.865361501238</v>
      </c>
      <c r="G66" s="10" t="n">
        <f aca="false">$B$7/12*C65</f>
        <v>233.566745905812</v>
      </c>
      <c r="H66" s="10" t="n">
        <f aca="false">$B$8/12*C66</f>
        <v>77.733194167353</v>
      </c>
      <c r="I66" s="10" t="n">
        <f aca="false">H66*$B$9</f>
        <v>38.8665970836765</v>
      </c>
      <c r="J66" s="10" t="n">
        <f aca="false">H66-I66</f>
        <v>38.8665970836765</v>
      </c>
      <c r="K66" s="10" t="n">
        <f aca="false">F66+G66+I66</f>
        <v>419.298704490726</v>
      </c>
    </row>
    <row r="67" customFormat="false" ht="13.8" hidden="false" customHeight="false" outlineLevel="0" collapsed="false">
      <c r="A67" s="5" t="n">
        <v>0.0467898331657179</v>
      </c>
      <c r="B67" s="0" t="n">
        <f aca="false">+B66+1</f>
        <v>52</v>
      </c>
      <c r="C67" s="6" t="n">
        <f aca="false">IF(B67=0,$B$5,C66-F67)</f>
        <v>93108.6497836012</v>
      </c>
      <c r="D67" s="7" t="n">
        <f aca="false">-PMT(A66/12,$B$6-B66,C66)</f>
        <v>487.894384092973</v>
      </c>
      <c r="E67" s="8" t="n">
        <f aca="false">+C66*A66/12</f>
        <v>316.711166870605</v>
      </c>
      <c r="F67" s="8" t="n">
        <f aca="false">+D67-E67</f>
        <v>171.183217222368</v>
      </c>
      <c r="G67" s="10" t="n">
        <f aca="false">$B$7/12*C66</f>
        <v>233.199582502059</v>
      </c>
      <c r="H67" s="10" t="n">
        <f aca="false">$B$8/12*C67</f>
        <v>77.5905414863343</v>
      </c>
      <c r="I67" s="10" t="n">
        <f aca="false">H67*$B$9</f>
        <v>38.7952707431672</v>
      </c>
      <c r="J67" s="10" t="n">
        <f aca="false">H67-I67</f>
        <v>38.7952707431672</v>
      </c>
      <c r="K67" s="10" t="n">
        <f aca="false">F67+G67+I67</f>
        <v>443.178070467594</v>
      </c>
    </row>
    <row r="68" customFormat="false" ht="13.8" hidden="false" customHeight="false" outlineLevel="0" collapsed="false">
      <c r="A68" s="5" t="n">
        <v>0.0460035650463403</v>
      </c>
      <c r="B68" s="0" t="n">
        <f aca="false">+B67+1</f>
        <v>53</v>
      </c>
      <c r="C68" s="6" t="n">
        <f aca="false">IF(B68=0,$B$5,C67-F68)</f>
        <v>92951.8597755794</v>
      </c>
      <c r="D68" s="7" t="n">
        <f aca="false">-PMT(A67/12,$B$6-B67,C67)</f>
        <v>519.834857160116</v>
      </c>
      <c r="E68" s="8" t="n">
        <f aca="false">+C67*A67/12</f>
        <v>363.04484913833</v>
      </c>
      <c r="F68" s="8" t="n">
        <f aca="false">+D68-E68</f>
        <v>156.790008021786</v>
      </c>
      <c r="G68" s="10" t="n">
        <f aca="false">$B$7/12*C67</f>
        <v>232.771624459003</v>
      </c>
      <c r="H68" s="10" t="n">
        <f aca="false">$B$8/12*C68</f>
        <v>77.4598831463162</v>
      </c>
      <c r="I68" s="10" t="n">
        <f aca="false">H68*$B$9</f>
        <v>38.7299415731581</v>
      </c>
      <c r="J68" s="10" t="n">
        <f aca="false">H68-I68</f>
        <v>38.7299415731581</v>
      </c>
      <c r="K68" s="10" t="n">
        <f aca="false">F68+G68+I68</f>
        <v>428.291574053948</v>
      </c>
    </row>
    <row r="69" customFormat="false" ht="13.8" hidden="false" customHeight="false" outlineLevel="0" collapsed="false">
      <c r="A69" s="5" t="n">
        <v>0.0599470827482995</v>
      </c>
      <c r="B69" s="0" t="n">
        <f aca="false">+B68+1</f>
        <v>54</v>
      </c>
      <c r="C69" s="6" t="n">
        <f aca="false">IF(B69=0,$B$5,C68-F69)</f>
        <v>92792.5710109495</v>
      </c>
      <c r="D69" s="7" t="n">
        <f aca="false">-PMT(A68/12,$B$6-B68,C68)</f>
        <v>515.631841910234</v>
      </c>
      <c r="E69" s="8" t="n">
        <f aca="false">+C68*A68/12</f>
        <v>356.343077280348</v>
      </c>
      <c r="F69" s="8" t="n">
        <f aca="false">+D69-E69</f>
        <v>159.288764629886</v>
      </c>
      <c r="G69" s="10" t="n">
        <f aca="false">$B$7/12*C68</f>
        <v>232.379649438949</v>
      </c>
      <c r="H69" s="10" t="n">
        <f aca="false">$B$8/12*C69</f>
        <v>77.3271425091246</v>
      </c>
      <c r="I69" s="10" t="n">
        <f aca="false">H69*$B$9</f>
        <v>38.6635712545623</v>
      </c>
      <c r="J69" s="10" t="n">
        <f aca="false">H69-I69</f>
        <v>38.6635712545623</v>
      </c>
      <c r="K69" s="10" t="n">
        <f aca="false">F69+G69+I69</f>
        <v>430.331985323397</v>
      </c>
    </row>
    <row r="70" customFormat="false" ht="13.8" hidden="false" customHeight="false" outlineLevel="0" collapsed="false">
      <c r="A70" s="5" t="n">
        <v>0.0451987859618742</v>
      </c>
      <c r="B70" s="0" t="n">
        <f aca="false">+B69+1</f>
        <v>55</v>
      </c>
      <c r="C70" s="6" t="n">
        <f aca="false">IF(B70=0,$B$5,C69-F70)</f>
        <v>92663.6066216345</v>
      </c>
      <c r="D70" s="7" t="n">
        <f aca="false">-PMT(A69/12,$B$6-B69,C69)</f>
        <v>592.518050383432</v>
      </c>
      <c r="E70" s="8" t="n">
        <f aca="false">+C69*A69/12</f>
        <v>463.553661068405</v>
      </c>
      <c r="F70" s="8" t="n">
        <f aca="false">+D70-E70</f>
        <v>128.964389315028</v>
      </c>
      <c r="G70" s="10" t="n">
        <f aca="false">$B$7/12*C69</f>
        <v>231.981427527374</v>
      </c>
      <c r="H70" s="10" t="n">
        <f aca="false">$B$8/12*C70</f>
        <v>77.2196721846954</v>
      </c>
      <c r="I70" s="10" t="n">
        <f aca="false">H70*$B$9</f>
        <v>38.6098360923477</v>
      </c>
      <c r="J70" s="10" t="n">
        <f aca="false">H70-I70</f>
        <v>38.6098360923477</v>
      </c>
      <c r="K70" s="10" t="n">
        <f aca="false">F70+G70+I70</f>
        <v>399.555652934749</v>
      </c>
    </row>
    <row r="71" customFormat="false" ht="13.8" hidden="false" customHeight="false" outlineLevel="0" collapsed="false">
      <c r="A71" s="5" t="n">
        <v>0.0491014483844888</v>
      </c>
      <c r="B71" s="0" t="n">
        <f aca="false">+B70+1</f>
        <v>56</v>
      </c>
      <c r="C71" s="6" t="n">
        <f aca="false">IF(B71=0,$B$5,C70-F71)</f>
        <v>92501.0896548659</v>
      </c>
      <c r="D71" s="7" t="n">
        <f aca="false">-PMT(A70/12,$B$6-B70,C70)</f>
        <v>511.540510280788</v>
      </c>
      <c r="E71" s="8" t="n">
        <f aca="false">+C70*A70/12</f>
        <v>349.023543512214</v>
      </c>
      <c r="F71" s="8" t="n">
        <f aca="false">+D71-E71</f>
        <v>162.516966768574</v>
      </c>
      <c r="G71" s="10" t="n">
        <f aca="false">$B$7/12*C70</f>
        <v>231.659016554086</v>
      </c>
      <c r="H71" s="10" t="n">
        <f aca="false">$B$8/12*C71</f>
        <v>77.084241379055</v>
      </c>
      <c r="I71" s="10" t="n">
        <f aca="false">H71*$B$9</f>
        <v>38.5421206895275</v>
      </c>
      <c r="J71" s="10" t="n">
        <f aca="false">H71-I71</f>
        <v>38.5421206895275</v>
      </c>
      <c r="K71" s="10" t="n">
        <f aca="false">F71+G71+I71</f>
        <v>432.718104012188</v>
      </c>
    </row>
    <row r="72" customFormat="false" ht="13.8" hidden="false" customHeight="false" outlineLevel="0" collapsed="false">
      <c r="A72" s="5" t="n">
        <v>0.0429800017955114</v>
      </c>
      <c r="B72" s="0" t="n">
        <f aca="false">+B71+1</f>
        <v>57</v>
      </c>
      <c r="C72" s="6" t="n">
        <f aca="false">IF(B72=0,$B$5,C71-F72)</f>
        <v>92347.2509295746</v>
      </c>
      <c r="D72" s="7" t="n">
        <f aca="false">-PMT(A71/12,$B$6-B71,C71)</f>
        <v>532.333515224446</v>
      </c>
      <c r="E72" s="8" t="n">
        <f aca="false">+C71*A71/12</f>
        <v>378.494789933114</v>
      </c>
      <c r="F72" s="8" t="n">
        <f aca="false">+D72-E72</f>
        <v>153.838725291332</v>
      </c>
      <c r="G72" s="10" t="n">
        <f aca="false">$B$7/12*C71</f>
        <v>231.252724137165</v>
      </c>
      <c r="H72" s="10" t="n">
        <f aca="false">$B$8/12*C72</f>
        <v>76.9560424413122</v>
      </c>
      <c r="I72" s="10" t="n">
        <f aca="false">H72*$B$9</f>
        <v>38.4780212206561</v>
      </c>
      <c r="J72" s="10" t="n">
        <f aca="false">H72-I72</f>
        <v>38.4780212206561</v>
      </c>
      <c r="K72" s="10" t="n">
        <f aca="false">F72+G72+I72</f>
        <v>423.569470649153</v>
      </c>
    </row>
    <row r="73" customFormat="false" ht="13.8" hidden="false" customHeight="false" outlineLevel="0" collapsed="false">
      <c r="A73" s="5" t="n">
        <v>0.046349020877867</v>
      </c>
      <c r="B73" s="0" t="n">
        <f aca="false">+B72+1</f>
        <v>58</v>
      </c>
      <c r="C73" s="6" t="n">
        <f aca="false">IF(B73=0,$B$5,C72-F73)</f>
        <v>92178.0164911793</v>
      </c>
      <c r="D73" s="7" t="n">
        <f aca="false">-PMT(A72/12,$B$6-B72,C72)</f>
        <v>499.991522625632</v>
      </c>
      <c r="E73" s="8" t="n">
        <f aca="false">+C72*A72/12</f>
        <v>330.757084230305</v>
      </c>
      <c r="F73" s="8" t="n">
        <f aca="false">+D73-E73</f>
        <v>169.234438395327</v>
      </c>
      <c r="G73" s="10" t="n">
        <f aca="false">$B$7/12*C72</f>
        <v>230.868127323937</v>
      </c>
      <c r="H73" s="10" t="n">
        <f aca="false">$B$8/12*C73</f>
        <v>76.8150137426494</v>
      </c>
      <c r="I73" s="10" t="n">
        <f aca="false">H73*$B$9</f>
        <v>38.4075068713247</v>
      </c>
      <c r="J73" s="10" t="n">
        <f aca="false">H73-I73</f>
        <v>38.4075068713247</v>
      </c>
      <c r="K73" s="10" t="n">
        <f aca="false">F73+G73+I73</f>
        <v>438.510072590588</v>
      </c>
    </row>
    <row r="74" customFormat="false" ht="13.8" hidden="false" customHeight="false" outlineLevel="0" collapsed="false">
      <c r="A74" s="5" t="n">
        <v>0.0550690433666913</v>
      </c>
      <c r="B74" s="0" t="n">
        <f aca="false">+B73+1</f>
        <v>59</v>
      </c>
      <c r="C74" s="6" t="n">
        <f aca="false">IF(B74=0,$B$5,C73-F74)</f>
        <v>92016.4321840994</v>
      </c>
      <c r="D74" s="7" t="n">
        <f aca="false">-PMT(A73/12,$B$6-B73,C73)</f>
        <v>517.614374649089</v>
      </c>
      <c r="E74" s="8" t="n">
        <f aca="false">+C73*A73/12</f>
        <v>356.03006756917</v>
      </c>
      <c r="F74" s="8" t="n">
        <f aca="false">+D74-E74</f>
        <v>161.584307079919</v>
      </c>
      <c r="G74" s="10" t="n">
        <f aca="false">$B$7/12*C73</f>
        <v>230.445041227948</v>
      </c>
      <c r="H74" s="10" t="n">
        <f aca="false">$B$8/12*C74</f>
        <v>76.6803601534162</v>
      </c>
      <c r="I74" s="10" t="n">
        <f aca="false">H74*$B$9</f>
        <v>38.3401800767081</v>
      </c>
      <c r="J74" s="10" t="n">
        <f aca="false">H74-I74</f>
        <v>38.3401800767081</v>
      </c>
      <c r="K74" s="10" t="n">
        <f aca="false">F74+G74+I74</f>
        <v>430.369528384575</v>
      </c>
    </row>
    <row r="75" customFormat="false" ht="13.8" hidden="false" customHeight="false" outlineLevel="0" collapsed="false">
      <c r="A75" s="5" t="n">
        <v>0.0581253261383514</v>
      </c>
      <c r="B75" s="0" t="n">
        <f aca="false">+B74+1</f>
        <v>60</v>
      </c>
      <c r="C75" s="6" t="n">
        <f aca="false">IF(B75=0,$B$5,C74-F75)</f>
        <v>91874.1371265456</v>
      </c>
      <c r="D75" s="7" t="n">
        <f aca="false">-PMT(A74/12,$B$6-B74,C74)</f>
        <v>564.566465420002</v>
      </c>
      <c r="E75" s="8" t="n">
        <f aca="false">+C74*A74/12</f>
        <v>422.271407866198</v>
      </c>
      <c r="F75" s="8" t="n">
        <f aca="false">+D75-E75</f>
        <v>142.295057553803</v>
      </c>
      <c r="G75" s="10" t="n">
        <f aca="false">$B$7/12*C74</f>
        <v>230.041080460248</v>
      </c>
      <c r="H75" s="10" t="n">
        <f aca="false">$B$8/12*C75</f>
        <v>76.561780938788</v>
      </c>
      <c r="I75" s="10" t="n">
        <f aca="false">H75*$B$9</f>
        <v>38.280890469394</v>
      </c>
      <c r="J75" s="10" t="n">
        <f aca="false">H75-I75</f>
        <v>38.280890469394</v>
      </c>
      <c r="K75" s="10" t="n">
        <f aca="false">F75+G75+I75</f>
        <v>410.617028483446</v>
      </c>
    </row>
    <row r="76" customFormat="false" ht="13.8" hidden="false" customHeight="false" outlineLevel="0" collapsed="false">
      <c r="A76" s="5" t="n">
        <v>0.0559680897602564</v>
      </c>
      <c r="B76" s="0" t="n">
        <f aca="false">+B75+1</f>
        <v>61</v>
      </c>
      <c r="C76" s="6" t="n">
        <f aca="false">IF(B76=0,$B$5,C75-F76)</f>
        <v>91737.6920680987</v>
      </c>
      <c r="D76" s="7" t="n">
        <f aca="false">-PMT(A75/12,$B$6-B75,C75)</f>
        <v>581.462907126885</v>
      </c>
      <c r="E76" s="8" t="n">
        <f aca="false">+C75*A75/12</f>
        <v>445.017848680007</v>
      </c>
      <c r="F76" s="8" t="n">
        <f aca="false">+D76-E76</f>
        <v>136.445058446878</v>
      </c>
      <c r="G76" s="10" t="n">
        <f aca="false">$B$7/12*C75</f>
        <v>229.685342816364</v>
      </c>
      <c r="H76" s="10" t="n">
        <f aca="false">$B$8/12*C76</f>
        <v>76.4480767234156</v>
      </c>
      <c r="I76" s="10" t="n">
        <f aca="false">H76*$B$9</f>
        <v>38.2240383617078</v>
      </c>
      <c r="J76" s="10" t="n">
        <f aca="false">H76-I76</f>
        <v>38.2240383617078</v>
      </c>
      <c r="K76" s="10" t="n">
        <f aca="false">F76+G76+I76</f>
        <v>404.35443962495</v>
      </c>
    </row>
    <row r="77" customFormat="false" ht="13.8" hidden="false" customHeight="false" outlineLevel="0" collapsed="false">
      <c r="A77" s="5" t="n">
        <v>0.0428926046928418</v>
      </c>
      <c r="B77" s="0" t="n">
        <f aca="false">+B76+1</f>
        <v>62</v>
      </c>
      <c r="C77" s="6" t="n">
        <f aca="false">IF(B77=0,$B$5,C76-F77)</f>
        <v>91596.0175271406</v>
      </c>
      <c r="D77" s="7" t="n">
        <f aca="false">-PMT(A76/12,$B$6-B76,C76)</f>
        <v>569.539822963606</v>
      </c>
      <c r="E77" s="8" t="n">
        <f aca="false">+C76*A76/12</f>
        <v>427.865282005509</v>
      </c>
      <c r="F77" s="8" t="n">
        <f aca="false">+D77-E77</f>
        <v>141.674540958097</v>
      </c>
      <c r="G77" s="10" t="n">
        <f aca="false">$B$7/12*C76</f>
        <v>229.344230170247</v>
      </c>
      <c r="H77" s="10" t="n">
        <f aca="false">$B$8/12*C77</f>
        <v>76.3300146059505</v>
      </c>
      <c r="I77" s="10" t="n">
        <f aca="false">H77*$B$9</f>
        <v>38.1650073029753</v>
      </c>
      <c r="J77" s="10" t="n">
        <f aca="false">H77-I77</f>
        <v>38.1650073029753</v>
      </c>
      <c r="K77" s="10" t="n">
        <f aca="false">F77+G77+I77</f>
        <v>409.183778431319</v>
      </c>
    </row>
    <row r="78" customFormat="false" ht="13.8" hidden="false" customHeight="false" outlineLevel="0" collapsed="false">
      <c r="A78" s="5" t="n">
        <v>0.0482067882348629</v>
      </c>
      <c r="B78" s="0" t="n">
        <f aca="false">+B77+1</f>
        <v>63</v>
      </c>
      <c r="C78" s="6" t="n">
        <f aca="false">IF(B78=0,$B$5,C77-F78)</f>
        <v>91423.3218784863</v>
      </c>
      <c r="D78" s="7" t="n">
        <f aca="false">-PMT(A77/12,$B$6-B77,C77)</f>
        <v>500.094962923517</v>
      </c>
      <c r="E78" s="8" t="n">
        <f aca="false">+C77*A77/12</f>
        <v>327.399314269187</v>
      </c>
      <c r="F78" s="8" t="n">
        <f aca="false">+D78-E78</f>
        <v>172.69564865433</v>
      </c>
      <c r="G78" s="10" t="n">
        <f aca="false">$B$7/12*C77</f>
        <v>228.990043817851</v>
      </c>
      <c r="H78" s="10" t="n">
        <f aca="false">$B$8/12*C78</f>
        <v>76.1861015654052</v>
      </c>
      <c r="I78" s="10" t="n">
        <f aca="false">H78*$B$9</f>
        <v>38.0930507827026</v>
      </c>
      <c r="J78" s="10" t="n">
        <f aca="false">H78-I78</f>
        <v>38.0930507827026</v>
      </c>
      <c r="K78" s="10" t="n">
        <f aca="false">F78+G78+I78</f>
        <v>439.778743254884</v>
      </c>
    </row>
    <row r="79" customFormat="false" ht="13.8" hidden="false" customHeight="false" outlineLevel="0" collapsed="false">
      <c r="A79" s="5" t="n">
        <v>0.0454575058810045</v>
      </c>
      <c r="B79" s="0" t="n">
        <f aca="false">+B78+1</f>
        <v>64</v>
      </c>
      <c r="C79" s="6" t="n">
        <f aca="false">IF(B79=0,$B$5,C78-F79)</f>
        <v>91262.9057255235</v>
      </c>
      <c r="D79" s="7" t="n">
        <f aca="false">-PMT(A78/12,$B$6-B78,C78)</f>
        <v>527.684879423076</v>
      </c>
      <c r="E79" s="8" t="n">
        <f aca="false">+C78*A78/12</f>
        <v>367.268726460325</v>
      </c>
      <c r="F79" s="8" t="n">
        <f aca="false">+D79-E79</f>
        <v>160.416152962752</v>
      </c>
      <c r="G79" s="10" t="n">
        <f aca="false">$B$7/12*C78</f>
        <v>228.558304696216</v>
      </c>
      <c r="H79" s="10" t="n">
        <f aca="false">$B$8/12*C79</f>
        <v>76.0524214379363</v>
      </c>
      <c r="I79" s="10" t="n">
        <f aca="false">H79*$B$9</f>
        <v>38.0262107189681</v>
      </c>
      <c r="J79" s="10" t="n">
        <f aca="false">H79-I79</f>
        <v>38.0262107189681</v>
      </c>
      <c r="K79" s="10" t="n">
        <f aca="false">F79+G79+I79</f>
        <v>427.000668377935</v>
      </c>
    </row>
    <row r="80" customFormat="false" ht="13.8" hidden="false" customHeight="false" outlineLevel="0" collapsed="false">
      <c r="A80" s="5" t="n">
        <v>0.0534953886784801</v>
      </c>
      <c r="B80" s="0" t="n">
        <f aca="false">+B79+1</f>
        <v>65</v>
      </c>
      <c r="C80" s="6" t="n">
        <f aca="false">IF(B80=0,$B$5,C79-F80)</f>
        <v>91095.2700212384</v>
      </c>
      <c r="D80" s="7" t="n">
        <f aca="false">-PMT(A79/12,$B$6-B79,C79)</f>
        <v>513.351043763137</v>
      </c>
      <c r="E80" s="8" t="n">
        <f aca="false">+C79*A79/12</f>
        <v>345.715339477962</v>
      </c>
      <c r="F80" s="8" t="n">
        <f aca="false">+D80-E80</f>
        <v>167.635704285175</v>
      </c>
      <c r="G80" s="10" t="n">
        <f aca="false">$B$7/12*C79</f>
        <v>228.157264313809</v>
      </c>
      <c r="H80" s="10" t="n">
        <f aca="false">$B$8/12*C80</f>
        <v>75.9127250176986</v>
      </c>
      <c r="I80" s="10" t="n">
        <f aca="false">H80*$B$9</f>
        <v>37.9563625088493</v>
      </c>
      <c r="J80" s="10" t="n">
        <f aca="false">H80-I80</f>
        <v>37.9563625088493</v>
      </c>
      <c r="K80" s="10" t="n">
        <f aca="false">F80+G80+I80</f>
        <v>433.749331107833</v>
      </c>
    </row>
    <row r="81" customFormat="false" ht="13.8" hidden="false" customHeight="false" outlineLevel="0" collapsed="false">
      <c r="A81" s="5" t="n">
        <v>0.0549592126038188</v>
      </c>
      <c r="B81" s="0" t="n">
        <f aca="false">+B80+1</f>
        <v>66</v>
      </c>
      <c r="C81" s="6" t="n">
        <f aca="false">IF(B81=0,$B$5,C80-F81)</f>
        <v>90945.6520655754</v>
      </c>
      <c r="D81" s="7" t="n">
        <f aca="false">-PMT(A80/12,$B$6-B80,C80)</f>
        <v>555.716028709356</v>
      </c>
      <c r="E81" s="8" t="n">
        <f aca="false">+C80*A80/12</f>
        <v>406.098073046437</v>
      </c>
      <c r="F81" s="8" t="n">
        <f aca="false">+D81-E81</f>
        <v>149.617955662919</v>
      </c>
      <c r="G81" s="10" t="n">
        <f aca="false">$B$7/12*C80</f>
        <v>227.738175053096</v>
      </c>
      <c r="H81" s="10" t="n">
        <f aca="false">$B$8/12*C81</f>
        <v>75.7880433879795</v>
      </c>
      <c r="I81" s="10" t="n">
        <f aca="false">H81*$B$9</f>
        <v>37.8940216939898</v>
      </c>
      <c r="J81" s="10" t="n">
        <f aca="false">H81-I81</f>
        <v>37.8940216939898</v>
      </c>
      <c r="K81" s="10" t="n">
        <f aca="false">F81+G81+I81</f>
        <v>415.250152410004</v>
      </c>
    </row>
    <row r="82" customFormat="false" ht="13.8" hidden="false" customHeight="false" outlineLevel="0" collapsed="false">
      <c r="A82" s="5" t="n">
        <v>0.0586253547583989</v>
      </c>
      <c r="B82" s="0" t="n">
        <f aca="false">+B81+1</f>
        <v>67</v>
      </c>
      <c r="C82" s="6" t="n">
        <f aca="false">IF(B82=0,$B$5,C81-F82)</f>
        <v>90798.5819050232</v>
      </c>
      <c r="D82" s="7" t="n">
        <f aca="false">-PMT(A81/12,$B$6-B81,C81)</f>
        <v>563.595279490975</v>
      </c>
      <c r="E82" s="8" t="n">
        <f aca="false">+C81*A81/12</f>
        <v>416.525118938741</v>
      </c>
      <c r="F82" s="8" t="n">
        <f aca="false">+D82-E82</f>
        <v>147.070160552234</v>
      </c>
      <c r="G82" s="10" t="n">
        <f aca="false">$B$7/12*C81</f>
        <v>227.364130163939</v>
      </c>
      <c r="H82" s="10" t="n">
        <f aca="false">$B$8/12*C82</f>
        <v>75.6654849208527</v>
      </c>
      <c r="I82" s="10" t="n">
        <f aca="false">H82*$B$9</f>
        <v>37.8327424604263</v>
      </c>
      <c r="J82" s="10" t="n">
        <f aca="false">H82-I82</f>
        <v>37.8327424604263</v>
      </c>
      <c r="K82" s="10" t="n">
        <f aca="false">F82+G82+I82</f>
        <v>412.267033176599</v>
      </c>
    </row>
    <row r="83" customFormat="false" ht="13.8" hidden="false" customHeight="false" outlineLevel="0" collapsed="false">
      <c r="A83" s="5" t="n">
        <v>0.042978887448176</v>
      </c>
      <c r="B83" s="0" t="n">
        <f aca="false">+B82+1</f>
        <v>68</v>
      </c>
      <c r="C83" s="6" t="n">
        <f aca="false">IF(B83=0,$B$5,C82-F83)</f>
        <v>90658.6539918464</v>
      </c>
      <c r="D83" s="7" t="n">
        <f aca="false">-PMT(A82/12,$B$6-B82,C82)</f>
        <v>583.519502821931</v>
      </c>
      <c r="E83" s="8" t="n">
        <f aca="false">+C82*A82/12</f>
        <v>443.591589645127</v>
      </c>
      <c r="F83" s="8" t="n">
        <f aca="false">+D83-E83</f>
        <v>139.927913176804</v>
      </c>
      <c r="G83" s="10" t="n">
        <f aca="false">$B$7/12*C82</f>
        <v>226.996454762558</v>
      </c>
      <c r="H83" s="10" t="n">
        <f aca="false">$B$8/12*C83</f>
        <v>75.5488783265387</v>
      </c>
      <c r="I83" s="10" t="n">
        <f aca="false">H83*$B$9</f>
        <v>37.7744391632693</v>
      </c>
      <c r="J83" s="10" t="n">
        <f aca="false">H83-I83</f>
        <v>37.7744391632693</v>
      </c>
      <c r="K83" s="10" t="n">
        <f aca="false">F83+G83+I83</f>
        <v>404.698807102631</v>
      </c>
    </row>
    <row r="84" customFormat="false" ht="13.8" hidden="false" customHeight="false" outlineLevel="0" collapsed="false">
      <c r="A84" s="5" t="n">
        <v>0.048109412843666</v>
      </c>
      <c r="B84" s="0" t="n">
        <f aca="false">+B83+1</f>
        <v>69</v>
      </c>
      <c r="C84" s="6" t="n">
        <f aca="false">IF(B84=0,$B$5,C83-F84)</f>
        <v>90482.2263113259</v>
      </c>
      <c r="D84" s="7" t="n">
        <f aca="false">-PMT(A83/12,$B$6-B83,C83)</f>
        <v>501.128354363682</v>
      </c>
      <c r="E84" s="8" t="n">
        <f aca="false">+C83*A83/12</f>
        <v>324.700673843225</v>
      </c>
      <c r="F84" s="8" t="n">
        <f aca="false">+D84-E84</f>
        <v>176.427680520457</v>
      </c>
      <c r="G84" s="10" t="n">
        <f aca="false">$B$7/12*C83</f>
        <v>226.646634979616</v>
      </c>
      <c r="H84" s="10" t="n">
        <f aca="false">$B$8/12*C84</f>
        <v>75.4018552594383</v>
      </c>
      <c r="I84" s="10" t="n">
        <f aca="false">H84*$B$9</f>
        <v>37.7009276297191</v>
      </c>
      <c r="J84" s="10" t="n">
        <f aca="false">H84-I84</f>
        <v>37.7009276297191</v>
      </c>
      <c r="K84" s="10" t="n">
        <f aca="false">F84+G84+I84</f>
        <v>440.775243129792</v>
      </c>
    </row>
    <row r="85" customFormat="false" ht="13.8" hidden="false" customHeight="false" outlineLevel="0" collapsed="false">
      <c r="A85" s="5" t="n">
        <v>0.0456286058253503</v>
      </c>
      <c r="B85" s="0" t="n">
        <f aca="false">+B84+1</f>
        <v>70</v>
      </c>
      <c r="C85" s="6" t="n">
        <f aca="false">IF(B85=0,$B$5,C84-F85)</f>
        <v>90317.6184862087</v>
      </c>
      <c r="D85" s="7" t="n">
        <f aca="false">-PMT(A84/12,$B$6-B84,C84)</f>
        <v>527.361723502702</v>
      </c>
      <c r="E85" s="8" t="n">
        <f aca="false">+C84*A84/12</f>
        <v>362.753898385467</v>
      </c>
      <c r="F85" s="8" t="n">
        <f aca="false">+D85-E85</f>
        <v>164.607825117235</v>
      </c>
      <c r="G85" s="10" t="n">
        <f aca="false">$B$7/12*C84</f>
        <v>226.205565778315</v>
      </c>
      <c r="H85" s="10" t="n">
        <f aca="false">$B$8/12*C85</f>
        <v>75.2646820718406</v>
      </c>
      <c r="I85" s="10" t="n">
        <f aca="false">H85*$B$9</f>
        <v>37.6323410359203</v>
      </c>
      <c r="J85" s="10" t="n">
        <f aca="false">H85-I85</f>
        <v>37.6323410359203</v>
      </c>
      <c r="K85" s="10" t="n">
        <f aca="false">F85+G85+I85</f>
        <v>428.445731931471</v>
      </c>
    </row>
    <row r="86" customFormat="false" ht="13.8" hidden="false" customHeight="false" outlineLevel="0" collapsed="false">
      <c r="A86" s="5" t="n">
        <v>0.052685095400096</v>
      </c>
      <c r="B86" s="0" t="n">
        <f aca="false">+B85+1</f>
        <v>71</v>
      </c>
      <c r="C86" s="6" t="n">
        <f aca="false">IF(B86=0,$B$5,C85-F86)</f>
        <v>90146.4183589754</v>
      </c>
      <c r="D86" s="7" t="n">
        <f aca="false">-PMT(A85/12,$B$6-B85,C85)</f>
        <v>514.622378315903</v>
      </c>
      <c r="E86" s="8" t="n">
        <f aca="false">+C85*A85/12</f>
        <v>343.422251082633</v>
      </c>
      <c r="F86" s="8" t="n">
        <f aca="false">+D86-E86</f>
        <v>171.20012723327</v>
      </c>
      <c r="G86" s="10" t="n">
        <f aca="false">$B$7/12*C85</f>
        <v>225.794046215522</v>
      </c>
      <c r="H86" s="10" t="n">
        <f aca="false">$B$8/12*C86</f>
        <v>75.1220152991462</v>
      </c>
      <c r="I86" s="10" t="n">
        <f aca="false">H86*$B$9</f>
        <v>37.5610076495731</v>
      </c>
      <c r="J86" s="10" t="n">
        <f aca="false">H86-I86</f>
        <v>37.5610076495731</v>
      </c>
      <c r="K86" s="10" t="n">
        <f aca="false">F86+G86+I86</f>
        <v>434.555181098365</v>
      </c>
    </row>
    <row r="87" customFormat="false" ht="13.8" hidden="false" customHeight="false" outlineLevel="0" collapsed="false">
      <c r="A87" s="5" t="n">
        <v>0.0565474513243535</v>
      </c>
      <c r="B87" s="0" t="n">
        <f aca="false">+B86+1</f>
        <v>72</v>
      </c>
      <c r="C87" s="6" t="n">
        <f aca="false">IF(B87=0,$B$5,C86-F87)</f>
        <v>89991.0171845844</v>
      </c>
      <c r="D87" s="7" t="n">
        <f aca="false">-PMT(A86/12,$B$6-B86,C86)</f>
        <v>551.182228659294</v>
      </c>
      <c r="E87" s="8" t="n">
        <f aca="false">+C86*A86/12</f>
        <v>395.781054268299</v>
      </c>
      <c r="F87" s="8" t="n">
        <f aca="false">+D87-E87</f>
        <v>155.401174390995</v>
      </c>
      <c r="G87" s="10" t="n">
        <f aca="false">$B$7/12*C86</f>
        <v>225.366045897439</v>
      </c>
      <c r="H87" s="10" t="n">
        <f aca="false">$B$8/12*C87</f>
        <v>74.992514320487</v>
      </c>
      <c r="I87" s="10" t="n">
        <f aca="false">H87*$B$9</f>
        <v>37.4962571602435</v>
      </c>
      <c r="J87" s="10" t="n">
        <f aca="false">H87-I87</f>
        <v>37.4962571602435</v>
      </c>
      <c r="K87" s="10" t="n">
        <f aca="false">F87+G87+I87</f>
        <v>418.263477448677</v>
      </c>
    </row>
    <row r="88" customFormat="false" ht="13.8" hidden="false" customHeight="false" outlineLevel="0" collapsed="false">
      <c r="A88" s="5" t="n">
        <v>0.0529581206244112</v>
      </c>
      <c r="B88" s="0" t="n">
        <f aca="false">+B87+1</f>
        <v>73</v>
      </c>
      <c r="C88" s="6" t="n">
        <f aca="false">IF(B88=0,$B$5,C87-F88)</f>
        <v>89843.3985813232</v>
      </c>
      <c r="D88" s="7" t="n">
        <f aca="false">-PMT(A87/12,$B$6-B87,C87)</f>
        <v>571.682158584097</v>
      </c>
      <c r="E88" s="8" t="n">
        <f aca="false">+C87*A87/12</f>
        <v>424.063555322863</v>
      </c>
      <c r="F88" s="8" t="n">
        <f aca="false">+D88-E88</f>
        <v>147.618603261235</v>
      </c>
      <c r="G88" s="10" t="n">
        <f aca="false">$B$7/12*C87</f>
        <v>224.977542961461</v>
      </c>
      <c r="H88" s="10" t="n">
        <f aca="false">$B$8/12*C88</f>
        <v>74.8694988177694</v>
      </c>
      <c r="I88" s="10" t="n">
        <f aca="false">H88*$B$9</f>
        <v>37.4347494088847</v>
      </c>
      <c r="J88" s="10" t="n">
        <f aca="false">H88-I88</f>
        <v>37.4347494088847</v>
      </c>
      <c r="K88" s="10" t="n">
        <f aca="false">F88+G88+I88</f>
        <v>410.030895631581</v>
      </c>
    </row>
    <row r="89" customFormat="false" ht="13.8" hidden="false" customHeight="false" outlineLevel="0" collapsed="false">
      <c r="A89" s="5" t="n">
        <v>0.0568043988400165</v>
      </c>
      <c r="B89" s="0" t="n">
        <f aca="false">+B88+1</f>
        <v>74</v>
      </c>
      <c r="C89" s="6" t="n">
        <f aca="false">IF(B89=0,$B$5,C88-F89)</f>
        <v>89687.2260968001</v>
      </c>
      <c r="D89" s="7" t="n">
        <f aca="false">-PMT(A88/12,$B$6-B88,C88)</f>
        <v>552.667279471173</v>
      </c>
      <c r="E89" s="8" t="n">
        <f aca="false">+C88*A88/12</f>
        <v>396.494794948064</v>
      </c>
      <c r="F89" s="8" t="n">
        <f aca="false">+D89-E89</f>
        <v>156.172484523109</v>
      </c>
      <c r="G89" s="10" t="n">
        <f aca="false">$B$7/12*C88</f>
        <v>224.608496453308</v>
      </c>
      <c r="H89" s="10" t="n">
        <f aca="false">$B$8/12*C89</f>
        <v>74.7393550806668</v>
      </c>
      <c r="I89" s="10" t="n">
        <f aca="false">H89*$B$9</f>
        <v>37.3696775403334</v>
      </c>
      <c r="J89" s="10" t="n">
        <f aca="false">H89-I89</f>
        <v>37.3696775403334</v>
      </c>
      <c r="K89" s="10" t="n">
        <f aca="false">F89+G89+I89</f>
        <v>418.15065851675</v>
      </c>
    </row>
    <row r="90" customFormat="false" ht="13.8" hidden="false" customHeight="false" outlineLevel="0" collapsed="false">
      <c r="A90" s="5" t="n">
        <v>0.048384063411576</v>
      </c>
      <c r="B90" s="0" t="n">
        <f aca="false">+B89+1</f>
        <v>75</v>
      </c>
      <c r="C90" s="6" t="n">
        <f aca="false">IF(B90=0,$B$5,C89-F90)</f>
        <v>89538.7765354736</v>
      </c>
      <c r="D90" s="7" t="n">
        <f aca="false">-PMT(A89/12,$B$6-B89,C89)</f>
        <v>573.001974831343</v>
      </c>
      <c r="E90" s="8" t="n">
        <f aca="false">+C89*A89/12</f>
        <v>424.552413504781</v>
      </c>
      <c r="F90" s="8" t="n">
        <f aca="false">+D90-E90</f>
        <v>148.449561326562</v>
      </c>
      <c r="G90" s="10" t="n">
        <f aca="false">$B$7/12*C89</f>
        <v>224.218065242</v>
      </c>
      <c r="H90" s="10" t="n">
        <f aca="false">$B$8/12*C90</f>
        <v>74.6156471128946</v>
      </c>
      <c r="I90" s="10" t="n">
        <f aca="false">H90*$B$9</f>
        <v>37.3078235564473</v>
      </c>
      <c r="J90" s="10" t="n">
        <f aca="false">H90-I90</f>
        <v>37.3078235564473</v>
      </c>
      <c r="K90" s="10" t="n">
        <f aca="false">F90+G90+I90</f>
        <v>409.97545012501</v>
      </c>
    </row>
    <row r="91" customFormat="false" ht="13.8" hidden="false" customHeight="false" outlineLevel="0" collapsed="false">
      <c r="A91" s="5" t="n">
        <v>0.0547964911774724</v>
      </c>
      <c r="B91" s="0" t="n">
        <f aca="false">+B90+1</f>
        <v>76</v>
      </c>
      <c r="C91" s="6" t="n">
        <f aca="false">IF(B91=0,$B$5,C90-F91)</f>
        <v>89370.7143044217</v>
      </c>
      <c r="D91" s="7" t="n">
        <f aca="false">-PMT(A90/12,$B$6-B90,C90)</f>
        <v>529.083051192484</v>
      </c>
      <c r="E91" s="8" t="n">
        <f aca="false">+C90*A90/12</f>
        <v>361.020820140607</v>
      </c>
      <c r="F91" s="8" t="n">
        <f aca="false">+D91-E91</f>
        <v>168.062231051877</v>
      </c>
      <c r="G91" s="10" t="n">
        <f aca="false">$B$7/12*C90</f>
        <v>223.846941338684</v>
      </c>
      <c r="H91" s="10" t="n">
        <f aca="false">$B$8/12*C91</f>
        <v>74.4755952536847</v>
      </c>
      <c r="I91" s="10" t="n">
        <f aca="false">H91*$B$9</f>
        <v>37.2377976268424</v>
      </c>
      <c r="J91" s="10" t="n">
        <f aca="false">H91-I91</f>
        <v>37.2377976268424</v>
      </c>
      <c r="K91" s="10" t="n">
        <f aca="false">F91+G91+I91</f>
        <v>429.146970017404</v>
      </c>
    </row>
    <row r="92" customFormat="false" ht="13.8" hidden="false" customHeight="false" outlineLevel="0" collapsed="false">
      <c r="A92" s="5" t="n">
        <v>0.0474759619768449</v>
      </c>
      <c r="B92" s="0" t="n">
        <f aca="false">+B91+1</f>
        <v>77</v>
      </c>
      <c r="C92" s="6" t="n">
        <f aca="false">IF(B92=0,$B$5,C91-F92)</f>
        <v>89216.5383184363</v>
      </c>
      <c r="D92" s="7" t="n">
        <f aca="false">-PMT(A91/12,$B$6-B91,C91)</f>
        <v>562.2761158109</v>
      </c>
      <c r="E92" s="8" t="n">
        <f aca="false">+C91*A91/12</f>
        <v>408.100129825554</v>
      </c>
      <c r="F92" s="8" t="n">
        <f aca="false">+D92-E92</f>
        <v>154.175985985347</v>
      </c>
      <c r="G92" s="10" t="n">
        <f aca="false">$B$7/12*C91</f>
        <v>223.426785761054</v>
      </c>
      <c r="H92" s="10" t="n">
        <f aca="false">$B$8/12*C92</f>
        <v>74.3471152653636</v>
      </c>
      <c r="I92" s="10" t="n">
        <f aca="false">H92*$B$9</f>
        <v>37.1735576326818</v>
      </c>
      <c r="J92" s="10" t="n">
        <f aca="false">H92-I92</f>
        <v>37.1735576326818</v>
      </c>
      <c r="K92" s="10" t="n">
        <f aca="false">F92+G92+I92</f>
        <v>414.776329379083</v>
      </c>
    </row>
    <row r="93" customFormat="false" ht="13.8" hidden="false" customHeight="false" outlineLevel="0" collapsed="false">
      <c r="A93" s="5" t="n">
        <v>0.0426033365986667</v>
      </c>
      <c r="B93" s="0" t="n">
        <f aca="false">+B92+1</f>
        <v>78</v>
      </c>
      <c r="C93" s="6" t="n">
        <f aca="false">IF(B93=0,$B$5,C92-F93)</f>
        <v>89044.9433110553</v>
      </c>
      <c r="D93" s="7" t="n">
        <f aca="false">-PMT(A92/12,$B$6-B92,C92)</f>
        <v>524.565089123626</v>
      </c>
      <c r="E93" s="8" t="n">
        <f aca="false">+C92*A92/12</f>
        <v>352.970081742651</v>
      </c>
      <c r="F93" s="8" t="n">
        <f aca="false">+D93-E93</f>
        <v>171.595007380975</v>
      </c>
      <c r="G93" s="10" t="n">
        <f aca="false">$B$7/12*C92</f>
        <v>223.041345796091</v>
      </c>
      <c r="H93" s="10" t="n">
        <f aca="false">$B$8/12*C93</f>
        <v>74.2041194258795</v>
      </c>
      <c r="I93" s="10" t="n">
        <f aca="false">H93*$B$9</f>
        <v>37.1020597129397</v>
      </c>
      <c r="J93" s="10" t="n">
        <f aca="false">H93-I93</f>
        <v>37.1020597129397</v>
      </c>
      <c r="K93" s="10" t="n">
        <f aca="false">F93+G93+I93</f>
        <v>431.738412890005</v>
      </c>
    </row>
    <row r="94" customFormat="false" ht="13.8" hidden="false" customHeight="false" outlineLevel="0" collapsed="false">
      <c r="A94" s="5" t="n">
        <v>0.0512136038818391</v>
      </c>
      <c r="B94" s="0" t="n">
        <f aca="false">+B93+1</f>
        <v>79</v>
      </c>
      <c r="C94" s="6" t="n">
        <f aca="false">IF(B94=0,$B$5,C93-F94)</f>
        <v>88860.787326693</v>
      </c>
      <c r="D94" s="7" t="n">
        <f aca="false">-PMT(A93/12,$B$6-B93,C93)</f>
        <v>500.290292053175</v>
      </c>
      <c r="E94" s="8" t="n">
        <f aca="false">+C93*A93/12</f>
        <v>316.134307690841</v>
      </c>
      <c r="F94" s="8" t="n">
        <f aca="false">+D94-E94</f>
        <v>184.155984362334</v>
      </c>
      <c r="G94" s="10" t="n">
        <f aca="false">$B$7/12*C93</f>
        <v>222.612358277638</v>
      </c>
      <c r="H94" s="10" t="n">
        <f aca="false">$B$8/12*C94</f>
        <v>74.0506561055775</v>
      </c>
      <c r="I94" s="10" t="n">
        <f aca="false">H94*$B$9</f>
        <v>37.0253280527888</v>
      </c>
      <c r="J94" s="10" t="n">
        <f aca="false">H94-I94</f>
        <v>37.0253280527888</v>
      </c>
      <c r="K94" s="10" t="n">
        <f aca="false">F94+G94+I94</f>
        <v>443.793670692761</v>
      </c>
    </row>
    <row r="95" customFormat="false" ht="13.8" hidden="false" customHeight="false" outlineLevel="0" collapsed="false">
      <c r="A95" s="5" t="n">
        <v>0.0480350595367871</v>
      </c>
      <c r="B95" s="0" t="n">
        <f aca="false">+B94+1</f>
        <v>80</v>
      </c>
      <c r="C95" s="6" t="n">
        <f aca="false">IF(B95=0,$B$5,C94-F95)</f>
        <v>88696.5557413156</v>
      </c>
      <c r="D95" s="7" t="n">
        <f aca="false">-PMT(A94/12,$B$6-B94,C94)</f>
        <v>543.47168227551</v>
      </c>
      <c r="E95" s="8" t="n">
        <f aca="false">+C94*A94/12</f>
        <v>379.240096898134</v>
      </c>
      <c r="F95" s="8" t="n">
        <f aca="false">+D95-E95</f>
        <v>164.231585377377</v>
      </c>
      <c r="G95" s="10" t="n">
        <f aca="false">$B$7/12*C94</f>
        <v>222.151968316733</v>
      </c>
      <c r="H95" s="10" t="n">
        <f aca="false">$B$8/12*C95</f>
        <v>73.9137964510964</v>
      </c>
      <c r="I95" s="10" t="n">
        <f aca="false">H95*$B$9</f>
        <v>36.9568982255482</v>
      </c>
      <c r="J95" s="10" t="n">
        <f aca="false">H95-I95</f>
        <v>36.9568982255482</v>
      </c>
      <c r="K95" s="10" t="n">
        <f aca="false">F95+G95+I95</f>
        <v>423.340451919657</v>
      </c>
    </row>
    <row r="96" customFormat="false" ht="13.8" hidden="false" customHeight="false" outlineLevel="0" collapsed="false">
      <c r="A96" s="5" t="n">
        <v>0.046487092111114</v>
      </c>
      <c r="B96" s="0" t="n">
        <f aca="false">+B95+1</f>
        <v>81</v>
      </c>
      <c r="C96" s="6" t="n">
        <f aca="false">IF(B96=0,$B$5,C95-F96)</f>
        <v>88524.2460740119</v>
      </c>
      <c r="D96" s="7" t="n">
        <f aca="false">-PMT(A95/12,$B$6-B95,C95)</f>
        <v>527.355028615604</v>
      </c>
      <c r="E96" s="8" t="n">
        <f aca="false">+C95*A95/12</f>
        <v>355.045361311837</v>
      </c>
      <c r="F96" s="8" t="n">
        <f aca="false">+D96-E96</f>
        <v>172.309667303766</v>
      </c>
      <c r="G96" s="10" t="n">
        <f aca="false">$B$7/12*C95</f>
        <v>221.741389353289</v>
      </c>
      <c r="H96" s="10" t="n">
        <f aca="false">$B$8/12*C96</f>
        <v>73.7702050616766</v>
      </c>
      <c r="I96" s="10" t="n">
        <f aca="false">H96*$B$9</f>
        <v>36.8851025308383</v>
      </c>
      <c r="J96" s="10" t="n">
        <f aca="false">H96-I96</f>
        <v>36.8851025308383</v>
      </c>
      <c r="K96" s="10" t="n">
        <f aca="false">F96+G96+I96</f>
        <v>430.936159187894</v>
      </c>
    </row>
    <row r="97" customFormat="false" ht="13.8" hidden="false" customHeight="false" outlineLevel="0" collapsed="false">
      <c r="A97" s="5" t="n">
        <v>0.0471322108564705</v>
      </c>
      <c r="B97" s="0" t="n">
        <f aca="false">+B96+1</f>
        <v>82</v>
      </c>
      <c r="C97" s="6" t="n">
        <f aca="false">IF(B97=0,$B$5,C96-F97)</f>
        <v>88347.5624409837</v>
      </c>
      <c r="D97" s="7" t="n">
        <f aca="false">-PMT(A96/12,$B$6-B96,C96)</f>
        <v>519.61986480392</v>
      </c>
      <c r="E97" s="8" t="n">
        <f aca="false">+C96*A96/12</f>
        <v>342.936231775793</v>
      </c>
      <c r="F97" s="8" t="n">
        <f aca="false">+D97-E97</f>
        <v>176.683633028127</v>
      </c>
      <c r="G97" s="10" t="n">
        <f aca="false">$B$7/12*C96</f>
        <v>221.31061518503</v>
      </c>
      <c r="H97" s="10" t="n">
        <f aca="false">$B$8/12*C97</f>
        <v>73.6229687008198</v>
      </c>
      <c r="I97" s="10" t="n">
        <f aca="false">H97*$B$9</f>
        <v>36.8114843504099</v>
      </c>
      <c r="J97" s="10" t="n">
        <f aca="false">H97-I97</f>
        <v>36.8114843504099</v>
      </c>
      <c r="K97" s="10" t="n">
        <f aca="false">F97+G97+I97</f>
        <v>434.805732563567</v>
      </c>
    </row>
    <row r="98" customFormat="false" ht="13.8" hidden="false" customHeight="false" outlineLevel="0" collapsed="false">
      <c r="A98" s="5" t="n">
        <v>0.0524700857200233</v>
      </c>
      <c r="B98" s="0" t="n">
        <f aca="false">+B97+1</f>
        <v>83</v>
      </c>
      <c r="C98" s="6" t="n">
        <f aca="false">IF(B98=0,$B$5,C97-F98)</f>
        <v>88171.7367378714</v>
      </c>
      <c r="D98" s="7" t="n">
        <f aca="false">-PMT(A97/12,$B$6-B97,C97)</f>
        <v>522.827031581003</v>
      </c>
      <c r="E98" s="8" t="n">
        <f aca="false">+C97*A97/12</f>
        <v>347.001328468637</v>
      </c>
      <c r="F98" s="8" t="n">
        <f aca="false">+D98-E98</f>
        <v>175.825703112366</v>
      </c>
      <c r="G98" s="10" t="n">
        <f aca="false">$B$7/12*C97</f>
        <v>220.868906102459</v>
      </c>
      <c r="H98" s="10" t="n">
        <f aca="false">$B$8/12*C98</f>
        <v>73.4764472815595</v>
      </c>
      <c r="I98" s="10" t="n">
        <f aca="false">H98*$B$9</f>
        <v>36.7382236407797</v>
      </c>
      <c r="J98" s="10" t="n">
        <f aca="false">H98-I98</f>
        <v>36.7382236407797</v>
      </c>
      <c r="K98" s="10" t="n">
        <f aca="false">F98+G98+I98</f>
        <v>433.432832855605</v>
      </c>
    </row>
    <row r="99" customFormat="false" ht="13.8" hidden="false" customHeight="false" outlineLevel="0" collapsed="false">
      <c r="A99" s="5" t="n">
        <v>0.0439292718275487</v>
      </c>
      <c r="B99" s="0" t="n">
        <f aca="false">+B98+1</f>
        <v>84</v>
      </c>
      <c r="C99" s="6" t="n">
        <f aca="false">IF(B99=0,$B$5,C98-F99)</f>
        <v>88007.5834031198</v>
      </c>
      <c r="D99" s="7" t="n">
        <f aca="false">-PMT(A98/12,$B$6-B98,C98)</f>
        <v>549.684883478234</v>
      </c>
      <c r="E99" s="8" t="n">
        <f aca="false">+C98*A98/12</f>
        <v>385.53154872662</v>
      </c>
      <c r="F99" s="8" t="n">
        <f aca="false">+D99-E99</f>
        <v>164.153334751614</v>
      </c>
      <c r="G99" s="10" t="n">
        <f aca="false">$B$7/12*C98</f>
        <v>220.429341844678</v>
      </c>
      <c r="H99" s="10" t="n">
        <f aca="false">$B$8/12*C99</f>
        <v>73.3396528359331</v>
      </c>
      <c r="I99" s="10" t="n">
        <f aca="false">H99*$B$9</f>
        <v>36.6698264179666</v>
      </c>
      <c r="J99" s="10" t="n">
        <f aca="false">H99-I99</f>
        <v>36.6698264179666</v>
      </c>
      <c r="K99" s="10" t="n">
        <f aca="false">F99+G99+I99</f>
        <v>421.25250301426</v>
      </c>
    </row>
    <row r="100" customFormat="false" ht="13.8" hidden="false" customHeight="false" outlineLevel="0" collapsed="false">
      <c r="A100" s="5" t="n">
        <v>0.0528789963876538</v>
      </c>
      <c r="B100" s="0" t="n">
        <f aca="false">+B99+1</f>
        <v>85</v>
      </c>
      <c r="C100" s="6" t="n">
        <f aca="false">IF(B100=0,$B$5,C99-F100)</f>
        <v>87822.5911512181</v>
      </c>
      <c r="D100" s="7" t="n">
        <f aca="false">-PMT(A99/12,$B$6-B99,C99)</f>
        <v>507.168006418482</v>
      </c>
      <c r="E100" s="8" t="n">
        <f aca="false">+C99*A99/12</f>
        <v>322.175754516776</v>
      </c>
      <c r="F100" s="8" t="n">
        <f aca="false">+D100-E100</f>
        <v>184.992251901706</v>
      </c>
      <c r="G100" s="10" t="n">
        <f aca="false">$B$7/12*C99</f>
        <v>220.018958507799</v>
      </c>
      <c r="H100" s="10" t="n">
        <f aca="false">$B$8/12*C100</f>
        <v>73.1854926260151</v>
      </c>
      <c r="I100" s="10" t="n">
        <f aca="false">H100*$B$9</f>
        <v>36.5927463130075</v>
      </c>
      <c r="J100" s="10" t="n">
        <f aca="false">H100-I100</f>
        <v>36.5927463130075</v>
      </c>
      <c r="K100" s="10" t="n">
        <f aca="false">F100+G100+I100</f>
        <v>441.603956722513</v>
      </c>
    </row>
    <row r="101" customFormat="false" ht="13.8" hidden="false" customHeight="false" outlineLevel="0" collapsed="false">
      <c r="A101" s="5" t="n">
        <v>0.0531363599749003</v>
      </c>
      <c r="B101" s="0" t="n">
        <f aca="false">+B100+1</f>
        <v>86</v>
      </c>
      <c r="C101" s="6" t="n">
        <f aca="false">IF(B101=0,$B$5,C100-F101)</f>
        <v>87657.9554346065</v>
      </c>
      <c r="D101" s="7" t="n">
        <f aca="false">-PMT(A100/12,$B$6-B100,C100)</f>
        <v>551.633256631559</v>
      </c>
      <c r="E101" s="8" t="n">
        <f aca="false">+C100*A100/12</f>
        <v>386.997540019971</v>
      </c>
      <c r="F101" s="8" t="n">
        <f aca="false">+D101-E101</f>
        <v>164.635716611588</v>
      </c>
      <c r="G101" s="10" t="n">
        <f aca="false">$B$7/12*C100</f>
        <v>219.556477878045</v>
      </c>
      <c r="H101" s="10" t="n">
        <f aca="false">$B$8/12*C101</f>
        <v>73.0482961955054</v>
      </c>
      <c r="I101" s="10" t="n">
        <f aca="false">H101*$B$9</f>
        <v>36.5241480977527</v>
      </c>
      <c r="J101" s="10" t="n">
        <f aca="false">H101-I101</f>
        <v>36.5241480977527</v>
      </c>
      <c r="K101" s="10" t="n">
        <f aca="false">F101+G101+I101</f>
        <v>420.716342587386</v>
      </c>
    </row>
    <row r="102" customFormat="false" ht="13.8" hidden="false" customHeight="false" outlineLevel="0" collapsed="false">
      <c r="A102" s="5" t="n">
        <v>0.0538976081917847</v>
      </c>
      <c r="B102" s="0" t="n">
        <f aca="false">+B101+1</f>
        <v>87</v>
      </c>
      <c r="C102" s="6" t="n">
        <f aca="false">IF(B102=0,$B$5,C101-F102)</f>
        <v>87493.1702758306</v>
      </c>
      <c r="D102" s="7" t="n">
        <f aca="false">-PMT(A101/12,$B$6-B101,C101)</f>
        <v>552.937214995645</v>
      </c>
      <c r="E102" s="8" t="n">
        <f aca="false">+C101*A101/12</f>
        <v>388.152056219751</v>
      </c>
      <c r="F102" s="8" t="n">
        <f aca="false">+D102-E102</f>
        <v>164.785158775894</v>
      </c>
      <c r="G102" s="10" t="n">
        <f aca="false">$B$7/12*C101</f>
        <v>219.144888586516</v>
      </c>
      <c r="H102" s="10" t="n">
        <f aca="false">$B$8/12*C102</f>
        <v>72.9109752298588</v>
      </c>
      <c r="I102" s="10" t="n">
        <f aca="false">H102*$B$9</f>
        <v>36.4554876149294</v>
      </c>
      <c r="J102" s="10" t="n">
        <f aca="false">H102-I102</f>
        <v>36.4554876149294</v>
      </c>
      <c r="K102" s="10" t="n">
        <f aca="false">F102+G102+I102</f>
        <v>420.385534977339</v>
      </c>
    </row>
    <row r="103" customFormat="false" ht="13.8" hidden="false" customHeight="false" outlineLevel="0" collapsed="false">
      <c r="A103" s="5" t="n">
        <v>0.041464608361016</v>
      </c>
      <c r="B103" s="0" t="n">
        <f aca="false">+B102+1</f>
        <v>88</v>
      </c>
      <c r="C103" s="6" t="n">
        <f aca="false">IF(B103=0,$B$5,C102-F103)</f>
        <v>87329.350365336</v>
      </c>
      <c r="D103" s="7" t="n">
        <f aca="false">-PMT(A102/12,$B$6-B102,C102)</f>
        <v>556.792628076598</v>
      </c>
      <c r="E103" s="8" t="n">
        <f aca="false">+C102*A102/12</f>
        <v>392.972717581985</v>
      </c>
      <c r="F103" s="8" t="n">
        <f aca="false">+D103-E103</f>
        <v>163.819910494613</v>
      </c>
      <c r="G103" s="10" t="n">
        <f aca="false">$B$7/12*C102</f>
        <v>218.732925689576</v>
      </c>
      <c r="H103" s="10" t="n">
        <f aca="false">$B$8/12*C103</f>
        <v>72.77445863778</v>
      </c>
      <c r="I103" s="10" t="n">
        <f aca="false">H103*$B$9</f>
        <v>36.38722931889</v>
      </c>
      <c r="J103" s="10" t="n">
        <f aca="false">H103-I103</f>
        <v>36.38722931889</v>
      </c>
      <c r="K103" s="10" t="n">
        <f aca="false">F103+G103+I103</f>
        <v>418.940065503079</v>
      </c>
    </row>
    <row r="104" customFormat="false" ht="13.8" hidden="false" customHeight="false" outlineLevel="0" collapsed="false">
      <c r="A104" s="5" t="n">
        <v>0.0511199852380427</v>
      </c>
      <c r="B104" s="0" t="n">
        <f aca="false">+B103+1</f>
        <v>89</v>
      </c>
      <c r="C104" s="6" t="n">
        <f aca="false">IF(B104=0,$B$5,C103-F104)</f>
        <v>87135.3560342925</v>
      </c>
      <c r="D104" s="7" t="n">
        <f aca="false">-PMT(A103/12,$B$6-B103,C103)</f>
        <v>495.750773653503</v>
      </c>
      <c r="E104" s="8" t="n">
        <f aca="false">+C103*A103/12</f>
        <v>301.75644261005</v>
      </c>
      <c r="F104" s="8" t="n">
        <f aca="false">+D104-E104</f>
        <v>193.994331043453</v>
      </c>
      <c r="G104" s="10" t="n">
        <f aca="false">$B$7/12*C103</f>
        <v>218.32337591334</v>
      </c>
      <c r="H104" s="10" t="n">
        <f aca="false">$B$8/12*C104</f>
        <v>72.6127966952438</v>
      </c>
      <c r="I104" s="10" t="n">
        <f aca="false">H104*$B$9</f>
        <v>36.3063983476219</v>
      </c>
      <c r="J104" s="10" t="n">
        <f aca="false">H104-I104</f>
        <v>36.3063983476219</v>
      </c>
      <c r="K104" s="10" t="n">
        <f aca="false">F104+G104+I104</f>
        <v>448.624105304415</v>
      </c>
    </row>
    <row r="105" customFormat="false" ht="13.8" hidden="false" customHeight="false" outlineLevel="0" collapsed="false">
      <c r="A105" s="5" t="n">
        <v>0.0523341612891972</v>
      </c>
      <c r="B105" s="0" t="n">
        <f aca="false">+B104+1</f>
        <v>90</v>
      </c>
      <c r="C105" s="6" t="n">
        <f aca="false">IF(B105=0,$B$5,C104-F105)</f>
        <v>86963.866225529</v>
      </c>
      <c r="D105" s="7" t="n">
        <f aca="false">-PMT(A104/12,$B$6-B104,C104)</f>
        <v>542.686318278853</v>
      </c>
      <c r="E105" s="8" t="n">
        <f aca="false">+C104*A104/12</f>
        <v>371.196509515385</v>
      </c>
      <c r="F105" s="8" t="n">
        <f aca="false">+D105-E105</f>
        <v>171.489808763468</v>
      </c>
      <c r="G105" s="10" t="n">
        <f aca="false">$B$7/12*C104</f>
        <v>217.838390085731</v>
      </c>
      <c r="H105" s="10" t="n">
        <f aca="false">$B$8/12*C105</f>
        <v>72.4698885212742</v>
      </c>
      <c r="I105" s="10" t="n">
        <f aca="false">H105*$B$9</f>
        <v>36.2349442606371</v>
      </c>
      <c r="J105" s="10" t="n">
        <f aca="false">H105-I105</f>
        <v>36.2349442606371</v>
      </c>
      <c r="K105" s="10" t="n">
        <f aca="false">F105+G105+I105</f>
        <v>425.563143109836</v>
      </c>
    </row>
    <row r="106" customFormat="false" ht="13.8" hidden="false" customHeight="false" outlineLevel="0" collapsed="false">
      <c r="A106" s="5" t="n">
        <v>0.0516224554814502</v>
      </c>
      <c r="B106" s="0" t="n">
        <f aca="false">+B105+1</f>
        <v>91</v>
      </c>
      <c r="C106" s="6" t="n">
        <f aca="false">IF(B106=0,$B$5,C105-F106)</f>
        <v>86794.4007673195</v>
      </c>
      <c r="D106" s="7" t="n">
        <f aca="false">-PMT(A105/12,$B$6-B105,C105)</f>
        <v>548.730541657742</v>
      </c>
      <c r="E106" s="8" t="n">
        <f aca="false">+C105*A105/12</f>
        <v>379.26508344825</v>
      </c>
      <c r="F106" s="8" t="n">
        <f aca="false">+D106-E106</f>
        <v>169.465458209492</v>
      </c>
      <c r="G106" s="10" t="n">
        <f aca="false">$B$7/12*C105</f>
        <v>217.409665563823</v>
      </c>
      <c r="H106" s="10" t="n">
        <f aca="false">$B$8/12*C106</f>
        <v>72.3286673060996</v>
      </c>
      <c r="I106" s="10" t="n">
        <f aca="false">H106*$B$9</f>
        <v>36.1643336530498</v>
      </c>
      <c r="J106" s="10" t="n">
        <f aca="false">H106-I106</f>
        <v>36.1643336530498</v>
      </c>
      <c r="K106" s="10" t="n">
        <f aca="false">F106+G106+I106</f>
        <v>423.039457426364</v>
      </c>
    </row>
    <row r="107" customFormat="false" ht="13.8" hidden="false" customHeight="false" outlineLevel="0" collapsed="false">
      <c r="A107" s="5" t="n">
        <v>0.0538149929972096</v>
      </c>
      <c r="B107" s="0" t="n">
        <f aca="false">+B106+1</f>
        <v>92</v>
      </c>
      <c r="C107" s="6" t="n">
        <f aca="false">IF(B107=0,$B$5,C106-F107)</f>
        <v>86622.5855800591</v>
      </c>
      <c r="D107" s="7" t="n">
        <f aca="false">-PMT(A106/12,$B$6-B106,C106)</f>
        <v>545.193528064607</v>
      </c>
      <c r="E107" s="8" t="n">
        <f aca="false">+C106*A106/12</f>
        <v>373.378340804175</v>
      </c>
      <c r="F107" s="8" t="n">
        <f aca="false">+D107-E107</f>
        <v>171.815187260432</v>
      </c>
      <c r="G107" s="10" t="n">
        <f aca="false">$B$7/12*C106</f>
        <v>216.986001918299</v>
      </c>
      <c r="H107" s="10" t="n">
        <f aca="false">$B$8/12*C107</f>
        <v>72.1854879833826</v>
      </c>
      <c r="I107" s="10" t="n">
        <f aca="false">H107*$B$9</f>
        <v>36.0927439916913</v>
      </c>
      <c r="J107" s="10" t="n">
        <f aca="false">H107-I107</f>
        <v>36.0927439916913</v>
      </c>
      <c r="K107" s="10" t="n">
        <f aca="false">F107+G107+I107</f>
        <v>424.893933170422</v>
      </c>
    </row>
    <row r="108" customFormat="false" ht="13.8" hidden="false" customHeight="false" outlineLevel="0" collapsed="false">
      <c r="A108" s="5" t="n">
        <v>0.0553363420916513</v>
      </c>
      <c r="B108" s="0" t="n">
        <f aca="false">+B107+1</f>
        <v>93</v>
      </c>
      <c r="C108" s="6" t="n">
        <f aca="false">IF(B108=0,$B$5,C107-F108)</f>
        <v>86454.9553932797</v>
      </c>
      <c r="D108" s="7" t="n">
        <f aca="false">-PMT(A107/12,$B$6-B107,C107)</f>
        <v>556.096339812002</v>
      </c>
      <c r="E108" s="8" t="n">
        <f aca="false">+C107*A107/12</f>
        <v>388.466153032589</v>
      </c>
      <c r="F108" s="8" t="n">
        <f aca="false">+D108-E108</f>
        <v>167.630186779413</v>
      </c>
      <c r="G108" s="10" t="n">
        <f aca="false">$B$7/12*C107</f>
        <v>216.556463950148</v>
      </c>
      <c r="H108" s="10" t="n">
        <f aca="false">$B$8/12*C108</f>
        <v>72.0457961610664</v>
      </c>
      <c r="I108" s="10" t="n">
        <f aca="false">H108*$B$9</f>
        <v>36.0228980805332</v>
      </c>
      <c r="J108" s="10" t="n">
        <f aca="false">H108-I108</f>
        <v>36.0228980805332</v>
      </c>
      <c r="K108" s="10" t="n">
        <f aca="false">F108+G108+I108</f>
        <v>420.209548810094</v>
      </c>
    </row>
    <row r="109" customFormat="false" ht="13.8" hidden="false" customHeight="false" outlineLevel="0" collapsed="false">
      <c r="A109" s="5" t="n">
        <v>0.0433582489654662</v>
      </c>
      <c r="B109" s="0" t="n">
        <f aca="false">+B108+1</f>
        <v>94</v>
      </c>
      <c r="C109" s="6" t="n">
        <f aca="false">IF(B109=0,$B$5,C108-F109)</f>
        <v>86289.9252862873</v>
      </c>
      <c r="D109" s="7" t="n">
        <f aca="false">-PMT(A108/12,$B$6-B108,C108)</f>
        <v>563.705189255798</v>
      </c>
      <c r="E109" s="8" t="n">
        <f aca="false">+C108*A108/12</f>
        <v>398.675082263415</v>
      </c>
      <c r="F109" s="8" t="n">
        <f aca="false">+D109-E109</f>
        <v>165.030106992383</v>
      </c>
      <c r="G109" s="10" t="n">
        <f aca="false">$B$7/12*C108</f>
        <v>216.137388483199</v>
      </c>
      <c r="H109" s="10" t="n">
        <f aca="false">$B$8/12*C109</f>
        <v>71.9082710719061</v>
      </c>
      <c r="I109" s="10" t="n">
        <f aca="false">H109*$B$9</f>
        <v>35.954135535953</v>
      </c>
      <c r="J109" s="10" t="n">
        <f aca="false">H109-I109</f>
        <v>35.954135535953</v>
      </c>
      <c r="K109" s="10" t="n">
        <f aca="false">F109+G109+I109</f>
        <v>417.121631011536</v>
      </c>
    </row>
    <row r="110" customFormat="false" ht="13.8" hidden="false" customHeight="false" outlineLevel="0" collapsed="false">
      <c r="A110" s="5" t="n">
        <v>0.0490076612718046</v>
      </c>
      <c r="B110" s="0" t="n">
        <f aca="false">+B109+1</f>
        <v>95</v>
      </c>
      <c r="C110" s="6" t="n">
        <f aca="false">IF(B110=0,$B$5,C109-F110)</f>
        <v>86096.2800697208</v>
      </c>
      <c r="D110" s="7" t="n">
        <f aca="false">-PMT(A109/12,$B$6-B109,C109)</f>
        <v>505.426888547656</v>
      </c>
      <c r="E110" s="8" t="n">
        <f aca="false">+C109*A109/12</f>
        <v>311.781671981194</v>
      </c>
      <c r="F110" s="8" t="n">
        <f aca="false">+D110-E110</f>
        <v>193.645216566462</v>
      </c>
      <c r="G110" s="10" t="n">
        <f aca="false">$B$7/12*C109</f>
        <v>215.724813215718</v>
      </c>
      <c r="H110" s="10" t="n">
        <f aca="false">$B$8/12*C110</f>
        <v>71.7469000581007</v>
      </c>
      <c r="I110" s="10" t="n">
        <f aca="false">H110*$B$9</f>
        <v>35.8734500290504</v>
      </c>
      <c r="J110" s="10" t="n">
        <f aca="false">H110-I110</f>
        <v>35.8734500290504</v>
      </c>
      <c r="K110" s="10" t="n">
        <f aca="false">F110+G110+I110</f>
        <v>445.243479811231</v>
      </c>
    </row>
    <row r="111" customFormat="false" ht="13.8" hidden="false" customHeight="false" outlineLevel="0" collapsed="false">
      <c r="A111" s="5" t="n">
        <v>0.0412988010919879</v>
      </c>
      <c r="B111" s="0" t="n">
        <f aca="false">+B110+1</f>
        <v>96</v>
      </c>
      <c r="C111" s="6" t="n">
        <f aca="false">IF(B111=0,$B$5,C110-F111)</f>
        <v>85915.484772763</v>
      </c>
      <c r="D111" s="7" t="n">
        <f aca="false">-PMT(A110/12,$B$6-B110,C110)</f>
        <v>532.410074492813</v>
      </c>
      <c r="E111" s="8" t="n">
        <f aca="false">+C110*A110/12</f>
        <v>351.614777534941</v>
      </c>
      <c r="F111" s="8" t="n">
        <f aca="false">+D111-E111</f>
        <v>180.795296957872</v>
      </c>
      <c r="G111" s="10" t="n">
        <f aca="false">$B$7/12*C110</f>
        <v>215.240700174302</v>
      </c>
      <c r="H111" s="10" t="n">
        <f aca="false">$B$8/12*C111</f>
        <v>71.5962373106358</v>
      </c>
      <c r="I111" s="10" t="n">
        <f aca="false">H111*$B$9</f>
        <v>35.7981186553179</v>
      </c>
      <c r="J111" s="10" t="n">
        <f aca="false">H111-I111</f>
        <v>35.7981186553179</v>
      </c>
      <c r="K111" s="10" t="n">
        <f aca="false">F111+G111+I111</f>
        <v>431.834115787492</v>
      </c>
    </row>
    <row r="112" customFormat="false" ht="13.8" hidden="false" customHeight="false" outlineLevel="0" collapsed="false">
      <c r="A112" s="5" t="n">
        <v>0.0472670749164719</v>
      </c>
      <c r="B112" s="0" t="n">
        <f aca="false">+B111+1</f>
        <v>97</v>
      </c>
      <c r="C112" s="6" t="n">
        <f aca="false">IF(B112=0,$B$5,C111-F112)</f>
        <v>85715.2810228417</v>
      </c>
      <c r="D112" s="7" t="n">
        <f aca="false">-PMT(A111/12,$B$6-B111,C111)</f>
        <v>495.887626283974</v>
      </c>
      <c r="E112" s="8" t="n">
        <f aca="false">+C111*A111/12</f>
        <v>295.683876362671</v>
      </c>
      <c r="F112" s="8" t="n">
        <f aca="false">+D112-E112</f>
        <v>200.203749921303</v>
      </c>
      <c r="G112" s="10" t="n">
        <f aca="false">$B$7/12*C111</f>
        <v>214.788711931907</v>
      </c>
      <c r="H112" s="10" t="n">
        <f aca="false">$B$8/12*C112</f>
        <v>71.4294008523681</v>
      </c>
      <c r="I112" s="10" t="n">
        <f aca="false">H112*$B$9</f>
        <v>35.714700426184</v>
      </c>
      <c r="J112" s="10" t="n">
        <f aca="false">H112-I112</f>
        <v>35.714700426184</v>
      </c>
      <c r="K112" s="10" t="n">
        <f aca="false">F112+G112+I112</f>
        <v>450.707162279395</v>
      </c>
    </row>
    <row r="113" customFormat="false" ht="13.8" hidden="false" customHeight="false" outlineLevel="0" collapsed="false">
      <c r="A113" s="5" t="n">
        <v>0.0514841580439329</v>
      </c>
      <c r="B113" s="0" t="n">
        <f aca="false">+B112+1</f>
        <v>98</v>
      </c>
      <c r="C113" s="6" t="n">
        <f aca="false">IF(B113=0,$B$5,C112-F113)</f>
        <v>85528.9549654078</v>
      </c>
      <c r="D113" s="7" t="n">
        <f aca="false">-PMT(A112/12,$B$6-B112,C112)</f>
        <v>523.951941566661</v>
      </c>
      <c r="E113" s="8" t="n">
        <f aca="false">+C112*A112/12</f>
        <v>337.625884132758</v>
      </c>
      <c r="F113" s="8" t="n">
        <f aca="false">+D113-E113</f>
        <v>186.326057433903</v>
      </c>
      <c r="G113" s="10" t="n">
        <f aca="false">$B$7/12*C112</f>
        <v>214.288202557104</v>
      </c>
      <c r="H113" s="10" t="n">
        <f aca="false">$B$8/12*C113</f>
        <v>71.2741291378398</v>
      </c>
      <c r="I113" s="10" t="n">
        <f aca="false">H113*$B$9</f>
        <v>35.6370645689199</v>
      </c>
      <c r="J113" s="10" t="n">
        <f aca="false">H113-I113</f>
        <v>35.6370645689199</v>
      </c>
      <c r="K113" s="10" t="n">
        <f aca="false">F113+G113+I113</f>
        <v>436.251324559927</v>
      </c>
    </row>
    <row r="114" customFormat="false" ht="13.8" hidden="false" customHeight="false" outlineLevel="0" collapsed="false">
      <c r="A114" s="5" t="n">
        <v>0.0496250974970501</v>
      </c>
      <c r="B114" s="0" t="n">
        <f aca="false">+B113+1</f>
        <v>99</v>
      </c>
      <c r="C114" s="6" t="n">
        <f aca="false">IF(B114=0,$B$5,C113-F114)</f>
        <v>85351.6820358388</v>
      </c>
      <c r="D114" s="7" t="n">
        <f aca="false">-PMT(A113/12,$B$6-B113,C113)</f>
        <v>544.221782466533</v>
      </c>
      <c r="E114" s="8" t="n">
        <f aca="false">+C113*A113/12</f>
        <v>366.948852897622</v>
      </c>
      <c r="F114" s="8" t="n">
        <f aca="false">+D114-E114</f>
        <v>177.272929568911</v>
      </c>
      <c r="G114" s="10" t="n">
        <f aca="false">$B$7/12*C113</f>
        <v>213.822387413519</v>
      </c>
      <c r="H114" s="10" t="n">
        <f aca="false">$B$8/12*C114</f>
        <v>71.1264016965324</v>
      </c>
      <c r="I114" s="10" t="n">
        <f aca="false">H114*$B$9</f>
        <v>35.5632008482662</v>
      </c>
      <c r="J114" s="10" t="n">
        <f aca="false">H114-I114</f>
        <v>35.5632008482662</v>
      </c>
      <c r="K114" s="10" t="n">
        <f aca="false">F114+G114+I114</f>
        <v>426.658517830696</v>
      </c>
    </row>
    <row r="115" customFormat="false" ht="13.8" hidden="false" customHeight="false" outlineLevel="0" collapsed="false">
      <c r="A115" s="5" t="n">
        <v>0.0478426164070586</v>
      </c>
      <c r="B115" s="0" t="n">
        <f aca="false">+B114+1</f>
        <v>100</v>
      </c>
      <c r="C115" s="6" t="n">
        <f aca="false">IF(B115=0,$B$5,C114-F115)</f>
        <v>85169.3851030728</v>
      </c>
      <c r="D115" s="7" t="n">
        <f aca="false">-PMT(A114/12,$B$6-B114,C114)</f>
        <v>535.262394646554</v>
      </c>
      <c r="E115" s="8" t="n">
        <f aca="false">+C114*A114/12</f>
        <v>352.965461880477</v>
      </c>
      <c r="F115" s="8" t="n">
        <f aca="false">+D115-E115</f>
        <v>182.296932766078</v>
      </c>
      <c r="G115" s="10" t="n">
        <f aca="false">$B$7/12*C114</f>
        <v>213.379205089597</v>
      </c>
      <c r="H115" s="10" t="n">
        <f aca="false">$B$8/12*C115</f>
        <v>70.974487585894</v>
      </c>
      <c r="I115" s="10" t="n">
        <f aca="false">H115*$B$9</f>
        <v>35.487243792947</v>
      </c>
      <c r="J115" s="10" t="n">
        <f aca="false">H115-I115</f>
        <v>35.487243792947</v>
      </c>
      <c r="K115" s="10" t="n">
        <f aca="false">F115+G115+I115</f>
        <v>431.163381648622</v>
      </c>
    </row>
    <row r="116" customFormat="false" ht="13.8" hidden="false" customHeight="false" outlineLevel="0" collapsed="false">
      <c r="A116" s="5" t="n">
        <v>0.0534424010228645</v>
      </c>
      <c r="B116" s="0" t="n">
        <f aca="false">+B115+1</f>
        <v>101</v>
      </c>
      <c r="C116" s="6" t="n">
        <f aca="false">IF(B116=0,$B$5,C115-F116)</f>
        <v>84982.1736777313</v>
      </c>
      <c r="D116" s="7" t="n">
        <f aca="false">-PMT(A115/12,$B$6-B115,C115)</f>
        <v>526.771943767459</v>
      </c>
      <c r="E116" s="8" t="n">
        <f aca="false">+C115*A115/12</f>
        <v>339.560518425947</v>
      </c>
      <c r="F116" s="8" t="n">
        <f aca="false">+D116-E116</f>
        <v>187.211425341512</v>
      </c>
      <c r="G116" s="10" t="n">
        <f aca="false">$B$7/12*C115</f>
        <v>212.923462757682</v>
      </c>
      <c r="H116" s="10" t="n">
        <f aca="false">$B$8/12*C116</f>
        <v>70.8184780647761</v>
      </c>
      <c r="I116" s="10" t="n">
        <f aca="false">H116*$B$9</f>
        <v>35.409239032388</v>
      </c>
      <c r="J116" s="10" t="n">
        <f aca="false">H116-I116</f>
        <v>35.409239032388</v>
      </c>
      <c r="K116" s="10" t="n">
        <f aca="false">F116+G116+I116</f>
        <v>435.544127131582</v>
      </c>
    </row>
    <row r="117" customFormat="false" ht="13.8" hidden="false" customHeight="false" outlineLevel="0" collapsed="false">
      <c r="A117" s="5" t="n">
        <v>0.0439001310741842</v>
      </c>
      <c r="B117" s="0" t="n">
        <f aca="false">+B116+1</f>
        <v>102</v>
      </c>
      <c r="C117" s="6" t="n">
        <f aca="false">IF(B117=0,$B$5,C116-F117)</f>
        <v>84807.0407810202</v>
      </c>
      <c r="D117" s="7" t="n">
        <f aca="false">-PMT(A116/12,$B$6-B116,C116)</f>
        <v>553.603847167737</v>
      </c>
      <c r="E117" s="8" t="n">
        <f aca="false">+C116*A116/12</f>
        <v>378.470950456669</v>
      </c>
      <c r="F117" s="8" t="n">
        <f aca="false">+D117-E117</f>
        <v>175.132896711067</v>
      </c>
      <c r="G117" s="10" t="n">
        <f aca="false">$B$7/12*C116</f>
        <v>212.455434194328</v>
      </c>
      <c r="H117" s="10" t="n">
        <f aca="false">$B$8/12*C117</f>
        <v>70.6725339841835</v>
      </c>
      <c r="I117" s="10" t="n">
        <f aca="false">H117*$B$9</f>
        <v>35.3362669920917</v>
      </c>
      <c r="J117" s="10" t="n">
        <f aca="false">H117-I117</f>
        <v>35.3362669920917</v>
      </c>
      <c r="K117" s="10" t="n">
        <f aca="false">F117+G117+I117</f>
        <v>422.924597897487</v>
      </c>
    </row>
    <row r="118" customFormat="false" ht="13.8" hidden="false" customHeight="false" outlineLevel="0" collapsed="false">
      <c r="A118" s="5" t="n">
        <v>0.0402312895236923</v>
      </c>
      <c r="B118" s="0" t="n">
        <f aca="false">+B117+1</f>
        <v>103</v>
      </c>
      <c r="C118" s="6" t="n">
        <f aca="false">IF(B118=0,$B$5,C117-F118)</f>
        <v>84608.8517262661</v>
      </c>
      <c r="D118" s="7" t="n">
        <f aca="false">-PMT(A117/12,$B$6-B117,C117)</f>
        <v>508.442405279108</v>
      </c>
      <c r="E118" s="8" t="n">
        <f aca="false">+C117*A117/12</f>
        <v>310.25335052504</v>
      </c>
      <c r="F118" s="8" t="n">
        <f aca="false">+D118-E118</f>
        <v>198.189054754068</v>
      </c>
      <c r="G118" s="10" t="n">
        <f aca="false">$B$7/12*C117</f>
        <v>212.01760195255</v>
      </c>
      <c r="H118" s="10" t="n">
        <f aca="false">$B$8/12*C118</f>
        <v>70.5073764385551</v>
      </c>
      <c r="I118" s="10" t="n">
        <f aca="false">H118*$B$9</f>
        <v>35.2536882192776</v>
      </c>
      <c r="J118" s="10" t="n">
        <f aca="false">H118-I118</f>
        <v>35.2536882192776</v>
      </c>
      <c r="K118" s="10" t="n">
        <f aca="false">F118+G118+I118</f>
        <v>445.460344925896</v>
      </c>
    </row>
    <row r="119" customFormat="false" ht="13.8" hidden="false" customHeight="false" outlineLevel="0" collapsed="false">
      <c r="A119" s="5" t="n">
        <v>0.0563928756348715</v>
      </c>
      <c r="B119" s="0" t="n">
        <f aca="false">+B118+1</f>
        <v>104</v>
      </c>
      <c r="C119" s="6" t="n">
        <f aca="false">IF(B119=0,$B$5,C118-F119)</f>
        <v>84400.8261686484</v>
      </c>
      <c r="D119" s="7" t="n">
        <f aca="false">-PMT(A118/12,$B$6-B118,C118)</f>
        <v>491.68582512333</v>
      </c>
      <c r="E119" s="8" t="n">
        <f aca="false">+C118*A118/12</f>
        <v>283.660267505547</v>
      </c>
      <c r="F119" s="8" t="n">
        <f aca="false">+D119-E119</f>
        <v>208.025557617783</v>
      </c>
      <c r="G119" s="10" t="n">
        <f aca="false">$B$7/12*C118</f>
        <v>211.522129315665</v>
      </c>
      <c r="H119" s="10" t="n">
        <f aca="false">$B$8/12*C119</f>
        <v>70.334021807207</v>
      </c>
      <c r="I119" s="10" t="n">
        <f aca="false">H119*$B$9</f>
        <v>35.1670109036035</v>
      </c>
      <c r="J119" s="10" t="n">
        <f aca="false">H119-I119</f>
        <v>35.1670109036035</v>
      </c>
      <c r="K119" s="10" t="n">
        <f aca="false">F119+G119+I119</f>
        <v>454.714697837052</v>
      </c>
    </row>
    <row r="120" customFormat="false" ht="13.8" hidden="false" customHeight="false" outlineLevel="0" collapsed="false">
      <c r="A120" s="5" t="n">
        <v>0.0474799398120659</v>
      </c>
      <c r="B120" s="0" t="n">
        <f aca="false">+B119+1</f>
        <v>105</v>
      </c>
      <c r="C120" s="6" t="n">
        <f aca="false">IF(B120=0,$B$5,C119-F120)</f>
        <v>84229.9282132041</v>
      </c>
      <c r="D120" s="7" t="n">
        <f aca="false">-PMT(A119/12,$B$6-B119,C119)</f>
        <v>567.531729911708</v>
      </c>
      <c r="E120" s="8" t="n">
        <f aca="false">+C119*A119/12</f>
        <v>396.633774467416</v>
      </c>
      <c r="F120" s="8" t="n">
        <f aca="false">+D120-E120</f>
        <v>170.897955444291</v>
      </c>
      <c r="G120" s="10" t="n">
        <f aca="false">$B$7/12*C119</f>
        <v>211.002065421621</v>
      </c>
      <c r="H120" s="10" t="n">
        <f aca="false">$B$8/12*C120</f>
        <v>70.1916068443367</v>
      </c>
      <c r="I120" s="10" t="n">
        <f aca="false">H120*$B$9</f>
        <v>35.0958034221684</v>
      </c>
      <c r="J120" s="10" t="n">
        <f aca="false">H120-I120</f>
        <v>35.0958034221684</v>
      </c>
      <c r="K120" s="10" t="n">
        <f aca="false">F120+G120+I120</f>
        <v>416.995824288081</v>
      </c>
    </row>
    <row r="121" customFormat="false" ht="13.8" hidden="false" customHeight="false" outlineLevel="0" collapsed="false">
      <c r="A121" s="5" t="n">
        <v>0.045856793838604</v>
      </c>
      <c r="B121" s="0" t="n">
        <f aca="false">+B120+1</f>
        <v>106</v>
      </c>
      <c r="C121" s="6" t="n">
        <f aca="false">IF(B121=0,$B$5,C120-F121)</f>
        <v>84038.0921864593</v>
      </c>
      <c r="D121" s="7" t="n">
        <f aca="false">-PMT(A120/12,$B$6-B120,C120)</f>
        <v>525.105353572929</v>
      </c>
      <c r="E121" s="8" t="n">
        <f aca="false">+C120*A120/12</f>
        <v>333.26932682813</v>
      </c>
      <c r="F121" s="8" t="n">
        <f aca="false">+D121-E121</f>
        <v>191.836026744799</v>
      </c>
      <c r="G121" s="10" t="n">
        <f aca="false">$B$7/12*C120</f>
        <v>210.57482053301</v>
      </c>
      <c r="H121" s="10" t="n">
        <f aca="false">$B$8/12*C121</f>
        <v>70.0317434887161</v>
      </c>
      <c r="I121" s="10" t="n">
        <f aca="false">H121*$B$9</f>
        <v>35.015871744358</v>
      </c>
      <c r="J121" s="10" t="n">
        <f aca="false">H121-I121</f>
        <v>35.015871744358</v>
      </c>
      <c r="K121" s="10" t="n">
        <f aca="false">F121+G121+I121</f>
        <v>437.426719022167</v>
      </c>
    </row>
    <row r="122" customFormat="false" ht="13.8" hidden="false" customHeight="false" outlineLevel="0" collapsed="false">
      <c r="A122" s="5" t="n">
        <v>0.0522112016585541</v>
      </c>
      <c r="B122" s="0" t="n">
        <f aca="false">+B121+1</f>
        <v>107</v>
      </c>
      <c r="C122" s="6" t="n">
        <f aca="false">IF(B122=0,$B$5,C121-F122)</f>
        <v>83841.6434777732</v>
      </c>
      <c r="D122" s="7" t="n">
        <f aca="false">-PMT(A121/12,$B$6-B121,C121)</f>
        <v>517.591831018075</v>
      </c>
      <c r="E122" s="8" t="n">
        <f aca="false">+C121*A121/12</f>
        <v>321.143122332005</v>
      </c>
      <c r="F122" s="8" t="n">
        <f aca="false">+D122-E122</f>
        <v>196.44870868607</v>
      </c>
      <c r="G122" s="10" t="n">
        <f aca="false">$B$7/12*C121</f>
        <v>210.095230466148</v>
      </c>
      <c r="H122" s="10" t="n">
        <f aca="false">$B$8/12*C122</f>
        <v>69.8680362314776</v>
      </c>
      <c r="I122" s="10" t="n">
        <f aca="false">H122*$B$9</f>
        <v>34.9340181157388</v>
      </c>
      <c r="J122" s="10" t="n">
        <f aca="false">H122-I122</f>
        <v>34.9340181157388</v>
      </c>
      <c r="K122" s="10" t="n">
        <f aca="false">F122+G122+I122</f>
        <v>441.477957267957</v>
      </c>
    </row>
    <row r="123" customFormat="false" ht="13.8" hidden="false" customHeight="false" outlineLevel="0" collapsed="false">
      <c r="A123" s="5" t="n">
        <v>0.0406421734418984</v>
      </c>
      <c r="B123" s="0" t="n">
        <f aca="false">+B122+1</f>
        <v>108</v>
      </c>
      <c r="C123" s="6" t="n">
        <f aca="false">IF(B123=0,$B$5,C122-F123)</f>
        <v>83659.1902318533</v>
      </c>
      <c r="D123" s="7" t="n">
        <f aca="false">-PMT(A122/12,$B$6-B122,C122)</f>
        <v>547.242658836737</v>
      </c>
      <c r="E123" s="8" t="n">
        <f aca="false">+C122*A122/12</f>
        <v>364.789412916884</v>
      </c>
      <c r="F123" s="8" t="n">
        <f aca="false">+D123-E123</f>
        <v>182.453245919852</v>
      </c>
      <c r="G123" s="10" t="n">
        <f aca="false">$B$7/12*C122</f>
        <v>209.604108694433</v>
      </c>
      <c r="H123" s="10" t="n">
        <f aca="false">$B$8/12*C123</f>
        <v>69.7159918598778</v>
      </c>
      <c r="I123" s="10" t="n">
        <f aca="false">H123*$B$9</f>
        <v>34.8579959299389</v>
      </c>
      <c r="J123" s="10" t="n">
        <f aca="false">H123-I123</f>
        <v>34.8579959299389</v>
      </c>
      <c r="K123" s="10" t="n">
        <f aca="false">F123+G123+I123</f>
        <v>426.915350544224</v>
      </c>
    </row>
    <row r="124" customFormat="false" ht="13.8" hidden="false" customHeight="false" outlineLevel="0" collapsed="false">
      <c r="A124" s="5" t="n">
        <v>0.0590524416487801</v>
      </c>
      <c r="B124" s="0" t="n">
        <f aca="false">+B123+1</f>
        <v>109</v>
      </c>
      <c r="C124" s="6" t="n">
        <f aca="false">IF(B124=0,$B$5,C123-F124)</f>
        <v>83448.438976932</v>
      </c>
      <c r="D124" s="7" t="n">
        <f aca="false">-PMT(A123/12,$B$6-B123,C123)</f>
        <v>494.092198205631</v>
      </c>
      <c r="E124" s="8" t="n">
        <f aca="false">+C123*A123/12</f>
        <v>283.340943284313</v>
      </c>
      <c r="F124" s="8" t="n">
        <f aca="false">+D124-E124</f>
        <v>210.751254921318</v>
      </c>
      <c r="G124" s="10" t="n">
        <f aca="false">$B$7/12*C123</f>
        <v>209.147975579633</v>
      </c>
      <c r="H124" s="10" t="n">
        <f aca="false">$B$8/12*C124</f>
        <v>69.54036581411</v>
      </c>
      <c r="I124" s="10" t="n">
        <f aca="false">H124*$B$9</f>
        <v>34.770182907055</v>
      </c>
      <c r="J124" s="10" t="n">
        <f aca="false">H124-I124</f>
        <v>34.770182907055</v>
      </c>
      <c r="K124" s="10" t="n">
        <f aca="false">F124+G124+I124</f>
        <v>454.669413408006</v>
      </c>
    </row>
    <row r="125" customFormat="false" ht="13.8" hidden="false" customHeight="false" outlineLevel="0" collapsed="false">
      <c r="A125" s="5" t="n">
        <v>0.0500067893388827</v>
      </c>
      <c r="B125" s="0" t="n">
        <f aca="false">+B124+1</f>
        <v>110</v>
      </c>
      <c r="C125" s="6" t="n">
        <f aca="false">IF(B125=0,$B$5,C124-F125)</f>
        <v>83279.3483755326</v>
      </c>
      <c r="D125" s="7" t="n">
        <f aca="false">-PMT(A124/12,$B$6-B124,C124)</f>
        <v>579.743440846699</v>
      </c>
      <c r="E125" s="8" t="n">
        <f aca="false">+C124*A124/12</f>
        <v>410.652839447255</v>
      </c>
      <c r="F125" s="8" t="n">
        <f aca="false">+D125-E125</f>
        <v>169.090601399444</v>
      </c>
      <c r="G125" s="10" t="n">
        <f aca="false">$B$7/12*C124</f>
        <v>208.62109744233</v>
      </c>
      <c r="H125" s="10" t="n">
        <f aca="false">$B$8/12*C125</f>
        <v>69.3994569796105</v>
      </c>
      <c r="I125" s="10" t="n">
        <f aca="false">H125*$B$9</f>
        <v>34.6997284898052</v>
      </c>
      <c r="J125" s="10" t="n">
        <f aca="false">H125-I125</f>
        <v>34.6997284898052</v>
      </c>
      <c r="K125" s="10" t="n">
        <f aca="false">F125+G125+I125</f>
        <v>412.411427331579</v>
      </c>
    </row>
    <row r="126" customFormat="false" ht="13.8" hidden="false" customHeight="false" outlineLevel="0" collapsed="false">
      <c r="A126" s="5" t="n">
        <v>0.0592169018721242</v>
      </c>
      <c r="B126" s="0" t="n">
        <f aca="false">+B125+1</f>
        <v>111</v>
      </c>
      <c r="C126" s="6" t="n">
        <f aca="false">IF(B126=0,$B$5,C125-F126)</f>
        <v>83089.5207687924</v>
      </c>
      <c r="D126" s="7" t="n">
        <f aca="false">-PMT(A125/12,$B$6-B125,C125)</f>
        <v>536.872009281449</v>
      </c>
      <c r="E126" s="8" t="n">
        <f aca="false">+C125*A125/12</f>
        <v>347.044402541223</v>
      </c>
      <c r="F126" s="8" t="n">
        <f aca="false">+D126-E126</f>
        <v>189.827606740226</v>
      </c>
      <c r="G126" s="10" t="n">
        <f aca="false">$B$7/12*C125</f>
        <v>208.198370938831</v>
      </c>
      <c r="H126" s="10" t="n">
        <f aca="false">$B$8/12*C126</f>
        <v>69.241267307327</v>
      </c>
      <c r="I126" s="10" t="n">
        <f aca="false">H126*$B$9</f>
        <v>34.6206336536635</v>
      </c>
      <c r="J126" s="10" t="n">
        <f aca="false">H126-I126</f>
        <v>34.6206336536635</v>
      </c>
      <c r="K126" s="10" t="n">
        <f aca="false">F126+G126+I126</f>
        <v>432.646611332721</v>
      </c>
    </row>
    <row r="127" customFormat="false" ht="13.8" hidden="false" customHeight="false" outlineLevel="0" collapsed="false">
      <c r="A127" s="5" t="n">
        <v>0.0506770300605682</v>
      </c>
      <c r="B127" s="0" t="n">
        <f aca="false">+B126+1</f>
        <v>112</v>
      </c>
      <c r="C127" s="6" t="n">
        <f aca="false">IF(B127=0,$B$5,C126-F127)</f>
        <v>82919.1488225297</v>
      </c>
      <c r="D127" s="7" t="n">
        <f aca="false">-PMT(A126/12,$B$6-B126,C126)</f>
        <v>580.397279426605</v>
      </c>
      <c r="E127" s="8" t="n">
        <f aca="false">+C126*A126/12</f>
        <v>410.02533316395</v>
      </c>
      <c r="F127" s="8" t="n">
        <f aca="false">+D127-E127</f>
        <v>170.371946262655</v>
      </c>
      <c r="G127" s="10" t="n">
        <f aca="false">$B$7/12*C126</f>
        <v>207.723801921981</v>
      </c>
      <c r="H127" s="10" t="n">
        <f aca="false">$B$8/12*C127</f>
        <v>69.0992906854414</v>
      </c>
      <c r="I127" s="10" t="n">
        <f aca="false">H127*$B$9</f>
        <v>34.5496453427207</v>
      </c>
      <c r="J127" s="10" t="n">
        <f aca="false">H127-I127</f>
        <v>34.5496453427207</v>
      </c>
      <c r="K127" s="10" t="n">
        <f aca="false">F127+G127+I127</f>
        <v>412.645393527356</v>
      </c>
    </row>
    <row r="128" customFormat="false" ht="13.8" hidden="false" customHeight="false" outlineLevel="0" collapsed="false">
      <c r="A128" s="5" t="n">
        <v>0.0425394765689266</v>
      </c>
      <c r="B128" s="0" t="n">
        <f aca="false">+B127+1</f>
        <v>113</v>
      </c>
      <c r="C128" s="6" t="n">
        <f aca="false">IF(B128=0,$B$5,C127-F128)</f>
        <v>82729.2225214874</v>
      </c>
      <c r="D128" s="7" t="n">
        <f aca="false">-PMT(A127/12,$B$6-B127,C127)</f>
        <v>540.10098416534</v>
      </c>
      <c r="E128" s="8" t="n">
        <f aca="false">+C127*A127/12</f>
        <v>350.174683123005</v>
      </c>
      <c r="F128" s="8" t="n">
        <f aca="false">+D128-E128</f>
        <v>189.926301042335</v>
      </c>
      <c r="G128" s="10" t="n">
        <f aca="false">$B$7/12*C127</f>
        <v>207.297872056324</v>
      </c>
      <c r="H128" s="10" t="n">
        <f aca="false">$B$8/12*C128</f>
        <v>68.9410187679061</v>
      </c>
      <c r="I128" s="10" t="n">
        <f aca="false">H128*$B$9</f>
        <v>34.4705093839531</v>
      </c>
      <c r="J128" s="10" t="n">
        <f aca="false">H128-I128</f>
        <v>34.4705093839531</v>
      </c>
      <c r="K128" s="10" t="n">
        <f aca="false">F128+G128+I128</f>
        <v>431.694682482612</v>
      </c>
    </row>
    <row r="129" customFormat="false" ht="13.8" hidden="false" customHeight="false" outlineLevel="0" collapsed="false">
      <c r="A129" s="5" t="n">
        <v>0.0580639244805982</v>
      </c>
      <c r="B129" s="0" t="n">
        <f aca="false">+B128+1</f>
        <v>114</v>
      </c>
      <c r="C129" s="6" t="n">
        <f aca="false">IF(B129=0,$B$5,C128-F129)</f>
        <v>82519.2346543254</v>
      </c>
      <c r="D129" s="7" t="n">
        <f aca="false">-PMT(A128/12,$B$6-B128,C128)</f>
        <v>503.259352413538</v>
      </c>
      <c r="E129" s="8" t="n">
        <f aca="false">+C128*A128/12</f>
        <v>293.271485251527</v>
      </c>
      <c r="F129" s="8" t="n">
        <f aca="false">+D129-E129</f>
        <v>209.987867162011</v>
      </c>
      <c r="G129" s="10" t="n">
        <f aca="false">$B$7/12*C128</f>
        <v>206.823056303718</v>
      </c>
      <c r="H129" s="10" t="n">
        <f aca="false">$B$8/12*C129</f>
        <v>68.7660288786045</v>
      </c>
      <c r="I129" s="10" t="n">
        <f aca="false">H129*$B$9</f>
        <v>34.3830144393022</v>
      </c>
      <c r="J129" s="10" t="n">
        <f aca="false">H129-I129</f>
        <v>34.3830144393022</v>
      </c>
      <c r="K129" s="10" t="n">
        <f aca="false">F129+G129+I129</f>
        <v>451.193937905032</v>
      </c>
    </row>
    <row r="130" customFormat="false" ht="13.8" hidden="false" customHeight="false" outlineLevel="0" collapsed="false">
      <c r="A130" s="5" t="n">
        <v>0.0546053777533188</v>
      </c>
      <c r="B130" s="0" t="n">
        <f aca="false">+B129+1</f>
        <v>115</v>
      </c>
      <c r="C130" s="6" t="n">
        <f aca="false">IF(B130=0,$B$5,C129-F130)</f>
        <v>82344.0090431009</v>
      </c>
      <c r="D130" s="7" t="n">
        <f aca="false">-PMT(A129/12,$B$6-B129,C129)</f>
        <v>574.508161988207</v>
      </c>
      <c r="E130" s="8" t="n">
        <f aca="false">+C129*A129/12</f>
        <v>399.282550763792</v>
      </c>
      <c r="F130" s="8" t="n">
        <f aca="false">+D130-E130</f>
        <v>175.225611224415</v>
      </c>
      <c r="G130" s="10" t="n">
        <f aca="false">$B$7/12*C129</f>
        <v>206.298086635813</v>
      </c>
      <c r="H130" s="10" t="n">
        <f aca="false">$B$8/12*C130</f>
        <v>68.6200075359175</v>
      </c>
      <c r="I130" s="10" t="n">
        <f aca="false">H130*$B$9</f>
        <v>34.3100037679587</v>
      </c>
      <c r="J130" s="10" t="n">
        <f aca="false">H130-I130</f>
        <v>34.3100037679587</v>
      </c>
      <c r="K130" s="10" t="n">
        <f aca="false">F130+G130+I130</f>
        <v>415.833701628187</v>
      </c>
    </row>
    <row r="131" customFormat="false" ht="13.8" hidden="false" customHeight="false" outlineLevel="0" collapsed="false">
      <c r="A131" s="5" t="n">
        <v>0.0596037814461585</v>
      </c>
      <c r="B131" s="0" t="n">
        <f aca="false">+B130+1</f>
        <v>116</v>
      </c>
      <c r="C131" s="6" t="n">
        <f aca="false">IF(B131=0,$B$5,C130-F131)</f>
        <v>82160.4610362723</v>
      </c>
      <c r="D131" s="7" t="n">
        <f aca="false">-PMT(A130/12,$B$6-B130,C130)</f>
        <v>558.250150122083</v>
      </c>
      <c r="E131" s="8" t="n">
        <f aca="false">+C130*A130/12</f>
        <v>374.702143293436</v>
      </c>
      <c r="F131" s="8" t="n">
        <f aca="false">+D131-E131</f>
        <v>183.548006828647</v>
      </c>
      <c r="G131" s="10" t="n">
        <f aca="false">$B$7/12*C130</f>
        <v>205.860022607752</v>
      </c>
      <c r="H131" s="10" t="n">
        <f aca="false">$B$8/12*C131</f>
        <v>68.4670508635602</v>
      </c>
      <c r="I131" s="10" t="n">
        <f aca="false">H131*$B$9</f>
        <v>34.2335254317801</v>
      </c>
      <c r="J131" s="10" t="n">
        <f aca="false">H131-I131</f>
        <v>34.2335254317801</v>
      </c>
      <c r="K131" s="10" t="n">
        <f aca="false">F131+G131+I131</f>
        <v>423.64155486818</v>
      </c>
    </row>
    <row r="132" customFormat="false" ht="13.8" hidden="false" customHeight="false" outlineLevel="0" collapsed="false">
      <c r="A132" s="5" t="n">
        <v>0.0426435693369333</v>
      </c>
      <c r="B132" s="0" t="n">
        <f aca="false">+B131+1</f>
        <v>117</v>
      </c>
      <c r="C132" s="6" t="n">
        <f aca="false">IF(B132=0,$B$5,C131-F132)</f>
        <v>81986.8017872305</v>
      </c>
      <c r="D132" s="7" t="n">
        <f aca="false">-PMT(A131/12,$B$6-B131,C131)</f>
        <v>581.748762635274</v>
      </c>
      <c r="E132" s="8" t="n">
        <f aca="false">+C131*A131/12</f>
        <v>408.089513593466</v>
      </c>
      <c r="F132" s="8" t="n">
        <f aca="false">+D132-E132</f>
        <v>173.659249041808</v>
      </c>
      <c r="G132" s="10" t="n">
        <f aca="false">$B$7/12*C131</f>
        <v>205.401152590681</v>
      </c>
      <c r="H132" s="10" t="n">
        <f aca="false">$B$8/12*C132</f>
        <v>68.3223348226921</v>
      </c>
      <c r="I132" s="10" t="n">
        <f aca="false">H132*$B$9</f>
        <v>34.161167411346</v>
      </c>
      <c r="J132" s="10" t="n">
        <f aca="false">H132-I132</f>
        <v>34.161167411346</v>
      </c>
      <c r="K132" s="10" t="n">
        <f aca="false">F132+G132+I132</f>
        <v>413.221569043835</v>
      </c>
    </row>
    <row r="133" customFormat="false" ht="13.8" hidden="false" customHeight="false" outlineLevel="0" collapsed="false">
      <c r="A133" s="5" t="n">
        <v>0.0579107870549713</v>
      </c>
      <c r="B133" s="0" t="n">
        <f aca="false">+B132+1</f>
        <v>118</v>
      </c>
      <c r="C133" s="6" t="n">
        <f aca="false">IF(B133=0,$B$5,C132-F133)</f>
        <v>81773.8097627479</v>
      </c>
      <c r="D133" s="7" t="n">
        <f aca="false">-PMT(A132/12,$B$6-B132,C132)</f>
        <v>504.342846709817</v>
      </c>
      <c r="E133" s="8" t="n">
        <f aca="false">+C132*A132/12</f>
        <v>291.350822227264</v>
      </c>
      <c r="F133" s="8" t="n">
        <f aca="false">+D133-E133</f>
        <v>212.992024482552</v>
      </c>
      <c r="G133" s="10" t="n">
        <f aca="false">$B$7/12*C132</f>
        <v>204.967004468076</v>
      </c>
      <c r="H133" s="10" t="n">
        <f aca="false">$B$8/12*C133</f>
        <v>68.1448414689566</v>
      </c>
      <c r="I133" s="10" t="n">
        <f aca="false">H133*$B$9</f>
        <v>34.0724207344783</v>
      </c>
      <c r="J133" s="10" t="n">
        <f aca="false">H133-I133</f>
        <v>34.0724207344783</v>
      </c>
      <c r="K133" s="10" t="n">
        <f aca="false">F133+G133+I133</f>
        <v>452.031449685107</v>
      </c>
    </row>
    <row r="134" customFormat="false" ht="13.8" hidden="false" customHeight="false" outlineLevel="0" collapsed="false">
      <c r="A134" s="5" t="n">
        <v>0.0424056780784445</v>
      </c>
      <c r="B134" s="0" t="n">
        <f aca="false">+B133+1</f>
        <v>119</v>
      </c>
      <c r="C134" s="6" t="n">
        <f aca="false">IF(B134=0,$B$5,C133-F134)</f>
        <v>81594.9283724511</v>
      </c>
      <c r="D134" s="7" t="n">
        <f aca="false">-PMT(A133/12,$B$6-B133,C133)</f>
        <v>573.513530617209</v>
      </c>
      <c r="E134" s="8" t="n">
        <f aca="false">+C133*A133/12</f>
        <v>394.632140320352</v>
      </c>
      <c r="F134" s="8" t="n">
        <f aca="false">+D134-E134</f>
        <v>178.881390296857</v>
      </c>
      <c r="G134" s="10" t="n">
        <f aca="false">$B$7/12*C133</f>
        <v>204.43452440687</v>
      </c>
      <c r="H134" s="10" t="n">
        <f aca="false">$B$8/12*C134</f>
        <v>67.9957736437092</v>
      </c>
      <c r="I134" s="10" t="n">
        <f aca="false">H134*$B$9</f>
        <v>33.9978868218546</v>
      </c>
      <c r="J134" s="10" t="n">
        <f aca="false">H134-I134</f>
        <v>33.9978868218546</v>
      </c>
      <c r="K134" s="10" t="n">
        <f aca="false">F134+G134+I134</f>
        <v>417.313801525581</v>
      </c>
    </row>
    <row r="135" customFormat="false" ht="13.8" hidden="false" customHeight="false" outlineLevel="0" collapsed="false">
      <c r="A135" s="5" t="n">
        <v>0.0438655200552222</v>
      </c>
      <c r="B135" s="0" t="n">
        <f aca="false">+B134+1</f>
        <v>120</v>
      </c>
      <c r="C135" s="6" t="n">
        <f aca="false">IF(B135=0,$B$5,C134-F135)</f>
        <v>81379.7469487483</v>
      </c>
      <c r="D135" s="7" t="n">
        <f aca="false">-PMT(A134/12,$B$6-B134,C134)</f>
        <v>503.522112485758</v>
      </c>
      <c r="E135" s="8" t="n">
        <f aca="false">+C134*A134/12</f>
        <v>288.340688782991</v>
      </c>
      <c r="F135" s="8" t="n">
        <f aca="false">+D135-E135</f>
        <v>215.181423702767</v>
      </c>
      <c r="G135" s="10" t="n">
        <f aca="false">$B$7/12*C134</f>
        <v>203.987320931128</v>
      </c>
      <c r="H135" s="10" t="n">
        <f aca="false">$B$8/12*C135</f>
        <v>67.8164557906236</v>
      </c>
      <c r="I135" s="10" t="n">
        <f aca="false">H135*$B$9</f>
        <v>33.9082278953118</v>
      </c>
      <c r="J135" s="10" t="n">
        <f aca="false">H135-I135</f>
        <v>33.9082278953118</v>
      </c>
      <c r="K135" s="10" t="n">
        <f aca="false">F135+G135+I135</f>
        <v>453.076972529207</v>
      </c>
    </row>
    <row r="136" customFormat="false" ht="13.8" hidden="false" customHeight="false" outlineLevel="0" collapsed="false">
      <c r="A136" s="5" t="n">
        <v>0.0584880491912921</v>
      </c>
      <c r="B136" s="0" t="n">
        <f aca="false">+B135+1</f>
        <v>121</v>
      </c>
      <c r="C136" s="6" t="n">
        <f aca="false">IF(B136=0,$B$5,C135-F136)</f>
        <v>81167.3490939408</v>
      </c>
      <c r="D136" s="7" t="n">
        <f aca="false">-PMT(A135/12,$B$6-B135,C135)</f>
        <v>509.878264963287</v>
      </c>
      <c r="E136" s="8" t="n">
        <f aca="false">+C135*A135/12</f>
        <v>297.480410155768</v>
      </c>
      <c r="F136" s="8" t="n">
        <f aca="false">+D136-E136</f>
        <v>212.397854807519</v>
      </c>
      <c r="G136" s="10" t="n">
        <f aca="false">$B$7/12*C135</f>
        <v>203.449367371871</v>
      </c>
      <c r="H136" s="10" t="n">
        <f aca="false">$B$8/12*C136</f>
        <v>67.639457578284</v>
      </c>
      <c r="I136" s="10" t="n">
        <f aca="false">H136*$B$9</f>
        <v>33.819728789142</v>
      </c>
      <c r="J136" s="10" t="n">
        <f aca="false">H136-I136</f>
        <v>33.819728789142</v>
      </c>
      <c r="K136" s="10" t="n">
        <f aca="false">F136+G136+I136</f>
        <v>449.666950968532</v>
      </c>
    </row>
    <row r="137" customFormat="false" ht="13.8" hidden="false" customHeight="false" outlineLevel="0" collapsed="false">
      <c r="A137" s="5" t="n">
        <v>0.0420011767093265</v>
      </c>
      <c r="B137" s="0" t="n">
        <f aca="false">+B136+1</f>
        <v>122</v>
      </c>
      <c r="C137" s="6" t="n">
        <f aca="false">IF(B137=0,$B$5,C136-F137)</f>
        <v>80987.2400626877</v>
      </c>
      <c r="D137" s="7" t="n">
        <f aca="false">-PMT(A136/12,$B$6-B136,C136)</f>
        <v>575.719023464132</v>
      </c>
      <c r="E137" s="8" t="n">
        <f aca="false">+C136*A136/12</f>
        <v>395.609992211099</v>
      </c>
      <c r="F137" s="8" t="n">
        <f aca="false">+D137-E137</f>
        <v>180.109031253034</v>
      </c>
      <c r="G137" s="10" t="n">
        <f aca="false">$B$7/12*C136</f>
        <v>202.918372734852</v>
      </c>
      <c r="H137" s="10" t="n">
        <f aca="false">$B$8/12*C137</f>
        <v>67.4893667189065</v>
      </c>
      <c r="I137" s="10" t="n">
        <f aca="false">H137*$B$9</f>
        <v>33.7446833594532</v>
      </c>
      <c r="J137" s="10" t="n">
        <f aca="false">H137-I137</f>
        <v>33.7446833594532</v>
      </c>
      <c r="K137" s="10" t="n">
        <f aca="false">F137+G137+I137</f>
        <v>416.772087347339</v>
      </c>
    </row>
    <row r="138" customFormat="false" ht="13.8" hidden="false" customHeight="false" outlineLevel="0" collapsed="false">
      <c r="A138" s="5" t="n">
        <v>0.0595748248556306</v>
      </c>
      <c r="B138" s="0" t="n">
        <f aca="false">+B137+1</f>
        <v>123</v>
      </c>
      <c r="C138" s="6" t="n">
        <f aca="false">IF(B138=0,$B$5,C137-F138)</f>
        <v>80768.6734740818</v>
      </c>
      <c r="D138" s="7" t="n">
        <f aca="false">-PMT(A137/12,$B$6-B137,C137)</f>
        <v>502.029870362097</v>
      </c>
      <c r="E138" s="8" t="n">
        <f aca="false">+C137*A137/12</f>
        <v>283.463281756133</v>
      </c>
      <c r="F138" s="8" t="n">
        <f aca="false">+D138-E138</f>
        <v>218.566588605964</v>
      </c>
      <c r="G138" s="10" t="n">
        <f aca="false">$B$7/12*C137</f>
        <v>202.468100156719</v>
      </c>
      <c r="H138" s="10" t="n">
        <f aca="false">$B$8/12*C138</f>
        <v>67.3072278950682</v>
      </c>
      <c r="I138" s="10" t="n">
        <f aca="false">H138*$B$9</f>
        <v>33.6536139475341</v>
      </c>
      <c r="J138" s="10" t="n">
        <f aca="false">H138-I138</f>
        <v>33.6536139475341</v>
      </c>
      <c r="K138" s="10" t="n">
        <f aca="false">F138+G138+I138</f>
        <v>454.688302710218</v>
      </c>
    </row>
    <row r="139" customFormat="false" ht="13.8" hidden="false" customHeight="false" outlineLevel="0" collapsed="false">
      <c r="A139" s="5" t="n">
        <v>0.0514016840547681</v>
      </c>
      <c r="B139" s="0" t="n">
        <f aca="false">+B138+1</f>
        <v>124</v>
      </c>
      <c r="C139" s="6" t="n">
        <f aca="false">IF(B139=0,$B$5,C138-F139)</f>
        <v>80589.1757631136</v>
      </c>
      <c r="D139" s="7" t="n">
        <f aca="false">-PMT(A138/12,$B$6-B138,C138)</f>
        <v>580.479342304873</v>
      </c>
      <c r="E139" s="8" t="n">
        <f aca="false">+C138*A138/12</f>
        <v>400.98163133667</v>
      </c>
      <c r="F139" s="8" t="n">
        <f aca="false">+D139-E139</f>
        <v>179.497710968203</v>
      </c>
      <c r="G139" s="10" t="n">
        <f aca="false">$B$7/12*C138</f>
        <v>201.921683685204</v>
      </c>
      <c r="H139" s="10" t="n">
        <f aca="false">$B$8/12*C139</f>
        <v>67.1576464692613</v>
      </c>
      <c r="I139" s="10" t="n">
        <f aca="false">H139*$B$9</f>
        <v>33.5788232346307</v>
      </c>
      <c r="J139" s="10" t="n">
        <f aca="false">H139-I139</f>
        <v>33.5788232346307</v>
      </c>
      <c r="K139" s="10" t="n">
        <f aca="false">F139+G139+I139</f>
        <v>414.998217888038</v>
      </c>
    </row>
    <row r="140" customFormat="false" ht="13.8" hidden="false" customHeight="false" outlineLevel="0" collapsed="false">
      <c r="A140" s="5" t="n">
        <v>0.0591847443992996</v>
      </c>
      <c r="B140" s="0" t="n">
        <f aca="false">+B139+1</f>
        <v>125</v>
      </c>
      <c r="C140" s="6" t="n">
        <f aca="false">IF(B140=0,$B$5,C139-F140)</f>
        <v>80391.0284267361</v>
      </c>
      <c r="D140" s="7" t="n">
        <f aca="false">-PMT(A139/12,$B$6-B139,C139)</f>
        <v>543.348948944931</v>
      </c>
      <c r="E140" s="8" t="n">
        <f aca="false">+C139*A139/12</f>
        <v>345.201612567478</v>
      </c>
      <c r="F140" s="8" t="n">
        <f aca="false">+D140-E140</f>
        <v>198.147336377453</v>
      </c>
      <c r="G140" s="10" t="n">
        <f aca="false">$B$7/12*C139</f>
        <v>201.472939407784</v>
      </c>
      <c r="H140" s="10" t="n">
        <f aca="false">$B$8/12*C140</f>
        <v>66.9925236889468</v>
      </c>
      <c r="I140" s="10" t="n">
        <f aca="false">H140*$B$9</f>
        <v>33.4962618444734</v>
      </c>
      <c r="J140" s="10" t="n">
        <f aca="false">H140-I140</f>
        <v>33.4962618444734</v>
      </c>
      <c r="K140" s="10" t="n">
        <f aca="false">F140+G140+I140</f>
        <v>433.11653762971</v>
      </c>
    </row>
    <row r="141" customFormat="false" ht="13.8" hidden="false" customHeight="false" outlineLevel="0" collapsed="false">
      <c r="A141" s="5" t="n">
        <v>0.0567774335950927</v>
      </c>
      <c r="B141" s="0" t="n">
        <f aca="false">+B140+1</f>
        <v>126</v>
      </c>
      <c r="C141" s="6" t="n">
        <f aca="false">IF(B141=0,$B$5,C140-F141)</f>
        <v>80208.9660194483</v>
      </c>
      <c r="D141" s="7" t="n">
        <f aca="false">-PMT(A140/12,$B$6-B140,C140)</f>
        <v>578.555946407226</v>
      </c>
      <c r="E141" s="8" t="n">
        <f aca="false">+C140*A140/12</f>
        <v>396.493539119434</v>
      </c>
      <c r="F141" s="8" t="n">
        <f aca="false">+D141-E141</f>
        <v>182.062407287792</v>
      </c>
      <c r="G141" s="10" t="n">
        <f aca="false">$B$7/12*C140</f>
        <v>200.97757106684</v>
      </c>
      <c r="H141" s="10" t="n">
        <f aca="false">$B$8/12*C141</f>
        <v>66.8408050162069</v>
      </c>
      <c r="I141" s="10" t="n">
        <f aca="false">H141*$B$9</f>
        <v>33.4204025081035</v>
      </c>
      <c r="J141" s="10" t="n">
        <f aca="false">H141-I141</f>
        <v>33.4204025081035</v>
      </c>
      <c r="K141" s="10" t="n">
        <f aca="false">F141+G141+I141</f>
        <v>416.460380862736</v>
      </c>
    </row>
    <row r="142" customFormat="false" ht="13.8" hidden="false" customHeight="false" outlineLevel="0" collapsed="false">
      <c r="A142" s="5" t="n">
        <v>0.0464645519526165</v>
      </c>
      <c r="B142" s="0" t="n">
        <f aca="false">+B141+1</f>
        <v>127</v>
      </c>
      <c r="C142" s="6" t="n">
        <f aca="false">IF(B142=0,$B$5,C141-F142)</f>
        <v>80020.8933181711</v>
      </c>
      <c r="D142" s="7" t="n">
        <f aca="false">-PMT(A141/12,$B$6-B141,C141)</f>
        <v>567.577638102267</v>
      </c>
      <c r="E142" s="8" t="n">
        <f aca="false">+C141*A141/12</f>
        <v>379.504936825023</v>
      </c>
      <c r="F142" s="8" t="n">
        <f aca="false">+D142-E142</f>
        <v>188.072701277244</v>
      </c>
      <c r="G142" s="10" t="n">
        <f aca="false">$B$7/12*C141</f>
        <v>200.522415048621</v>
      </c>
      <c r="H142" s="10" t="n">
        <f aca="false">$B$8/12*C142</f>
        <v>66.6840777651426</v>
      </c>
      <c r="I142" s="10" t="n">
        <f aca="false">H142*$B$9</f>
        <v>33.3420388825713</v>
      </c>
      <c r="J142" s="10" t="n">
        <f aca="false">H142-I142</f>
        <v>33.3420388825713</v>
      </c>
      <c r="K142" s="10" t="n">
        <f aca="false">F142+G142+I142</f>
        <v>421.937155208436</v>
      </c>
    </row>
    <row r="143" customFormat="false" ht="13.8" hidden="false" customHeight="false" outlineLevel="0" collapsed="false">
      <c r="A143" s="5" t="n">
        <v>0.0572603985975782</v>
      </c>
      <c r="B143" s="0" t="n">
        <f aca="false">+B142+1</f>
        <v>128</v>
      </c>
      <c r="C143" s="6" t="n">
        <f aca="false">IF(B143=0,$B$5,C142-F143)</f>
        <v>79808.7722391709</v>
      </c>
      <c r="D143" s="7" t="n">
        <f aca="false">-PMT(A142/12,$B$6-B142,C142)</f>
        <v>521.965658573284</v>
      </c>
      <c r="E143" s="8" t="n">
        <f aca="false">+C142*A142/12</f>
        <v>309.844579573079</v>
      </c>
      <c r="F143" s="8" t="n">
        <f aca="false">+D143-E143</f>
        <v>212.121079000205</v>
      </c>
      <c r="G143" s="10" t="n">
        <f aca="false">$B$7/12*C142</f>
        <v>200.052233295428</v>
      </c>
      <c r="H143" s="10" t="n">
        <f aca="false">$B$8/12*C143</f>
        <v>66.5073101993091</v>
      </c>
      <c r="I143" s="10" t="n">
        <f aca="false">H143*$B$9</f>
        <v>33.2536550996545</v>
      </c>
      <c r="J143" s="10" t="n">
        <f aca="false">H143-I143</f>
        <v>33.2536550996545</v>
      </c>
      <c r="K143" s="10" t="n">
        <f aca="false">F143+G143+I143</f>
        <v>445.426967395287</v>
      </c>
    </row>
    <row r="144" customFormat="false" ht="13.8" hidden="false" customHeight="false" outlineLevel="0" collapsed="false">
      <c r="A144" s="5" t="n">
        <v>0.0449233781461145</v>
      </c>
      <c r="B144" s="0" t="n">
        <f aca="false">+B143+1</f>
        <v>129</v>
      </c>
      <c r="C144" s="6" t="n">
        <f aca="false">IF(B144=0,$B$5,C143-F144)</f>
        <v>79620.0044711383</v>
      </c>
      <c r="D144" s="7" t="n">
        <f aca="false">-PMT(A143/12,$B$6-B143,C143)</f>
        <v>569.591277199059</v>
      </c>
      <c r="E144" s="8" t="n">
        <f aca="false">+C143*A143/12</f>
        <v>380.823509166522</v>
      </c>
      <c r="F144" s="8" t="n">
        <f aca="false">+D144-E144</f>
        <v>188.767768032537</v>
      </c>
      <c r="G144" s="10" t="n">
        <f aca="false">$B$7/12*C143</f>
        <v>199.521930597927</v>
      </c>
      <c r="H144" s="10" t="n">
        <f aca="false">$B$8/12*C144</f>
        <v>66.3500037259486</v>
      </c>
      <c r="I144" s="10" t="n">
        <f aca="false">H144*$B$9</f>
        <v>33.1750018629743</v>
      </c>
      <c r="J144" s="10" t="n">
        <f aca="false">H144-I144</f>
        <v>33.1750018629743</v>
      </c>
      <c r="K144" s="10" t="n">
        <f aca="false">F144+G144+I144</f>
        <v>421.464700493439</v>
      </c>
    </row>
    <row r="145" customFormat="false" ht="13.8" hidden="false" customHeight="false" outlineLevel="0" collapsed="false">
      <c r="A145" s="5" t="n">
        <v>0.0546192848229875</v>
      </c>
      <c r="B145" s="0" t="n">
        <f aca="false">+B144+1</f>
        <v>130</v>
      </c>
      <c r="C145" s="6" t="n">
        <f aca="false">IF(B145=0,$B$5,C144-F145)</f>
        <v>79402.5393292094</v>
      </c>
      <c r="D145" s="7" t="n">
        <f aca="false">-PMT(A144/12,$B$6-B144,C144)</f>
        <v>515.531772666592</v>
      </c>
      <c r="E145" s="8" t="n">
        <f aca="false">+C144*A144/12</f>
        <v>298.06663073769</v>
      </c>
      <c r="F145" s="8" t="n">
        <f aca="false">+D145-E145</f>
        <v>217.465141928902</v>
      </c>
      <c r="G145" s="10" t="n">
        <f aca="false">$B$7/12*C144</f>
        <v>199.050011177846</v>
      </c>
      <c r="H145" s="10" t="n">
        <f aca="false">$B$8/12*C145</f>
        <v>66.1687827743412</v>
      </c>
      <c r="I145" s="10" t="n">
        <f aca="false">H145*$B$9</f>
        <v>33.0843913871706</v>
      </c>
      <c r="J145" s="10" t="n">
        <f aca="false">H145-I145</f>
        <v>33.0843913871706</v>
      </c>
      <c r="K145" s="10" t="n">
        <f aca="false">F145+G145+I145</f>
        <v>449.599544493919</v>
      </c>
    </row>
    <row r="146" customFormat="false" ht="13.8" hidden="false" customHeight="false" outlineLevel="0" collapsed="false">
      <c r="A146" s="5" t="n">
        <v>0.0595826301873377</v>
      </c>
      <c r="B146" s="0" t="n">
        <f aca="false">+B145+1</f>
        <v>131</v>
      </c>
      <c r="C146" s="6" t="n">
        <f aca="false">IF(B146=0,$B$5,C145-F146)</f>
        <v>79206.3304360257</v>
      </c>
      <c r="D146" s="7" t="n">
        <f aca="false">-PMT(A145/12,$B$6-B145,C145)</f>
        <v>557.618052457976</v>
      </c>
      <c r="E146" s="8" t="n">
        <f aca="false">+C145*A145/12</f>
        <v>361.409159274213</v>
      </c>
      <c r="F146" s="8" t="n">
        <f aca="false">+D146-E146</f>
        <v>196.208893183763</v>
      </c>
      <c r="G146" s="10" t="n">
        <f aca="false">$B$7/12*C145</f>
        <v>198.506348323024</v>
      </c>
      <c r="H146" s="10" t="n">
        <f aca="false">$B$8/12*C146</f>
        <v>66.0052753633547</v>
      </c>
      <c r="I146" s="10" t="n">
        <f aca="false">H146*$B$9</f>
        <v>33.0026376816774</v>
      </c>
      <c r="J146" s="10" t="n">
        <f aca="false">H146-I146</f>
        <v>33.0026376816774</v>
      </c>
      <c r="K146" s="10" t="n">
        <f aca="false">F146+G146+I146</f>
        <v>427.717879188464</v>
      </c>
    </row>
    <row r="147" customFormat="false" ht="13.8" hidden="false" customHeight="false" outlineLevel="0" collapsed="false">
      <c r="A147" s="5" t="n">
        <v>0.0564539466703394</v>
      </c>
      <c r="B147" s="0" t="n">
        <f aca="false">+B146+1</f>
        <v>132</v>
      </c>
      <c r="C147" s="6" t="n">
        <f aca="false">IF(B147=0,$B$5,C146-F147)</f>
        <v>79019.8331138937</v>
      </c>
      <c r="D147" s="7" t="n">
        <f aca="false">-PMT(A146/12,$B$6-B146,C146)</f>
        <v>579.774113370772</v>
      </c>
      <c r="E147" s="8" t="n">
        <f aca="false">+C146*A146/12</f>
        <v>393.276791238816</v>
      </c>
      <c r="F147" s="8" t="n">
        <f aca="false">+D147-E147</f>
        <v>186.497322131957</v>
      </c>
      <c r="G147" s="10" t="n">
        <f aca="false">$B$7/12*C146</f>
        <v>198.015826090064</v>
      </c>
      <c r="H147" s="10" t="n">
        <f aca="false">$B$8/12*C147</f>
        <v>65.8498609282448</v>
      </c>
      <c r="I147" s="10" t="n">
        <f aca="false">H147*$B$9</f>
        <v>32.9249304641224</v>
      </c>
      <c r="J147" s="10" t="n">
        <f aca="false">H147-I147</f>
        <v>32.9249304641224</v>
      </c>
      <c r="K147" s="10" t="n">
        <f aca="false">F147+G147+I147</f>
        <v>417.438078686143</v>
      </c>
    </row>
    <row r="148" customFormat="false" ht="13.8" hidden="false" customHeight="false" outlineLevel="0" collapsed="false">
      <c r="A148" s="5" t="n">
        <v>0.0411454888557688</v>
      </c>
      <c r="B148" s="0" t="n">
        <f aca="false">+B147+1</f>
        <v>133</v>
      </c>
      <c r="C148" s="6" t="n">
        <f aca="false">IF(B148=0,$B$5,C147-F148)</f>
        <v>78825.779488301</v>
      </c>
      <c r="D148" s="7" t="n">
        <f aca="false">-PMT(A147/12,$B$6-B147,C147)</f>
        <v>565.802079301975</v>
      </c>
      <c r="E148" s="8" t="n">
        <f aca="false">+C147*A147/12</f>
        <v>371.748453709239</v>
      </c>
      <c r="F148" s="8" t="n">
        <f aca="false">+D148-E148</f>
        <v>194.053625592735</v>
      </c>
      <c r="G148" s="10" t="n">
        <f aca="false">$B$7/12*C147</f>
        <v>197.549582784734</v>
      </c>
      <c r="H148" s="10" t="n">
        <f aca="false">$B$8/12*C148</f>
        <v>65.6881495735842</v>
      </c>
      <c r="I148" s="10" t="n">
        <f aca="false">H148*$B$9</f>
        <v>32.8440747867921</v>
      </c>
      <c r="J148" s="10" t="n">
        <f aca="false">H148-I148</f>
        <v>32.8440747867921</v>
      </c>
      <c r="K148" s="10" t="n">
        <f aca="false">F148+G148+I148</f>
        <v>424.447283164262</v>
      </c>
    </row>
    <row r="149" customFormat="false" ht="13.8" hidden="false" customHeight="false" outlineLevel="0" collapsed="false">
      <c r="A149" s="5" t="n">
        <v>0.0513356235927076</v>
      </c>
      <c r="B149" s="0" t="n">
        <f aca="false">+B148+1</f>
        <v>134</v>
      </c>
      <c r="C149" s="6" t="n">
        <f aca="false">IF(B149=0,$B$5,C148-F149)</f>
        <v>78595.7459903495</v>
      </c>
      <c r="D149" s="7" t="n">
        <f aca="false">-PMT(A148/12,$B$6-B148,C148)</f>
        <v>500.310600575039</v>
      </c>
      <c r="E149" s="8" t="n">
        <f aca="false">+C148*A148/12</f>
        <v>270.277102623598</v>
      </c>
      <c r="F149" s="8" t="n">
        <f aca="false">+D149-E149</f>
        <v>230.033497951441</v>
      </c>
      <c r="G149" s="10" t="n">
        <f aca="false">$B$7/12*C148</f>
        <v>197.064448720753</v>
      </c>
      <c r="H149" s="10" t="n">
        <f aca="false">$B$8/12*C149</f>
        <v>65.496454991958</v>
      </c>
      <c r="I149" s="10" t="n">
        <f aca="false">H149*$B$9</f>
        <v>32.748227495979</v>
      </c>
      <c r="J149" s="10" t="n">
        <f aca="false">H149-I149</f>
        <v>32.748227495979</v>
      </c>
      <c r="K149" s="10" t="n">
        <f aca="false">F149+G149+I149</f>
        <v>459.846174168173</v>
      </c>
    </row>
    <row r="150" customFormat="false" ht="13.8" hidden="false" customHeight="false" outlineLevel="0" collapsed="false">
      <c r="A150" s="5" t="n">
        <v>0.0493121982449022</v>
      </c>
      <c r="B150" s="0" t="n">
        <f aca="false">+B149+1</f>
        <v>135</v>
      </c>
      <c r="C150" s="6" t="n">
        <f aca="false">IF(B150=0,$B$5,C149-F150)</f>
        <v>78388.7274328916</v>
      </c>
      <c r="D150" s="7" t="n">
        <f aca="false">-PMT(A149/12,$B$6-B149,C149)</f>
        <v>543.248693470304</v>
      </c>
      <c r="E150" s="8" t="n">
        <f aca="false">+C149*A149/12</f>
        <v>336.230136012387</v>
      </c>
      <c r="F150" s="8" t="n">
        <f aca="false">+D150-E150</f>
        <v>207.018557457917</v>
      </c>
      <c r="G150" s="10" t="n">
        <f aca="false">$B$7/12*C149</f>
        <v>196.489364975874</v>
      </c>
      <c r="H150" s="10" t="n">
        <f aca="false">$B$8/12*C150</f>
        <v>65.3239395274097</v>
      </c>
      <c r="I150" s="10" t="n">
        <f aca="false">H150*$B$9</f>
        <v>32.6619697637048</v>
      </c>
      <c r="J150" s="10" t="n">
        <f aca="false">H150-I150</f>
        <v>32.6619697637048</v>
      </c>
      <c r="K150" s="10" t="n">
        <f aca="false">F150+G150+I150</f>
        <v>436.169892197495</v>
      </c>
    </row>
    <row r="151" customFormat="false" ht="13.8" hidden="false" customHeight="false" outlineLevel="0" collapsed="false">
      <c r="A151" s="5" t="n">
        <v>0.0519305058084037</v>
      </c>
      <c r="B151" s="0" t="n">
        <f aca="false">+B150+1</f>
        <v>136</v>
      </c>
      <c r="C151" s="6" t="n">
        <f aca="false">IF(B151=0,$B$5,C150-F151)</f>
        <v>78176.2564829988</v>
      </c>
      <c r="D151" s="7" t="n">
        <f aca="false">-PMT(A150/12,$B$6-B150,C150)</f>
        <v>534.597655504219</v>
      </c>
      <c r="E151" s="8" t="n">
        <f aca="false">+C150*A150/12</f>
        <v>322.126705611363</v>
      </c>
      <c r="F151" s="8" t="n">
        <f aca="false">+D151-E151</f>
        <v>212.470949892856</v>
      </c>
      <c r="G151" s="10" t="n">
        <f aca="false">$B$7/12*C150</f>
        <v>195.971818582229</v>
      </c>
      <c r="H151" s="10" t="n">
        <f aca="false">$B$8/12*C151</f>
        <v>65.146880402499</v>
      </c>
      <c r="I151" s="10" t="n">
        <f aca="false">H151*$B$9</f>
        <v>32.5734402012495</v>
      </c>
      <c r="J151" s="10" t="n">
        <f aca="false">H151-I151</f>
        <v>32.5734402012495</v>
      </c>
      <c r="K151" s="10" t="n">
        <f aca="false">F151+G151+I151</f>
        <v>441.016208676335</v>
      </c>
    </row>
    <row r="152" customFormat="false" ht="13.8" hidden="false" customHeight="false" outlineLevel="0" collapsed="false">
      <c r="A152" s="5" t="n">
        <v>0.0589228271459609</v>
      </c>
      <c r="B152" s="0" t="n">
        <f aca="false">+B151+1</f>
        <v>137</v>
      </c>
      <c r="C152" s="6" t="n">
        <f aca="false">IF(B152=0,$B$5,C151-F152)</f>
        <v>77968.802163551</v>
      </c>
      <c r="D152" s="7" t="n">
        <f aca="false">-PMT(A151/12,$B$6-B151,C151)</f>
        <v>545.765364561897</v>
      </c>
      <c r="E152" s="8" t="n">
        <f aca="false">+C151*A151/12</f>
        <v>338.311045114135</v>
      </c>
      <c r="F152" s="8" t="n">
        <f aca="false">+D152-E152</f>
        <v>207.454319447762</v>
      </c>
      <c r="G152" s="10" t="n">
        <f aca="false">$B$7/12*C151</f>
        <v>195.440641207497</v>
      </c>
      <c r="H152" s="10" t="n">
        <f aca="false">$B$8/12*C152</f>
        <v>64.9740018029592</v>
      </c>
      <c r="I152" s="10" t="n">
        <f aca="false">H152*$B$9</f>
        <v>32.4870009014796</v>
      </c>
      <c r="J152" s="10" t="n">
        <f aca="false">H152-I152</f>
        <v>32.4870009014796</v>
      </c>
      <c r="K152" s="10" t="n">
        <f aca="false">F152+G152+I152</f>
        <v>435.381961556738</v>
      </c>
    </row>
    <row r="153" customFormat="false" ht="13.8" hidden="false" customHeight="false" outlineLevel="0" collapsed="false">
      <c r="A153" s="5" t="n">
        <v>0.0561051919604341</v>
      </c>
      <c r="B153" s="0" t="n">
        <f aca="false">+B152+1</f>
        <v>138</v>
      </c>
      <c r="C153" s="6" t="n">
        <f aca="false">IF(B153=0,$B$5,C152-F153)</f>
        <v>77775.5564610433</v>
      </c>
      <c r="D153" s="7" t="n">
        <f aca="false">-PMT(A152/12,$B$6-B152,C152)</f>
        <v>576.090890229386</v>
      </c>
      <c r="E153" s="8" t="n">
        <f aca="false">+C152*A152/12</f>
        <v>382.845187721711</v>
      </c>
      <c r="F153" s="8" t="n">
        <f aca="false">+D153-E153</f>
        <v>193.245702507674</v>
      </c>
      <c r="G153" s="10" t="n">
        <f aca="false">$B$7/12*C152</f>
        <v>194.922005408878</v>
      </c>
      <c r="H153" s="10" t="n">
        <f aca="false">$B$8/12*C153</f>
        <v>64.8129637175361</v>
      </c>
      <c r="I153" s="10" t="n">
        <f aca="false">H153*$B$9</f>
        <v>32.4064818587681</v>
      </c>
      <c r="J153" s="10" t="n">
        <f aca="false">H153-I153</f>
        <v>32.4064818587681</v>
      </c>
      <c r="K153" s="10" t="n">
        <f aca="false">F153+G153+I153</f>
        <v>420.57418977532</v>
      </c>
    </row>
    <row r="154" customFormat="false" ht="13.8" hidden="false" customHeight="false" outlineLevel="0" collapsed="false">
      <c r="A154" s="5" t="n">
        <v>0.0471738679413337</v>
      </c>
      <c r="B154" s="0" t="n">
        <f aca="false">+B153+1</f>
        <v>139</v>
      </c>
      <c r="C154" s="6" t="n">
        <f aca="false">IF(B154=0,$B$5,C153-F154)</f>
        <v>77575.3823728828</v>
      </c>
      <c r="D154" s="7" t="n">
        <f aca="false">-PMT(A153/12,$B$6-B153,C153)</f>
        <v>563.808465250191</v>
      </c>
      <c r="E154" s="8" t="n">
        <f aca="false">+C153*A153/12</f>
        <v>363.634377089702</v>
      </c>
      <c r="F154" s="8" t="n">
        <f aca="false">+D154-E154</f>
        <v>200.17408816049</v>
      </c>
      <c r="G154" s="10" t="n">
        <f aca="false">$B$7/12*C153</f>
        <v>194.438891152608</v>
      </c>
      <c r="H154" s="10" t="n">
        <f aca="false">$B$8/12*C154</f>
        <v>64.6461519774024</v>
      </c>
      <c r="I154" s="10" t="n">
        <f aca="false">H154*$B$9</f>
        <v>32.3230759887012</v>
      </c>
      <c r="J154" s="10" t="n">
        <f aca="false">H154-I154</f>
        <v>32.3230759887012</v>
      </c>
      <c r="K154" s="10" t="n">
        <f aca="false">F154+G154+I154</f>
        <v>426.936055301799</v>
      </c>
    </row>
    <row r="155" customFormat="false" ht="13.8" hidden="false" customHeight="false" outlineLevel="0" collapsed="false">
      <c r="A155" s="5" t="n">
        <v>0.0501840916587586</v>
      </c>
      <c r="B155" s="0" t="n">
        <f aca="false">+B154+1</f>
        <v>140</v>
      </c>
      <c r="C155" s="6" t="n">
        <f aca="false">IF(B155=0,$B$5,C154-F155)</f>
        <v>77354.3892401587</v>
      </c>
      <c r="D155" s="7" t="n">
        <f aca="false">-PMT(A154/12,$B$6-B154,C154)</f>
        <v>525.954036353853</v>
      </c>
      <c r="E155" s="8" t="n">
        <f aca="false">+C154*A154/12</f>
        <v>304.960903629737</v>
      </c>
      <c r="F155" s="8" t="n">
        <f aca="false">+D155-E155</f>
        <v>220.993132724116</v>
      </c>
      <c r="G155" s="10" t="n">
        <f aca="false">$B$7/12*C154</f>
        <v>193.938455932207</v>
      </c>
      <c r="H155" s="10" t="n">
        <f aca="false">$B$8/12*C155</f>
        <v>64.4619910334656</v>
      </c>
      <c r="I155" s="10" t="n">
        <f aca="false">H155*$B$9</f>
        <v>32.2309955167328</v>
      </c>
      <c r="J155" s="10" t="n">
        <f aca="false">H155-I155</f>
        <v>32.2309955167328</v>
      </c>
      <c r="K155" s="10" t="n">
        <f aca="false">F155+G155+I155</f>
        <v>447.162584173056</v>
      </c>
    </row>
    <row r="156" customFormat="false" ht="13.8" hidden="false" customHeight="false" outlineLevel="0" collapsed="false">
      <c r="A156" s="5" t="n">
        <v>0.0470121417765611</v>
      </c>
      <c r="B156" s="0" t="n">
        <f aca="false">+B155+1</f>
        <v>141</v>
      </c>
      <c r="C156" s="6" t="n">
        <f aca="false">IF(B156=0,$B$5,C155-F156)</f>
        <v>77139.3820733241</v>
      </c>
      <c r="D156" s="7" t="n">
        <f aca="false">-PMT(A155/12,$B$6-B155,C155)</f>
        <v>538.503813487557</v>
      </c>
      <c r="E156" s="8" t="n">
        <f aca="false">+C155*A155/12</f>
        <v>323.496646652951</v>
      </c>
      <c r="F156" s="8" t="n">
        <f aca="false">+D156-E156</f>
        <v>215.007166834605</v>
      </c>
      <c r="G156" s="10" t="n">
        <f aca="false">$B$7/12*C155</f>
        <v>193.385973100397</v>
      </c>
      <c r="H156" s="10" t="n">
        <f aca="false">$B$8/12*C156</f>
        <v>64.2828183944368</v>
      </c>
      <c r="I156" s="10" t="n">
        <f aca="false">H156*$B$9</f>
        <v>32.1414091972184</v>
      </c>
      <c r="J156" s="10" t="n">
        <f aca="false">H156-I156</f>
        <v>32.1414091972184</v>
      </c>
      <c r="K156" s="10" t="n">
        <f aca="false">F156+G156+I156</f>
        <v>440.534549132221</v>
      </c>
    </row>
    <row r="157" customFormat="false" ht="13.8" hidden="false" customHeight="false" outlineLevel="0" collapsed="false">
      <c r="A157" s="5" t="n">
        <v>0.0555548795696107</v>
      </c>
      <c r="B157" s="0" t="n">
        <f aca="false">+B156+1</f>
        <v>142</v>
      </c>
      <c r="C157" s="6" t="n">
        <f aca="false">IF(B157=0,$B$5,C156-F157)</f>
        <v>76916.2557075334</v>
      </c>
      <c r="D157" s="7" t="n">
        <f aca="false">-PMT(A156/12,$B$6-B156,C156)</f>
        <v>525.333663006351</v>
      </c>
      <c r="E157" s="8" t="n">
        <f aca="false">+C156*A156/12</f>
        <v>302.207297215619</v>
      </c>
      <c r="F157" s="8" t="n">
        <f aca="false">+D157-E157</f>
        <v>223.126365790732</v>
      </c>
      <c r="G157" s="10" t="n">
        <f aca="false">$B$7/12*C156</f>
        <v>192.84845518331</v>
      </c>
      <c r="H157" s="10" t="n">
        <f aca="false">$B$8/12*C157</f>
        <v>64.0968797562778</v>
      </c>
      <c r="I157" s="10" t="n">
        <f aca="false">H157*$B$9</f>
        <v>32.0484398781389</v>
      </c>
      <c r="J157" s="10" t="n">
        <f aca="false">H157-I157</f>
        <v>32.0484398781389</v>
      </c>
      <c r="K157" s="10" t="n">
        <f aca="false">F157+G157+I157</f>
        <v>448.023260852181</v>
      </c>
    </row>
    <row r="158" customFormat="false" ht="13.8" hidden="false" customHeight="false" outlineLevel="0" collapsed="false">
      <c r="A158" s="5" t="n">
        <v>0.0506038819875362</v>
      </c>
      <c r="B158" s="0" t="n">
        <f aca="false">+B157+1</f>
        <v>143</v>
      </c>
      <c r="C158" s="6" t="n">
        <f aca="false">IF(B158=0,$B$5,C157-F158)</f>
        <v>76711.2710899114</v>
      </c>
      <c r="D158" s="7" t="n">
        <f aca="false">-PMT(A157/12,$B$6-B157,C157)</f>
        <v>561.074061186755</v>
      </c>
      <c r="E158" s="8" t="n">
        <f aca="false">+C157*A157/12</f>
        <v>356.089443564783</v>
      </c>
      <c r="F158" s="8" t="n">
        <f aca="false">+D158-E158</f>
        <v>204.984617621971</v>
      </c>
      <c r="G158" s="10" t="n">
        <f aca="false">$B$7/12*C157</f>
        <v>192.290639268833</v>
      </c>
      <c r="H158" s="10" t="n">
        <f aca="false">$B$8/12*C158</f>
        <v>63.9260592415929</v>
      </c>
      <c r="I158" s="10" t="n">
        <f aca="false">H158*$B$9</f>
        <v>31.9630296207964</v>
      </c>
      <c r="J158" s="10" t="n">
        <f aca="false">H158-I158</f>
        <v>31.9630296207964</v>
      </c>
      <c r="K158" s="10" t="n">
        <f aca="false">F158+G158+I158</f>
        <v>429.238286511601</v>
      </c>
    </row>
    <row r="159" customFormat="false" ht="13.8" hidden="false" customHeight="false" outlineLevel="0" collapsed="false">
      <c r="A159" s="5" t="n">
        <v>0.0482055842349569</v>
      </c>
      <c r="B159" s="0" t="n">
        <f aca="false">+B158+1</f>
        <v>144</v>
      </c>
      <c r="C159" s="6" t="n">
        <f aca="false">IF(B159=0,$B$5,C158-F159)</f>
        <v>76494.4822433189</v>
      </c>
      <c r="D159" s="7" t="n">
        <f aca="false">-PMT(A158/12,$B$6-B158,C158)</f>
        <v>540.279522371471</v>
      </c>
      <c r="E159" s="8" t="n">
        <f aca="false">+C158*A158/12</f>
        <v>323.490675778981</v>
      </c>
      <c r="F159" s="8" t="n">
        <f aca="false">+D159-E159</f>
        <v>216.78884659249</v>
      </c>
      <c r="G159" s="10" t="n">
        <f aca="false">$B$7/12*C158</f>
        <v>191.778177724779</v>
      </c>
      <c r="H159" s="10" t="n">
        <f aca="false">$B$8/12*C159</f>
        <v>63.7454018694324</v>
      </c>
      <c r="I159" s="10" t="n">
        <f aca="false">H159*$B$9</f>
        <v>31.8727009347162</v>
      </c>
      <c r="J159" s="10" t="n">
        <f aca="false">H159-I159</f>
        <v>31.8727009347162</v>
      </c>
      <c r="K159" s="10" t="n">
        <f aca="false">F159+G159+I159</f>
        <v>440.439725251985</v>
      </c>
    </row>
    <row r="160" customFormat="false" ht="13.8" hidden="false" customHeight="false" outlineLevel="0" collapsed="false">
      <c r="A160" s="5" t="n">
        <v>0.0574035163929298</v>
      </c>
      <c r="B160" s="0" t="n">
        <f aca="false">+B159+1</f>
        <v>145</v>
      </c>
      <c r="C160" s="6" t="n">
        <f aca="false">IF(B160=0,$B$5,C159-F160)</f>
        <v>76271.3717708092</v>
      </c>
      <c r="D160" s="7" t="n">
        <f aca="false">-PMT(A159/12,$B$6-B159,C159)</f>
        <v>530.398906450553</v>
      </c>
      <c r="E160" s="8" t="n">
        <f aca="false">+C159*A159/12</f>
        <v>307.28843394081</v>
      </c>
      <c r="F160" s="8" t="n">
        <f aca="false">+D160-E160</f>
        <v>223.110472509743</v>
      </c>
      <c r="G160" s="10" t="n">
        <f aca="false">$B$7/12*C159</f>
        <v>191.236205608297</v>
      </c>
      <c r="H160" s="10" t="n">
        <f aca="false">$B$8/12*C160</f>
        <v>63.5594764756743</v>
      </c>
      <c r="I160" s="10" t="n">
        <f aca="false">H160*$B$9</f>
        <v>31.7797382378372</v>
      </c>
      <c r="J160" s="10" t="n">
        <f aca="false">H160-I160</f>
        <v>31.7797382378372</v>
      </c>
      <c r="K160" s="10" t="n">
        <f aca="false">F160+G160+I160</f>
        <v>446.126416355877</v>
      </c>
    </row>
    <row r="161" customFormat="false" ht="13.8" hidden="false" customHeight="false" outlineLevel="0" collapsed="false">
      <c r="A161" s="5" t="n">
        <v>0.0455164378120067</v>
      </c>
      <c r="B161" s="0" t="n">
        <f aca="false">+B160+1</f>
        <v>146</v>
      </c>
      <c r="C161" s="6" t="n">
        <f aca="false">IF(B161=0,$B$5,C160-F161)</f>
        <v>76067.5384019616</v>
      </c>
      <c r="D161" s="7" t="n">
        <f aca="false">-PMT(A160/12,$B$6-B160,C160)</f>
        <v>568.687113827279</v>
      </c>
      <c r="E161" s="8" t="n">
        <f aca="false">+C160*A160/12</f>
        <v>364.853744979741</v>
      </c>
      <c r="F161" s="8" t="n">
        <f aca="false">+D161-E161</f>
        <v>203.833368847538</v>
      </c>
      <c r="G161" s="10" t="n">
        <f aca="false">$B$7/12*C160</f>
        <v>190.678429427023</v>
      </c>
      <c r="H161" s="10" t="n">
        <f aca="false">$B$8/12*C161</f>
        <v>63.389615334968</v>
      </c>
      <c r="I161" s="10" t="n">
        <f aca="false">H161*$B$9</f>
        <v>31.694807667484</v>
      </c>
      <c r="J161" s="10" t="n">
        <f aca="false">H161-I161</f>
        <v>31.694807667484</v>
      </c>
      <c r="K161" s="10" t="n">
        <f aca="false">F161+G161+I161</f>
        <v>426.206605942045</v>
      </c>
    </row>
    <row r="162" customFormat="false" ht="13.8" hidden="false" customHeight="false" outlineLevel="0" collapsed="false">
      <c r="A162" s="5" t="n">
        <v>0.0432026084279201</v>
      </c>
      <c r="B162" s="0" t="n">
        <f aca="false">+B161+1</f>
        <v>147</v>
      </c>
      <c r="C162" s="6" t="n">
        <f aca="false">IF(B162=0,$B$5,C161-F162)</f>
        <v>75836.402453339</v>
      </c>
      <c r="D162" s="7" t="n">
        <f aca="false">-PMT(A161/12,$B$6-B161,C161)</f>
        <v>519.662897054792</v>
      </c>
      <c r="E162" s="8" t="n">
        <f aca="false">+C161*A161/12</f>
        <v>288.52694843211</v>
      </c>
      <c r="F162" s="8" t="n">
        <f aca="false">+D162-E162</f>
        <v>231.135948622682</v>
      </c>
      <c r="G162" s="10" t="n">
        <f aca="false">$B$7/12*C161</f>
        <v>190.168846004904</v>
      </c>
      <c r="H162" s="10" t="n">
        <f aca="false">$B$8/12*C162</f>
        <v>63.1970020444491</v>
      </c>
      <c r="I162" s="10" t="n">
        <f aca="false">H162*$B$9</f>
        <v>31.5985010222246</v>
      </c>
      <c r="J162" s="10" t="n">
        <f aca="false">H162-I162</f>
        <v>31.5985010222246</v>
      </c>
      <c r="K162" s="10" t="n">
        <f aca="false">F162+G162+I162</f>
        <v>452.903295649811</v>
      </c>
    </row>
    <row r="163" customFormat="false" ht="13.8" hidden="false" customHeight="false" outlineLevel="0" collapsed="false">
      <c r="A163" s="5" t="n">
        <v>0.049482793187256</v>
      </c>
      <c r="B163" s="0" t="n">
        <f aca="false">+B162+1</f>
        <v>148</v>
      </c>
      <c r="C163" s="6" t="n">
        <f aca="false">IF(B163=0,$B$5,C162-F163)</f>
        <v>75598.9878084247</v>
      </c>
      <c r="D163" s="7" t="n">
        <f aca="false">-PMT(A162/12,$B$6-B162,C162)</f>
        <v>510.442178228794</v>
      </c>
      <c r="E163" s="8" t="n">
        <f aca="false">+C162*A162/12</f>
        <v>273.02753331448</v>
      </c>
      <c r="F163" s="8" t="n">
        <f aca="false">+D163-E163</f>
        <v>237.414644914313</v>
      </c>
      <c r="G163" s="10" t="n">
        <f aca="false">$B$7/12*C162</f>
        <v>189.591006133347</v>
      </c>
      <c r="H163" s="10" t="n">
        <f aca="false">$B$8/12*C163</f>
        <v>62.9991565070205</v>
      </c>
      <c r="I163" s="10" t="n">
        <f aca="false">H163*$B$9</f>
        <v>31.4995782535103</v>
      </c>
      <c r="J163" s="10" t="n">
        <f aca="false">H163-I163</f>
        <v>31.4995782535103</v>
      </c>
      <c r="K163" s="10" t="n">
        <f aca="false">F163+G163+I163</f>
        <v>458.505229301171</v>
      </c>
    </row>
    <row r="164" customFormat="false" ht="13.8" hidden="false" customHeight="false" outlineLevel="0" collapsed="false">
      <c r="A164" s="5" t="n">
        <v>0.0520364046445255</v>
      </c>
      <c r="B164" s="0" t="n">
        <f aca="false">+B163+1</f>
        <v>149</v>
      </c>
      <c r="C164" s="6" t="n">
        <f aca="false">IF(B164=0,$B$5,C163-F164)</f>
        <v>75375.1418861218</v>
      </c>
      <c r="D164" s="7" t="n">
        <f aca="false">-PMT(A163/12,$B$6-B163,C163)</f>
        <v>535.583345543729</v>
      </c>
      <c r="E164" s="8" t="n">
        <f aca="false">+C163*A163/12</f>
        <v>311.737423240847</v>
      </c>
      <c r="F164" s="8" t="n">
        <f aca="false">+D164-E164</f>
        <v>223.845922302882</v>
      </c>
      <c r="G164" s="10" t="n">
        <f aca="false">$B$7/12*C163</f>
        <v>188.997469521062</v>
      </c>
      <c r="H164" s="10" t="n">
        <f aca="false">$B$8/12*C164</f>
        <v>62.8126182384348</v>
      </c>
      <c r="I164" s="10" t="n">
        <f aca="false">H164*$B$9</f>
        <v>31.4063091192174</v>
      </c>
      <c r="J164" s="10" t="n">
        <f aca="false">H164-I164</f>
        <v>31.4063091192174</v>
      </c>
      <c r="K164" s="10" t="n">
        <f aca="false">F164+G164+I164</f>
        <v>444.249700943161</v>
      </c>
    </row>
    <row r="165" customFormat="false" ht="13.8" hidden="false" customHeight="false" outlineLevel="0" collapsed="false">
      <c r="A165" s="5" t="n">
        <v>0.0584766181645133</v>
      </c>
      <c r="B165" s="0" t="n">
        <f aca="false">+B164+1</f>
        <v>150</v>
      </c>
      <c r="C165" s="6" t="n">
        <f aca="false">IF(B165=0,$B$5,C164-F165)</f>
        <v>75156.0376194236</v>
      </c>
      <c r="D165" s="7" t="n">
        <f aca="false">-PMT(A164/12,$B$6-B164,C164)</f>
        <v>545.958548641928</v>
      </c>
      <c r="E165" s="8" t="n">
        <f aca="false">+C164*A164/12</f>
        <v>326.854281943729</v>
      </c>
      <c r="F165" s="8" t="n">
        <f aca="false">+D165-E165</f>
        <v>219.104266698199</v>
      </c>
      <c r="G165" s="10" t="n">
        <f aca="false">$B$7/12*C164</f>
        <v>188.437854715304</v>
      </c>
      <c r="H165" s="10" t="n">
        <f aca="false">$B$8/12*C165</f>
        <v>62.6300313495196</v>
      </c>
      <c r="I165" s="10" t="n">
        <f aca="false">H165*$B$9</f>
        <v>31.3150156747598</v>
      </c>
      <c r="J165" s="10" t="n">
        <f aca="false">H165-I165</f>
        <v>31.3150156747598</v>
      </c>
      <c r="K165" s="10" t="n">
        <f aca="false">F165+G165+I165</f>
        <v>438.857137088263</v>
      </c>
    </row>
    <row r="166" customFormat="false" ht="13.8" hidden="false" customHeight="false" outlineLevel="0" collapsed="false">
      <c r="A166" s="5" t="n">
        <v>0.0549941730218149</v>
      </c>
      <c r="B166" s="0" t="n">
        <f aca="false">+B165+1</f>
        <v>151</v>
      </c>
      <c r="C166" s="6" t="n">
        <f aca="false">IF(B166=0,$B$5,C165-F166)</f>
        <v>74949.7716829836</v>
      </c>
      <c r="D166" s="7" t="n">
        <f aca="false">-PMT(A165/12,$B$6-B165,C165)</f>
        <v>572.505179325663</v>
      </c>
      <c r="E166" s="8" t="n">
        <f aca="false">+C165*A165/12</f>
        <v>366.239242885736</v>
      </c>
      <c r="F166" s="8" t="n">
        <f aca="false">+D166-E166</f>
        <v>206.265936439928</v>
      </c>
      <c r="G166" s="10" t="n">
        <f aca="false">$B$7/12*C165</f>
        <v>187.890094048559</v>
      </c>
      <c r="H166" s="10" t="n">
        <f aca="false">$B$8/12*C166</f>
        <v>62.458143069153</v>
      </c>
      <c r="I166" s="10" t="n">
        <f aca="false">H166*$B$9</f>
        <v>31.2290715345765</v>
      </c>
      <c r="J166" s="10" t="n">
        <f aca="false">H166-I166</f>
        <v>31.2290715345765</v>
      </c>
      <c r="K166" s="10" t="n">
        <f aca="false">F166+G166+I166</f>
        <v>425.385102023063</v>
      </c>
    </row>
    <row r="167" customFormat="false" ht="13.8" hidden="false" customHeight="false" outlineLevel="0" collapsed="false">
      <c r="A167" s="5" t="n">
        <v>0.0514330371230137</v>
      </c>
      <c r="B167" s="0" t="n">
        <f aca="false">+B166+1</f>
        <v>152</v>
      </c>
      <c r="C167" s="6" t="n">
        <f aca="false">IF(B167=0,$B$5,C166-F167)</f>
        <v>74735.1349043297</v>
      </c>
      <c r="D167" s="7" t="n">
        <f aca="false">-PMT(A166/12,$B$6-B166,C166)</f>
        <v>558.120171310535</v>
      </c>
      <c r="E167" s="8" t="n">
        <f aca="false">+C166*A166/12</f>
        <v>343.483392656627</v>
      </c>
      <c r="F167" s="8" t="n">
        <f aca="false">+D167-E167</f>
        <v>214.636778653908</v>
      </c>
      <c r="G167" s="10" t="n">
        <f aca="false">$B$7/12*C166</f>
        <v>187.374429207459</v>
      </c>
      <c r="H167" s="10" t="n">
        <f aca="false">$B$8/12*C167</f>
        <v>62.2792790869415</v>
      </c>
      <c r="I167" s="10" t="n">
        <f aca="false">H167*$B$9</f>
        <v>31.1396395434707</v>
      </c>
      <c r="J167" s="10" t="n">
        <f aca="false">H167-I167</f>
        <v>31.1396395434707</v>
      </c>
      <c r="K167" s="10" t="n">
        <f aca="false">F167+G167+I167</f>
        <v>433.150847404838</v>
      </c>
    </row>
    <row r="168" customFormat="false" ht="13.8" hidden="false" customHeight="false" outlineLevel="0" collapsed="false">
      <c r="A168" s="5" t="n">
        <v>0.0582318467112271</v>
      </c>
      <c r="B168" s="0" t="n">
        <f aca="false">+B167+1</f>
        <v>153</v>
      </c>
      <c r="C168" s="6" t="n">
        <f aca="false">IF(B168=0,$B$5,C167-F168)</f>
        <v>74511.7834603925</v>
      </c>
      <c r="D168" s="7" t="n">
        <f aca="false">-PMT(A167/12,$B$6-B167,C167)</f>
        <v>543.672691264606</v>
      </c>
      <c r="E168" s="8" t="n">
        <f aca="false">+C167*A167/12</f>
        <v>320.321247327319</v>
      </c>
      <c r="F168" s="8" t="n">
        <f aca="false">+D168-E168</f>
        <v>223.351443937287</v>
      </c>
      <c r="G168" s="10" t="n">
        <f aca="false">$B$7/12*C167</f>
        <v>186.837837260824</v>
      </c>
      <c r="H168" s="10" t="n">
        <f aca="false">$B$8/12*C168</f>
        <v>62.0931528836604</v>
      </c>
      <c r="I168" s="10" t="n">
        <f aca="false">H168*$B$9</f>
        <v>31.0465764418302</v>
      </c>
      <c r="J168" s="10" t="n">
        <f aca="false">H168-I168</f>
        <v>31.0465764418302</v>
      </c>
      <c r="K168" s="10" t="n">
        <f aca="false">F168+G168+I168</f>
        <v>441.235857639942</v>
      </c>
    </row>
    <row r="169" customFormat="false" ht="13.8" hidden="false" customHeight="false" outlineLevel="0" collapsed="false">
      <c r="A169" s="5" t="n">
        <v>0.052399324926774</v>
      </c>
      <c r="B169" s="0" t="n">
        <f aca="false">+B168+1</f>
        <v>154</v>
      </c>
      <c r="C169" s="6" t="n">
        <f aca="false">IF(B169=0,$B$5,C168-F169)</f>
        <v>74302.0399293912</v>
      </c>
      <c r="D169" s="7" t="n">
        <f aca="false">-PMT(A168/12,$B$6-B168,C168)</f>
        <v>571.323427055095</v>
      </c>
      <c r="E169" s="8" t="n">
        <f aca="false">+C168*A168/12</f>
        <v>361.57989605381</v>
      </c>
      <c r="F169" s="8" t="n">
        <f aca="false">+D169-E169</f>
        <v>209.743531001284</v>
      </c>
      <c r="G169" s="10" t="n">
        <f aca="false">$B$7/12*C168</f>
        <v>186.279458650981</v>
      </c>
      <c r="H169" s="10" t="n">
        <f aca="false">$B$8/12*C169</f>
        <v>61.918366607826</v>
      </c>
      <c r="I169" s="10" t="n">
        <f aca="false">H169*$B$9</f>
        <v>30.959183303913</v>
      </c>
      <c r="J169" s="10" t="n">
        <f aca="false">H169-I169</f>
        <v>30.959183303913</v>
      </c>
      <c r="K169" s="10" t="n">
        <f aca="false">F169+G169+I169</f>
        <v>426.982172956179</v>
      </c>
    </row>
    <row r="170" customFormat="false" ht="13.8" hidden="false" customHeight="false" outlineLevel="0" collapsed="false">
      <c r="A170" s="5" t="n">
        <v>0.0554886214794764</v>
      </c>
      <c r="B170" s="0" t="n">
        <f aca="false">+B169+1</f>
        <v>155</v>
      </c>
      <c r="C170" s="6" t="n">
        <f aca="false">IF(B170=0,$B$5,C169-F170)</f>
        <v>74078.8395099702</v>
      </c>
      <c r="D170" s="7" t="n">
        <f aca="false">-PMT(A169/12,$B$6-B169,C169)</f>
        <v>547.648480502849</v>
      </c>
      <c r="E170" s="8" t="n">
        <f aca="false">+C169*A169/12</f>
        <v>324.448061081859</v>
      </c>
      <c r="F170" s="8" t="n">
        <f aca="false">+D170-E170</f>
        <v>223.20041942099</v>
      </c>
      <c r="G170" s="10" t="n">
        <f aca="false">$B$7/12*C169</f>
        <v>185.755099823478</v>
      </c>
      <c r="H170" s="10" t="n">
        <f aca="false">$B$8/12*C170</f>
        <v>61.7323662583085</v>
      </c>
      <c r="I170" s="10" t="n">
        <f aca="false">H170*$B$9</f>
        <v>30.8661831291542</v>
      </c>
      <c r="J170" s="10" t="n">
        <f aca="false">H170-I170</f>
        <v>30.8661831291542</v>
      </c>
      <c r="K170" s="10" t="n">
        <f aca="false">F170+G170+I170</f>
        <v>439.821702373623</v>
      </c>
    </row>
    <row r="171" customFormat="false" ht="13.8" hidden="false" customHeight="false" outlineLevel="0" collapsed="false">
      <c r="A171" s="5" t="n">
        <v>0.0591443955222616</v>
      </c>
      <c r="B171" s="0" t="n">
        <f aca="false">+B170+1</f>
        <v>156</v>
      </c>
      <c r="C171" s="6" t="n">
        <f aca="false">IF(B171=0,$B$5,C170-F171)</f>
        <v>73861.3140862177</v>
      </c>
      <c r="D171" s="7" t="n">
        <f aca="false">-PMT(A170/12,$B$6-B170,C170)</f>
        <v>560.069814186424</v>
      </c>
      <c r="E171" s="8" t="n">
        <f aca="false">+C170*A170/12</f>
        <v>342.544390433968</v>
      </c>
      <c r="F171" s="8" t="n">
        <f aca="false">+D171-E171</f>
        <v>217.525423752456</v>
      </c>
      <c r="G171" s="10" t="n">
        <f aca="false">$B$7/12*C170</f>
        <v>185.197098774925</v>
      </c>
      <c r="H171" s="10" t="n">
        <f aca="false">$B$8/12*C171</f>
        <v>61.5510950718481</v>
      </c>
      <c r="I171" s="10" t="n">
        <f aca="false">H171*$B$9</f>
        <v>30.7755475359241</v>
      </c>
      <c r="J171" s="10" t="n">
        <f aca="false">H171-I171</f>
        <v>30.7755475359241</v>
      </c>
      <c r="K171" s="10" t="n">
        <f aca="false">F171+G171+I171</f>
        <v>433.498070063305</v>
      </c>
    </row>
    <row r="172" customFormat="false" ht="13.8" hidden="false" customHeight="false" outlineLevel="0" collapsed="false">
      <c r="A172" s="5" t="n">
        <v>0.0443873267056812</v>
      </c>
      <c r="B172" s="0" t="n">
        <f aca="false">+B171+1</f>
        <v>157</v>
      </c>
      <c r="C172" s="6" t="n">
        <f aca="false">IF(B172=0,$B$5,C171-F172)</f>
        <v>73650.4484034501</v>
      </c>
      <c r="D172" s="7" t="n">
        <f aca="false">-PMT(A171/12,$B$6-B171,C171)</f>
        <v>574.905913943378</v>
      </c>
      <c r="E172" s="8" t="n">
        <f aca="false">+C171*A171/12</f>
        <v>364.040231175771</v>
      </c>
      <c r="F172" s="8" t="n">
        <f aca="false">+D172-E172</f>
        <v>210.865682767607</v>
      </c>
      <c r="G172" s="10" t="n">
        <f aca="false">$B$7/12*C171</f>
        <v>184.653285215544</v>
      </c>
      <c r="H172" s="10" t="n">
        <f aca="false">$B$8/12*C172</f>
        <v>61.3753736695418</v>
      </c>
      <c r="I172" s="10" t="n">
        <f aca="false">H172*$B$9</f>
        <v>30.6876868347709</v>
      </c>
      <c r="J172" s="10" t="n">
        <f aca="false">H172-I172</f>
        <v>30.6876868347709</v>
      </c>
      <c r="K172" s="10" t="n">
        <f aca="false">F172+G172+I172</f>
        <v>426.206654817923</v>
      </c>
    </row>
    <row r="173" customFormat="false" ht="13.8" hidden="false" customHeight="false" outlineLevel="0" collapsed="false">
      <c r="A173" s="5" t="n">
        <v>0.0584020480376111</v>
      </c>
      <c r="B173" s="0" t="n">
        <f aca="false">+B172+1</f>
        <v>158</v>
      </c>
      <c r="C173" s="6" t="n">
        <f aca="false">IF(B173=0,$B$5,C172-F173)</f>
        <v>73406.3239029568</v>
      </c>
      <c r="D173" s="7" t="n">
        <f aca="false">-PMT(A172/12,$B$6-B172,C172)</f>
        <v>516.553376768714</v>
      </c>
      <c r="E173" s="8" t="n">
        <f aca="false">+C172*A172/12</f>
        <v>272.428876275321</v>
      </c>
      <c r="F173" s="8" t="n">
        <f aca="false">+D173-E173</f>
        <v>244.124500493393</v>
      </c>
      <c r="G173" s="10" t="n">
        <f aca="false">$B$7/12*C172</f>
        <v>184.126121008625</v>
      </c>
      <c r="H173" s="10" t="n">
        <f aca="false">$B$8/12*C173</f>
        <v>61.1719365857973</v>
      </c>
      <c r="I173" s="10" t="n">
        <f aca="false">H173*$B$9</f>
        <v>30.5859682928986</v>
      </c>
      <c r="J173" s="10" t="n">
        <f aca="false">H173-I173</f>
        <v>30.5859682928986</v>
      </c>
      <c r="K173" s="10" t="n">
        <f aca="false">F173+G173+I173</f>
        <v>458.836589794917</v>
      </c>
    </row>
    <row r="174" customFormat="false" ht="13.8" hidden="false" customHeight="false" outlineLevel="0" collapsed="false">
      <c r="A174" s="5" t="n">
        <v>0.0553840648512217</v>
      </c>
      <c r="B174" s="0" t="n">
        <f aca="false">+B173+1</f>
        <v>159</v>
      </c>
      <c r="C174" s="6" t="n">
        <f aca="false">IF(B174=0,$B$5,C173-F174)</f>
        <v>73191.9312720337</v>
      </c>
      <c r="D174" s="7" t="n">
        <f aca="false">-PMT(A173/12,$B$6-B173,C173)</f>
        <v>571.649268826798</v>
      </c>
      <c r="E174" s="8" t="n">
        <f aca="false">+C173*A173/12</f>
        <v>357.256637903743</v>
      </c>
      <c r="F174" s="8" t="n">
        <f aca="false">+D174-E174</f>
        <v>214.392630923054</v>
      </c>
      <c r="G174" s="10" t="n">
        <f aca="false">$B$7/12*C173</f>
        <v>183.515809757392</v>
      </c>
      <c r="H174" s="10" t="n">
        <f aca="false">$B$8/12*C174</f>
        <v>60.9932760600281</v>
      </c>
      <c r="I174" s="10" t="n">
        <f aca="false">H174*$B$9</f>
        <v>30.496638030014</v>
      </c>
      <c r="J174" s="10" t="n">
        <f aca="false">H174-I174</f>
        <v>30.496638030014</v>
      </c>
      <c r="K174" s="10" t="n">
        <f aca="false">F174+G174+I174</f>
        <v>428.40507871046</v>
      </c>
    </row>
    <row r="175" customFormat="false" ht="13.8" hidden="false" customHeight="false" outlineLevel="0" collapsed="false">
      <c r="A175" s="5" t="n">
        <v>0.059517093762177</v>
      </c>
      <c r="B175" s="0" t="n">
        <f aca="false">+B174+1</f>
        <v>160</v>
      </c>
      <c r="C175" s="6" t="n">
        <f aca="false">IF(B175=0,$B$5,C174-F175)</f>
        <v>72970.1653546205</v>
      </c>
      <c r="D175" s="7" t="n">
        <f aca="false">-PMT(A174/12,$B$6-B174,C174)</f>
        <v>559.571473092869</v>
      </c>
      <c r="E175" s="8" t="n">
        <f aca="false">+C174*A174/12</f>
        <v>337.805555679707</v>
      </c>
      <c r="F175" s="8" t="n">
        <f aca="false">+D175-E175</f>
        <v>221.765917413162</v>
      </c>
      <c r="G175" s="10" t="n">
        <f aca="false">$B$7/12*C174</f>
        <v>182.979828180084</v>
      </c>
      <c r="H175" s="10" t="n">
        <f aca="false">$B$8/12*C175</f>
        <v>60.8084711288505</v>
      </c>
      <c r="I175" s="10" t="n">
        <f aca="false">H175*$B$9</f>
        <v>30.4042355644252</v>
      </c>
      <c r="J175" s="10" t="n">
        <f aca="false">H175-I175</f>
        <v>30.4042355644252</v>
      </c>
      <c r="K175" s="10" t="n">
        <f aca="false">F175+G175+I175</f>
        <v>435.149981157672</v>
      </c>
    </row>
    <row r="176" customFormat="false" ht="13.8" hidden="false" customHeight="false" outlineLevel="0" collapsed="false">
      <c r="A176" s="5" t="n">
        <v>0.0450887078271314</v>
      </c>
      <c r="B176" s="0" t="n">
        <f aca="false">+B175+1</f>
        <v>161</v>
      </c>
      <c r="C176" s="6" t="n">
        <f aca="false">IF(B176=0,$B$5,C175-F176)</f>
        <v>72756.0007244136</v>
      </c>
      <c r="D176" s="7" t="n">
        <f aca="false">-PMT(A175/12,$B$6-B175,C175)</f>
        <v>576.07897797794</v>
      </c>
      <c r="E176" s="8" t="n">
        <f aca="false">+C175*A175/12</f>
        <v>361.914347771042</v>
      </c>
      <c r="F176" s="8" t="n">
        <f aca="false">+D176-E176</f>
        <v>214.164630206897</v>
      </c>
      <c r="G176" s="10" t="n">
        <f aca="false">$B$7/12*C175</f>
        <v>182.425413386551</v>
      </c>
      <c r="H176" s="10" t="n">
        <f aca="false">$B$8/12*C176</f>
        <v>60.630000603678</v>
      </c>
      <c r="I176" s="10" t="n">
        <f aca="false">H176*$B$9</f>
        <v>30.315000301839</v>
      </c>
      <c r="J176" s="10" t="n">
        <f aca="false">H176-I176</f>
        <v>30.315000301839</v>
      </c>
      <c r="K176" s="10" t="n">
        <f aca="false">F176+G176+I176</f>
        <v>426.905043895288</v>
      </c>
    </row>
    <row r="177" customFormat="false" ht="13.8" hidden="false" customHeight="false" outlineLevel="0" collapsed="false">
      <c r="A177" s="5" t="n">
        <v>0.0464655754065507</v>
      </c>
      <c r="B177" s="0" t="n">
        <f aca="false">+B176+1</f>
        <v>162</v>
      </c>
      <c r="C177" s="6" t="n">
        <f aca="false">IF(B177=0,$B$5,C176-F177)</f>
        <v>72509.5464668191</v>
      </c>
      <c r="D177" s="7" t="n">
        <f aca="false">-PMT(A176/12,$B$6-B176,C176)</f>
        <v>519.827095872311</v>
      </c>
      <c r="E177" s="8" t="n">
        <f aca="false">+C176*A176/12</f>
        <v>273.372838277804</v>
      </c>
      <c r="F177" s="8" t="n">
        <f aca="false">+D177-E177</f>
        <v>246.454257594507</v>
      </c>
      <c r="G177" s="10" t="n">
        <f aca="false">$B$7/12*C176</f>
        <v>181.890001811034</v>
      </c>
      <c r="H177" s="10" t="n">
        <f aca="false">$B$8/12*C177</f>
        <v>60.4246220556826</v>
      </c>
      <c r="I177" s="10" t="n">
        <f aca="false">H177*$B$9</f>
        <v>30.2123110278413</v>
      </c>
      <c r="J177" s="10" t="n">
        <f aca="false">H177-I177</f>
        <v>30.2123110278413</v>
      </c>
      <c r="K177" s="10" t="n">
        <f aca="false">F177+G177+I177</f>
        <v>458.556570433383</v>
      </c>
    </row>
    <row r="178" customFormat="false" ht="13.8" hidden="false" customHeight="false" outlineLevel="0" collapsed="false">
      <c r="A178" s="5" t="n">
        <v>0.0402816714069004</v>
      </c>
      <c r="B178" s="0" t="n">
        <f aca="false">+B177+1</f>
        <v>163</v>
      </c>
      <c r="C178" s="6" t="n">
        <f aca="false">IF(B178=0,$B$5,C177-F178)</f>
        <v>72265.2800694498</v>
      </c>
      <c r="D178" s="7" t="n">
        <f aca="false">-PMT(A177/12,$B$6-B177,C177)</f>
        <v>525.032880623358</v>
      </c>
      <c r="E178" s="8" t="n">
        <f aca="false">+C177*A177/12</f>
        <v>280.766483254065</v>
      </c>
      <c r="F178" s="8" t="n">
        <f aca="false">+D178-E178</f>
        <v>244.266397369293</v>
      </c>
      <c r="G178" s="10" t="n">
        <f aca="false">$B$7/12*C177</f>
        <v>181.273866167048</v>
      </c>
      <c r="H178" s="10" t="n">
        <f aca="false">$B$8/12*C178</f>
        <v>60.2210667245415</v>
      </c>
      <c r="I178" s="10" t="n">
        <f aca="false">H178*$B$9</f>
        <v>30.1105333622708</v>
      </c>
      <c r="J178" s="10" t="n">
        <f aca="false">H178-I178</f>
        <v>30.1105333622708</v>
      </c>
      <c r="K178" s="10" t="n">
        <f aca="false">F178+G178+I178</f>
        <v>455.650796898612</v>
      </c>
    </row>
    <row r="179" customFormat="false" ht="13.8" hidden="false" customHeight="false" outlineLevel="0" collapsed="false">
      <c r="A179" s="5" t="n">
        <v>0.0516948702877718</v>
      </c>
      <c r="B179" s="0" t="n">
        <f aca="false">+B178+1</f>
        <v>164</v>
      </c>
      <c r="C179" s="6" t="n">
        <f aca="false">IF(B179=0,$B$5,C178-F179)</f>
        <v>72005.8764680603</v>
      </c>
      <c r="D179" s="7" t="n">
        <f aca="false">-PMT(A178/12,$B$6-B178,C178)</f>
        <v>501.984123546635</v>
      </c>
      <c r="E179" s="8" t="n">
        <f aca="false">+C178*A178/12</f>
        <v>242.580522157101</v>
      </c>
      <c r="F179" s="8" t="n">
        <f aca="false">+D179-E179</f>
        <v>259.403601389535</v>
      </c>
      <c r="G179" s="10" t="n">
        <f aca="false">$B$7/12*C178</f>
        <v>180.663200173625</v>
      </c>
      <c r="H179" s="10" t="n">
        <f aca="false">$B$8/12*C179</f>
        <v>60.0048970567169</v>
      </c>
      <c r="I179" s="10" t="n">
        <f aca="false">H179*$B$9</f>
        <v>30.0024485283585</v>
      </c>
      <c r="J179" s="10" t="n">
        <f aca="false">H179-I179</f>
        <v>30.0024485283585</v>
      </c>
      <c r="K179" s="10" t="n">
        <f aca="false">F179+G179+I179</f>
        <v>470.069250091518</v>
      </c>
    </row>
    <row r="180" customFormat="false" ht="13.8" hidden="false" customHeight="false" outlineLevel="0" collapsed="false">
      <c r="A180" s="5" t="n">
        <v>0.0459776685941822</v>
      </c>
      <c r="B180" s="0" t="n">
        <f aca="false">+B179+1</f>
        <v>165</v>
      </c>
      <c r="C180" s="6" t="n">
        <f aca="false">IF(B180=0,$B$5,C179-F180)</f>
        <v>71771.280289231</v>
      </c>
      <c r="D180" s="7" t="n">
        <f aca="false">-PMT(A179/12,$B$6-B179,C179)</f>
        <v>544.790715827061</v>
      </c>
      <c r="E180" s="8" t="n">
        <f aca="false">+C179*A179/12</f>
        <v>310.194536997808</v>
      </c>
      <c r="F180" s="8" t="n">
        <f aca="false">+D180-E180</f>
        <v>234.596178829253</v>
      </c>
      <c r="G180" s="10" t="n">
        <f aca="false">$B$7/12*C179</f>
        <v>180.014691170151</v>
      </c>
      <c r="H180" s="10" t="n">
        <f aca="false">$B$8/12*C180</f>
        <v>59.8094002410259</v>
      </c>
      <c r="I180" s="10" t="n">
        <f aca="false">H180*$B$9</f>
        <v>29.9047001205129</v>
      </c>
      <c r="J180" s="10" t="n">
        <f aca="false">H180-I180</f>
        <v>29.9047001205129</v>
      </c>
      <c r="K180" s="10" t="n">
        <f aca="false">F180+G180+I180</f>
        <v>444.515570119916</v>
      </c>
    </row>
    <row r="181" customFormat="false" ht="13.8" hidden="false" customHeight="false" outlineLevel="0" collapsed="false">
      <c r="A181" s="5" t="n">
        <v>0.0482960911524964</v>
      </c>
      <c r="B181" s="0" t="n">
        <f aca="false">+B180+1</f>
        <v>166</v>
      </c>
      <c r="C181" s="6" t="n">
        <f aca="false">IF(B181=0,$B$5,C180-F181)</f>
        <v>71523.0804041836</v>
      </c>
      <c r="D181" s="7" t="n">
        <f aca="false">-PMT(A180/12,$B$6-B180,C180)</f>
        <v>523.18956335729</v>
      </c>
      <c r="E181" s="8" t="n">
        <f aca="false">+C180*A180/12</f>
        <v>274.989678309869</v>
      </c>
      <c r="F181" s="8" t="n">
        <f aca="false">+D181-E181</f>
        <v>248.199885047421</v>
      </c>
      <c r="G181" s="10" t="n">
        <f aca="false">$B$7/12*C180</f>
        <v>179.428200723078</v>
      </c>
      <c r="H181" s="10" t="n">
        <f aca="false">$B$8/12*C181</f>
        <v>59.6025670034864</v>
      </c>
      <c r="I181" s="10" t="n">
        <f aca="false">H181*$B$9</f>
        <v>29.8012835017432</v>
      </c>
      <c r="J181" s="10" t="n">
        <f aca="false">H181-I181</f>
        <v>29.8012835017432</v>
      </c>
      <c r="K181" s="10" t="n">
        <f aca="false">F181+G181+I181</f>
        <v>457.429369272242</v>
      </c>
    </row>
    <row r="182" customFormat="false" ht="13.8" hidden="false" customHeight="false" outlineLevel="0" collapsed="false">
      <c r="A182" s="5" t="n">
        <v>0.058924975601721</v>
      </c>
      <c r="B182" s="0" t="n">
        <f aca="false">+B181+1</f>
        <v>167</v>
      </c>
      <c r="C182" s="6" t="n">
        <f aca="false">IF(B182=0,$B$5,C181-F182)</f>
        <v>71279.0863473493</v>
      </c>
      <c r="D182" s="7" t="n">
        <f aca="false">-PMT(A181/12,$B$6-B181,C181)</f>
        <v>531.851157726691</v>
      </c>
      <c r="E182" s="8" t="n">
        <f aca="false">+C181*A181/12</f>
        <v>287.857100892315</v>
      </c>
      <c r="F182" s="8" t="n">
        <f aca="false">+D182-E182</f>
        <v>243.994056834376</v>
      </c>
      <c r="G182" s="10" t="n">
        <f aca="false">$B$7/12*C181</f>
        <v>178.807701010459</v>
      </c>
      <c r="H182" s="10" t="n">
        <f aca="false">$B$8/12*C182</f>
        <v>59.399238622791</v>
      </c>
      <c r="I182" s="10" t="n">
        <f aca="false">H182*$B$9</f>
        <v>29.6996193113955</v>
      </c>
      <c r="J182" s="10" t="n">
        <f aca="false">H182-I182</f>
        <v>29.6996193113955</v>
      </c>
      <c r="K182" s="10" t="n">
        <f aca="false">F182+G182+I182</f>
        <v>452.50137715623</v>
      </c>
    </row>
    <row r="183" customFormat="false" ht="13.8" hidden="false" customHeight="false" outlineLevel="0" collapsed="false">
      <c r="A183" s="5" t="n">
        <v>0.057656611617818</v>
      </c>
      <c r="B183" s="0" t="n">
        <f aca="false">+B182+1</f>
        <v>168</v>
      </c>
      <c r="C183" s="6" t="n">
        <f aca="false">IF(B183=0,$B$5,C182-F183)</f>
        <v>71056.6910984354</v>
      </c>
      <c r="D183" s="7" t="n">
        <f aca="false">-PMT(A182/12,$B$6-B182,C182)</f>
        <v>572.405117574739</v>
      </c>
      <c r="E183" s="8" t="n">
        <f aca="false">+C182*A182/12</f>
        <v>350.009868660876</v>
      </c>
      <c r="F183" s="8" t="n">
        <f aca="false">+D183-E183</f>
        <v>222.395248913863</v>
      </c>
      <c r="G183" s="10" t="n">
        <f aca="false">$B$7/12*C182</f>
        <v>178.197715868373</v>
      </c>
      <c r="H183" s="10" t="n">
        <f aca="false">$B$8/12*C183</f>
        <v>59.2139092486962</v>
      </c>
      <c r="I183" s="10" t="n">
        <f aca="false">H183*$B$9</f>
        <v>29.6069546243481</v>
      </c>
      <c r="J183" s="10" t="n">
        <f aca="false">H183-I183</f>
        <v>29.6069546243481</v>
      </c>
      <c r="K183" s="10" t="n">
        <f aca="false">F183+G183+I183</f>
        <v>430.199919406584</v>
      </c>
    </row>
    <row r="184" customFormat="false" ht="13.8" hidden="false" customHeight="false" outlineLevel="0" collapsed="false">
      <c r="A184" s="5" t="n">
        <v>0.0445663753429303</v>
      </c>
      <c r="B184" s="0" t="n">
        <f aca="false">+B183+1</f>
        <v>169</v>
      </c>
      <c r="C184" s="6" t="n">
        <f aca="false">IF(B184=0,$B$5,C183-F184)</f>
        <v>70830.5987544291</v>
      </c>
      <c r="D184" s="7" t="n">
        <f aca="false">-PMT(A183/12,$B$6-B183,C183)</f>
        <v>567.499680798742</v>
      </c>
      <c r="E184" s="8" t="n">
        <f aca="false">+C183*A183/12</f>
        <v>341.407336792479</v>
      </c>
      <c r="F184" s="8" t="n">
        <f aca="false">+D184-E184</f>
        <v>226.092344006262</v>
      </c>
      <c r="G184" s="10" t="n">
        <f aca="false">$B$7/12*C183</f>
        <v>177.641727746088</v>
      </c>
      <c r="H184" s="10" t="n">
        <f aca="false">$B$8/12*C184</f>
        <v>59.0254989620243</v>
      </c>
      <c r="I184" s="10" t="n">
        <f aca="false">H184*$B$9</f>
        <v>29.5127494810121</v>
      </c>
      <c r="J184" s="10" t="n">
        <f aca="false">H184-I184</f>
        <v>29.5127494810121</v>
      </c>
      <c r="K184" s="10" t="n">
        <f aca="false">F184+G184+I184</f>
        <v>433.246821233363</v>
      </c>
    </row>
    <row r="185" customFormat="false" ht="13.8" hidden="false" customHeight="false" outlineLevel="0" collapsed="false">
      <c r="A185" s="5" t="n">
        <v>0.056008025589255</v>
      </c>
      <c r="B185" s="0" t="n">
        <f aca="false">+B184+1</f>
        <v>170</v>
      </c>
      <c r="C185" s="6" t="n">
        <f aca="false">IF(B185=0,$B$5,C184-F185)</f>
        <v>70575.2044926873</v>
      </c>
      <c r="D185" s="7" t="n">
        <f aca="false">-PMT(A184/12,$B$6-B184,C184)</f>
        <v>518.449515896391</v>
      </c>
      <c r="E185" s="8" t="n">
        <f aca="false">+C184*A184/12</f>
        <v>263.055254154531</v>
      </c>
      <c r="F185" s="8" t="n">
        <f aca="false">+D185-E185</f>
        <v>255.39426174186</v>
      </c>
      <c r="G185" s="10" t="n">
        <f aca="false">$B$7/12*C184</f>
        <v>177.076496886073</v>
      </c>
      <c r="H185" s="10" t="n">
        <f aca="false">$B$8/12*C185</f>
        <v>58.8126704105727</v>
      </c>
      <c r="I185" s="10" t="n">
        <f aca="false">H185*$B$9</f>
        <v>29.4063352052864</v>
      </c>
      <c r="J185" s="10" t="n">
        <f aca="false">H185-I185</f>
        <v>29.4063352052864</v>
      </c>
      <c r="K185" s="10" t="n">
        <f aca="false">F185+G185+I185</f>
        <v>461.877093833219</v>
      </c>
    </row>
    <row r="186" customFormat="false" ht="13.8" hidden="false" customHeight="false" outlineLevel="0" collapsed="false">
      <c r="A186" s="5" t="n">
        <v>0.047917989500747</v>
      </c>
      <c r="B186" s="0" t="n">
        <f aca="false">+B185+1</f>
        <v>171</v>
      </c>
      <c r="C186" s="6" t="n">
        <f aca="false">IF(B186=0,$B$5,C185-F186)</f>
        <v>70343.6142754411</v>
      </c>
      <c r="D186" s="7" t="n">
        <f aca="false">-PMT(A185/12,$B$6-B185,C185)</f>
        <v>560.988372178913</v>
      </c>
      <c r="E186" s="8" t="n">
        <f aca="false">+C185*A185/12</f>
        <v>329.398154932778</v>
      </c>
      <c r="F186" s="8" t="n">
        <f aca="false">+D186-E186</f>
        <v>231.590217246135</v>
      </c>
      <c r="G186" s="10" t="n">
        <f aca="false">$B$7/12*C185</f>
        <v>176.438011231718</v>
      </c>
      <c r="H186" s="10" t="n">
        <f aca="false">$B$8/12*C186</f>
        <v>58.6196785628676</v>
      </c>
      <c r="I186" s="10" t="n">
        <f aca="false">H186*$B$9</f>
        <v>29.3098392814338</v>
      </c>
      <c r="J186" s="10" t="n">
        <f aca="false">H186-I186</f>
        <v>29.3098392814338</v>
      </c>
      <c r="K186" s="10" t="n">
        <f aca="false">F186+G186+I186</f>
        <v>437.338067759287</v>
      </c>
    </row>
    <row r="187" customFormat="false" ht="13.8" hidden="false" customHeight="false" outlineLevel="0" collapsed="false">
      <c r="A187" s="5" t="n">
        <v>0.0555489440327662</v>
      </c>
      <c r="B187" s="0" t="n">
        <f aca="false">+B186+1</f>
        <v>172</v>
      </c>
      <c r="C187" s="6" t="n">
        <f aca="false">IF(B187=0,$B$5,C186-F187)</f>
        <v>70093.6636801533</v>
      </c>
      <c r="D187" s="7" t="n">
        <f aca="false">-PMT(A186/12,$B$6-B186,C186)</f>
        <v>530.844309479051</v>
      </c>
      <c r="E187" s="8" t="n">
        <f aca="false">+C186*A186/12</f>
        <v>280.893714191265</v>
      </c>
      <c r="F187" s="8" t="n">
        <f aca="false">+D187-E187</f>
        <v>249.950595287785</v>
      </c>
      <c r="G187" s="10" t="n">
        <f aca="false">$B$7/12*C186</f>
        <v>175.859035688603</v>
      </c>
      <c r="H187" s="10" t="n">
        <f aca="false">$B$8/12*C187</f>
        <v>58.4113864001278</v>
      </c>
      <c r="I187" s="10" t="n">
        <f aca="false">H187*$B$9</f>
        <v>29.2056932000639</v>
      </c>
      <c r="J187" s="10" t="n">
        <f aca="false">H187-I187</f>
        <v>29.2056932000639</v>
      </c>
      <c r="K187" s="10" t="n">
        <f aca="false">F187+G187+I187</f>
        <v>455.015324176452</v>
      </c>
    </row>
    <row r="188" customFormat="false" ht="13.8" hidden="false" customHeight="false" outlineLevel="0" collapsed="false">
      <c r="A188" s="5" t="n">
        <v>0.0483908186736639</v>
      </c>
      <c r="B188" s="0" t="n">
        <f aca="false">+B187+1</f>
        <v>173</v>
      </c>
      <c r="C188" s="6" t="n">
        <f aca="false">IF(B188=0,$B$5,C187-F188)</f>
        <v>69859.0101543095</v>
      </c>
      <c r="D188" s="7" t="n">
        <f aca="false">-PMT(A187/12,$B$6-B187,C187)</f>
        <v>559.122609245516</v>
      </c>
      <c r="E188" s="8" t="n">
        <f aca="false">+C187*A187/12</f>
        <v>324.469083401698</v>
      </c>
      <c r="F188" s="8" t="n">
        <f aca="false">+D188-E188</f>
        <v>234.653525843819</v>
      </c>
      <c r="G188" s="10" t="n">
        <f aca="false">$B$7/12*C187</f>
        <v>175.234159200383</v>
      </c>
      <c r="H188" s="10" t="n">
        <f aca="false">$B$8/12*C188</f>
        <v>58.2158417952579</v>
      </c>
      <c r="I188" s="10" t="n">
        <f aca="false">H188*$B$9</f>
        <v>29.107920897629</v>
      </c>
      <c r="J188" s="10" t="n">
        <f aca="false">H188-I188</f>
        <v>29.107920897629</v>
      </c>
      <c r="K188" s="10" t="n">
        <f aca="false">F188+G188+I188</f>
        <v>438.995605941831</v>
      </c>
    </row>
    <row r="189" customFormat="false" ht="13.8" hidden="false" customHeight="false" outlineLevel="0" collapsed="false">
      <c r="A189" s="5" t="n">
        <v>0.0481633173951975</v>
      </c>
      <c r="B189" s="0" t="n">
        <f aca="false">+B188+1</f>
        <v>174</v>
      </c>
      <c r="C189" s="6" t="n">
        <f aca="false">IF(B189=0,$B$5,C188-F189)</f>
        <v>69608.0326161201</v>
      </c>
      <c r="D189" s="7" t="n">
        <f aca="false">-PMT(A188/12,$B$6-B188,C188)</f>
        <v>532.688762614286</v>
      </c>
      <c r="E189" s="8" t="n">
        <f aca="false">+C188*A188/12</f>
        <v>281.711224424903</v>
      </c>
      <c r="F189" s="8" t="n">
        <f aca="false">+D189-E189</f>
        <v>250.977538189383</v>
      </c>
      <c r="G189" s="10" t="n">
        <f aca="false">$B$7/12*C188</f>
        <v>174.647525385774</v>
      </c>
      <c r="H189" s="10" t="n">
        <f aca="false">$B$8/12*C189</f>
        <v>58.0066938467668</v>
      </c>
      <c r="I189" s="10" t="n">
        <f aca="false">H189*$B$9</f>
        <v>29.0033469233834</v>
      </c>
      <c r="J189" s="10" t="n">
        <f aca="false">H189-I189</f>
        <v>29.0033469233834</v>
      </c>
      <c r="K189" s="10" t="n">
        <f aca="false">F189+G189+I189</f>
        <v>454.62841049854</v>
      </c>
    </row>
    <row r="190" customFormat="false" ht="13.8" hidden="false" customHeight="false" outlineLevel="0" collapsed="false">
      <c r="A190" s="5" t="n">
        <v>0.0404137087700577</v>
      </c>
      <c r="B190" s="0" t="n">
        <f aca="false">+B189+1</f>
        <v>175</v>
      </c>
      <c r="C190" s="6" t="n">
        <f aca="false">IF(B190=0,$B$5,C189-F190)</f>
        <v>69355.5478050302</v>
      </c>
      <c r="D190" s="7" t="n">
        <f aca="false">-PMT(A189/12,$B$6-B189,C189)</f>
        <v>531.864291768674</v>
      </c>
      <c r="E190" s="8" t="n">
        <f aca="false">+C189*A189/12</f>
        <v>279.379480678788</v>
      </c>
      <c r="F190" s="8" t="n">
        <f aca="false">+D190-E190</f>
        <v>252.484811089886</v>
      </c>
      <c r="G190" s="10" t="n">
        <f aca="false">$B$7/12*C189</f>
        <v>174.0200815403</v>
      </c>
      <c r="H190" s="10" t="n">
        <f aca="false">$B$8/12*C190</f>
        <v>57.7962898375252</v>
      </c>
      <c r="I190" s="10" t="n">
        <f aca="false">H190*$B$9</f>
        <v>28.8981449187626</v>
      </c>
      <c r="J190" s="10" t="n">
        <f aca="false">H190-I190</f>
        <v>28.8981449187626</v>
      </c>
      <c r="K190" s="10" t="n">
        <f aca="false">F190+G190+I190</f>
        <v>455.403037548949</v>
      </c>
    </row>
    <row r="191" customFormat="false" ht="13.8" hidden="false" customHeight="false" outlineLevel="0" collapsed="false">
      <c r="A191" s="5" t="n">
        <v>0.0549836717600069</v>
      </c>
      <c r="B191" s="0" t="n">
        <f aca="false">+B190+1</f>
        <v>176</v>
      </c>
      <c r="C191" s="6" t="n">
        <f aca="false">IF(B191=0,$B$5,C190-F191)</f>
        <v>69084.7804999163</v>
      </c>
      <c r="D191" s="7" t="n">
        <f aca="false">-PMT(A190/12,$B$6-B190,C190)</f>
        <v>504.343547662311</v>
      </c>
      <c r="E191" s="8" t="n">
        <f aca="false">+C190*A190/12</f>
        <v>233.576242548359</v>
      </c>
      <c r="F191" s="8" t="n">
        <f aca="false">+D191-E191</f>
        <v>270.767305113952</v>
      </c>
      <c r="G191" s="10" t="n">
        <f aca="false">$B$7/12*C190</f>
        <v>173.388869512576</v>
      </c>
      <c r="H191" s="10" t="n">
        <f aca="false">$B$8/12*C191</f>
        <v>57.5706504165969</v>
      </c>
      <c r="I191" s="10" t="n">
        <f aca="false">H191*$B$9</f>
        <v>28.7853252082985</v>
      </c>
      <c r="J191" s="10" t="n">
        <f aca="false">H191-I191</f>
        <v>28.7853252082985</v>
      </c>
      <c r="K191" s="10" t="n">
        <f aca="false">F191+G191+I191</f>
        <v>472.941499834826</v>
      </c>
    </row>
    <row r="192" customFormat="false" ht="13.8" hidden="false" customHeight="false" outlineLevel="0" collapsed="false">
      <c r="A192" s="5" t="n">
        <v>0.0508643515506171</v>
      </c>
      <c r="B192" s="0" t="n">
        <f aca="false">+B191+1</f>
        <v>177</v>
      </c>
      <c r="C192" s="6" t="n">
        <f aca="false">IF(B192=0,$B$5,C191-F192)</f>
        <v>68844.8011804376</v>
      </c>
      <c r="D192" s="7" t="n">
        <f aca="false">-PMT(A191/12,$B$6-B191,C191)</f>
        <v>556.523894030329</v>
      </c>
      <c r="E192" s="8" t="n">
        <f aca="false">+C191*A191/12</f>
        <v>316.544574551627</v>
      </c>
      <c r="F192" s="8" t="n">
        <f aca="false">+D192-E192</f>
        <v>239.979319478702</v>
      </c>
      <c r="G192" s="10" t="n">
        <f aca="false">$B$7/12*C191</f>
        <v>172.711951249791</v>
      </c>
      <c r="H192" s="10" t="n">
        <f aca="false">$B$8/12*C192</f>
        <v>57.3706676503647</v>
      </c>
      <c r="I192" s="10" t="n">
        <f aca="false">H192*$B$9</f>
        <v>28.6853338251823</v>
      </c>
      <c r="J192" s="10" t="n">
        <f aca="false">H192-I192</f>
        <v>28.6853338251823</v>
      </c>
      <c r="K192" s="10" t="n">
        <f aca="false">F192+G192+I192</f>
        <v>441.376604553675</v>
      </c>
    </row>
    <row r="193" customFormat="false" ht="13.8" hidden="false" customHeight="false" outlineLevel="0" collapsed="false">
      <c r="A193" s="5" t="n">
        <v>0.0503726187553649</v>
      </c>
      <c r="B193" s="0" t="n">
        <f aca="false">+B192+1</f>
        <v>178</v>
      </c>
      <c r="C193" s="6" t="n">
        <f aca="false">IF(B193=0,$B$5,C192-F193)</f>
        <v>68595.0718421214</v>
      </c>
      <c r="D193" s="7" t="n">
        <f aca="false">-PMT(A192/12,$B$6-B192,C192)</f>
        <v>541.541519122336</v>
      </c>
      <c r="E193" s="8" t="n">
        <f aca="false">+C192*A192/12</f>
        <v>291.812180806176</v>
      </c>
      <c r="F193" s="8" t="n">
        <f aca="false">+D193-E193</f>
        <v>249.729338316159</v>
      </c>
      <c r="G193" s="10" t="n">
        <f aca="false">$B$7/12*C192</f>
        <v>172.112002951094</v>
      </c>
      <c r="H193" s="10" t="n">
        <f aca="false">$B$8/12*C193</f>
        <v>57.1625598684345</v>
      </c>
      <c r="I193" s="10" t="n">
        <f aca="false">H193*$B$9</f>
        <v>28.5812799342173</v>
      </c>
      <c r="J193" s="10" t="n">
        <f aca="false">H193-I193</f>
        <v>28.5812799342173</v>
      </c>
      <c r="K193" s="10" t="n">
        <f aca="false">F193+G193+I193</f>
        <v>450.422621201471</v>
      </c>
    </row>
    <row r="194" customFormat="false" ht="13.8" hidden="false" customHeight="false" outlineLevel="0" collapsed="false">
      <c r="A194" s="5" t="n">
        <v>0.0584239503049072</v>
      </c>
      <c r="B194" s="0" t="n">
        <f aca="false">+B193+1</f>
        <v>179</v>
      </c>
      <c r="C194" s="6" t="n">
        <f aca="false">IF(B194=0,$B$5,C193-F194)</f>
        <v>68343.2379104765</v>
      </c>
      <c r="D194" s="7" t="n">
        <f aca="false">-PMT(A193/12,$B$6-B193,C193)</f>
        <v>539.776715178282</v>
      </c>
      <c r="E194" s="8" t="n">
        <f aca="false">+C193*A193/12</f>
        <v>287.942783533337</v>
      </c>
      <c r="F194" s="8" t="n">
        <f aca="false">+D194-E194</f>
        <v>251.833931644945</v>
      </c>
      <c r="G194" s="10" t="n">
        <f aca="false">$B$7/12*C193</f>
        <v>171.487679605304</v>
      </c>
      <c r="H194" s="10" t="n">
        <f aca="false">$B$8/12*C194</f>
        <v>56.9526982587304</v>
      </c>
      <c r="I194" s="10" t="n">
        <f aca="false">H194*$B$9</f>
        <v>28.4763491293652</v>
      </c>
      <c r="J194" s="10" t="n">
        <f aca="false">H194-I194</f>
        <v>28.4763491293652</v>
      </c>
      <c r="K194" s="10" t="n">
        <f aca="false">F194+G194+I194</f>
        <v>451.797960379613</v>
      </c>
    </row>
    <row r="195" customFormat="false" ht="13.8" hidden="false" customHeight="false" outlineLevel="0" collapsed="false">
      <c r="A195" s="5" t="n">
        <v>0.0520570745718915</v>
      </c>
      <c r="B195" s="0" t="n">
        <f aca="false">+B194+1</f>
        <v>180</v>
      </c>
      <c r="C195" s="6" t="n">
        <f aca="false">IF(B195=0,$B$5,C194-F195)</f>
        <v>68107.035202032</v>
      </c>
      <c r="D195" s="7" t="n">
        <f aca="false">-PMT(A194/12,$B$6-B194,C194)</f>
        <v>568.942869724319</v>
      </c>
      <c r="E195" s="8" t="n">
        <f aca="false">+C194*A194/12</f>
        <v>332.740161279844</v>
      </c>
      <c r="F195" s="8" t="n">
        <f aca="false">+D195-E195</f>
        <v>236.202708444475</v>
      </c>
      <c r="G195" s="10" t="n">
        <f aca="false">$B$7/12*C194</f>
        <v>170.858094776191</v>
      </c>
      <c r="H195" s="10" t="n">
        <f aca="false">$B$8/12*C195</f>
        <v>56.75586266836</v>
      </c>
      <c r="I195" s="10" t="n">
        <f aca="false">H195*$B$9</f>
        <v>28.37793133418</v>
      </c>
      <c r="J195" s="10" t="n">
        <f aca="false">H195-I195</f>
        <v>28.37793133418</v>
      </c>
      <c r="K195" s="10" t="n">
        <f aca="false">F195+G195+I195</f>
        <v>435.438734554846</v>
      </c>
    </row>
    <row r="196" customFormat="false" ht="13.8" hidden="false" customHeight="false" outlineLevel="0" collapsed="false">
      <c r="A196" s="5" t="n">
        <v>0.0523092307586708</v>
      </c>
      <c r="B196" s="0" t="n">
        <f aca="false">+B195+1</f>
        <v>181</v>
      </c>
      <c r="C196" s="6" t="n">
        <f aca="false">IF(B196=0,$B$5,C195-F196)</f>
        <v>67856.5771906935</v>
      </c>
      <c r="D196" s="7" t="n">
        <f aca="false">-PMT(A195/12,$B$6-B195,C195)</f>
        <v>545.9124288704</v>
      </c>
      <c r="E196" s="8" t="n">
        <f aca="false">+C195*A195/12</f>
        <v>295.454417531885</v>
      </c>
      <c r="F196" s="8" t="n">
        <f aca="false">+D196-E196</f>
        <v>250.458011338515</v>
      </c>
      <c r="G196" s="10" t="n">
        <f aca="false">$B$7/12*C195</f>
        <v>170.26758800508</v>
      </c>
      <c r="H196" s="10" t="n">
        <f aca="false">$B$8/12*C196</f>
        <v>56.5471476589113</v>
      </c>
      <c r="I196" s="10" t="n">
        <f aca="false">H196*$B$9</f>
        <v>28.2735738294556</v>
      </c>
      <c r="J196" s="10" t="n">
        <f aca="false">H196-I196</f>
        <v>28.2735738294556</v>
      </c>
      <c r="K196" s="10" t="n">
        <f aca="false">F196+G196+I196</f>
        <v>448.999173173051</v>
      </c>
    </row>
    <row r="197" customFormat="false" ht="13.8" hidden="false" customHeight="false" outlineLevel="0" collapsed="false">
      <c r="A197" s="5" t="n">
        <v>0.054710934059949</v>
      </c>
      <c r="B197" s="0" t="n">
        <f aca="false">+B196+1</f>
        <v>182</v>
      </c>
      <c r="C197" s="6" t="n">
        <f aca="false">IF(B197=0,$B$5,C196-F197)</f>
        <v>67605.5608744163</v>
      </c>
      <c r="D197" s="7" t="n">
        <f aca="false">-PMT(A196/12,$B$6-B196,C196)</f>
        <v>546.810095840711</v>
      </c>
      <c r="E197" s="8" t="n">
        <f aca="false">+C196*A196/12</f>
        <v>295.793779563462</v>
      </c>
      <c r="F197" s="8" t="n">
        <f aca="false">+D197-E197</f>
        <v>251.016316277249</v>
      </c>
      <c r="G197" s="10" t="n">
        <f aca="false">$B$7/12*C196</f>
        <v>169.641442976734</v>
      </c>
      <c r="H197" s="10" t="n">
        <f aca="false">$B$8/12*C197</f>
        <v>56.3379673953469</v>
      </c>
      <c r="I197" s="10" t="n">
        <f aca="false">H197*$B$9</f>
        <v>28.1689836976734</v>
      </c>
      <c r="J197" s="10" t="n">
        <f aca="false">H197-I197</f>
        <v>28.1689836976734</v>
      </c>
      <c r="K197" s="10" t="n">
        <f aca="false">F197+G197+I197</f>
        <v>448.826742951656</v>
      </c>
    </row>
    <row r="198" customFormat="false" ht="13.8" hidden="false" customHeight="false" outlineLevel="0" collapsed="false">
      <c r="A198" s="5" t="n">
        <v>0.0409967997215162</v>
      </c>
      <c r="B198" s="0" t="n">
        <f aca="false">+B197+1</f>
        <v>183</v>
      </c>
      <c r="C198" s="6" t="n">
        <f aca="false">IF(B198=0,$B$5,C197-F198)</f>
        <v>67358.4302344833</v>
      </c>
      <c r="D198" s="7" t="n">
        <f aca="false">-PMT(A197/12,$B$6-B197,C197)</f>
        <v>555.360921856831</v>
      </c>
      <c r="E198" s="8" t="n">
        <f aca="false">+C197*A197/12</f>
        <v>308.230281923838</v>
      </c>
      <c r="F198" s="8" t="n">
        <f aca="false">+D198-E198</f>
        <v>247.130639932993</v>
      </c>
      <c r="G198" s="10" t="n">
        <f aca="false">$B$7/12*C197</f>
        <v>169.013902186041</v>
      </c>
      <c r="H198" s="10" t="n">
        <f aca="false">$B$8/12*C198</f>
        <v>56.1320251954027</v>
      </c>
      <c r="I198" s="10" t="n">
        <f aca="false">H198*$B$9</f>
        <v>28.0660125977014</v>
      </c>
      <c r="J198" s="10" t="n">
        <f aca="false">H198-I198</f>
        <v>28.0660125977014</v>
      </c>
      <c r="K198" s="10" t="n">
        <f aca="false">F198+G198+I198</f>
        <v>444.210554716735</v>
      </c>
    </row>
    <row r="199" customFormat="false" ht="13.8" hidden="false" customHeight="false" outlineLevel="0" collapsed="false">
      <c r="A199" s="5" t="n">
        <v>0.0574593385509448</v>
      </c>
      <c r="B199" s="0" t="n">
        <f aca="false">+B198+1</f>
        <v>184</v>
      </c>
      <c r="C199" s="6" t="n">
        <f aca="false">IF(B199=0,$B$5,C198-F199)</f>
        <v>67080.7792242399</v>
      </c>
      <c r="D199" s="7" t="n">
        <f aca="false">-PMT(A198/12,$B$6-B198,C198)</f>
        <v>507.774349733243</v>
      </c>
      <c r="E199" s="8" t="n">
        <f aca="false">+C198*A198/12</f>
        <v>230.123339489902</v>
      </c>
      <c r="F199" s="8" t="n">
        <f aca="false">+D199-E199</f>
        <v>277.65101024334</v>
      </c>
      <c r="G199" s="10" t="n">
        <f aca="false">$B$7/12*C198</f>
        <v>168.396075586208</v>
      </c>
      <c r="H199" s="10" t="n">
        <f aca="false">$B$8/12*C199</f>
        <v>55.9006493535333</v>
      </c>
      <c r="I199" s="10" t="n">
        <f aca="false">H199*$B$9</f>
        <v>27.9503246767666</v>
      </c>
      <c r="J199" s="10" t="n">
        <f aca="false">H199-I199</f>
        <v>27.9503246767666</v>
      </c>
      <c r="K199" s="10" t="n">
        <f aca="false">F199+G199+I199</f>
        <v>473.997410506315</v>
      </c>
    </row>
    <row r="200" customFormat="false" ht="13.8" hidden="false" customHeight="false" outlineLevel="0" collapsed="false">
      <c r="A200" s="5" t="n">
        <v>0.0592015836321521</v>
      </c>
      <c r="B200" s="0" t="n">
        <f aca="false">+B199+1</f>
        <v>185</v>
      </c>
      <c r="C200" s="6" t="n">
        <f aca="false">IF(B200=0,$B$5,C199-F200)</f>
        <v>66837.0845610354</v>
      </c>
      <c r="D200" s="7" t="n">
        <f aca="false">-PMT(A199/12,$B$6-B199,C199)</f>
        <v>564.896096846771</v>
      </c>
      <c r="E200" s="8" t="n">
        <f aca="false">+C199*A199/12</f>
        <v>321.201433642232</v>
      </c>
      <c r="F200" s="8" t="n">
        <f aca="false">+D200-E200</f>
        <v>243.694663204539</v>
      </c>
      <c r="G200" s="10" t="n">
        <f aca="false">$B$7/12*C199</f>
        <v>167.7019480606</v>
      </c>
      <c r="H200" s="10" t="n">
        <f aca="false">$B$8/12*C200</f>
        <v>55.6975704675295</v>
      </c>
      <c r="I200" s="10" t="n">
        <f aca="false">H200*$B$9</f>
        <v>27.8487852337647</v>
      </c>
      <c r="J200" s="10" t="n">
        <f aca="false">H200-I200</f>
        <v>27.8487852337647</v>
      </c>
      <c r="K200" s="10" t="n">
        <f aca="false">F200+G200+I200</f>
        <v>439.245396498903</v>
      </c>
    </row>
    <row r="201" customFormat="false" ht="13.8" hidden="false" customHeight="false" outlineLevel="0" collapsed="false">
      <c r="A201" s="5" t="n">
        <v>0.0532771201391086</v>
      </c>
      <c r="B201" s="0" t="n">
        <f aca="false">+B200+1</f>
        <v>186</v>
      </c>
      <c r="C201" s="6" t="n">
        <f aca="false">IF(B201=0,$B$5,C200-F201)</f>
        <v>66595.7085673297</v>
      </c>
      <c r="D201" s="7" t="n">
        <f aca="false">-PMT(A200/12,$B$6-B200,C200)</f>
        <v>571.114431319765</v>
      </c>
      <c r="E201" s="8" t="n">
        <f aca="false">+C200*A200/12</f>
        <v>329.738437614113</v>
      </c>
      <c r="F201" s="8" t="n">
        <f aca="false">+D201-E201</f>
        <v>241.375993705652</v>
      </c>
      <c r="G201" s="10" t="n">
        <f aca="false">$B$7/12*C200</f>
        <v>167.092711402588</v>
      </c>
      <c r="H201" s="10" t="n">
        <f aca="false">$B$8/12*C201</f>
        <v>55.4964238061081</v>
      </c>
      <c r="I201" s="10" t="n">
        <f aca="false">H201*$B$9</f>
        <v>27.7482119030541</v>
      </c>
      <c r="J201" s="10" t="n">
        <f aca="false">H201-I201</f>
        <v>27.7482119030541</v>
      </c>
      <c r="K201" s="10" t="n">
        <f aca="false">F201+G201+I201</f>
        <v>436.216917011295</v>
      </c>
    </row>
    <row r="202" customFormat="false" ht="13.8" hidden="false" customHeight="false" outlineLevel="0" collapsed="false">
      <c r="A202" s="5" t="n">
        <v>0.0543770760401345</v>
      </c>
      <c r="B202" s="0" t="n">
        <f aca="false">+B201+1</f>
        <v>187</v>
      </c>
      <c r="C202" s="6" t="n">
        <f aca="false">IF(B202=0,$B$5,C201-F202)</f>
        <v>66341.1535311082</v>
      </c>
      <c r="D202" s="7" t="n">
        <f aca="false">-PMT(A201/12,$B$6-B201,C201)</f>
        <v>550.224000062428</v>
      </c>
      <c r="E202" s="8" t="n">
        <f aca="false">+C201*A201/12</f>
        <v>295.668963840891</v>
      </c>
      <c r="F202" s="8" t="n">
        <f aca="false">+D202-E202</f>
        <v>254.555036221536</v>
      </c>
      <c r="G202" s="10" t="n">
        <f aca="false">$B$7/12*C201</f>
        <v>166.489271418324</v>
      </c>
      <c r="H202" s="10" t="n">
        <f aca="false">$B$8/12*C202</f>
        <v>55.2842946092568</v>
      </c>
      <c r="I202" s="10" t="n">
        <f aca="false">H202*$B$9</f>
        <v>27.6421473046284</v>
      </c>
      <c r="J202" s="10" t="n">
        <f aca="false">H202-I202</f>
        <v>27.6421473046284</v>
      </c>
      <c r="K202" s="10" t="n">
        <f aca="false">F202+G202+I202</f>
        <v>448.686454944489</v>
      </c>
    </row>
    <row r="203" customFormat="false" ht="13.8" hidden="false" customHeight="false" outlineLevel="0" collapsed="false">
      <c r="A203" s="5" t="n">
        <v>0.0471170267966334</v>
      </c>
      <c r="B203" s="0" t="n">
        <f aca="false">+B202+1</f>
        <v>188</v>
      </c>
      <c r="C203" s="6" t="n">
        <f aca="false">IF(B203=0,$B$5,C202-F203)</f>
        <v>66087.7227733315</v>
      </c>
      <c r="D203" s="7" t="n">
        <f aca="false">-PMT(A202/12,$B$6-B202,C202)</f>
        <v>554.050586955993</v>
      </c>
      <c r="E203" s="8" t="n">
        <f aca="false">+C202*A202/12</f>
        <v>300.619829179276</v>
      </c>
      <c r="F203" s="8" t="n">
        <f aca="false">+D203-E203</f>
        <v>253.430757776717</v>
      </c>
      <c r="G203" s="10" t="n">
        <f aca="false">$B$7/12*C202</f>
        <v>165.85288382777</v>
      </c>
      <c r="H203" s="10" t="n">
        <f aca="false">$B$8/12*C203</f>
        <v>55.0731023111096</v>
      </c>
      <c r="I203" s="10" t="n">
        <f aca="false">H203*$B$9</f>
        <v>27.5365511555548</v>
      </c>
      <c r="J203" s="10" t="n">
        <f aca="false">H203-I203</f>
        <v>27.5365511555548</v>
      </c>
      <c r="K203" s="10" t="n">
        <f aca="false">F203+G203+I203</f>
        <v>446.820192760042</v>
      </c>
    </row>
    <row r="204" customFormat="false" ht="13.8" hidden="false" customHeight="false" outlineLevel="0" collapsed="false">
      <c r="A204" s="5" t="n">
        <v>0.0537949990773543</v>
      </c>
      <c r="B204" s="0" t="n">
        <f aca="false">+B203+1</f>
        <v>189</v>
      </c>
      <c r="C204" s="6" t="n">
        <f aca="false">IF(B204=0,$B$5,C203-F204)</f>
        <v>65818.0161647629</v>
      </c>
      <c r="D204" s="7" t="n">
        <f aca="false">-PMT(A203/12,$B$6-B203,C203)</f>
        <v>529.194692305178</v>
      </c>
      <c r="E204" s="8" t="n">
        <f aca="false">+C203*A203/12</f>
        <v>259.488083736628</v>
      </c>
      <c r="F204" s="8" t="n">
        <f aca="false">+D204-E204</f>
        <v>269.70660856855</v>
      </c>
      <c r="G204" s="10" t="n">
        <f aca="false">$B$7/12*C203</f>
        <v>165.219306933329</v>
      </c>
      <c r="H204" s="10" t="n">
        <f aca="false">$B$8/12*C204</f>
        <v>54.8483468039691</v>
      </c>
      <c r="I204" s="10" t="n">
        <f aca="false">H204*$B$9</f>
        <v>27.4241734019845</v>
      </c>
      <c r="J204" s="10" t="n">
        <f aca="false">H204-I204</f>
        <v>27.4241734019845</v>
      </c>
      <c r="K204" s="10" t="n">
        <f aca="false">F204+G204+I204</f>
        <v>462.350088903863</v>
      </c>
    </row>
    <row r="205" customFormat="false" ht="13.8" hidden="false" customHeight="false" outlineLevel="0" collapsed="false">
      <c r="A205" s="5" t="n">
        <v>0.0528441841839808</v>
      </c>
      <c r="B205" s="0" t="n">
        <f aca="false">+B204+1</f>
        <v>190</v>
      </c>
      <c r="C205" s="6" t="n">
        <f aca="false">IF(B205=0,$B$5,C204-F205)</f>
        <v>65561.1560222155</v>
      </c>
      <c r="D205" s="7" t="n">
        <f aca="false">-PMT(A204/12,$B$6-B204,C204)</f>
        <v>551.916819118795</v>
      </c>
      <c r="E205" s="8" t="n">
        <f aca="false">+C204*A204/12</f>
        <v>295.056676571392</v>
      </c>
      <c r="F205" s="8" t="n">
        <f aca="false">+D205-E205</f>
        <v>256.860142547402</v>
      </c>
      <c r="G205" s="10" t="n">
        <f aca="false">$B$7/12*C204</f>
        <v>164.545040411907</v>
      </c>
      <c r="H205" s="10" t="n">
        <f aca="false">$B$8/12*C205</f>
        <v>54.6342966851796</v>
      </c>
      <c r="I205" s="10" t="n">
        <f aca="false">H205*$B$9</f>
        <v>27.3171483425898</v>
      </c>
      <c r="J205" s="10" t="n">
        <f aca="false">H205-I205</f>
        <v>27.3171483425898</v>
      </c>
      <c r="K205" s="10" t="n">
        <f aca="false">F205+G205+I205</f>
        <v>448.722331301899</v>
      </c>
    </row>
    <row r="206" customFormat="false" ht="13.8" hidden="false" customHeight="false" outlineLevel="0" collapsed="false">
      <c r="A206" s="5" t="n">
        <v>0.0478096905189071</v>
      </c>
      <c r="B206" s="0" t="n">
        <f aca="false">+B205+1</f>
        <v>191</v>
      </c>
      <c r="C206" s="6" t="n">
        <f aca="false">IF(B206=0,$B$5,C205-F206)</f>
        <v>65301.2020168009</v>
      </c>
      <c r="D206" s="7" t="n">
        <f aca="false">-PMT(A205/12,$B$6-B205,C205)</f>
        <v>548.66448909399</v>
      </c>
      <c r="E206" s="8" t="n">
        <f aca="false">+C205*A205/12</f>
        <v>288.710483679388</v>
      </c>
      <c r="F206" s="8" t="n">
        <f aca="false">+D206-E206</f>
        <v>259.954005414602</v>
      </c>
      <c r="G206" s="10" t="n">
        <f aca="false">$B$7/12*C205</f>
        <v>163.902890055539</v>
      </c>
      <c r="H206" s="10" t="n">
        <f aca="false">$B$8/12*C206</f>
        <v>54.4176683473341</v>
      </c>
      <c r="I206" s="10" t="n">
        <f aca="false">H206*$B$9</f>
        <v>27.208834173667</v>
      </c>
      <c r="J206" s="10" t="n">
        <f aca="false">H206-I206</f>
        <v>27.208834173667</v>
      </c>
      <c r="K206" s="10" t="n">
        <f aca="false">F206+G206+I206</f>
        <v>451.065729643808</v>
      </c>
    </row>
    <row r="207" customFormat="false" ht="13.8" hidden="false" customHeight="false" outlineLevel="0" collapsed="false">
      <c r="A207" s="5" t="n">
        <v>0.0599616131508017</v>
      </c>
      <c r="B207" s="0" t="n">
        <f aca="false">+B206+1</f>
        <v>192</v>
      </c>
      <c r="C207" s="6" t="n">
        <f aca="false">IF(B207=0,$B$5,C206-F207)</f>
        <v>65029.6591402583</v>
      </c>
      <c r="D207" s="7" t="n">
        <f aca="false">-PMT(A206/12,$B$6-B206,C206)</f>
        <v>531.712064787272</v>
      </c>
      <c r="E207" s="8" t="n">
        <f aca="false">+C206*A206/12</f>
        <v>260.169188244657</v>
      </c>
      <c r="F207" s="8" t="n">
        <f aca="false">+D207-E207</f>
        <v>271.542876542615</v>
      </c>
      <c r="G207" s="10" t="n">
        <f aca="false">$B$7/12*C206</f>
        <v>163.253005042002</v>
      </c>
      <c r="H207" s="10" t="n">
        <f aca="false">$B$8/12*C207</f>
        <v>54.1913826168819</v>
      </c>
      <c r="I207" s="10" t="n">
        <f aca="false">H207*$B$9</f>
        <v>27.095691308441</v>
      </c>
      <c r="J207" s="10" t="n">
        <f aca="false">H207-I207</f>
        <v>27.095691308441</v>
      </c>
      <c r="K207" s="10" t="n">
        <f aca="false">F207+G207+I207</f>
        <v>461.891572893059</v>
      </c>
    </row>
    <row r="208" customFormat="false" ht="13.8" hidden="false" customHeight="false" outlineLevel="0" collapsed="false">
      <c r="A208" s="5" t="n">
        <v>0.0458520468973116</v>
      </c>
      <c r="B208" s="0" t="n">
        <f aca="false">+B207+1</f>
        <v>193</v>
      </c>
      <c r="C208" s="6" t="n">
        <f aca="false">IF(B208=0,$B$5,C207-F208)</f>
        <v>64781.6676682586</v>
      </c>
      <c r="D208" s="7" t="n">
        <f aca="false">-PMT(A207/12,$B$6-B207,C207)</f>
        <v>572.931744057717</v>
      </c>
      <c r="E208" s="8" t="n">
        <f aca="false">+C207*A207/12</f>
        <v>324.940272058055</v>
      </c>
      <c r="F208" s="8" t="n">
        <f aca="false">+D208-E208</f>
        <v>247.991471999662</v>
      </c>
      <c r="G208" s="10" t="n">
        <f aca="false">$B$7/12*C207</f>
        <v>162.574147850646</v>
      </c>
      <c r="H208" s="10" t="n">
        <f aca="false">$B$8/12*C208</f>
        <v>53.9847230568822</v>
      </c>
      <c r="I208" s="10" t="n">
        <f aca="false">H208*$B$9</f>
        <v>26.9923615284411</v>
      </c>
      <c r="J208" s="10" t="n">
        <f aca="false">H208-I208</f>
        <v>26.9923615284411</v>
      </c>
      <c r="K208" s="10" t="n">
        <f aca="false">F208+G208+I208</f>
        <v>437.557981378748</v>
      </c>
    </row>
    <row r="209" customFormat="false" ht="13.8" hidden="false" customHeight="false" outlineLevel="0" collapsed="false">
      <c r="A209" s="5" t="n">
        <v>0.0542473558289303</v>
      </c>
      <c r="B209" s="0" t="n">
        <f aca="false">+B208+1</f>
        <v>194</v>
      </c>
      <c r="C209" s="6" t="n">
        <f aca="false">IF(B209=0,$B$5,C208-F209)</f>
        <v>64503.7287851645</v>
      </c>
      <c r="D209" s="7" t="n">
        <f aca="false">-PMT(A208/12,$B$6-B208,C208)</f>
        <v>525.469888428395</v>
      </c>
      <c r="E209" s="8" t="n">
        <f aca="false">+C208*A208/12</f>
        <v>247.531005334254</v>
      </c>
      <c r="F209" s="8" t="n">
        <f aca="false">+D209-E209</f>
        <v>277.938883094141</v>
      </c>
      <c r="G209" s="10" t="n">
        <f aca="false">$B$7/12*C208</f>
        <v>161.954169170647</v>
      </c>
      <c r="H209" s="10" t="n">
        <f aca="false">$B$8/12*C209</f>
        <v>53.7531073209704</v>
      </c>
      <c r="I209" s="10" t="n">
        <f aca="false">H209*$B$9</f>
        <v>26.8765536604852</v>
      </c>
      <c r="J209" s="10" t="n">
        <f aca="false">H209-I209</f>
        <v>26.8765536604852</v>
      </c>
      <c r="K209" s="10" t="n">
        <f aca="false">F209+G209+I209</f>
        <v>466.769605925273</v>
      </c>
    </row>
    <row r="210" customFormat="false" ht="13.8" hidden="false" customHeight="false" outlineLevel="0" collapsed="false">
      <c r="A210" s="5" t="n">
        <v>0.0531414499323155</v>
      </c>
      <c r="B210" s="0" t="n">
        <f aca="false">+B209+1</f>
        <v>195</v>
      </c>
      <c r="C210" s="6" t="n">
        <f aca="false">IF(B210=0,$B$5,C209-F210)</f>
        <v>64242.0464839878</v>
      </c>
      <c r="D210" s="7" t="n">
        <f aca="false">-PMT(A209/12,$B$6-B209,C209)</f>
        <v>553.278695151865</v>
      </c>
      <c r="E210" s="8" t="n">
        <f aca="false">+C209*A209/12</f>
        <v>291.596393975136</v>
      </c>
      <c r="F210" s="8" t="n">
        <f aca="false">+D210-E210</f>
        <v>261.682301176729</v>
      </c>
      <c r="G210" s="10" t="n">
        <f aca="false">$B$7/12*C209</f>
        <v>161.259321962911</v>
      </c>
      <c r="H210" s="10" t="n">
        <f aca="false">$B$8/12*C210</f>
        <v>53.5350387366565</v>
      </c>
      <c r="I210" s="10" t="n">
        <f aca="false">H210*$B$9</f>
        <v>26.7675193683282</v>
      </c>
      <c r="J210" s="10" t="n">
        <f aca="false">H210-I210</f>
        <v>26.7675193683282</v>
      </c>
      <c r="K210" s="10" t="n">
        <f aca="false">F210+G210+I210</f>
        <v>449.709142507968</v>
      </c>
    </row>
    <row r="211" customFormat="false" ht="13.8" hidden="false" customHeight="false" outlineLevel="0" collapsed="false">
      <c r="A211" s="5" t="n">
        <v>0.0456651158094003</v>
      </c>
      <c r="B211" s="0" t="n">
        <f aca="false">+B210+1</f>
        <v>196</v>
      </c>
      <c r="C211" s="6" t="n">
        <f aca="false">IF(B211=0,$B$5,C210-F211)</f>
        <v>63976.9520958878</v>
      </c>
      <c r="D211" s="7" t="n">
        <f aca="false">-PMT(A210/12,$B$6-B210,C210)</f>
        <v>549.587346164862</v>
      </c>
      <c r="E211" s="8" t="n">
        <f aca="false">+C210*A210/12</f>
        <v>284.49295806486</v>
      </c>
      <c r="F211" s="8" t="n">
        <f aca="false">+D211-E211</f>
        <v>265.094388100002</v>
      </c>
      <c r="G211" s="10" t="n">
        <f aca="false">$B$7/12*C210</f>
        <v>160.605116209969</v>
      </c>
      <c r="H211" s="10" t="n">
        <f aca="false">$B$8/12*C211</f>
        <v>53.3141267465731</v>
      </c>
      <c r="I211" s="10" t="n">
        <f aca="false">H211*$B$9</f>
        <v>26.6570633732866</v>
      </c>
      <c r="J211" s="10" t="n">
        <f aca="false">H211-I211</f>
        <v>26.6570633732866</v>
      </c>
      <c r="K211" s="10" t="n">
        <f aca="false">F211+G211+I211</f>
        <v>452.356567683258</v>
      </c>
    </row>
    <row r="212" customFormat="false" ht="13.8" hidden="false" customHeight="false" outlineLevel="0" collapsed="false">
      <c r="A212" s="5" t="n">
        <v>0.050624543633722</v>
      </c>
      <c r="B212" s="0" t="n">
        <f aca="false">+B211+1</f>
        <v>197</v>
      </c>
      <c r="C212" s="6" t="n">
        <f aca="false">IF(B212=0,$B$5,C211-F212)</f>
        <v>63695.2800198792</v>
      </c>
      <c r="D212" s="7" t="n">
        <f aca="false">-PMT(A211/12,$B$6-B211,C211)</f>
        <v>525.131653224481</v>
      </c>
      <c r="E212" s="8" t="n">
        <f aca="false">+C211*A211/12</f>
        <v>243.459577215931</v>
      </c>
      <c r="F212" s="8" t="n">
        <f aca="false">+D212-E212</f>
        <v>281.67207600855</v>
      </c>
      <c r="G212" s="10" t="n">
        <f aca="false">$B$7/12*C211</f>
        <v>159.942380239719</v>
      </c>
      <c r="H212" s="10" t="n">
        <f aca="false">$B$8/12*C212</f>
        <v>53.079400016566</v>
      </c>
      <c r="I212" s="10" t="n">
        <f aca="false">H212*$B$9</f>
        <v>26.539700008283</v>
      </c>
      <c r="J212" s="10" t="n">
        <f aca="false">H212-I212</f>
        <v>26.539700008283</v>
      </c>
      <c r="K212" s="10" t="n">
        <f aca="false">F212+G212+I212</f>
        <v>468.154156256553</v>
      </c>
    </row>
    <row r="213" customFormat="false" ht="13.8" hidden="false" customHeight="false" outlineLevel="0" collapsed="false">
      <c r="A213" s="5" t="n">
        <v>0.0474648201914904</v>
      </c>
      <c r="B213" s="0" t="n">
        <f aca="false">+B212+1</f>
        <v>198</v>
      </c>
      <c r="C213" s="6" t="n">
        <f aca="false">IF(B213=0,$B$5,C212-F213)</f>
        <v>63422.7970823845</v>
      </c>
      <c r="D213" s="7" t="n">
        <f aca="false">-PMT(A212/12,$B$6-B212,C212)</f>
        <v>541.194977713747</v>
      </c>
      <c r="E213" s="8" t="n">
        <f aca="false">+C212*A212/12</f>
        <v>268.712040219043</v>
      </c>
      <c r="F213" s="8" t="n">
        <f aca="false">+D213-E213</f>
        <v>272.482937494704</v>
      </c>
      <c r="G213" s="10" t="n">
        <f aca="false">$B$7/12*C212</f>
        <v>159.238200049698</v>
      </c>
      <c r="H213" s="10" t="n">
        <f aca="false">$B$8/12*C213</f>
        <v>52.8523309019871</v>
      </c>
      <c r="I213" s="10" t="n">
        <f aca="false">H213*$B$9</f>
        <v>26.4261654509936</v>
      </c>
      <c r="J213" s="10" t="n">
        <f aca="false">H213-I213</f>
        <v>26.4261654509936</v>
      </c>
      <c r="K213" s="10" t="n">
        <f aca="false">F213+G213+I213</f>
        <v>458.147302995395</v>
      </c>
    </row>
    <row r="214" customFormat="false" ht="13.8" hidden="false" customHeight="false" outlineLevel="0" collapsed="false">
      <c r="A214" s="5" t="n">
        <v>0.0534166567159065</v>
      </c>
      <c r="B214" s="0" t="n">
        <f aca="false">+B213+1</f>
        <v>199</v>
      </c>
      <c r="C214" s="6" t="n">
        <f aca="false">IF(B214=0,$B$5,C213-F214)</f>
        <v>63142.6770238693</v>
      </c>
      <c r="D214" s="7" t="n">
        <f aca="false">-PMT(A213/12,$B$6-B213,C213)</f>
        <v>530.982696811581</v>
      </c>
      <c r="E214" s="8" t="n">
        <f aca="false">+C213*A213/12</f>
        <v>250.862638296397</v>
      </c>
      <c r="F214" s="8" t="n">
        <f aca="false">+D214-E214</f>
        <v>280.120058515184</v>
      </c>
      <c r="G214" s="10" t="n">
        <f aca="false">$B$7/12*C213</f>
        <v>158.556992705961</v>
      </c>
      <c r="H214" s="10" t="n">
        <f aca="false">$B$8/12*C214</f>
        <v>52.6188975198911</v>
      </c>
      <c r="I214" s="10" t="n">
        <f aca="false">H214*$B$9</f>
        <v>26.3094487599456</v>
      </c>
      <c r="J214" s="10" t="n">
        <f aca="false">H214-I214</f>
        <v>26.3094487599456</v>
      </c>
      <c r="K214" s="10" t="n">
        <f aca="false">F214+G214+I214</f>
        <v>464.986499981091</v>
      </c>
    </row>
    <row r="215" customFormat="false" ht="13.8" hidden="false" customHeight="false" outlineLevel="0" collapsed="false">
      <c r="A215" s="5" t="n">
        <v>0.0484946121754023</v>
      </c>
      <c r="B215" s="0" t="n">
        <f aca="false">+B214+1</f>
        <v>200</v>
      </c>
      <c r="C215" s="6" t="n">
        <f aca="false">IF(B215=0,$B$5,C214-F215)</f>
        <v>62873.5423535573</v>
      </c>
      <c r="D215" s="7" t="n">
        <f aca="false">-PMT(A214/12,$B$6-B214,C214)</f>
        <v>550.207228870931</v>
      </c>
      <c r="E215" s="8" t="n">
        <f aca="false">+C214*A214/12</f>
        <v>281.072558558949</v>
      </c>
      <c r="F215" s="8" t="n">
        <f aca="false">+D215-E215</f>
        <v>269.134670311982</v>
      </c>
      <c r="G215" s="10" t="n">
        <f aca="false">$B$7/12*C214</f>
        <v>157.856692559673</v>
      </c>
      <c r="H215" s="10" t="n">
        <f aca="false">$B$8/12*C215</f>
        <v>52.3946186279645</v>
      </c>
      <c r="I215" s="10" t="n">
        <f aca="false">H215*$B$9</f>
        <v>26.1973093139822</v>
      </c>
      <c r="J215" s="10" t="n">
        <f aca="false">H215-I215</f>
        <v>26.1973093139822</v>
      </c>
      <c r="K215" s="10" t="n">
        <f aca="false">F215+G215+I215</f>
        <v>453.188672185638</v>
      </c>
    </row>
    <row r="216" customFormat="false" ht="13.8" hidden="false" customHeight="false" outlineLevel="0" collapsed="false">
      <c r="A216" s="5" t="n">
        <v>0.0429173833230275</v>
      </c>
      <c r="B216" s="0" t="n">
        <f aca="false">+B215+1</f>
        <v>201</v>
      </c>
      <c r="C216" s="6" t="n">
        <f aca="false">IF(B216=0,$B$5,C215-F216)</f>
        <v>62593.2626746589</v>
      </c>
      <c r="D216" s="7" t="n">
        <f aca="false">-PMT(A215/12,$B$6-B215,C215)</f>
        <v>534.365349942558</v>
      </c>
      <c r="E216" s="8" t="n">
        <f aca="false">+C215*A215/12</f>
        <v>254.085671044124</v>
      </c>
      <c r="F216" s="8" t="n">
        <f aca="false">+D216-E216</f>
        <v>280.279678898434</v>
      </c>
      <c r="G216" s="10" t="n">
        <f aca="false">$B$7/12*C215</f>
        <v>157.183855883893</v>
      </c>
      <c r="H216" s="10" t="n">
        <f aca="false">$B$8/12*C216</f>
        <v>52.1610522288824</v>
      </c>
      <c r="I216" s="10" t="n">
        <f aca="false">H216*$B$9</f>
        <v>26.0805261144412</v>
      </c>
      <c r="J216" s="10" t="n">
        <f aca="false">H216-I216</f>
        <v>26.0805261144412</v>
      </c>
      <c r="K216" s="10" t="n">
        <f aca="false">F216+G216+I216</f>
        <v>463.544060896768</v>
      </c>
    </row>
    <row r="217" customFormat="false" ht="13.8" hidden="false" customHeight="false" outlineLevel="0" collapsed="false">
      <c r="A217" s="5" t="n">
        <v>0.0495892613599564</v>
      </c>
      <c r="B217" s="0" t="n">
        <f aca="false">+B216+1</f>
        <v>202</v>
      </c>
      <c r="C217" s="6" t="n">
        <f aca="false">IF(B217=0,$B$5,C216-F217)</f>
        <v>62300.2886210321</v>
      </c>
      <c r="D217" s="7" t="n">
        <f aca="false">-PMT(A216/12,$B$6-B216,C216)</f>
        <v>516.835640930798</v>
      </c>
      <c r="E217" s="8" t="n">
        <f aca="false">+C216*A216/12</f>
        <v>223.86158730394</v>
      </c>
      <c r="F217" s="8" t="n">
        <f aca="false">+D217-E217</f>
        <v>292.974053626858</v>
      </c>
      <c r="G217" s="10" t="n">
        <f aca="false">$B$7/12*C216</f>
        <v>156.483156686647</v>
      </c>
      <c r="H217" s="10" t="n">
        <f aca="false">$B$8/12*C217</f>
        <v>51.9169071841934</v>
      </c>
      <c r="I217" s="10" t="n">
        <f aca="false">H217*$B$9</f>
        <v>25.9584535920967</v>
      </c>
      <c r="J217" s="10" t="n">
        <f aca="false">H217-I217</f>
        <v>25.9584535920967</v>
      </c>
      <c r="K217" s="10" t="n">
        <f aca="false">F217+G217+I217</f>
        <v>475.415663905602</v>
      </c>
    </row>
    <row r="218" customFormat="false" ht="13.8" hidden="false" customHeight="false" outlineLevel="0" collapsed="false">
      <c r="A218" s="5" t="n">
        <v>0.0491193846793039</v>
      </c>
      <c r="B218" s="0" t="n">
        <f aca="false">+B217+1</f>
        <v>203</v>
      </c>
      <c r="C218" s="6" t="n">
        <f aca="false">IF(B218=0,$B$5,C217-F218)</f>
        <v>62020.0135975584</v>
      </c>
      <c r="D218" s="7" t="n">
        <f aca="false">-PMT(A217/12,$B$6-B217,C217)</f>
        <v>537.727131409381</v>
      </c>
      <c r="E218" s="8" t="n">
        <f aca="false">+C217*A217/12</f>
        <v>257.452107935756</v>
      </c>
      <c r="F218" s="8" t="n">
        <f aca="false">+D218-E218</f>
        <v>280.275023473625</v>
      </c>
      <c r="G218" s="10" t="n">
        <f aca="false">$B$7/12*C217</f>
        <v>155.75072155258</v>
      </c>
      <c r="H218" s="10" t="n">
        <f aca="false">$B$8/12*C218</f>
        <v>51.683344664632</v>
      </c>
      <c r="I218" s="10" t="n">
        <f aca="false">H218*$B$9</f>
        <v>25.841672332316</v>
      </c>
      <c r="J218" s="10" t="n">
        <f aca="false">H218-I218</f>
        <v>25.841672332316</v>
      </c>
      <c r="K218" s="10" t="n">
        <f aca="false">F218+G218+I218</f>
        <v>461.867417358521</v>
      </c>
    </row>
    <row r="219" customFormat="false" ht="13.8" hidden="false" customHeight="false" outlineLevel="0" collapsed="false">
      <c r="A219" s="5" t="n">
        <v>0.0548995662498137</v>
      </c>
      <c r="B219" s="0" t="n">
        <f aca="false">+B218+1</f>
        <v>204</v>
      </c>
      <c r="C219" s="6" t="n">
        <f aca="false">IF(B219=0,$B$5,C218-F219)</f>
        <v>61737.63083579</v>
      </c>
      <c r="D219" s="7" t="n">
        <f aca="false">-PMT(A218/12,$B$6-B218,C218)</f>
        <v>536.248170577975</v>
      </c>
      <c r="E219" s="8" t="n">
        <f aca="false">+C218*A218/12</f>
        <v>253.865408809511</v>
      </c>
      <c r="F219" s="8" t="n">
        <f aca="false">+D219-E219</f>
        <v>282.382761768464</v>
      </c>
      <c r="G219" s="10" t="n">
        <f aca="false">$B$7/12*C218</f>
        <v>155.050033993896</v>
      </c>
      <c r="H219" s="10" t="n">
        <f aca="false">$B$8/12*C219</f>
        <v>51.4480256964916</v>
      </c>
      <c r="I219" s="10" t="n">
        <f aca="false">H219*$B$9</f>
        <v>25.7240128482458</v>
      </c>
      <c r="J219" s="10" t="n">
        <f aca="false">H219-I219</f>
        <v>25.7240128482458</v>
      </c>
      <c r="K219" s="10" t="n">
        <f aca="false">F219+G219+I219</f>
        <v>463.156808610606</v>
      </c>
    </row>
    <row r="220" customFormat="false" ht="13.8" hidden="false" customHeight="false" outlineLevel="0" collapsed="false">
      <c r="A220" s="5" t="n">
        <v>0.0432504796712991</v>
      </c>
      <c r="B220" s="0" t="n">
        <f aca="false">+B219+1</f>
        <v>205</v>
      </c>
      <c r="C220" s="6" t="n">
        <f aca="false">IF(B220=0,$B$5,C219-F220)</f>
        <v>61465.5757418179</v>
      </c>
      <c r="D220" s="7" t="n">
        <f aca="false">-PMT(A219/12,$B$6-B219,C219)</f>
        <v>554.502523486782</v>
      </c>
      <c r="E220" s="8" t="n">
        <f aca="false">+C219*A219/12</f>
        <v>282.447429514666</v>
      </c>
      <c r="F220" s="8" t="n">
        <f aca="false">+D220-E220</f>
        <v>272.055093972116</v>
      </c>
      <c r="G220" s="10" t="n">
        <f aca="false">$B$7/12*C219</f>
        <v>154.344077089475</v>
      </c>
      <c r="H220" s="10" t="n">
        <f aca="false">$B$8/12*C220</f>
        <v>51.2213131181816</v>
      </c>
      <c r="I220" s="10" t="n">
        <f aca="false">H220*$B$9</f>
        <v>25.6106565590908</v>
      </c>
      <c r="J220" s="10" t="n">
        <f aca="false">H220-I220</f>
        <v>25.6106565590908</v>
      </c>
      <c r="K220" s="10" t="n">
        <f aca="false">F220+G220+I220</f>
        <v>452.009827620681</v>
      </c>
    </row>
    <row r="221" customFormat="false" ht="13.8" hidden="false" customHeight="false" outlineLevel="0" collapsed="false">
      <c r="A221" s="5" t="n">
        <v>0.0493831545708957</v>
      </c>
      <c r="B221" s="0" t="n">
        <f aca="false">+B220+1</f>
        <v>206</v>
      </c>
      <c r="C221" s="6" t="n">
        <f aca="false">IF(B221=0,$B$5,C220-F221)</f>
        <v>61168.8348671085</v>
      </c>
      <c r="D221" s="7" t="n">
        <f aca="false">-PMT(A220/12,$B$6-B220,C220)</f>
        <v>518.275510884865</v>
      </c>
      <c r="E221" s="8" t="n">
        <f aca="false">+C220*A220/12</f>
        <v>221.534636175515</v>
      </c>
      <c r="F221" s="8" t="n">
        <f aca="false">+D221-E221</f>
        <v>296.740874709349</v>
      </c>
      <c r="G221" s="10" t="n">
        <f aca="false">$B$7/12*C220</f>
        <v>153.663939354545</v>
      </c>
      <c r="H221" s="10" t="n">
        <f aca="false">$B$8/12*C221</f>
        <v>50.9740290559238</v>
      </c>
      <c r="I221" s="10" t="n">
        <f aca="false">H221*$B$9</f>
        <v>25.4870145279619</v>
      </c>
      <c r="J221" s="10" t="n">
        <f aca="false">H221-I221</f>
        <v>25.4870145279619</v>
      </c>
      <c r="K221" s="10" t="n">
        <f aca="false">F221+G221+I221</f>
        <v>475.891828591856</v>
      </c>
    </row>
    <row r="222" customFormat="false" ht="13.8" hidden="false" customHeight="false" outlineLevel="0" collapsed="false">
      <c r="A222" s="5" t="n">
        <v>0.0564279761784128</v>
      </c>
      <c r="B222" s="0" t="n">
        <f aca="false">+B221+1</f>
        <v>207</v>
      </c>
      <c r="C222" s="6" t="n">
        <f aca="false">IF(B222=0,$B$5,C221-F222)</f>
        <v>60883.5014364609</v>
      </c>
      <c r="D222" s="7" t="n">
        <f aca="false">-PMT(A221/12,$B$6-B221,C221)</f>
        <v>537.059266244617</v>
      </c>
      <c r="E222" s="8" t="n">
        <f aca="false">+C221*A221/12</f>
        <v>251.725835597001</v>
      </c>
      <c r="F222" s="8" t="n">
        <f aca="false">+D222-E222</f>
        <v>285.333430647616</v>
      </c>
      <c r="G222" s="10" t="n">
        <f aca="false">$B$7/12*C221</f>
        <v>152.922087167771</v>
      </c>
      <c r="H222" s="10" t="n">
        <f aca="false">$B$8/12*C222</f>
        <v>50.7362511970507</v>
      </c>
      <c r="I222" s="10" t="n">
        <f aca="false">H222*$B$9</f>
        <v>25.3681255985254</v>
      </c>
      <c r="J222" s="10" t="n">
        <f aca="false">H222-I222</f>
        <v>25.3681255985254</v>
      </c>
      <c r="K222" s="10" t="n">
        <f aca="false">F222+G222+I222</f>
        <v>463.623643413912</v>
      </c>
    </row>
    <row r="223" customFormat="false" ht="13.8" hidden="false" customHeight="false" outlineLevel="0" collapsed="false">
      <c r="A223" s="5" t="n">
        <v>0.053104707899393</v>
      </c>
      <c r="B223" s="0" t="n">
        <f aca="false">+B222+1</f>
        <v>208</v>
      </c>
      <c r="C223" s="6" t="n">
        <f aca="false">IF(B223=0,$B$5,C222-F223)</f>
        <v>60610.8031711309</v>
      </c>
      <c r="D223" s="7" t="n">
        <f aca="false">-PMT(A222/12,$B$6-B222,C222)</f>
        <v>558.992662722957</v>
      </c>
      <c r="E223" s="8" t="n">
        <f aca="false">+C222*A222/12</f>
        <v>286.294397392915</v>
      </c>
      <c r="F223" s="8" t="n">
        <f aca="false">+D223-E223</f>
        <v>272.698265330042</v>
      </c>
      <c r="G223" s="10" t="n">
        <f aca="false">$B$7/12*C222</f>
        <v>152.208753591152</v>
      </c>
      <c r="H223" s="10" t="n">
        <f aca="false">$B$8/12*C223</f>
        <v>50.509002642609</v>
      </c>
      <c r="I223" s="10" t="n">
        <f aca="false">H223*$B$9</f>
        <v>25.2545013213045</v>
      </c>
      <c r="J223" s="10" t="n">
        <f aca="false">H223-I223</f>
        <v>25.2545013213045</v>
      </c>
      <c r="K223" s="10" t="n">
        <f aca="false">F223+G223+I223</f>
        <v>450.161520242499</v>
      </c>
    </row>
    <row r="224" customFormat="false" ht="13.8" hidden="false" customHeight="false" outlineLevel="0" collapsed="false">
      <c r="A224" s="5" t="n">
        <v>0.0527119305383318</v>
      </c>
      <c r="B224" s="0" t="n">
        <f aca="false">+B223+1</f>
        <v>209</v>
      </c>
      <c r="C224" s="6" t="n">
        <f aca="false">IF(B224=0,$B$5,C223-F224)</f>
        <v>60330.3886833516</v>
      </c>
      <c r="D224" s="7" t="n">
        <f aca="false">-PMT(A223/12,$B$6-B223,C223)</f>
        <v>548.641070941775</v>
      </c>
      <c r="E224" s="8" t="n">
        <f aca="false">+C223*A223/12</f>
        <v>268.226583162542</v>
      </c>
      <c r="F224" s="8" t="n">
        <f aca="false">+D224-E224</f>
        <v>280.414487779232</v>
      </c>
      <c r="G224" s="10" t="n">
        <f aca="false">$B$7/12*C223</f>
        <v>151.527007927827</v>
      </c>
      <c r="H224" s="10" t="n">
        <f aca="false">$B$8/12*C224</f>
        <v>50.275323902793</v>
      </c>
      <c r="I224" s="10" t="n">
        <f aca="false">H224*$B$9</f>
        <v>25.1376619513965</v>
      </c>
      <c r="J224" s="10" t="n">
        <f aca="false">H224-I224</f>
        <v>25.1376619513965</v>
      </c>
      <c r="K224" s="10" t="n">
        <f aca="false">F224+G224+I224</f>
        <v>457.079157658456</v>
      </c>
    </row>
    <row r="225" customFormat="false" ht="13.8" hidden="false" customHeight="false" outlineLevel="0" collapsed="false">
      <c r="A225" s="5" t="n">
        <v>0.0437190177492683</v>
      </c>
      <c r="B225" s="0" t="n">
        <f aca="false">+B224+1</f>
        <v>210</v>
      </c>
      <c r="C225" s="6" t="n">
        <f aca="false">IF(B225=0,$B$5,C224-F225)</f>
        <v>60047.9676613157</v>
      </c>
      <c r="D225" s="7" t="n">
        <f aca="false">-PMT(A224/12,$B$6-B224,C224)</f>
        <v>547.431960171554</v>
      </c>
      <c r="E225" s="8" t="n">
        <f aca="false">+C224*A224/12</f>
        <v>265.010938135616</v>
      </c>
      <c r="F225" s="8" t="n">
        <f aca="false">+D225-E225</f>
        <v>282.421022035938</v>
      </c>
      <c r="G225" s="10" t="n">
        <f aca="false">$B$7/12*C224</f>
        <v>150.825971708379</v>
      </c>
      <c r="H225" s="10" t="n">
        <f aca="false">$B$8/12*C225</f>
        <v>50.0399730510964</v>
      </c>
      <c r="I225" s="10" t="n">
        <f aca="false">H225*$B$9</f>
        <v>25.0199865255482</v>
      </c>
      <c r="J225" s="10" t="n">
        <f aca="false">H225-I225</f>
        <v>25.0199865255482</v>
      </c>
      <c r="K225" s="10" t="n">
        <f aca="false">F225+G225+I225</f>
        <v>458.266980269866</v>
      </c>
    </row>
    <row r="226" customFormat="false" ht="13.8" hidden="false" customHeight="false" outlineLevel="0" collapsed="false">
      <c r="A226" s="5" t="n">
        <v>0.0595372116301715</v>
      </c>
      <c r="B226" s="0" t="n">
        <f aca="false">+B225+1</f>
        <v>211</v>
      </c>
      <c r="C226" s="6" t="n">
        <f aca="false">IF(B226=0,$B$5,C225-F226)</f>
        <v>59746.40816825</v>
      </c>
      <c r="D226" s="7" t="n">
        <f aca="false">-PMT(A225/12,$B$6-B225,C225)</f>
        <v>520.329340065059</v>
      </c>
      <c r="E226" s="8" t="n">
        <f aca="false">+C225*A225/12</f>
        <v>218.769846999379</v>
      </c>
      <c r="F226" s="8" t="n">
        <f aca="false">+D226-E226</f>
        <v>301.55949306568</v>
      </c>
      <c r="G226" s="10" t="n">
        <f aca="false">$B$7/12*C225</f>
        <v>150.119919153289</v>
      </c>
      <c r="H226" s="10" t="n">
        <f aca="false">$B$8/12*C226</f>
        <v>49.7886734735417</v>
      </c>
      <c r="I226" s="10" t="n">
        <f aca="false">H226*$B$9</f>
        <v>24.8943367367708</v>
      </c>
      <c r="J226" s="10" t="n">
        <f aca="false">H226-I226</f>
        <v>24.8943367367708</v>
      </c>
      <c r="K226" s="10" t="n">
        <f aca="false">F226+G226+I226</f>
        <v>476.57374895574</v>
      </c>
    </row>
    <row r="227" customFormat="false" ht="13.8" hidden="false" customHeight="false" outlineLevel="0" collapsed="false">
      <c r="A227" s="5" t="n">
        <v>0.0437428805453273</v>
      </c>
      <c r="B227" s="0" t="n">
        <f aca="false">+B226+1</f>
        <v>212</v>
      </c>
      <c r="C227" s="6" t="n">
        <f aca="false">IF(B227=0,$B$5,C226-F227)</f>
        <v>59474.592455311</v>
      </c>
      <c r="D227" s="7" t="n">
        <f aca="false">-PMT(A226/12,$B$6-B226,C226)</f>
        <v>568.243591876997</v>
      </c>
      <c r="E227" s="8" t="n">
        <f aca="false">+C226*A226/12</f>
        <v>296.427878937976</v>
      </c>
      <c r="F227" s="8" t="n">
        <f aca="false">+D227-E227</f>
        <v>271.815712939022</v>
      </c>
      <c r="G227" s="10" t="n">
        <f aca="false">$B$7/12*C226</f>
        <v>149.366020420625</v>
      </c>
      <c r="H227" s="10" t="n">
        <f aca="false">$B$8/12*C227</f>
        <v>49.5621603794258</v>
      </c>
      <c r="I227" s="10" t="n">
        <f aca="false">H227*$B$9</f>
        <v>24.7810801897129</v>
      </c>
      <c r="J227" s="10" t="n">
        <f aca="false">H227-I227</f>
        <v>24.7810801897129</v>
      </c>
      <c r="K227" s="10" t="n">
        <f aca="false">F227+G227+I227</f>
        <v>445.96281354936</v>
      </c>
    </row>
    <row r="228" customFormat="false" ht="13.8" hidden="false" customHeight="false" outlineLevel="0" collapsed="false">
      <c r="A228" s="5" t="n">
        <v>0.0573104512789056</v>
      </c>
      <c r="B228" s="0" t="n">
        <f aca="false">+B227+1</f>
        <v>213</v>
      </c>
      <c r="C228" s="6" t="n">
        <f aca="false">IF(B228=0,$B$5,C227-F228)</f>
        <v>59170.7222733165</v>
      </c>
      <c r="D228" s="7" t="n">
        <f aca="false">-PMT(A227/12,$B$6-B227,C227)</f>
        <v>520.669348098991</v>
      </c>
      <c r="E228" s="8" t="n">
        <f aca="false">+C227*A227/12</f>
        <v>216.799166104557</v>
      </c>
      <c r="F228" s="8" t="n">
        <f aca="false">+D228-E228</f>
        <v>303.870181994433</v>
      </c>
      <c r="G228" s="10" t="n">
        <f aca="false">$B$7/12*C227</f>
        <v>148.686481138277</v>
      </c>
      <c r="H228" s="10" t="n">
        <f aca="false">$B$8/12*C228</f>
        <v>49.3089352277638</v>
      </c>
      <c r="I228" s="10" t="n">
        <f aca="false">H228*$B$9</f>
        <v>24.6544676138819</v>
      </c>
      <c r="J228" s="10" t="n">
        <f aca="false">H228-I228</f>
        <v>24.6544676138819</v>
      </c>
      <c r="K228" s="10" t="n">
        <f aca="false">F228+G228+I228</f>
        <v>477.211130746592</v>
      </c>
    </row>
    <row r="229" customFormat="false" ht="13.8" hidden="false" customHeight="false" outlineLevel="0" collapsed="false">
      <c r="A229" s="5" t="n">
        <v>0.0534281333490875</v>
      </c>
      <c r="B229" s="0" t="n">
        <f aca="false">+B228+1</f>
        <v>214</v>
      </c>
      <c r="C229" s="6" t="n">
        <f aca="false">IF(B229=0,$B$5,C228-F229)</f>
        <v>58892.1755636922</v>
      </c>
      <c r="D229" s="7" t="n">
        <f aca="false">-PMT(A228/12,$B$6-B228,C228)</f>
        <v>561.13844262289</v>
      </c>
      <c r="E229" s="8" t="n">
        <f aca="false">+C228*A228/12</f>
        <v>282.591732998547</v>
      </c>
      <c r="F229" s="8" t="n">
        <f aca="false">+D229-E229</f>
        <v>278.546709624343</v>
      </c>
      <c r="G229" s="10" t="n">
        <f aca="false">$B$7/12*C228</f>
        <v>147.926805683291</v>
      </c>
      <c r="H229" s="10" t="n">
        <f aca="false">$B$8/12*C229</f>
        <v>49.0768129697435</v>
      </c>
      <c r="I229" s="10" t="n">
        <f aca="false">H229*$B$9</f>
        <v>24.5384064848717</v>
      </c>
      <c r="J229" s="10" t="n">
        <f aca="false">H229-I229</f>
        <v>24.5384064848717</v>
      </c>
      <c r="K229" s="10" t="n">
        <f aca="false">F229+G229+I229</f>
        <v>451.011921792506</v>
      </c>
    </row>
    <row r="230" customFormat="false" ht="13.8" hidden="false" customHeight="false" outlineLevel="0" collapsed="false">
      <c r="A230" s="5" t="n">
        <v>0.0441686291531725</v>
      </c>
      <c r="B230" s="0" t="n">
        <f aca="false">+B229+1</f>
        <v>215</v>
      </c>
      <c r="C230" s="6" t="n">
        <f aca="false">IF(B230=0,$B$5,C229-F230)</f>
        <v>58604.9373531369</v>
      </c>
      <c r="D230" s="7" t="n">
        <f aca="false">-PMT(A229/12,$B$6-B229,C229)</f>
        <v>549.446461324839</v>
      </c>
      <c r="E230" s="8" t="n">
        <f aca="false">+C229*A229/12</f>
        <v>262.208250769568</v>
      </c>
      <c r="F230" s="8" t="n">
        <f aca="false">+D230-E230</f>
        <v>287.238210555271</v>
      </c>
      <c r="G230" s="10" t="n">
        <f aca="false">$B$7/12*C229</f>
        <v>147.23043890923</v>
      </c>
      <c r="H230" s="10" t="n">
        <f aca="false">$B$8/12*C230</f>
        <v>48.8374477942808</v>
      </c>
      <c r="I230" s="10" t="n">
        <f aca="false">H230*$B$9</f>
        <v>24.4187238971404</v>
      </c>
      <c r="J230" s="10" t="n">
        <f aca="false">H230-I230</f>
        <v>24.4187238971404</v>
      </c>
      <c r="K230" s="10" t="n">
        <f aca="false">F230+G230+I230</f>
        <v>458.887373361642</v>
      </c>
    </row>
    <row r="231" customFormat="false" ht="13.8" hidden="false" customHeight="false" outlineLevel="0" collapsed="false">
      <c r="A231" s="5" t="n">
        <v>0.0589365771141372</v>
      </c>
      <c r="B231" s="0" t="n">
        <f aca="false">+B230+1</f>
        <v>216</v>
      </c>
      <c r="C231" s="6" t="n">
        <f aca="false">IF(B231=0,$B$5,C230-F231)</f>
        <v>58298.3450601249</v>
      </c>
      <c r="D231" s="7" t="n">
        <f aca="false">-PMT(A230/12,$B$6-B230,C230)</f>
        <v>522.300605053344</v>
      </c>
      <c r="E231" s="8" t="n">
        <f aca="false">+C230*A230/12</f>
        <v>215.708312041301</v>
      </c>
      <c r="F231" s="8" t="n">
        <f aca="false">+D231-E231</f>
        <v>306.592293012043</v>
      </c>
      <c r="G231" s="10" t="n">
        <f aca="false">$B$7/12*C230</f>
        <v>146.512343382842</v>
      </c>
      <c r="H231" s="10" t="n">
        <f aca="false">$B$8/12*C231</f>
        <v>48.5819542167707</v>
      </c>
      <c r="I231" s="10" t="n">
        <f aca="false">H231*$B$9</f>
        <v>24.2909771083854</v>
      </c>
      <c r="J231" s="10" t="n">
        <f aca="false">H231-I231</f>
        <v>24.2909771083854</v>
      </c>
      <c r="K231" s="10" t="n">
        <f aca="false">F231+G231+I231</f>
        <v>477.395613503271</v>
      </c>
    </row>
    <row r="232" customFormat="false" ht="13.8" hidden="false" customHeight="false" outlineLevel="0" collapsed="false">
      <c r="A232" s="5" t="n">
        <v>0.0548646676993165</v>
      </c>
      <c r="B232" s="0" t="n">
        <f aca="false">+B231+1</f>
        <v>217</v>
      </c>
      <c r="C232" s="6" t="n">
        <f aca="false">IF(B232=0,$B$5,C231-F232)</f>
        <v>58018.969050502</v>
      </c>
      <c r="D232" s="7" t="n">
        <f aca="false">-PMT(A231/12,$B$6-B231,C231)</f>
        <v>565.70141872815</v>
      </c>
      <c r="E232" s="8" t="n">
        <f aca="false">+C231*A231/12</f>
        <v>286.325409105219</v>
      </c>
      <c r="F232" s="8" t="n">
        <f aca="false">+D232-E232</f>
        <v>279.376009622931</v>
      </c>
      <c r="G232" s="10" t="n">
        <f aca="false">$B$7/12*C231</f>
        <v>145.745862650312</v>
      </c>
      <c r="H232" s="10" t="n">
        <f aca="false">$B$8/12*C232</f>
        <v>48.3491408754183</v>
      </c>
      <c r="I232" s="10" t="n">
        <f aca="false">H232*$B$9</f>
        <v>24.1745704377091</v>
      </c>
      <c r="J232" s="10" t="n">
        <f aca="false">H232-I232</f>
        <v>24.1745704377091</v>
      </c>
      <c r="K232" s="10" t="n">
        <f aca="false">F232+G232+I232</f>
        <v>449.296442710952</v>
      </c>
    </row>
    <row r="233" customFormat="false" ht="13.8" hidden="false" customHeight="false" outlineLevel="0" collapsed="false">
      <c r="A233" s="5" t="n">
        <v>0.0434442231329887</v>
      </c>
      <c r="B233" s="0" t="n">
        <f aca="false">+B232+1</f>
        <v>218</v>
      </c>
      <c r="C233" s="6" t="n">
        <f aca="false">IF(B233=0,$B$5,C232-F233)</f>
        <v>57730.6296892605</v>
      </c>
      <c r="D233" s="7" t="n">
        <f aca="false">-PMT(A232/12,$B$6-B232,C232)</f>
        <v>553.605316009156</v>
      </c>
      <c r="E233" s="8" t="n">
        <f aca="false">+C232*A232/12</f>
        <v>265.265954767727</v>
      </c>
      <c r="F233" s="8" t="n">
        <f aca="false">+D233-E233</f>
        <v>288.33936124143</v>
      </c>
      <c r="G233" s="10" t="n">
        <f aca="false">$B$7/12*C232</f>
        <v>145.047422626255</v>
      </c>
      <c r="H233" s="10" t="n">
        <f aca="false">$B$8/12*C233</f>
        <v>48.1088580743838</v>
      </c>
      <c r="I233" s="10" t="n">
        <f aca="false">H233*$B$9</f>
        <v>24.0544290371919</v>
      </c>
      <c r="J233" s="10" t="n">
        <f aca="false">H233-I233</f>
        <v>24.0544290371919</v>
      </c>
      <c r="K233" s="10" t="n">
        <f aca="false">F233+G233+I233</f>
        <v>457.441212904876</v>
      </c>
    </row>
    <row r="234" customFormat="false" ht="13.8" hidden="false" customHeight="false" outlineLevel="0" collapsed="false">
      <c r="A234" s="5" t="n">
        <v>0.0490741747230428</v>
      </c>
      <c r="B234" s="0" t="n">
        <f aca="false">+B233+1</f>
        <v>219</v>
      </c>
      <c r="C234" s="6" t="n">
        <f aca="false">IF(B234=0,$B$5,C233-F234)</f>
        <v>57418.9442624922</v>
      </c>
      <c r="D234" s="7" t="n">
        <f aca="false">-PMT(A233/12,$B$6-B233,C233)</f>
        <v>520.690623253955</v>
      </c>
      <c r="E234" s="8" t="n">
        <f aca="false">+C233*A233/12</f>
        <v>209.005196485681</v>
      </c>
      <c r="F234" s="8" t="n">
        <f aca="false">+D234-E234</f>
        <v>311.685426768273</v>
      </c>
      <c r="G234" s="10" t="n">
        <f aca="false">$B$7/12*C233</f>
        <v>144.326574223151</v>
      </c>
      <c r="H234" s="10" t="n">
        <f aca="false">$B$8/12*C234</f>
        <v>47.8491202187435</v>
      </c>
      <c r="I234" s="10" t="n">
        <f aca="false">H234*$B$9</f>
        <v>23.9245601093718</v>
      </c>
      <c r="J234" s="10" t="n">
        <f aca="false">H234-I234</f>
        <v>23.9245601093718</v>
      </c>
      <c r="K234" s="10" t="n">
        <f aca="false">F234+G234+I234</f>
        <v>479.936561100796</v>
      </c>
    </row>
    <row r="235" customFormat="false" ht="13.8" hidden="false" customHeight="false" outlineLevel="0" collapsed="false">
      <c r="A235" s="5" t="n">
        <v>0.0542882768342859</v>
      </c>
      <c r="B235" s="0" t="n">
        <f aca="false">+B234+1</f>
        <v>220</v>
      </c>
      <c r="C235" s="6" t="n">
        <f aca="false">IF(B235=0,$B$5,C234-F235)</f>
        <v>57117.094755089</v>
      </c>
      <c r="D235" s="7" t="n">
        <f aca="false">-PMT(A234/12,$B$6-B234,C234)</f>
        <v>536.665115999123</v>
      </c>
      <c r="E235" s="8" t="n">
        <f aca="false">+C234*A234/12</f>
        <v>234.81560859585</v>
      </c>
      <c r="F235" s="8" t="n">
        <f aca="false">+D235-E235</f>
        <v>301.849507403273</v>
      </c>
      <c r="G235" s="10" t="n">
        <f aca="false">$B$7/12*C234</f>
        <v>143.547360656231</v>
      </c>
      <c r="H235" s="10" t="n">
        <f aca="false">$B$8/12*C235</f>
        <v>47.5975789625741</v>
      </c>
      <c r="I235" s="10" t="n">
        <f aca="false">H235*$B$9</f>
        <v>23.7987894812871</v>
      </c>
      <c r="J235" s="10" t="n">
        <f aca="false">H235-I235</f>
        <v>23.7987894812871</v>
      </c>
      <c r="K235" s="10" t="n">
        <f aca="false">F235+G235+I235</f>
        <v>469.195657540791</v>
      </c>
    </row>
    <row r="236" customFormat="false" ht="13.8" hidden="false" customHeight="false" outlineLevel="0" collapsed="false">
      <c r="A236" s="5" t="n">
        <v>0.0568506389252526</v>
      </c>
      <c r="B236" s="0" t="n">
        <f aca="false">+B235+1</f>
        <v>221</v>
      </c>
      <c r="C236" s="6" t="n">
        <f aca="false">IF(B236=0,$B$5,C235-F236)</f>
        <v>56823.8749757964</v>
      </c>
      <c r="D236" s="7" t="n">
        <f aca="false">-PMT(A235/12,$B$6-B235,C235)</f>
        <v>551.618833628806</v>
      </c>
      <c r="E236" s="8" t="n">
        <f aca="false">+C235*A235/12</f>
        <v>258.399054336201</v>
      </c>
      <c r="F236" s="8" t="n">
        <f aca="false">+D236-E236</f>
        <v>293.219779292605</v>
      </c>
      <c r="G236" s="10" t="n">
        <f aca="false">$B$7/12*C235</f>
        <v>142.792736887722</v>
      </c>
      <c r="H236" s="10" t="n">
        <f aca="false">$B$8/12*C236</f>
        <v>47.353229146497</v>
      </c>
      <c r="I236" s="10" t="n">
        <f aca="false">H236*$B$9</f>
        <v>23.6766145732485</v>
      </c>
      <c r="J236" s="10" t="n">
        <f aca="false">H236-I236</f>
        <v>23.6766145732485</v>
      </c>
      <c r="K236" s="10" t="n">
        <f aca="false">F236+G236+I236</f>
        <v>459.689130753576</v>
      </c>
    </row>
    <row r="237" customFormat="false" ht="13.8" hidden="false" customHeight="false" outlineLevel="0" collapsed="false">
      <c r="A237" s="5" t="n">
        <v>0.0463901304475832</v>
      </c>
      <c r="B237" s="0" t="n">
        <f aca="false">+B236+1</f>
        <v>222</v>
      </c>
      <c r="C237" s="6" t="n">
        <f aca="false">IF(B237=0,$B$5,C236-F237)</f>
        <v>56534.0722730057</v>
      </c>
      <c r="D237" s="7" t="n">
        <f aca="false">-PMT(A236/12,$B$6-B236,C236)</f>
        <v>559.008836005879</v>
      </c>
      <c r="E237" s="8" t="n">
        <f aca="false">+C236*A236/12</f>
        <v>269.206133215225</v>
      </c>
      <c r="F237" s="8" t="n">
        <f aca="false">+D237-E237</f>
        <v>289.802702790654</v>
      </c>
      <c r="G237" s="10" t="n">
        <f aca="false">$B$7/12*C236</f>
        <v>142.059687439491</v>
      </c>
      <c r="H237" s="10" t="n">
        <f aca="false">$B$8/12*C237</f>
        <v>47.1117268941714</v>
      </c>
      <c r="I237" s="10" t="n">
        <f aca="false">H237*$B$9</f>
        <v>23.5558634470857</v>
      </c>
      <c r="J237" s="10" t="n">
        <f aca="false">H237-I237</f>
        <v>23.5558634470857</v>
      </c>
      <c r="K237" s="10" t="n">
        <f aca="false">F237+G237+I237</f>
        <v>455.418253677231</v>
      </c>
    </row>
    <row r="238" customFormat="false" ht="13.8" hidden="false" customHeight="false" outlineLevel="0" collapsed="false">
      <c r="A238" s="5" t="n">
        <v>0.0474793717932516</v>
      </c>
      <c r="B238" s="0" t="n">
        <f aca="false">+B237+1</f>
        <v>223</v>
      </c>
      <c r="C238" s="6" t="n">
        <f aca="false">IF(B238=0,$B$5,C237-F238)</f>
        <v>56223.2377345354</v>
      </c>
      <c r="D238" s="7" t="n">
        <f aca="false">-PMT(A237/12,$B$6-B237,C237)</f>
        <v>529.386454093508</v>
      </c>
      <c r="E238" s="8" t="n">
        <f aca="false">+C237*A237/12</f>
        <v>218.551915623153</v>
      </c>
      <c r="F238" s="8" t="n">
        <f aca="false">+D238-E238</f>
        <v>310.834538470355</v>
      </c>
      <c r="G238" s="10" t="n">
        <f aca="false">$B$7/12*C237</f>
        <v>141.335180682514</v>
      </c>
      <c r="H238" s="10" t="n">
        <f aca="false">$B$8/12*C238</f>
        <v>46.8526981121128</v>
      </c>
      <c r="I238" s="10" t="n">
        <f aca="false">H238*$B$9</f>
        <v>23.4263490560564</v>
      </c>
      <c r="J238" s="10" t="n">
        <f aca="false">H238-I238</f>
        <v>23.4263490560564</v>
      </c>
      <c r="K238" s="10" t="n">
        <f aca="false">F238+G238+I238</f>
        <v>475.596068208926</v>
      </c>
    </row>
    <row r="239" customFormat="false" ht="13.8" hidden="false" customHeight="false" outlineLevel="0" collapsed="false">
      <c r="A239" s="5" t="n">
        <v>0.0573717415517697</v>
      </c>
      <c r="B239" s="0" t="n">
        <f aca="false">+B238+1</f>
        <v>224</v>
      </c>
      <c r="C239" s="6" t="n">
        <f aca="false">IF(B239=0,$B$5,C238-F239)</f>
        <v>55913.284505646</v>
      </c>
      <c r="D239" s="7" t="n">
        <f aca="false">-PMT(A238/12,$B$6-B238,C238)</f>
        <v>532.40689620754</v>
      </c>
      <c r="E239" s="8" t="n">
        <f aca="false">+C238*A238/12</f>
        <v>222.453667318198</v>
      </c>
      <c r="F239" s="8" t="n">
        <f aca="false">+D239-E239</f>
        <v>309.953228889342</v>
      </c>
      <c r="G239" s="10" t="n">
        <f aca="false">$B$7/12*C238</f>
        <v>140.558094336338</v>
      </c>
      <c r="H239" s="10" t="n">
        <f aca="false">$B$8/12*C239</f>
        <v>46.594403754705</v>
      </c>
      <c r="I239" s="10" t="n">
        <f aca="false">H239*$B$9</f>
        <v>23.2972018773525</v>
      </c>
      <c r="J239" s="10" t="n">
        <f aca="false">H239-I239</f>
        <v>23.2972018773525</v>
      </c>
      <c r="K239" s="10" t="n">
        <f aca="false">F239+G239+I239</f>
        <v>473.808525103033</v>
      </c>
    </row>
    <row r="240" customFormat="false" ht="13.8" hidden="false" customHeight="false" outlineLevel="0" collapsed="false">
      <c r="A240" s="5" t="n">
        <v>0.0402628091171194</v>
      </c>
      <c r="B240" s="0" t="n">
        <f aca="false">+B239+1</f>
        <v>225</v>
      </c>
      <c r="C240" s="6" t="n">
        <f aca="false">IF(B240=0,$B$5,C239-F240)</f>
        <v>55620.4857587246</v>
      </c>
      <c r="D240" s="7" t="n">
        <f aca="false">-PMT(A239/12,$B$6-B239,C239)</f>
        <v>560.11895591883</v>
      </c>
      <c r="E240" s="8" t="n">
        <f aca="false">+C239*A239/12</f>
        <v>267.320208997374</v>
      </c>
      <c r="F240" s="8" t="n">
        <f aca="false">+D240-E240</f>
        <v>292.798746921456</v>
      </c>
      <c r="G240" s="10" t="n">
        <f aca="false">$B$7/12*C239</f>
        <v>139.783211264115</v>
      </c>
      <c r="H240" s="10" t="n">
        <f aca="false">$B$8/12*C240</f>
        <v>46.3504047989371</v>
      </c>
      <c r="I240" s="10" t="n">
        <f aca="false">H240*$B$9</f>
        <v>23.1752023994686</v>
      </c>
      <c r="J240" s="10" t="n">
        <f aca="false">H240-I240</f>
        <v>23.1752023994686</v>
      </c>
      <c r="K240" s="10" t="n">
        <f aca="false">F240+G240+I240</f>
        <v>455.75716058504</v>
      </c>
    </row>
    <row r="241" customFormat="false" ht="13.8" hidden="false" customHeight="false" outlineLevel="0" collapsed="false">
      <c r="A241" s="5" t="n">
        <v>0.0566142397177143</v>
      </c>
      <c r="B241" s="0" t="n">
        <f aca="false">+B240+1</f>
        <v>226</v>
      </c>
      <c r="C241" s="6" t="n">
        <f aca="false">IF(B241=0,$B$5,C240-F241)</f>
        <v>55294.0926584637</v>
      </c>
      <c r="D241" s="7" t="n">
        <f aca="false">-PMT(A240/12,$B$6-B240,C240)</f>
        <v>513.012850352979</v>
      </c>
      <c r="E241" s="8" t="n">
        <f aca="false">+C240*A240/12</f>
        <v>186.619750092082</v>
      </c>
      <c r="F241" s="8" t="n">
        <f aca="false">+D241-E241</f>
        <v>326.393100260897</v>
      </c>
      <c r="G241" s="10" t="n">
        <f aca="false">$B$7/12*C240</f>
        <v>139.051214396811</v>
      </c>
      <c r="H241" s="10" t="n">
        <f aca="false">$B$8/12*C241</f>
        <v>46.0784105487197</v>
      </c>
      <c r="I241" s="10" t="n">
        <f aca="false">H241*$B$9</f>
        <v>23.0392052743599</v>
      </c>
      <c r="J241" s="10" t="n">
        <f aca="false">H241-I241</f>
        <v>23.0392052743599</v>
      </c>
      <c r="K241" s="10" t="n">
        <f aca="false">F241+G241+I241</f>
        <v>488.483519932069</v>
      </c>
    </row>
    <row r="242" customFormat="false" ht="13.8" hidden="false" customHeight="false" outlineLevel="0" collapsed="false">
      <c r="A242" s="5" t="n">
        <v>0.057525233987525</v>
      </c>
      <c r="B242" s="0" t="n">
        <f aca="false">+B241+1</f>
        <v>227</v>
      </c>
      <c r="C242" s="6" t="n">
        <f aca="false">IF(B242=0,$B$5,C241-F242)</f>
        <v>54997.2913180002</v>
      </c>
      <c r="D242" s="7" t="n">
        <f aca="false">-PMT(A241/12,$B$6-B241,C241)</f>
        <v>557.670758525162</v>
      </c>
      <c r="E242" s="8" t="n">
        <f aca="false">+C241*A241/12</f>
        <v>260.869418061647</v>
      </c>
      <c r="F242" s="8" t="n">
        <f aca="false">+D242-E242</f>
        <v>296.801340463514</v>
      </c>
      <c r="G242" s="10" t="n">
        <f aca="false">$B$7/12*C241</f>
        <v>138.235231646159</v>
      </c>
      <c r="H242" s="10" t="n">
        <f aca="false">$B$8/12*C242</f>
        <v>45.8310760983335</v>
      </c>
      <c r="I242" s="10" t="n">
        <f aca="false">H242*$B$9</f>
        <v>22.9155380491667</v>
      </c>
      <c r="J242" s="10" t="n">
        <f aca="false">H242-I242</f>
        <v>22.9155380491667</v>
      </c>
      <c r="K242" s="10" t="n">
        <f aca="false">F242+G242+I242</f>
        <v>457.95211015884</v>
      </c>
    </row>
    <row r="243" customFormat="false" ht="13.8" hidden="false" customHeight="false" outlineLevel="0" collapsed="false">
      <c r="A243" s="5" t="n">
        <v>0.0471460011211489</v>
      </c>
      <c r="B243" s="0" t="n">
        <f aca="false">+B242+1</f>
        <v>228</v>
      </c>
      <c r="C243" s="6" t="n">
        <f aca="false">IF(B243=0,$B$5,C242-F243)</f>
        <v>54700.7287833512</v>
      </c>
      <c r="D243" s="7" t="n">
        <f aca="false">-PMT(A242/12,$B$6-B242,C242)</f>
        <v>560.206872294611</v>
      </c>
      <c r="E243" s="8" t="n">
        <f aca="false">+C242*A242/12</f>
        <v>263.64433764567</v>
      </c>
      <c r="F243" s="8" t="n">
        <f aca="false">+D243-E243</f>
        <v>296.562534648941</v>
      </c>
      <c r="G243" s="10" t="n">
        <f aca="false">$B$7/12*C242</f>
        <v>137.493228295</v>
      </c>
      <c r="H243" s="10" t="n">
        <f aca="false">$B$8/12*C243</f>
        <v>45.5839406527927</v>
      </c>
      <c r="I243" s="10" t="n">
        <f aca="false">H243*$B$9</f>
        <v>22.7919703263963</v>
      </c>
      <c r="J243" s="10" t="n">
        <f aca="false">H243-I243</f>
        <v>22.7919703263963</v>
      </c>
      <c r="K243" s="10" t="n">
        <f aca="false">F243+G243+I243</f>
        <v>456.847733270338</v>
      </c>
    </row>
    <row r="244" customFormat="false" ht="13.8" hidden="false" customHeight="false" outlineLevel="0" collapsed="false">
      <c r="A244" s="5" t="n">
        <v>0.0551417501191573</v>
      </c>
      <c r="B244" s="0" t="n">
        <f aca="false">+B243+1</f>
        <v>229</v>
      </c>
      <c r="C244" s="6" t="n">
        <f aca="false">IF(B244=0,$B$5,C243-F244)</f>
        <v>54383.7423476716</v>
      </c>
      <c r="D244" s="7" t="n">
        <f aca="false">-PMT(A243/12,$B$6-B243,C243)</f>
        <v>531.89648739187</v>
      </c>
      <c r="E244" s="8" t="n">
        <f aca="false">+C243*A243/12</f>
        <v>214.910051712295</v>
      </c>
      <c r="F244" s="8" t="n">
        <f aca="false">+D244-E244</f>
        <v>316.986435679575</v>
      </c>
      <c r="G244" s="10" t="n">
        <f aca="false">$B$7/12*C243</f>
        <v>136.751821958378</v>
      </c>
      <c r="H244" s="10" t="n">
        <f aca="false">$B$8/12*C244</f>
        <v>45.3197852897264</v>
      </c>
      <c r="I244" s="10" t="n">
        <f aca="false">H244*$B$9</f>
        <v>22.6598926448632</v>
      </c>
      <c r="J244" s="10" t="n">
        <f aca="false">H244-I244</f>
        <v>22.6598926448632</v>
      </c>
      <c r="K244" s="10" t="n">
        <f aca="false">F244+G244+I244</f>
        <v>476.398150282816</v>
      </c>
    </row>
    <row r="245" customFormat="false" ht="13.8" hidden="false" customHeight="false" outlineLevel="0" collapsed="false">
      <c r="A245" s="5" t="n">
        <v>0.0478178272024894</v>
      </c>
      <c r="B245" s="0" t="n">
        <f aca="false">+B244+1</f>
        <v>230</v>
      </c>
      <c r="C245" s="6" t="n">
        <f aca="false">IF(B245=0,$B$5,C244-F245)</f>
        <v>54080.1640977324</v>
      </c>
      <c r="D245" s="7" t="n">
        <f aca="false">-PMT(A244/12,$B$6-B244,C244)</f>
        <v>553.479477529205</v>
      </c>
      <c r="E245" s="8" t="n">
        <f aca="false">+C244*A244/12</f>
        <v>249.901227589995</v>
      </c>
      <c r="F245" s="8" t="n">
        <f aca="false">+D245-E245</f>
        <v>303.57824993921</v>
      </c>
      <c r="G245" s="10" t="n">
        <f aca="false">$B$7/12*C244</f>
        <v>135.959355869179</v>
      </c>
      <c r="H245" s="10" t="n">
        <f aca="false">$B$8/12*C245</f>
        <v>45.066803414777</v>
      </c>
      <c r="I245" s="10" t="n">
        <f aca="false">H245*$B$9</f>
        <v>22.5334017073885</v>
      </c>
      <c r="J245" s="10" t="n">
        <f aca="false">H245-I245</f>
        <v>22.5334017073885</v>
      </c>
      <c r="K245" s="10" t="n">
        <f aca="false">F245+G245+I245</f>
        <v>462.071007515778</v>
      </c>
    </row>
    <row r="246" customFormat="false" ht="13.8" hidden="false" customHeight="false" outlineLevel="0" collapsed="false">
      <c r="A246" s="5" t="n">
        <v>0.042049021973171</v>
      </c>
      <c r="B246" s="0" t="n">
        <f aca="false">+B245+1</f>
        <v>231</v>
      </c>
      <c r="C246" s="6" t="n">
        <f aca="false">IF(B246=0,$B$5,C245-F246)</f>
        <v>53761.8410779799</v>
      </c>
      <c r="D246" s="7" t="n">
        <f aca="false">-PMT(A245/12,$B$6-B245,C245)</f>
        <v>533.822681578203</v>
      </c>
      <c r="E246" s="8" t="n">
        <f aca="false">+C245*A245/12</f>
        <v>215.499661825637</v>
      </c>
      <c r="F246" s="8" t="n">
        <f aca="false">+D246-E246</f>
        <v>318.323019752566</v>
      </c>
      <c r="G246" s="10" t="n">
        <f aca="false">$B$7/12*C245</f>
        <v>135.200410244331</v>
      </c>
      <c r="H246" s="10" t="n">
        <f aca="false">$B$8/12*C246</f>
        <v>44.8015342316499</v>
      </c>
      <c r="I246" s="10" t="n">
        <f aca="false">H246*$B$9</f>
        <v>22.4007671158249</v>
      </c>
      <c r="J246" s="10" t="n">
        <f aca="false">H246-I246</f>
        <v>22.4007671158249</v>
      </c>
      <c r="K246" s="10" t="n">
        <f aca="false">F246+G246+I246</f>
        <v>475.924197112722</v>
      </c>
    </row>
    <row r="247" customFormat="false" ht="13.8" hidden="false" customHeight="false" outlineLevel="0" collapsed="false">
      <c r="A247" s="5" t="n">
        <v>0.0487650428343222</v>
      </c>
      <c r="B247" s="0" t="n">
        <f aca="false">+B246+1</f>
        <v>232</v>
      </c>
      <c r="C247" s="6" t="n">
        <f aca="false">IF(B247=0,$B$5,C246-F247)</f>
        <v>53431.4859309056</v>
      </c>
      <c r="D247" s="7" t="n">
        <f aca="false">-PMT(A246/12,$B$6-B246,C246)</f>
        <v>518.741216808122</v>
      </c>
      <c r="E247" s="8" t="n">
        <f aca="false">+C246*A246/12</f>
        <v>188.386069733842</v>
      </c>
      <c r="F247" s="8" t="n">
        <f aca="false">+D247-E247</f>
        <v>330.35514707428</v>
      </c>
      <c r="G247" s="10" t="n">
        <f aca="false">$B$7/12*C246</f>
        <v>134.40460269495</v>
      </c>
      <c r="H247" s="10" t="n">
        <f aca="false">$B$8/12*C247</f>
        <v>44.5262382757547</v>
      </c>
      <c r="I247" s="10" t="n">
        <f aca="false">H247*$B$9</f>
        <v>22.2631191378773</v>
      </c>
      <c r="J247" s="10" t="n">
        <f aca="false">H247-I247</f>
        <v>22.2631191378773</v>
      </c>
      <c r="K247" s="10" t="n">
        <f aca="false">F247+G247+I247</f>
        <v>487.022868907107</v>
      </c>
    </row>
    <row r="248" customFormat="false" ht="13.8" hidden="false" customHeight="false" outlineLevel="0" collapsed="false">
      <c r="A248" s="5" t="n">
        <v>0.0579410416405977</v>
      </c>
      <c r="B248" s="0" t="n">
        <f aca="false">+B247+1</f>
        <v>233</v>
      </c>
      <c r="C248" s="6" t="n">
        <f aca="false">IF(B248=0,$B$5,C247-F248)</f>
        <v>53112.4200579125</v>
      </c>
      <c r="D248" s="7" t="n">
        <f aca="false">-PMT(A247/12,$B$6-B247,C247)</f>
        <v>536.198264669954</v>
      </c>
      <c r="E248" s="8" t="n">
        <f aca="false">+C247*A247/12</f>
        <v>217.132391676841</v>
      </c>
      <c r="F248" s="8" t="n">
        <f aca="false">+D248-E248</f>
        <v>319.065872993113</v>
      </c>
      <c r="G248" s="10" t="n">
        <f aca="false">$B$7/12*C247</f>
        <v>133.578714827264</v>
      </c>
      <c r="H248" s="10" t="n">
        <f aca="false">$B$8/12*C248</f>
        <v>44.2603500482604</v>
      </c>
      <c r="I248" s="10" t="n">
        <f aca="false">H248*$B$9</f>
        <v>22.1301750241302</v>
      </c>
      <c r="J248" s="10" t="n">
        <f aca="false">H248-I248</f>
        <v>22.1301750241302</v>
      </c>
      <c r="K248" s="10" t="n">
        <f aca="false">F248+G248+I248</f>
        <v>474.774762844508</v>
      </c>
    </row>
    <row r="249" customFormat="false" ht="13.8" hidden="false" customHeight="false" outlineLevel="0" collapsed="false">
      <c r="A249" s="5" t="n">
        <v>0.0525122186253534</v>
      </c>
      <c r="B249" s="0" t="n">
        <f aca="false">+B248+1</f>
        <v>234</v>
      </c>
      <c r="C249" s="6" t="n">
        <f aca="false">IF(B249=0,$B$5,C248-F249)</f>
        <v>52808.4353394231</v>
      </c>
      <c r="D249" s="7" t="n">
        <f aca="false">-PMT(A248/12,$B$6-B248,C248)</f>
        <v>560.43379700671</v>
      </c>
      <c r="E249" s="8" t="n">
        <f aca="false">+C248*A248/12</f>
        <v>256.449078517368</v>
      </c>
      <c r="F249" s="8" t="n">
        <f aca="false">+D249-E249</f>
        <v>303.984718489341</v>
      </c>
      <c r="G249" s="10" t="n">
        <f aca="false">$B$7/12*C248</f>
        <v>132.781050144781</v>
      </c>
      <c r="H249" s="10" t="n">
        <f aca="false">$B$8/12*C249</f>
        <v>44.0070294495193</v>
      </c>
      <c r="I249" s="10" t="n">
        <f aca="false">H249*$B$9</f>
        <v>22.0035147247596</v>
      </c>
      <c r="J249" s="10" t="n">
        <f aca="false">H249-I249</f>
        <v>22.0035147247596</v>
      </c>
      <c r="K249" s="10" t="n">
        <f aca="false">F249+G249+I249</f>
        <v>458.769283358882</v>
      </c>
    </row>
    <row r="250" customFormat="false" ht="13.8" hidden="false" customHeight="false" outlineLevel="0" collapsed="false">
      <c r="A250" s="5" t="n">
        <v>0.0462780727487863</v>
      </c>
      <c r="B250" s="0" t="n">
        <f aca="false">+B249+1</f>
        <v>235</v>
      </c>
      <c r="C250" s="6" t="n">
        <f aca="false">IF(B250=0,$B$5,C249-F250)</f>
        <v>52493.4077866694</v>
      </c>
      <c r="D250" s="7" t="n">
        <f aca="false">-PMT(A249/12,$B$6-B249,C249)</f>
        <v>546.118227904311</v>
      </c>
      <c r="E250" s="8" t="n">
        <f aca="false">+C249*A249/12</f>
        <v>231.090675150552</v>
      </c>
      <c r="F250" s="8" t="n">
        <f aca="false">+D250-E250</f>
        <v>315.027552753759</v>
      </c>
      <c r="G250" s="10" t="n">
        <f aca="false">$B$7/12*C249</f>
        <v>132.021088348558</v>
      </c>
      <c r="H250" s="10" t="n">
        <f aca="false">$B$8/12*C250</f>
        <v>43.7445064888911</v>
      </c>
      <c r="I250" s="10" t="n">
        <f aca="false">H250*$B$9</f>
        <v>21.8722532444456</v>
      </c>
      <c r="J250" s="10" t="n">
        <f aca="false">H250-I250</f>
        <v>21.8722532444456</v>
      </c>
      <c r="K250" s="10" t="n">
        <f aca="false">F250+G250+I250</f>
        <v>468.920894346762</v>
      </c>
    </row>
    <row r="251" customFormat="false" ht="13.8" hidden="false" customHeight="false" outlineLevel="0" collapsed="false">
      <c r="A251" s="5" t="n">
        <v>0.0568124068899568</v>
      </c>
      <c r="B251" s="0" t="n">
        <f aca="false">+B250+1</f>
        <v>236</v>
      </c>
      <c r="C251" s="6" t="n">
        <f aca="false">IF(B251=0,$B$5,C250-F251)</f>
        <v>52165.7861846726</v>
      </c>
      <c r="D251" s="7" t="n">
        <f aca="false">-PMT(A250/12,$B$6-B250,C250)</f>
        <v>530.062747361992</v>
      </c>
      <c r="E251" s="8" t="n">
        <f aca="false">+C250*A250/12</f>
        <v>202.441145365266</v>
      </c>
      <c r="F251" s="8" t="n">
        <f aca="false">+D251-E251</f>
        <v>327.621601996726</v>
      </c>
      <c r="G251" s="10" t="n">
        <f aca="false">$B$7/12*C250</f>
        <v>131.233519466673</v>
      </c>
      <c r="H251" s="10" t="n">
        <f aca="false">$B$8/12*C251</f>
        <v>43.4714884872272</v>
      </c>
      <c r="I251" s="10" t="n">
        <f aca="false">H251*$B$9</f>
        <v>21.7357442436136</v>
      </c>
      <c r="J251" s="10" t="n">
        <f aca="false">H251-I251</f>
        <v>21.7357442436136</v>
      </c>
      <c r="K251" s="10" t="n">
        <f aca="false">F251+G251+I251</f>
        <v>480.590865707013</v>
      </c>
    </row>
    <row r="252" customFormat="false" ht="13.8" hidden="false" customHeight="false" outlineLevel="0" collapsed="false">
      <c r="A252" s="5" t="n">
        <v>0.0586645514334133</v>
      </c>
      <c r="B252" s="0" t="n">
        <f aca="false">+B251+1</f>
        <v>237</v>
      </c>
      <c r="C252" s="6" t="n">
        <f aca="false">IF(B252=0,$B$5,C251-F252)</f>
        <v>51855.5998353597</v>
      </c>
      <c r="D252" s="7" t="n">
        <f aca="false">-PMT(A251/12,$B$6-B251,C251)</f>
        <v>557.158338517799</v>
      </c>
      <c r="E252" s="8" t="n">
        <f aca="false">+C251*A251/12</f>
        <v>246.971989204842</v>
      </c>
      <c r="F252" s="8" t="n">
        <f aca="false">+D252-E252</f>
        <v>310.186349312956</v>
      </c>
      <c r="G252" s="10" t="n">
        <f aca="false">$B$7/12*C251</f>
        <v>130.414465461682</v>
      </c>
      <c r="H252" s="10" t="n">
        <f aca="false">$B$8/12*C252</f>
        <v>43.2129998627997</v>
      </c>
      <c r="I252" s="10" t="n">
        <f aca="false">H252*$B$9</f>
        <v>21.6064999313999</v>
      </c>
      <c r="J252" s="10" t="n">
        <f aca="false">H252-I252</f>
        <v>21.6064999313999</v>
      </c>
      <c r="K252" s="10" t="n">
        <f aca="false">F252+G252+I252</f>
        <v>462.207314706038</v>
      </c>
    </row>
    <row r="253" customFormat="false" ht="13.8" hidden="false" customHeight="false" outlineLevel="0" collapsed="false">
      <c r="A253" s="5" t="n">
        <v>0.0449303462761009</v>
      </c>
      <c r="B253" s="0" t="n">
        <f aca="false">+B252+1</f>
        <v>238</v>
      </c>
      <c r="C253" s="6" t="n">
        <f aca="false">IF(B253=0,$B$5,C252-F253)</f>
        <v>51547.1367091587</v>
      </c>
      <c r="D253" s="7" t="n">
        <f aca="false">-PMT(A252/12,$B$6-B252,C252)</f>
        <v>561.970251505337</v>
      </c>
      <c r="E253" s="8" t="n">
        <f aca="false">+C252*A252/12</f>
        <v>253.50712530433</v>
      </c>
      <c r="F253" s="8" t="n">
        <f aca="false">+D253-E253</f>
        <v>308.463126201007</v>
      </c>
      <c r="G253" s="10" t="n">
        <f aca="false">$B$7/12*C252</f>
        <v>129.638999588399</v>
      </c>
      <c r="H253" s="10" t="n">
        <f aca="false">$B$8/12*C253</f>
        <v>42.9559472576322</v>
      </c>
      <c r="I253" s="10" t="n">
        <f aca="false">H253*$B$9</f>
        <v>21.4779736288161</v>
      </c>
      <c r="J253" s="10" t="n">
        <f aca="false">H253-I253</f>
        <v>21.4779736288161</v>
      </c>
      <c r="K253" s="10" t="n">
        <f aca="false">F253+G253+I253</f>
        <v>459.580099418222</v>
      </c>
    </row>
    <row r="254" customFormat="false" ht="13.8" hidden="false" customHeight="false" outlineLevel="0" collapsed="false">
      <c r="A254" s="5" t="n">
        <v>0.0424170218697104</v>
      </c>
      <c r="B254" s="0" t="n">
        <f aca="false">+B253+1</f>
        <v>239</v>
      </c>
      <c r="C254" s="6" t="n">
        <f aca="false">IF(B254=0,$B$5,C253-F254)</f>
        <v>51213.0221414175</v>
      </c>
      <c r="D254" s="7" t="n">
        <f aca="false">-PMT(A253/12,$B$6-B253,C253)</f>
        <v>527.117126231521</v>
      </c>
      <c r="E254" s="8" t="n">
        <f aca="false">+C253*A253/12</f>
        <v>193.002558490334</v>
      </c>
      <c r="F254" s="8" t="n">
        <f aca="false">+D254-E254</f>
        <v>334.114567741187</v>
      </c>
      <c r="G254" s="10" t="n">
        <f aca="false">$B$7/12*C253</f>
        <v>128.867841772897</v>
      </c>
      <c r="H254" s="10" t="n">
        <f aca="false">$B$8/12*C254</f>
        <v>42.6775184511812</v>
      </c>
      <c r="I254" s="10" t="n">
        <f aca="false">H254*$B$9</f>
        <v>21.3387592255906</v>
      </c>
      <c r="J254" s="10" t="n">
        <f aca="false">H254-I254</f>
        <v>21.3387592255906</v>
      </c>
      <c r="K254" s="10" t="n">
        <f aca="false">F254+G254+I254</f>
        <v>484.321168739674</v>
      </c>
    </row>
    <row r="255" customFormat="false" ht="13.8" hidden="false" customHeight="false" outlineLevel="0" collapsed="false">
      <c r="A255" s="5" t="n">
        <v>0.0438476727513505</v>
      </c>
      <c r="B255" s="0" t="n">
        <f aca="false">+B254+1</f>
        <v>240</v>
      </c>
      <c r="C255" s="6" t="n">
        <f aca="false">IF(B255=0,$B$5,C254-F255)</f>
        <v>50873.1178280966</v>
      </c>
      <c r="D255" s="7" t="n">
        <f aca="false">-PMT(A254/12,$B$6-B254,C254)</f>
        <v>520.929636669796</v>
      </c>
      <c r="E255" s="8" t="n">
        <f aca="false">+C254*A254/12</f>
        <v>181.025323348873</v>
      </c>
      <c r="F255" s="8" t="n">
        <f aca="false">+D255-E255</f>
        <v>339.904313320923</v>
      </c>
      <c r="G255" s="10" t="n">
        <f aca="false">$B$7/12*C254</f>
        <v>128.032555353544</v>
      </c>
      <c r="H255" s="10" t="n">
        <f aca="false">$B$8/12*C255</f>
        <v>42.3942648567471</v>
      </c>
      <c r="I255" s="10" t="n">
        <f aca="false">H255*$B$9</f>
        <v>21.1971324283736</v>
      </c>
      <c r="J255" s="10" t="n">
        <f aca="false">H255-I255</f>
        <v>21.1971324283736</v>
      </c>
      <c r="K255" s="10" t="n">
        <f aca="false">F255+G255+I255</f>
        <v>489.13400110284</v>
      </c>
    </row>
    <row r="256" customFormat="false" ht="13.8" hidden="false" customHeight="false" outlineLevel="0" collapsed="false">
      <c r="A256" s="5" t="n">
        <v>0.0520293645988063</v>
      </c>
      <c r="B256" s="0" t="n">
        <f aca="false">+B255+1</f>
        <v>241</v>
      </c>
      <c r="C256" s="6" t="n">
        <f aca="false">IF(B256=0,$B$5,C255-F256)</f>
        <v>50534.5872001079</v>
      </c>
      <c r="D256" s="7" t="n">
        <f aca="false">-PMT(A255/12,$B$6-B255,C255)</f>
        <v>524.419613185934</v>
      </c>
      <c r="E256" s="8" t="n">
        <f aca="false">+C255*A255/12</f>
        <v>185.888985197273</v>
      </c>
      <c r="F256" s="8" t="n">
        <f aca="false">+D256-E256</f>
        <v>338.530627988662</v>
      </c>
      <c r="G256" s="10" t="n">
        <f aca="false">$B$7/12*C255</f>
        <v>127.182794570241</v>
      </c>
      <c r="H256" s="10" t="n">
        <f aca="false">$B$8/12*C256</f>
        <v>42.1121560000899</v>
      </c>
      <c r="I256" s="10" t="n">
        <f aca="false">H256*$B$9</f>
        <v>21.056078000045</v>
      </c>
      <c r="J256" s="10" t="n">
        <f aca="false">H256-I256</f>
        <v>21.056078000045</v>
      </c>
      <c r="K256" s="10" t="n">
        <f aca="false">F256+G256+I256</f>
        <v>486.769500558948</v>
      </c>
    </row>
    <row r="257" customFormat="false" ht="13.8" hidden="false" customHeight="false" outlineLevel="0" collapsed="false">
      <c r="A257" s="5" t="n">
        <v>0.0516616547789273</v>
      </c>
      <c r="B257" s="0" t="n">
        <f aca="false">+B256+1</f>
        <v>242</v>
      </c>
      <c r="C257" s="6" t="n">
        <f aca="false">IF(B257=0,$B$5,C256-F257)</f>
        <v>50209.2010926179</v>
      </c>
      <c r="D257" s="7" t="n">
        <f aca="false">-PMT(A256/12,$B$6-B256,C256)</f>
        <v>544.492979347011</v>
      </c>
      <c r="E257" s="8" t="n">
        <f aca="false">+C256*A256/12</f>
        <v>219.106871857049</v>
      </c>
      <c r="F257" s="8" t="n">
        <f aca="false">+D257-E257</f>
        <v>325.386107489963</v>
      </c>
      <c r="G257" s="10" t="n">
        <f aca="false">$B$7/12*C256</f>
        <v>126.33646800027</v>
      </c>
      <c r="H257" s="10" t="n">
        <f aca="false">$B$8/12*C257</f>
        <v>41.841000910515</v>
      </c>
      <c r="I257" s="10" t="n">
        <f aca="false">H257*$B$9</f>
        <v>20.9205004552575</v>
      </c>
      <c r="J257" s="10" t="n">
        <f aca="false">H257-I257</f>
        <v>20.9205004552575</v>
      </c>
      <c r="K257" s="10" t="n">
        <f aca="false">F257+G257+I257</f>
        <v>472.64307594549</v>
      </c>
    </row>
    <row r="258" customFormat="false" ht="13.8" hidden="false" customHeight="false" outlineLevel="0" collapsed="false">
      <c r="A258" s="5" t="n">
        <v>0.053910621252454</v>
      </c>
      <c r="B258" s="0" t="n">
        <f aca="false">+B257+1</f>
        <v>243</v>
      </c>
      <c r="C258" s="6" t="n">
        <f aca="false">IF(B258=0,$B$5,C257-F258)</f>
        <v>49881.7706175674</v>
      </c>
      <c r="D258" s="7" t="n">
        <f aca="false">-PMT(A257/12,$B$6-B257,C257)</f>
        <v>543.588009514925</v>
      </c>
      <c r="E258" s="8" t="n">
        <f aca="false">+C257*A257/12</f>
        <v>216.157534464381</v>
      </c>
      <c r="F258" s="8" t="n">
        <f aca="false">+D258-E258</f>
        <v>327.430475050544</v>
      </c>
      <c r="G258" s="10" t="n">
        <f aca="false">$B$7/12*C257</f>
        <v>125.523002731545</v>
      </c>
      <c r="H258" s="10" t="n">
        <f aca="false">$B$8/12*C258</f>
        <v>41.5681421813062</v>
      </c>
      <c r="I258" s="10" t="n">
        <f aca="false">H258*$B$9</f>
        <v>20.7840710906531</v>
      </c>
      <c r="J258" s="10" t="n">
        <f aca="false">H258-I258</f>
        <v>20.7840710906531</v>
      </c>
      <c r="K258" s="10" t="n">
        <f aca="false">F258+G258+I258</f>
        <v>473.737548872742</v>
      </c>
    </row>
    <row r="259" customFormat="false" ht="13.8" hidden="false" customHeight="false" outlineLevel="0" collapsed="false">
      <c r="A259" s="5" t="n">
        <v>0.055577833372447</v>
      </c>
      <c r="B259" s="0" t="n">
        <f aca="false">+B258+1</f>
        <v>244</v>
      </c>
      <c r="C259" s="6" t="n">
        <f aca="false">IF(B259=0,$B$5,C258-F259)</f>
        <v>49556.7725859731</v>
      </c>
      <c r="D259" s="7" t="n">
        <f aca="false">-PMT(A258/12,$B$6-B258,C258)</f>
        <v>549.09446852475</v>
      </c>
      <c r="E259" s="8" t="n">
        <f aca="false">+C258*A258/12</f>
        <v>224.096436930455</v>
      </c>
      <c r="F259" s="8" t="n">
        <f aca="false">+D259-E259</f>
        <v>324.998031594295</v>
      </c>
      <c r="G259" s="10" t="n">
        <f aca="false">$B$7/12*C258</f>
        <v>124.704426543919</v>
      </c>
      <c r="H259" s="10" t="n">
        <f aca="false">$B$8/12*C259</f>
        <v>41.2973104883109</v>
      </c>
      <c r="I259" s="10" t="n">
        <f aca="false">H259*$B$9</f>
        <v>20.6486552441555</v>
      </c>
      <c r="J259" s="10" t="n">
        <f aca="false">H259-I259</f>
        <v>20.6486552441555</v>
      </c>
      <c r="K259" s="10" t="n">
        <f aca="false">F259+G259+I259</f>
        <v>470.351113382369</v>
      </c>
    </row>
    <row r="260" customFormat="false" ht="13.8" hidden="false" customHeight="false" outlineLevel="0" collapsed="false">
      <c r="A260" s="5" t="n">
        <v>0.0428604174831443</v>
      </c>
      <c r="B260" s="0" t="n">
        <f aca="false">+B259+1</f>
        <v>245</v>
      </c>
      <c r="C260" s="6" t="n">
        <f aca="false">IF(B260=0,$B$5,C259-F260)</f>
        <v>49233.1277937864</v>
      </c>
      <c r="D260" s="7" t="n">
        <f aca="false">-PMT(A259/12,$B$6-B259,C259)</f>
        <v>553.166296291677</v>
      </c>
      <c r="E260" s="8" t="n">
        <f aca="false">+C259*A259/12</f>
        <v>229.521504104955</v>
      </c>
      <c r="F260" s="8" t="n">
        <f aca="false">+D260-E260</f>
        <v>323.644792186722</v>
      </c>
      <c r="G260" s="10" t="n">
        <f aca="false">$B$7/12*C259</f>
        <v>123.891931464933</v>
      </c>
      <c r="H260" s="10" t="n">
        <f aca="false">$B$8/12*C260</f>
        <v>41.027606494822</v>
      </c>
      <c r="I260" s="10" t="n">
        <f aca="false">H260*$B$9</f>
        <v>20.513803247411</v>
      </c>
      <c r="J260" s="10" t="n">
        <f aca="false">H260-I260</f>
        <v>20.513803247411</v>
      </c>
      <c r="K260" s="10" t="n">
        <f aca="false">F260+G260+I260</f>
        <v>468.050526899065</v>
      </c>
    </row>
    <row r="261" customFormat="false" ht="13.8" hidden="false" customHeight="false" outlineLevel="0" collapsed="false">
      <c r="A261" s="5" t="n">
        <v>0.0520017824575663</v>
      </c>
      <c r="B261" s="0" t="n">
        <f aca="false">+B260+1</f>
        <v>246</v>
      </c>
      <c r="C261" s="6" t="n">
        <f aca="false">IF(B261=0,$B$5,C260-F261)</f>
        <v>48886.1810535375</v>
      </c>
      <c r="D261" s="7" t="n">
        <f aca="false">-PMT(A260/12,$B$6-B260,C260)</f>
        <v>522.792774519077</v>
      </c>
      <c r="E261" s="8" t="n">
        <f aca="false">+C260*A260/12</f>
        <v>175.846034270223</v>
      </c>
      <c r="F261" s="8" t="n">
        <f aca="false">+D261-E261</f>
        <v>346.946740248853</v>
      </c>
      <c r="G261" s="10" t="n">
        <f aca="false">$B$7/12*C260</f>
        <v>123.082819484466</v>
      </c>
      <c r="H261" s="10" t="n">
        <f aca="false">$B$8/12*C261</f>
        <v>40.7384842112813</v>
      </c>
      <c r="I261" s="10" t="n">
        <f aca="false">H261*$B$9</f>
        <v>20.3692421056406</v>
      </c>
      <c r="J261" s="10" t="n">
        <f aca="false">H261-I261</f>
        <v>20.3692421056406</v>
      </c>
      <c r="K261" s="10" t="n">
        <f aca="false">F261+G261+I261</f>
        <v>490.39880183896</v>
      </c>
    </row>
    <row r="262" customFormat="false" ht="13.8" hidden="false" customHeight="false" outlineLevel="0" collapsed="false">
      <c r="A262" s="5" t="n">
        <v>0.0405627503442431</v>
      </c>
      <c r="B262" s="0" t="n">
        <f aca="false">+B261+1</f>
        <v>247</v>
      </c>
      <c r="C262" s="6" t="n">
        <f aca="false">IF(B262=0,$B$5,C261-F262)</f>
        <v>48553.6826435479</v>
      </c>
      <c r="D262" s="7" t="n">
        <f aca="false">-PMT(A261/12,$B$6-B261,C261)</f>
        <v>544.345789350183</v>
      </c>
      <c r="E262" s="8" t="n">
        <f aca="false">+C261*A261/12</f>
        <v>211.847379360605</v>
      </c>
      <c r="F262" s="8" t="n">
        <f aca="false">+D262-E262</f>
        <v>332.498409989578</v>
      </c>
      <c r="G262" s="10" t="n">
        <f aca="false">$B$7/12*C261</f>
        <v>122.215452633844</v>
      </c>
      <c r="H262" s="10" t="n">
        <f aca="false">$B$8/12*C262</f>
        <v>40.4614022029566</v>
      </c>
      <c r="I262" s="10" t="n">
        <f aca="false">H262*$B$9</f>
        <v>20.2307011014783</v>
      </c>
      <c r="J262" s="10" t="n">
        <f aca="false">H262-I262</f>
        <v>20.2307011014783</v>
      </c>
      <c r="K262" s="10" t="n">
        <f aca="false">F262+G262+I262</f>
        <v>474.9445637249</v>
      </c>
    </row>
    <row r="263" customFormat="false" ht="13.8" hidden="false" customHeight="false" outlineLevel="0" collapsed="false">
      <c r="A263" s="5" t="n">
        <v>0.0470060310147649</v>
      </c>
      <c r="B263" s="0" t="n">
        <f aca="false">+B262+1</f>
        <v>248</v>
      </c>
      <c r="C263" s="6" t="n">
        <f aca="false">IF(B263=0,$B$5,C262-F263)</f>
        <v>48200.1368288016</v>
      </c>
      <c r="D263" s="7" t="n">
        <f aca="false">-PMT(A262/12,$B$6-B262,C262)</f>
        <v>517.668390360029</v>
      </c>
      <c r="E263" s="8" t="n">
        <f aca="false">+C262*A262/12</f>
        <v>164.122575613654</v>
      </c>
      <c r="F263" s="8" t="n">
        <f aca="false">+D263-E263</f>
        <v>353.545814746375</v>
      </c>
      <c r="G263" s="10" t="n">
        <f aca="false">$B$7/12*C262</f>
        <v>121.38420660887</v>
      </c>
      <c r="H263" s="10" t="n">
        <f aca="false">$B$8/12*C263</f>
        <v>40.166780690668</v>
      </c>
      <c r="I263" s="10" t="n">
        <f aca="false">H263*$B$9</f>
        <v>20.083390345334</v>
      </c>
      <c r="J263" s="10" t="n">
        <f aca="false">H263-I263</f>
        <v>20.083390345334</v>
      </c>
      <c r="K263" s="10" t="n">
        <f aca="false">F263+G263+I263</f>
        <v>495.013411700579</v>
      </c>
    </row>
    <row r="264" customFormat="false" ht="13.8" hidden="false" customHeight="false" outlineLevel="0" collapsed="false">
      <c r="A264" s="5" t="n">
        <v>0.0566086514459631</v>
      </c>
      <c r="B264" s="0" t="n">
        <f aca="false">+B263+1</f>
        <v>249</v>
      </c>
      <c r="C264" s="6" t="n">
        <f aca="false">IF(B264=0,$B$5,C263-F264)</f>
        <v>47856.4726959955</v>
      </c>
      <c r="D264" s="7" t="n">
        <f aca="false">-PMT(A263/12,$B$6-B263,C263)</f>
        <v>532.472226696981</v>
      </c>
      <c r="E264" s="8" t="n">
        <f aca="false">+C263*A263/12</f>
        <v>188.80809389088</v>
      </c>
      <c r="F264" s="8" t="n">
        <f aca="false">+D264-E264</f>
        <v>343.664132806101</v>
      </c>
      <c r="G264" s="10" t="n">
        <f aca="false">$B$7/12*C263</f>
        <v>120.500342072004</v>
      </c>
      <c r="H264" s="10" t="n">
        <f aca="false">$B$8/12*C264</f>
        <v>39.8803939133296</v>
      </c>
      <c r="I264" s="10" t="n">
        <f aca="false">H264*$B$9</f>
        <v>19.9401969566648</v>
      </c>
      <c r="J264" s="10" t="n">
        <f aca="false">H264-I264</f>
        <v>19.9401969566648</v>
      </c>
      <c r="K264" s="10" t="n">
        <f aca="false">F264+G264+I264</f>
        <v>484.10467183477</v>
      </c>
    </row>
    <row r="265" customFormat="false" ht="13.8" hidden="false" customHeight="false" outlineLevel="0" collapsed="false">
      <c r="A265" s="5" t="n">
        <v>0.0428031154975891</v>
      </c>
      <c r="B265" s="0" t="n">
        <f aca="false">+B264+1</f>
        <v>250</v>
      </c>
      <c r="C265" s="6" t="n">
        <f aca="false">IF(B265=0,$B$5,C264-F265)</f>
        <v>47527.4123969613</v>
      </c>
      <c r="D265" s="7" t="n">
        <f aca="false">-PMT(A264/12,$B$6-B264,C264)</f>
        <v>554.817830890909</v>
      </c>
      <c r="E265" s="8" t="n">
        <f aca="false">+C264*A264/12</f>
        <v>225.757531856738</v>
      </c>
      <c r="F265" s="8" t="n">
        <f aca="false">+D265-E265</f>
        <v>329.060299034171</v>
      </c>
      <c r="G265" s="10" t="n">
        <f aca="false">$B$7/12*C264</f>
        <v>119.641181739989</v>
      </c>
      <c r="H265" s="10" t="n">
        <f aca="false">$B$8/12*C265</f>
        <v>39.6061769974677</v>
      </c>
      <c r="I265" s="10" t="n">
        <f aca="false">H265*$B$9</f>
        <v>19.8030884987339</v>
      </c>
      <c r="J265" s="10" t="n">
        <f aca="false">H265-I265</f>
        <v>19.8030884987339</v>
      </c>
      <c r="K265" s="10" t="n">
        <f aca="false">F265+G265+I265</f>
        <v>468.504569272894</v>
      </c>
    </row>
    <row r="266" customFormat="false" ht="13.8" hidden="false" customHeight="false" outlineLevel="0" collapsed="false">
      <c r="A266" s="5" t="n">
        <v>0.0429856728535522</v>
      </c>
      <c r="B266" s="0" t="n">
        <f aca="false">+B265+1</f>
        <v>251</v>
      </c>
      <c r="C266" s="6" t="n">
        <f aca="false">IF(B266=0,$B$5,C265-F266)</f>
        <v>47173.8192509399</v>
      </c>
      <c r="D266" s="7" t="n">
        <f aca="false">-PMT(A265/12,$B$6-B265,C265)</f>
        <v>523.119922865474</v>
      </c>
      <c r="E266" s="8" t="n">
        <f aca="false">+C265*A265/12</f>
        <v>169.526776844057</v>
      </c>
      <c r="F266" s="8" t="n">
        <f aca="false">+D266-E266</f>
        <v>353.593146021417</v>
      </c>
      <c r="G266" s="10" t="n">
        <f aca="false">$B$7/12*C265</f>
        <v>118.818530992403</v>
      </c>
      <c r="H266" s="10" t="n">
        <f aca="false">$B$8/12*C266</f>
        <v>39.3115160424499</v>
      </c>
      <c r="I266" s="10" t="n">
        <f aca="false">H266*$B$9</f>
        <v>19.655758021225</v>
      </c>
      <c r="J266" s="10" t="n">
        <f aca="false">H266-I266</f>
        <v>19.655758021225</v>
      </c>
      <c r="K266" s="10" t="n">
        <f aca="false">F266+G266+I266</f>
        <v>492.067435035045</v>
      </c>
    </row>
    <row r="267" customFormat="false" ht="13.8" hidden="false" customHeight="false" outlineLevel="0" collapsed="false">
      <c r="A267" s="5" t="n">
        <v>0.0538771614628664</v>
      </c>
      <c r="B267" s="0" t="n">
        <f aca="false">+B266+1</f>
        <v>252</v>
      </c>
      <c r="C267" s="6" t="n">
        <f aca="false">IF(B267=0,$B$5,C266-F267)</f>
        <v>46819.2741609972</v>
      </c>
      <c r="D267" s="7" t="n">
        <f aca="false">-PMT(A266/12,$B$6-B266,C266)</f>
        <v>523.528286740473</v>
      </c>
      <c r="E267" s="8" t="n">
        <f aca="false">+C266*A266/12</f>
        <v>168.983196797792</v>
      </c>
      <c r="F267" s="8" t="n">
        <f aca="false">+D267-E267</f>
        <v>354.54508994268</v>
      </c>
      <c r="G267" s="10" t="n">
        <f aca="false">$B$7/12*C266</f>
        <v>117.93454812735</v>
      </c>
      <c r="H267" s="10" t="n">
        <f aca="false">$B$8/12*C267</f>
        <v>39.016061800831</v>
      </c>
      <c r="I267" s="10" t="n">
        <f aca="false">H267*$B$9</f>
        <v>19.5080309004155</v>
      </c>
      <c r="J267" s="10" t="n">
        <f aca="false">H267-I267</f>
        <v>19.5080309004155</v>
      </c>
      <c r="K267" s="10" t="n">
        <f aca="false">F267+G267+I267</f>
        <v>491.987668970446</v>
      </c>
    </row>
    <row r="268" customFormat="false" ht="13.8" hidden="false" customHeight="false" outlineLevel="0" collapsed="false">
      <c r="A268" s="5" t="n">
        <v>0.0447345996833993</v>
      </c>
      <c r="B268" s="0" t="n">
        <f aca="false">+B267+1</f>
        <v>253</v>
      </c>
      <c r="C268" s="6" t="n">
        <f aca="false">IF(B268=0,$B$5,C267-F268)</f>
        <v>46481.4514946664</v>
      </c>
      <c r="D268" s="7" t="n">
        <f aca="false">-PMT(A267/12,$B$6-B267,C267)</f>
        <v>548.030132459671</v>
      </c>
      <c r="E268" s="8" t="n">
        <f aca="false">+C267*A267/12</f>
        <v>210.207466128855</v>
      </c>
      <c r="F268" s="8" t="n">
        <f aca="false">+D268-E268</f>
        <v>337.822666330816</v>
      </c>
      <c r="G268" s="10" t="n">
        <f aca="false">$B$7/12*C267</f>
        <v>117.048185402493</v>
      </c>
      <c r="H268" s="10" t="n">
        <f aca="false">$B$8/12*C268</f>
        <v>38.734542912222</v>
      </c>
      <c r="I268" s="10" t="n">
        <f aca="false">H268*$B$9</f>
        <v>19.367271456111</v>
      </c>
      <c r="J268" s="10" t="n">
        <f aca="false">H268-I268</f>
        <v>19.367271456111</v>
      </c>
      <c r="K268" s="10" t="n">
        <f aca="false">F268+G268+I268</f>
        <v>474.23812318942</v>
      </c>
    </row>
    <row r="269" customFormat="false" ht="13.8" hidden="false" customHeight="false" outlineLevel="0" collapsed="false">
      <c r="A269" s="5" t="n">
        <v>0.0417707310963533</v>
      </c>
      <c r="B269" s="0" t="n">
        <f aca="false">+B268+1</f>
        <v>254</v>
      </c>
      <c r="C269" s="6" t="n">
        <f aca="false">IF(B269=0,$B$5,C268-F269)</f>
        <v>46127.1409626085</v>
      </c>
      <c r="D269" s="7" t="n">
        <f aca="false">-PMT(A268/12,$B$6-B268,C268)</f>
        <v>527.58795916767</v>
      </c>
      <c r="E269" s="8" t="n">
        <f aca="false">+C268*A268/12</f>
        <v>173.27742710977</v>
      </c>
      <c r="F269" s="8" t="n">
        <f aca="false">+D269-E269</f>
        <v>354.310532057899</v>
      </c>
      <c r="G269" s="10" t="n">
        <f aca="false">$B$7/12*C268</f>
        <v>116.203628736666</v>
      </c>
      <c r="H269" s="10" t="n">
        <f aca="false">$B$8/12*C269</f>
        <v>38.4392841355071</v>
      </c>
      <c r="I269" s="10" t="n">
        <f aca="false">H269*$B$9</f>
        <v>19.2196420677535</v>
      </c>
      <c r="J269" s="10" t="n">
        <f aca="false">H269-I269</f>
        <v>19.2196420677535</v>
      </c>
      <c r="K269" s="10" t="n">
        <f aca="false">F269+G269+I269</f>
        <v>489.733802862319</v>
      </c>
    </row>
    <row r="270" customFormat="false" ht="13.8" hidden="false" customHeight="false" outlineLevel="0" collapsed="false">
      <c r="A270" s="5" t="n">
        <v>0.0425626022750852</v>
      </c>
      <c r="B270" s="0" t="n">
        <f aca="false">+B269+1</f>
        <v>255</v>
      </c>
      <c r="C270" s="6" t="n">
        <f aca="false">IF(B270=0,$B$5,C269-F270)</f>
        <v>45766.5868524824</v>
      </c>
      <c r="D270" s="7" t="n">
        <f aca="false">-PMT(A269/12,$B$6-B269,C269)</f>
        <v>521.117810242167</v>
      </c>
      <c r="E270" s="8" t="n">
        <f aca="false">+C269*A269/12</f>
        <v>160.563700116058</v>
      </c>
      <c r="F270" s="8" t="n">
        <f aca="false">+D270-E270</f>
        <v>360.554110126108</v>
      </c>
      <c r="G270" s="10" t="n">
        <f aca="false">$B$7/12*C269</f>
        <v>115.317852406521</v>
      </c>
      <c r="H270" s="10" t="n">
        <f aca="false">$B$8/12*C270</f>
        <v>38.1388223770686</v>
      </c>
      <c r="I270" s="10" t="n">
        <f aca="false">H270*$B$9</f>
        <v>19.0694111885343</v>
      </c>
      <c r="J270" s="10" t="n">
        <f aca="false">H270-I270</f>
        <v>19.0694111885343</v>
      </c>
      <c r="K270" s="10" t="n">
        <f aca="false">F270+G270+I270</f>
        <v>494.941373721164</v>
      </c>
    </row>
    <row r="271" customFormat="false" ht="13.8" hidden="false" customHeight="false" outlineLevel="0" collapsed="false">
      <c r="A271" s="5" t="n">
        <v>0.040448689736331</v>
      </c>
      <c r="B271" s="0" t="n">
        <f aca="false">+B270+1</f>
        <v>256</v>
      </c>
      <c r="C271" s="6" t="n">
        <f aca="false">IF(B271=0,$B$5,C270-F271)</f>
        <v>45406.0889844583</v>
      </c>
      <c r="D271" s="7" t="n">
        <f aca="false">-PMT(A270/12,$B$6-B270,C270)</f>
        <v>522.826620831613</v>
      </c>
      <c r="E271" s="8" t="n">
        <f aca="false">+C270*A270/12</f>
        <v>162.328752807529</v>
      </c>
      <c r="F271" s="8" t="n">
        <f aca="false">+D271-E271</f>
        <v>360.497868024084</v>
      </c>
      <c r="G271" s="10" t="n">
        <f aca="false">$B$7/12*C270</f>
        <v>114.416467131206</v>
      </c>
      <c r="H271" s="10" t="n">
        <f aca="false">$B$8/12*C271</f>
        <v>37.8384074870486</v>
      </c>
      <c r="I271" s="10" t="n">
        <f aca="false">H271*$B$9</f>
        <v>18.9192037435243</v>
      </c>
      <c r="J271" s="10" t="n">
        <f aca="false">H271-I271</f>
        <v>18.9192037435243</v>
      </c>
      <c r="K271" s="10" t="n">
        <f aca="false">F271+G271+I271</f>
        <v>493.833538898814</v>
      </c>
    </row>
    <row r="272" customFormat="false" ht="13.8" hidden="false" customHeight="false" outlineLevel="0" collapsed="false">
      <c r="A272" s="5" t="n">
        <v>0.0437735031213829</v>
      </c>
      <c r="B272" s="0" t="n">
        <f aca="false">+B271+1</f>
        <v>257</v>
      </c>
      <c r="C272" s="6" t="n">
        <f aca="false">IF(B272=0,$B$5,C271-F272)</f>
        <v>45040.8277854281</v>
      </c>
      <c r="D272" s="7" t="n">
        <f aca="false">-PMT(A271/12,$B$6-B271,C271)</f>
        <v>518.312599486194</v>
      </c>
      <c r="E272" s="8" t="n">
        <f aca="false">+C271*A271/12</f>
        <v>153.051400456049</v>
      </c>
      <c r="F272" s="8" t="n">
        <f aca="false">+D272-E272</f>
        <v>365.261199030145</v>
      </c>
      <c r="G272" s="10" t="n">
        <f aca="false">$B$7/12*C271</f>
        <v>113.515222461146</v>
      </c>
      <c r="H272" s="10" t="n">
        <f aca="false">$B$8/12*C272</f>
        <v>37.5340231545235</v>
      </c>
      <c r="I272" s="10" t="n">
        <f aca="false">H272*$B$9</f>
        <v>18.7670115772617</v>
      </c>
      <c r="J272" s="10" t="n">
        <f aca="false">H272-I272</f>
        <v>18.7670115772617</v>
      </c>
      <c r="K272" s="10" t="n">
        <f aca="false">F272+G272+I272</f>
        <v>497.543433068553</v>
      </c>
    </row>
    <row r="273" customFormat="false" ht="13.8" hidden="false" customHeight="false" outlineLevel="0" collapsed="false">
      <c r="A273" s="5" t="n">
        <v>0.0418504063922257</v>
      </c>
      <c r="B273" s="0" t="n">
        <f aca="false">+B272+1</f>
        <v>258</v>
      </c>
      <c r="C273" s="6" t="n">
        <f aca="false">IF(B273=0,$B$5,C272-F273)</f>
        <v>44679.7679949885</v>
      </c>
      <c r="D273" s="7" t="n">
        <f aca="false">-PMT(A272/12,$B$6-B272,C272)</f>
        <v>525.359358410906</v>
      </c>
      <c r="E273" s="8" t="n">
        <f aca="false">+C272*A272/12</f>
        <v>164.299567971259</v>
      </c>
      <c r="F273" s="8" t="n">
        <f aca="false">+D273-E273</f>
        <v>361.059790439647</v>
      </c>
      <c r="G273" s="10" t="n">
        <f aca="false">$B$7/12*C272</f>
        <v>112.60206946357</v>
      </c>
      <c r="H273" s="10" t="n">
        <f aca="false">$B$8/12*C273</f>
        <v>37.2331399958237</v>
      </c>
      <c r="I273" s="10" t="n">
        <f aca="false">H273*$B$9</f>
        <v>18.6165699979119</v>
      </c>
      <c r="J273" s="10" t="n">
        <f aca="false">H273-I273</f>
        <v>18.6165699979119</v>
      </c>
      <c r="K273" s="10" t="n">
        <f aca="false">F273+G273+I273</f>
        <v>492.278429901129</v>
      </c>
    </row>
    <row r="274" customFormat="false" ht="13.8" hidden="false" customHeight="false" outlineLevel="0" collapsed="false">
      <c r="A274" s="5" t="n">
        <v>0.045498101543601</v>
      </c>
      <c r="B274" s="0" t="n">
        <f aca="false">+B273+1</f>
        <v>259</v>
      </c>
      <c r="C274" s="6" t="n">
        <f aca="false">IF(B274=0,$B$5,C273-F274)</f>
        <v>44314.2772638937</v>
      </c>
      <c r="D274" s="7" t="n">
        <f aca="false">-PMT(A273/12,$B$6-B273,C273)</f>
        <v>521.312935103171</v>
      </c>
      <c r="E274" s="8" t="n">
        <f aca="false">+C273*A273/12</f>
        <v>155.822204008386</v>
      </c>
      <c r="F274" s="8" t="n">
        <f aca="false">+D274-E274</f>
        <v>365.490731094785</v>
      </c>
      <c r="G274" s="10" t="n">
        <f aca="false">$B$7/12*C273</f>
        <v>111.699419987471</v>
      </c>
      <c r="H274" s="10" t="n">
        <f aca="false">$B$8/12*C274</f>
        <v>36.9285643865781</v>
      </c>
      <c r="I274" s="10" t="n">
        <f aca="false">H274*$B$9</f>
        <v>18.4642821932891</v>
      </c>
      <c r="J274" s="10" t="n">
        <f aca="false">H274-I274</f>
        <v>18.4642821932891</v>
      </c>
      <c r="K274" s="10" t="n">
        <f aca="false">F274+G274+I274</f>
        <v>495.654433275545</v>
      </c>
    </row>
    <row r="275" customFormat="false" ht="13.8" hidden="false" customHeight="false" outlineLevel="0" collapsed="false">
      <c r="A275" s="5" t="n">
        <v>0.0408301328002729</v>
      </c>
      <c r="B275" s="0" t="n">
        <f aca="false">+B274+1</f>
        <v>260</v>
      </c>
      <c r="C275" s="6" t="n">
        <f aca="false">IF(B275=0,$B$5,C274-F275)</f>
        <v>43953.3611328132</v>
      </c>
      <c r="D275" s="7" t="n">
        <f aca="false">-PMT(A274/12,$B$6-B274,C274)</f>
        <v>528.934088312554</v>
      </c>
      <c r="E275" s="8" t="n">
        <f aca="false">+C274*A274/12</f>
        <v>168.017957231994</v>
      </c>
      <c r="F275" s="8" t="n">
        <f aca="false">+D275-E275</f>
        <v>360.91613108056</v>
      </c>
      <c r="G275" s="10" t="n">
        <f aca="false">$B$7/12*C274</f>
        <v>110.785693159734</v>
      </c>
      <c r="H275" s="10" t="n">
        <f aca="false">$B$8/12*C275</f>
        <v>36.627800944011</v>
      </c>
      <c r="I275" s="10" t="n">
        <f aca="false">H275*$B$9</f>
        <v>18.3139004720055</v>
      </c>
      <c r="J275" s="10" t="n">
        <f aca="false">H275-I275</f>
        <v>18.3139004720055</v>
      </c>
      <c r="K275" s="10" t="n">
        <f aca="false">F275+G275+I275</f>
        <v>490.0157247123</v>
      </c>
    </row>
    <row r="276" customFormat="false" ht="13.8" hidden="false" customHeight="false" outlineLevel="0" collapsed="false">
      <c r="A276" s="5" t="n">
        <v>0.0440041269659509</v>
      </c>
      <c r="B276" s="0" t="n">
        <f aca="false">+B275+1</f>
        <v>261</v>
      </c>
      <c r="C276" s="6" t="n">
        <f aca="false">IF(B276=0,$B$5,C275-F276)</f>
        <v>43583.6309700773</v>
      </c>
      <c r="D276" s="7" t="n">
        <f aca="false">-PMT(A275/12,$B$6-B275,C275)</f>
        <v>519.28196040848</v>
      </c>
      <c r="E276" s="8" t="n">
        <f aca="false">+C275*A275/12</f>
        <v>149.551797672593</v>
      </c>
      <c r="F276" s="8" t="n">
        <f aca="false">+D276-E276</f>
        <v>369.730162735887</v>
      </c>
      <c r="G276" s="10" t="n">
        <f aca="false">$B$7/12*C275</f>
        <v>109.883402832033</v>
      </c>
      <c r="H276" s="10" t="n">
        <f aca="false">$B$8/12*C276</f>
        <v>36.3196924750644</v>
      </c>
      <c r="I276" s="10" t="n">
        <f aca="false">H276*$B$9</f>
        <v>18.1598462375322</v>
      </c>
      <c r="J276" s="10" t="n">
        <f aca="false">H276-I276</f>
        <v>18.1598462375322</v>
      </c>
      <c r="K276" s="10" t="n">
        <f aca="false">F276+G276+I276</f>
        <v>497.773411805452</v>
      </c>
    </row>
    <row r="277" customFormat="false" ht="13.8" hidden="false" customHeight="false" outlineLevel="0" collapsed="false">
      <c r="A277" s="5" t="n">
        <v>0.0541544337293035</v>
      </c>
      <c r="B277" s="0" t="n">
        <f aca="false">+B276+1</f>
        <v>262</v>
      </c>
      <c r="C277" s="6" t="n">
        <f aca="false">IF(B277=0,$B$5,C276-F277)</f>
        <v>43217.6807187684</v>
      </c>
      <c r="D277" s="7" t="n">
        <f aca="false">-PMT(A276/12,$B$6-B276,C276)</f>
        <v>525.771887212549</v>
      </c>
      <c r="E277" s="8" t="n">
        <f aca="false">+C276*A276/12</f>
        <v>159.821635903702</v>
      </c>
      <c r="F277" s="8" t="n">
        <f aca="false">+D277-E277</f>
        <v>365.950251308846</v>
      </c>
      <c r="G277" s="10" t="n">
        <f aca="false">$B$7/12*C276</f>
        <v>108.959077425193</v>
      </c>
      <c r="H277" s="10" t="n">
        <f aca="false">$B$8/12*C277</f>
        <v>36.014733932307</v>
      </c>
      <c r="I277" s="10" t="n">
        <f aca="false">H277*$B$9</f>
        <v>18.0073669661535</v>
      </c>
      <c r="J277" s="10" t="n">
        <f aca="false">H277-I277</f>
        <v>18.0073669661535</v>
      </c>
      <c r="K277" s="10" t="n">
        <f aca="false">F277+G277+I277</f>
        <v>492.916695700193</v>
      </c>
    </row>
    <row r="278" customFormat="false" ht="13.8" hidden="false" customHeight="false" outlineLevel="0" collapsed="false">
      <c r="A278" s="5" t="n">
        <v>0.0546523598244402</v>
      </c>
      <c r="B278" s="0" t="n">
        <f aca="false">+B277+1</f>
        <v>263</v>
      </c>
      <c r="C278" s="6" t="n">
        <f aca="false">IF(B278=0,$B$5,C277-F278)</f>
        <v>42866.05879501</v>
      </c>
      <c r="D278" s="7" t="n">
        <f aca="false">-PMT(A277/12,$B$6-B277,C277)</f>
        <v>546.657675960015</v>
      </c>
      <c r="E278" s="8" t="n">
        <f aca="false">+C277*A277/12</f>
        <v>195.035752201562</v>
      </c>
      <c r="F278" s="8" t="n">
        <f aca="false">+D278-E278</f>
        <v>351.621923758453</v>
      </c>
      <c r="G278" s="10" t="n">
        <f aca="false">$B$7/12*C277</f>
        <v>108.044201796921</v>
      </c>
      <c r="H278" s="10" t="n">
        <f aca="false">$B$8/12*C278</f>
        <v>35.7217156625083</v>
      </c>
      <c r="I278" s="10" t="n">
        <f aca="false">H278*$B$9</f>
        <v>17.8608578312542</v>
      </c>
      <c r="J278" s="10" t="n">
        <f aca="false">H278-I278</f>
        <v>17.8608578312542</v>
      </c>
      <c r="K278" s="10" t="n">
        <f aca="false">F278+G278+I278</f>
        <v>477.526983386629</v>
      </c>
    </row>
    <row r="279" customFormat="false" ht="13.8" hidden="false" customHeight="false" outlineLevel="0" collapsed="false">
      <c r="A279" s="5" t="n">
        <v>0.0504328546712746</v>
      </c>
      <c r="B279" s="0" t="n">
        <f aca="false">+B278+1</f>
        <v>264</v>
      </c>
      <c r="C279" s="6" t="n">
        <f aca="false">IF(B279=0,$B$5,C278-F279)</f>
        <v>42513.6011351572</v>
      </c>
      <c r="D279" s="7" t="n">
        <f aca="false">-PMT(A278/12,$B$6-B278,C278)</f>
        <v>547.685265646131</v>
      </c>
      <c r="E279" s="8" t="n">
        <f aca="false">+C278*A278/12</f>
        <v>195.227605793374</v>
      </c>
      <c r="F279" s="8" t="n">
        <f aca="false">+D279-E279</f>
        <v>352.457659852756</v>
      </c>
      <c r="G279" s="10" t="n">
        <f aca="false">$B$7/12*C278</f>
        <v>107.165146987525</v>
      </c>
      <c r="H279" s="10" t="n">
        <f aca="false">$B$8/12*C279</f>
        <v>35.4280009459643</v>
      </c>
      <c r="I279" s="10" t="n">
        <f aca="false">H279*$B$9</f>
        <v>17.7140004729822</v>
      </c>
      <c r="J279" s="10" t="n">
        <f aca="false">H279-I279</f>
        <v>17.7140004729822</v>
      </c>
      <c r="K279" s="10" t="n">
        <f aca="false">F279+G279+I279</f>
        <v>477.336807313264</v>
      </c>
    </row>
    <row r="280" customFormat="false" ht="13.8" hidden="false" customHeight="false" outlineLevel="0" collapsed="false">
      <c r="A280" s="5" t="n">
        <v>0.041137558317993</v>
      </c>
      <c r="B280" s="0" t="n">
        <f aca="false">+B279+1</f>
        <v>265</v>
      </c>
      <c r="C280" s="6" t="n">
        <f aca="false">IF(B280=0,$B$5,C279-F280)</f>
        <v>42153.179321875</v>
      </c>
      <c r="D280" s="7" t="n">
        <f aca="false">-PMT(A279/12,$B$6-B279,C279)</f>
        <v>539.095335582352</v>
      </c>
      <c r="E280" s="8" t="n">
        <f aca="false">+C279*A279/12</f>
        <v>178.67352230016</v>
      </c>
      <c r="F280" s="8" t="n">
        <f aca="false">+D280-E280</f>
        <v>360.421813282192</v>
      </c>
      <c r="G280" s="10" t="n">
        <f aca="false">$B$7/12*C279</f>
        <v>106.284002837893</v>
      </c>
      <c r="H280" s="10" t="n">
        <f aca="false">$B$8/12*C280</f>
        <v>35.1276494348959</v>
      </c>
      <c r="I280" s="10" t="n">
        <f aca="false">H280*$B$9</f>
        <v>17.5638247174479</v>
      </c>
      <c r="J280" s="10" t="n">
        <f aca="false">H280-I280</f>
        <v>17.5638247174479</v>
      </c>
      <c r="K280" s="10" t="n">
        <f aca="false">F280+G280+I280</f>
        <v>484.269640837533</v>
      </c>
    </row>
    <row r="281" customFormat="false" ht="13.8" hidden="false" customHeight="false" outlineLevel="0" collapsed="false">
      <c r="A281" s="5" t="n">
        <v>0.0525064652105437</v>
      </c>
      <c r="B281" s="0" t="n">
        <f aca="false">+B280+1</f>
        <v>266</v>
      </c>
      <c r="C281" s="6" t="n">
        <f aca="false">IF(B281=0,$B$5,C280-F281)</f>
        <v>41777.0465746903</v>
      </c>
      <c r="D281" s="7" t="n">
        <f aca="false">-PMT(A280/12,$B$6-B280,C280)</f>
        <v>520.639319904917</v>
      </c>
      <c r="E281" s="8" t="n">
        <f aca="false">+C280*A280/12</f>
        <v>144.506572720204</v>
      </c>
      <c r="F281" s="8" t="n">
        <f aca="false">+D281-E281</f>
        <v>376.132747184712</v>
      </c>
      <c r="G281" s="10" t="n">
        <f aca="false">$B$7/12*C280</f>
        <v>105.382948304688</v>
      </c>
      <c r="H281" s="10" t="n">
        <f aca="false">$B$8/12*C281</f>
        <v>34.8142054789086</v>
      </c>
      <c r="I281" s="10" t="n">
        <f aca="false">H281*$B$9</f>
        <v>17.4071027394543</v>
      </c>
      <c r="J281" s="10" t="n">
        <f aca="false">H281-I281</f>
        <v>17.4071027394543</v>
      </c>
      <c r="K281" s="10" t="n">
        <f aca="false">F281+G281+I281</f>
        <v>498.922798228854</v>
      </c>
    </row>
    <row r="282" customFormat="false" ht="13.8" hidden="false" customHeight="false" outlineLevel="0" collapsed="false">
      <c r="A282" s="5" t="n">
        <v>0.0429569943375249</v>
      </c>
      <c r="B282" s="0" t="n">
        <f aca="false">+B281+1</f>
        <v>267</v>
      </c>
      <c r="C282" s="6" t="n">
        <f aca="false">IF(B282=0,$B$5,C281-F282)</f>
        <v>41416.8026020444</v>
      </c>
      <c r="D282" s="7" t="n">
        <f aca="false">-PMT(A281/12,$B$6-B281,C281)</f>
        <v>543.041059526977</v>
      </c>
      <c r="E282" s="8" t="n">
        <f aca="false">+C281*A281/12</f>
        <v>182.797086881103</v>
      </c>
      <c r="F282" s="8" t="n">
        <f aca="false">+D282-E282</f>
        <v>360.243972645874</v>
      </c>
      <c r="G282" s="10" t="n">
        <f aca="false">$B$7/12*C281</f>
        <v>104.442616436726</v>
      </c>
      <c r="H282" s="10" t="n">
        <f aca="false">$B$8/12*C282</f>
        <v>34.5140021683704</v>
      </c>
      <c r="I282" s="10" t="n">
        <f aca="false">H282*$B$9</f>
        <v>17.2570010841852</v>
      </c>
      <c r="J282" s="10" t="n">
        <f aca="false">H282-I282</f>
        <v>17.2570010841852</v>
      </c>
      <c r="K282" s="10" t="n">
        <f aca="false">F282+G282+I282</f>
        <v>481.943590166785</v>
      </c>
    </row>
    <row r="283" customFormat="false" ht="13.8" hidden="false" customHeight="false" outlineLevel="0" collapsed="false">
      <c r="A283" s="5" t="n">
        <v>0.0467043309136495</v>
      </c>
      <c r="B283" s="0" t="n">
        <f aca="false">+B282+1</f>
        <v>268</v>
      </c>
      <c r="C283" s="6" t="n">
        <f aca="false">IF(B283=0,$B$5,C282-F283)</f>
        <v>41040.6965437549</v>
      </c>
      <c r="D283" s="7" t="n">
        <f aca="false">-PMT(A282/12,$B$6-B282,C282)</f>
        <v>524.367837860766</v>
      </c>
      <c r="E283" s="8" t="n">
        <f aca="false">+C282*A282/12</f>
        <v>148.261779571201</v>
      </c>
      <c r="F283" s="8" t="n">
        <f aca="false">+D283-E283</f>
        <v>376.106058289565</v>
      </c>
      <c r="G283" s="10" t="n">
        <f aca="false">$B$7/12*C282</f>
        <v>103.542006505111</v>
      </c>
      <c r="H283" s="10" t="n">
        <f aca="false">$B$8/12*C283</f>
        <v>34.2005804531291</v>
      </c>
      <c r="I283" s="10" t="n">
        <f aca="false">H283*$B$9</f>
        <v>17.1002902265645</v>
      </c>
      <c r="J283" s="10" t="n">
        <f aca="false">H283-I283</f>
        <v>17.1002902265645</v>
      </c>
      <c r="K283" s="10" t="n">
        <f aca="false">F283+G283+I283</f>
        <v>496.748355021241</v>
      </c>
    </row>
    <row r="284" customFormat="false" ht="13.8" hidden="false" customHeight="false" outlineLevel="0" collapsed="false">
      <c r="A284" s="5" t="n">
        <v>0.0406713232584741</v>
      </c>
      <c r="B284" s="0" t="n">
        <f aca="false">+B283+1</f>
        <v>269</v>
      </c>
      <c r="C284" s="6" t="n">
        <f aca="false">IF(B284=0,$B$5,C283-F284)</f>
        <v>40668.8533698977</v>
      </c>
      <c r="D284" s="7" t="n">
        <f aca="false">-PMT(A283/12,$B$6-B283,C283)</f>
        <v>531.574696549336</v>
      </c>
      <c r="E284" s="8" t="n">
        <f aca="false">+C283*A283/12</f>
        <v>159.731522692183</v>
      </c>
      <c r="F284" s="8" t="n">
        <f aca="false">+D284-E284</f>
        <v>371.843173857153</v>
      </c>
      <c r="G284" s="10" t="n">
        <f aca="false">$B$7/12*C283</f>
        <v>102.601741359387</v>
      </c>
      <c r="H284" s="10" t="n">
        <f aca="false">$B$8/12*C284</f>
        <v>33.8907111415814</v>
      </c>
      <c r="I284" s="10" t="n">
        <f aca="false">H284*$B$9</f>
        <v>16.9453555707907</v>
      </c>
      <c r="J284" s="10" t="n">
        <f aca="false">H284-I284</f>
        <v>16.9453555707907</v>
      </c>
      <c r="K284" s="10" t="n">
        <f aca="false">F284+G284+I284</f>
        <v>491.39027078733</v>
      </c>
    </row>
    <row r="285" customFormat="false" ht="13.8" hidden="false" customHeight="false" outlineLevel="0" collapsed="false">
      <c r="A285" s="5" t="n">
        <v>0.0408840534827023</v>
      </c>
      <c r="B285" s="0" t="n">
        <f aca="false">+B284+1</f>
        <v>270</v>
      </c>
      <c r="C285" s="6" t="n">
        <f aca="false">IF(B285=0,$B$5,C284-F285)</f>
        <v>40286.5738231299</v>
      </c>
      <c r="D285" s="7" t="n">
        <f aca="false">-PMT(A284/12,$B$6-B284,C284)</f>
        <v>520.117553597684</v>
      </c>
      <c r="E285" s="8" t="n">
        <f aca="false">+C284*A284/12</f>
        <v>137.838006829883</v>
      </c>
      <c r="F285" s="8" t="n">
        <f aca="false">+D285-E285</f>
        <v>382.279546767801</v>
      </c>
      <c r="G285" s="10" t="n">
        <f aca="false">$B$7/12*C284</f>
        <v>101.672133424744</v>
      </c>
      <c r="H285" s="10" t="n">
        <f aca="false">$B$8/12*C285</f>
        <v>33.5721448526083</v>
      </c>
      <c r="I285" s="10" t="n">
        <f aca="false">H285*$B$9</f>
        <v>16.7860724263041</v>
      </c>
      <c r="J285" s="10" t="n">
        <f aca="false">H285-I285</f>
        <v>16.7860724263041</v>
      </c>
      <c r="K285" s="10" t="n">
        <f aca="false">F285+G285+I285</f>
        <v>500.73775261885</v>
      </c>
    </row>
    <row r="286" customFormat="false" ht="13.8" hidden="false" customHeight="false" outlineLevel="0" collapsed="false">
      <c r="A286" s="5" t="n">
        <v>0.0449989791582791</v>
      </c>
      <c r="B286" s="0" t="n">
        <f aca="false">+B285+1</f>
        <v>271</v>
      </c>
      <c r="C286" s="6" t="n">
        <f aca="false">IF(B286=0,$B$5,C285-F286)</f>
        <v>39903.3155540069</v>
      </c>
      <c r="D286" s="7" t="n">
        <f aca="false">-PMT(A285/12,$B$6-B285,C285)</f>
        <v>520.514805691369</v>
      </c>
      <c r="E286" s="8" t="n">
        <f aca="false">+C285*A285/12</f>
        <v>137.256536568307</v>
      </c>
      <c r="F286" s="8" t="n">
        <f aca="false">+D286-E286</f>
        <v>383.258269123063</v>
      </c>
      <c r="G286" s="10" t="n">
        <f aca="false">$B$7/12*C285</f>
        <v>100.716434557825</v>
      </c>
      <c r="H286" s="10" t="n">
        <f aca="false">$B$8/12*C286</f>
        <v>33.2527629616724</v>
      </c>
      <c r="I286" s="10" t="n">
        <f aca="false">H286*$B$9</f>
        <v>16.6263814808362</v>
      </c>
      <c r="J286" s="10" t="n">
        <f aca="false">H286-I286</f>
        <v>16.6263814808362</v>
      </c>
      <c r="K286" s="10" t="n">
        <f aca="false">F286+G286+I286</f>
        <v>500.601085161724</v>
      </c>
    </row>
    <row r="287" customFormat="false" ht="13.8" hidden="false" customHeight="false" outlineLevel="0" collapsed="false">
      <c r="A287" s="5" t="n">
        <v>0.0481472479840701</v>
      </c>
      <c r="B287" s="0" t="n">
        <f aca="false">+B286+1</f>
        <v>272</v>
      </c>
      <c r="C287" s="6" t="n">
        <f aca="false">IF(B287=0,$B$5,C286-F287)</f>
        <v>39524.7944401355</v>
      </c>
      <c r="D287" s="7" t="n">
        <f aca="false">-PMT(A286/12,$B$6-B286,C286)</f>
        <v>528.155152618085</v>
      </c>
      <c r="E287" s="8" t="n">
        <f aca="false">+C286*A286/12</f>
        <v>149.634038746749</v>
      </c>
      <c r="F287" s="8" t="n">
        <f aca="false">+D287-E287</f>
        <v>378.521113871335</v>
      </c>
      <c r="G287" s="10" t="n">
        <f aca="false">$B$7/12*C286</f>
        <v>99.7582888850171</v>
      </c>
      <c r="H287" s="10" t="n">
        <f aca="false">$B$8/12*C287</f>
        <v>32.9373287001129</v>
      </c>
      <c r="I287" s="10" t="n">
        <f aca="false">H287*$B$9</f>
        <v>16.4686643500565</v>
      </c>
      <c r="J287" s="10" t="n">
        <f aca="false">H287-I287</f>
        <v>16.4686643500565</v>
      </c>
      <c r="K287" s="10" t="n">
        <f aca="false">F287+G287+I287</f>
        <v>494.748067106409</v>
      </c>
    </row>
    <row r="288" customFormat="false" ht="13.8" hidden="false" customHeight="false" outlineLevel="0" collapsed="false">
      <c r="A288" s="5" t="n">
        <v>0.0508371315618711</v>
      </c>
      <c r="B288" s="0" t="n">
        <f aca="false">+B287+1</f>
        <v>273</v>
      </c>
      <c r="C288" s="6" t="n">
        <f aca="false">IF(B288=0,$B$5,C287-F288)</f>
        <v>39149.3935620063</v>
      </c>
      <c r="D288" s="7" t="n">
        <f aca="false">-PMT(A287/12,$B$6-B287,C287)</f>
        <v>533.985051414956</v>
      </c>
      <c r="E288" s="8" t="n">
        <f aca="false">+C287*A287/12</f>
        <v>158.584173285717</v>
      </c>
      <c r="F288" s="8" t="n">
        <f aca="false">+D288-E288</f>
        <v>375.40087812924</v>
      </c>
      <c r="G288" s="10" t="n">
        <f aca="false">$B$7/12*C287</f>
        <v>98.8119861003388</v>
      </c>
      <c r="H288" s="10" t="n">
        <f aca="false">$B$8/12*C288</f>
        <v>32.6244946350052</v>
      </c>
      <c r="I288" s="10" t="n">
        <f aca="false">H288*$B$9</f>
        <v>16.3122473175026</v>
      </c>
      <c r="J288" s="10" t="n">
        <f aca="false">H288-I288</f>
        <v>16.3122473175026</v>
      </c>
      <c r="K288" s="10" t="n">
        <f aca="false">F288+G288+I288</f>
        <v>490.525111547081</v>
      </c>
    </row>
    <row r="289" customFormat="false" ht="13.8" hidden="false" customHeight="false" outlineLevel="0" collapsed="false">
      <c r="A289" s="5" t="n">
        <v>0.0503253012348186</v>
      </c>
      <c r="B289" s="0" t="n">
        <f aca="false">+B288+1</f>
        <v>274</v>
      </c>
      <c r="C289" s="6" t="n">
        <f aca="false">IF(B289=0,$B$5,C288-F289)</f>
        <v>38776.3029490973</v>
      </c>
      <c r="D289" s="7" t="n">
        <f aca="false">-PMT(A288/12,$B$6-B288,C288)</f>
        <v>538.944185498892</v>
      </c>
      <c r="E289" s="8" t="n">
        <f aca="false">+C288*A288/12</f>
        <v>165.853572589932</v>
      </c>
      <c r="F289" s="8" t="n">
        <f aca="false">+D289-E289</f>
        <v>373.09061290896</v>
      </c>
      <c r="G289" s="10" t="n">
        <f aca="false">$B$7/12*C288</f>
        <v>97.8734839050157</v>
      </c>
      <c r="H289" s="10" t="n">
        <f aca="false">$B$8/12*C289</f>
        <v>32.3135857909144</v>
      </c>
      <c r="I289" s="10" t="n">
        <f aca="false">H289*$B$9</f>
        <v>16.1567928954572</v>
      </c>
      <c r="J289" s="10" t="n">
        <f aca="false">H289-I289</f>
        <v>16.1567928954572</v>
      </c>
      <c r="K289" s="10" t="n">
        <f aca="false">F289+G289+I289</f>
        <v>487.120889709433</v>
      </c>
    </row>
    <row r="290" customFormat="false" ht="13.8" hidden="false" customHeight="false" outlineLevel="0" collapsed="false">
      <c r="A290" s="5" t="n">
        <v>0.0545979499431811</v>
      </c>
      <c r="B290" s="0" t="n">
        <f aca="false">+B289+1</f>
        <v>275</v>
      </c>
      <c r="C290" s="6" t="n">
        <f aca="false">IF(B290=0,$B$5,C289-F290)</f>
        <v>38400.9135896872</v>
      </c>
      <c r="D290" s="7" t="n">
        <f aca="false">-PMT(A289/12,$B$6-B289,C289)</f>
        <v>538.008453300582</v>
      </c>
      <c r="E290" s="8" t="n">
        <f aca="false">+C289*A289/12</f>
        <v>162.619093890492</v>
      </c>
      <c r="F290" s="8" t="n">
        <f aca="false">+D290-E290</f>
        <v>375.38935941009</v>
      </c>
      <c r="G290" s="10" t="n">
        <f aca="false">$B$7/12*C289</f>
        <v>96.9407573727433</v>
      </c>
      <c r="H290" s="10" t="n">
        <f aca="false">$B$8/12*C290</f>
        <v>32.0007613247394</v>
      </c>
      <c r="I290" s="10" t="n">
        <f aca="false">H290*$B$9</f>
        <v>16.0003806623697</v>
      </c>
      <c r="J290" s="10" t="n">
        <f aca="false">H290-I290</f>
        <v>16.0003806623697</v>
      </c>
      <c r="K290" s="10" t="n">
        <f aca="false">F290+G290+I290</f>
        <v>488.330497445203</v>
      </c>
    </row>
    <row r="291" customFormat="false" ht="13.8" hidden="false" customHeight="false" outlineLevel="0" collapsed="false">
      <c r="A291" s="5" t="n">
        <v>0.0524636944553597</v>
      </c>
      <c r="B291" s="0" t="n">
        <f aca="false">+B290+1</f>
        <v>276</v>
      </c>
      <c r="C291" s="6" t="n">
        <f aca="false">IF(B291=0,$B$5,C290-F291)</f>
        <v>38029.8658322564</v>
      </c>
      <c r="D291" s="7" t="n">
        <f aca="false">-PMT(A290/12,$B$6-B290,C290)</f>
        <v>545.765353926014</v>
      </c>
      <c r="E291" s="8" t="n">
        <f aca="false">+C290*A290/12</f>
        <v>174.717596495181</v>
      </c>
      <c r="F291" s="8" t="n">
        <f aca="false">+D291-E291</f>
        <v>371.047757430834</v>
      </c>
      <c r="G291" s="10" t="n">
        <f aca="false">$B$7/12*C290</f>
        <v>96.0022839742181</v>
      </c>
      <c r="H291" s="10" t="n">
        <f aca="false">$B$8/12*C291</f>
        <v>31.6915548602137</v>
      </c>
      <c r="I291" s="10" t="n">
        <f aca="false">H291*$B$9</f>
        <v>15.8457774301068</v>
      </c>
      <c r="J291" s="10" t="n">
        <f aca="false">H291-I291</f>
        <v>15.8457774301068</v>
      </c>
      <c r="K291" s="10" t="n">
        <f aca="false">F291+G291+I291</f>
        <v>482.895818835159</v>
      </c>
    </row>
    <row r="292" customFormat="false" ht="13.8" hidden="false" customHeight="false" outlineLevel="0" collapsed="false">
      <c r="A292" s="5" t="n">
        <v>0.0584646022981009</v>
      </c>
      <c r="B292" s="0" t="n">
        <f aca="false">+B291+1</f>
        <v>277</v>
      </c>
      <c r="C292" s="6" t="n">
        <f aca="false">IF(B292=0,$B$5,C291-F292)</f>
        <v>37654.207234904</v>
      </c>
      <c r="D292" s="7" t="n">
        <f aca="false">-PMT(A291/12,$B$6-B291,C291)</f>
        <v>541.924202452525</v>
      </c>
      <c r="E292" s="8" t="n">
        <f aca="false">+C291*A291/12</f>
        <v>166.265605100152</v>
      </c>
      <c r="F292" s="8" t="n">
        <f aca="false">+D292-E292</f>
        <v>375.658597352373</v>
      </c>
      <c r="G292" s="10" t="n">
        <f aca="false">$B$7/12*C291</f>
        <v>95.074664580641</v>
      </c>
      <c r="H292" s="10" t="n">
        <f aca="false">$B$8/12*C292</f>
        <v>31.3785060290867</v>
      </c>
      <c r="I292" s="10" t="n">
        <f aca="false">H292*$B$9</f>
        <v>15.6892530145433</v>
      </c>
      <c r="J292" s="10" t="n">
        <f aca="false">H292-I292</f>
        <v>15.6892530145433</v>
      </c>
      <c r="K292" s="10" t="n">
        <f aca="false">F292+G292+I292</f>
        <v>486.422514947558</v>
      </c>
    </row>
    <row r="293" customFormat="false" ht="13.8" hidden="false" customHeight="false" outlineLevel="0" collapsed="false">
      <c r="A293" s="5" t="n">
        <v>0.0596915176804167</v>
      </c>
      <c r="B293" s="0" t="n">
        <f aca="false">+B292+1</f>
        <v>278</v>
      </c>
      <c r="C293" s="6" t="n">
        <f aca="false">IF(B293=0,$B$5,C292-F293)</f>
        <v>37285.014040101</v>
      </c>
      <c r="D293" s="7" t="n">
        <f aca="false">-PMT(A292/12,$B$6-B292,C292)</f>
        <v>552.64638237295</v>
      </c>
      <c r="E293" s="8" t="n">
        <f aca="false">+C292*A292/12</f>
        <v>183.453187569911</v>
      </c>
      <c r="F293" s="8" t="n">
        <f aca="false">+D293-E293</f>
        <v>369.193194803039</v>
      </c>
      <c r="G293" s="10" t="n">
        <f aca="false">$B$7/12*C292</f>
        <v>94.13551808726</v>
      </c>
      <c r="H293" s="10" t="n">
        <f aca="false">$B$8/12*C293</f>
        <v>31.0708450334175</v>
      </c>
      <c r="I293" s="10" t="n">
        <f aca="false">H293*$B$9</f>
        <v>15.5354225167087</v>
      </c>
      <c r="J293" s="10" t="n">
        <f aca="false">H293-I293</f>
        <v>15.5354225167087</v>
      </c>
      <c r="K293" s="10" t="n">
        <f aca="false">F293+G293+I293</f>
        <v>478.864135407007</v>
      </c>
    </row>
    <row r="294" customFormat="false" ht="13.8" hidden="false" customHeight="false" outlineLevel="0" collapsed="false">
      <c r="A294" s="5" t="n">
        <v>0.0404298833951433</v>
      </c>
      <c r="B294" s="0" t="n">
        <f aca="false">+B293+1</f>
        <v>279</v>
      </c>
      <c r="C294" s="6" t="n">
        <f aca="false">IF(B294=0,$B$5,C293-F294)</f>
        <v>36915.6507986555</v>
      </c>
      <c r="D294" s="7" t="n">
        <f aca="false">-PMT(A293/12,$B$6-B293,C293)</f>
        <v>554.82983101125</v>
      </c>
      <c r="E294" s="8" t="n">
        <f aca="false">+C293*A293/12</f>
        <v>185.466589565773</v>
      </c>
      <c r="F294" s="8" t="n">
        <f aca="false">+D294-E294</f>
        <v>369.363241445478</v>
      </c>
      <c r="G294" s="10" t="n">
        <f aca="false">$B$7/12*C293</f>
        <v>93.2125351002525</v>
      </c>
      <c r="H294" s="10" t="n">
        <f aca="false">$B$8/12*C294</f>
        <v>30.7630423322129</v>
      </c>
      <c r="I294" s="10" t="n">
        <f aca="false">H294*$B$9</f>
        <v>15.3815211661065</v>
      </c>
      <c r="J294" s="10" t="n">
        <f aca="false">H294-I294</f>
        <v>15.3815211661065</v>
      </c>
      <c r="K294" s="10" t="n">
        <f aca="false">F294+G294+I294</f>
        <v>477.957297711837</v>
      </c>
    </row>
    <row r="295" customFormat="false" ht="13.8" hidden="false" customHeight="false" outlineLevel="0" collapsed="false">
      <c r="A295" s="5" t="n">
        <v>0.0546700856001084</v>
      </c>
      <c r="B295" s="0" t="n">
        <f aca="false">+B294+1</f>
        <v>280</v>
      </c>
      <c r="C295" s="6" t="n">
        <f aca="false">IF(B295=0,$B$5,C294-F295)</f>
        <v>36518.5017571757</v>
      </c>
      <c r="D295" s="7" t="n">
        <f aca="false">-PMT(A294/12,$B$6-B294,C294)</f>
        <v>521.523662916948</v>
      </c>
      <c r="E295" s="8" t="n">
        <f aca="false">+C294*A294/12</f>
        <v>124.374621437123</v>
      </c>
      <c r="F295" s="8" t="n">
        <f aca="false">+D295-E295</f>
        <v>397.149041479825</v>
      </c>
      <c r="G295" s="10" t="n">
        <f aca="false">$B$7/12*C294</f>
        <v>92.2891269966388</v>
      </c>
      <c r="H295" s="10" t="n">
        <f aca="false">$B$8/12*C295</f>
        <v>30.4320847976464</v>
      </c>
      <c r="I295" s="10" t="n">
        <f aca="false">H295*$B$9</f>
        <v>15.2160423988232</v>
      </c>
      <c r="J295" s="10" t="n">
        <f aca="false">H295-I295</f>
        <v>15.2160423988232</v>
      </c>
      <c r="K295" s="10" t="n">
        <f aca="false">F295+G295+I295</f>
        <v>504.654210875287</v>
      </c>
    </row>
    <row r="296" customFormat="false" ht="13.8" hidden="false" customHeight="false" outlineLevel="0" collapsed="false">
      <c r="A296" s="5" t="n">
        <v>0.0423426370940416</v>
      </c>
      <c r="B296" s="0" t="n">
        <f aca="false">+B295+1</f>
        <v>281</v>
      </c>
      <c r="C296" s="6" t="n">
        <f aca="false">IF(B296=0,$B$5,C295-F296)</f>
        <v>36139.1371217031</v>
      </c>
      <c r="D296" s="7" t="n">
        <f aca="false">-PMT(A295/12,$B$6-B295,C295)</f>
        <v>545.737103560296</v>
      </c>
      <c r="E296" s="8" t="n">
        <f aca="false">+C295*A295/12</f>
        <v>166.372468087709</v>
      </c>
      <c r="F296" s="8" t="n">
        <f aca="false">+D296-E296</f>
        <v>379.364635472587</v>
      </c>
      <c r="G296" s="10" t="n">
        <f aca="false">$B$7/12*C295</f>
        <v>91.2962543929392</v>
      </c>
      <c r="H296" s="10" t="n">
        <f aca="false">$B$8/12*C296</f>
        <v>30.1159476014192</v>
      </c>
      <c r="I296" s="10" t="n">
        <f aca="false">H296*$B$9</f>
        <v>15.0579738007096</v>
      </c>
      <c r="J296" s="10" t="n">
        <f aca="false">H296-I296</f>
        <v>15.0579738007096</v>
      </c>
      <c r="K296" s="10" t="n">
        <f aca="false">F296+G296+I296</f>
        <v>485.718863666236</v>
      </c>
    </row>
    <row r="297" customFormat="false" ht="13.8" hidden="false" customHeight="false" outlineLevel="0" collapsed="false">
      <c r="A297" s="5" t="n">
        <v>0.0598149696533543</v>
      </c>
      <c r="B297" s="0" t="n">
        <f aca="false">+B296+1</f>
        <v>282</v>
      </c>
      <c r="C297" s="6" t="n">
        <f aca="false">IF(B297=0,$B$5,C296-F297)</f>
        <v>35741.6793196858</v>
      </c>
      <c r="D297" s="7" t="n">
        <f aca="false">-PMT(A296/12,$B$6-B296,C296)</f>
        <v>524.976666020297</v>
      </c>
      <c r="E297" s="8" t="n">
        <f aca="false">+C296*A296/12</f>
        <v>127.518864003007</v>
      </c>
      <c r="F297" s="8" t="n">
        <f aca="false">+D297-E297</f>
        <v>397.45780201729</v>
      </c>
      <c r="G297" s="10" t="n">
        <f aca="false">$B$7/12*C296</f>
        <v>90.3478428042577</v>
      </c>
      <c r="H297" s="10" t="n">
        <f aca="false">$B$8/12*C297</f>
        <v>29.7847327664048</v>
      </c>
      <c r="I297" s="10" t="n">
        <f aca="false">H297*$B$9</f>
        <v>14.8923663832024</v>
      </c>
      <c r="J297" s="10" t="n">
        <f aca="false">H297-I297</f>
        <v>14.8923663832024</v>
      </c>
      <c r="K297" s="10" t="n">
        <f aca="false">F297+G297+I297</f>
        <v>502.698011204751</v>
      </c>
    </row>
    <row r="298" customFormat="false" ht="13.8" hidden="false" customHeight="false" outlineLevel="0" collapsed="false">
      <c r="A298" s="5" t="n">
        <v>0.0590621775998454</v>
      </c>
      <c r="B298" s="0" t="n">
        <f aca="false">+B297+1</f>
        <v>283</v>
      </c>
      <c r="C298" s="6" t="n">
        <f aca="false">IF(B298=0,$B$5,C297-F298)</f>
        <v>35365.6466839278</v>
      </c>
      <c r="D298" s="7" t="n">
        <f aca="false">-PMT(A297/12,$B$6-B297,C297)</f>
        <v>554.189924413553</v>
      </c>
      <c r="E298" s="8" t="n">
        <f aca="false">+C297*A297/12</f>
        <v>178.157288655577</v>
      </c>
      <c r="F298" s="8" t="n">
        <f aca="false">+D298-E298</f>
        <v>376.032635757976</v>
      </c>
      <c r="G298" s="10" t="n">
        <f aca="false">$B$7/12*C297</f>
        <v>89.3541982992145</v>
      </c>
      <c r="H298" s="10" t="n">
        <f aca="false">$B$8/12*C298</f>
        <v>29.4713722366065</v>
      </c>
      <c r="I298" s="10" t="n">
        <f aca="false">H298*$B$9</f>
        <v>14.7356861183033</v>
      </c>
      <c r="J298" s="10" t="n">
        <f aca="false">H298-I298</f>
        <v>14.7356861183033</v>
      </c>
      <c r="K298" s="10" t="n">
        <f aca="false">F298+G298+I298</f>
        <v>480.122520175494</v>
      </c>
    </row>
    <row r="299" customFormat="false" ht="13.8" hidden="false" customHeight="false" outlineLevel="0" collapsed="false">
      <c r="A299" s="5" t="n">
        <v>0.0479222640800909</v>
      </c>
      <c r="B299" s="0" t="n">
        <f aca="false">+B298+1</f>
        <v>284</v>
      </c>
      <c r="C299" s="6" t="n">
        <f aca="false">IF(B299=0,$B$5,C298-F299)</f>
        <v>34986.7846062967</v>
      </c>
      <c r="D299" s="7" t="n">
        <f aca="false">-PMT(A298/12,$B$6-B298,C298)</f>
        <v>552.926419746102</v>
      </c>
      <c r="E299" s="8" t="n">
        <f aca="false">+C298*A298/12</f>
        <v>174.064342114961</v>
      </c>
      <c r="F299" s="8" t="n">
        <f aca="false">+D299-E299</f>
        <v>378.862077631141</v>
      </c>
      <c r="G299" s="10" t="n">
        <f aca="false">$B$7/12*C298</f>
        <v>88.4141167098196</v>
      </c>
      <c r="H299" s="10" t="n">
        <f aca="false">$B$8/12*C299</f>
        <v>29.1556538385806</v>
      </c>
      <c r="I299" s="10" t="n">
        <f aca="false">H299*$B$9</f>
        <v>14.5778269192903</v>
      </c>
      <c r="J299" s="10" t="n">
        <f aca="false">H299-I299</f>
        <v>14.5778269192903</v>
      </c>
      <c r="K299" s="10" t="n">
        <f aca="false">F299+G299+I299</f>
        <v>481.854021260251</v>
      </c>
    </row>
    <row r="300" customFormat="false" ht="13.8" hidden="false" customHeight="false" outlineLevel="0" collapsed="false">
      <c r="A300" s="5" t="n">
        <v>0.0423592360007344</v>
      </c>
      <c r="B300" s="0" t="n">
        <f aca="false">+B299+1</f>
        <v>285</v>
      </c>
      <c r="C300" s="6" t="n">
        <f aca="false">IF(B300=0,$B$5,C299-F300)</f>
        <v>34591.8523866071</v>
      </c>
      <c r="D300" s="7" t="n">
        <f aca="false">-PMT(A299/12,$B$6-B299,C299)</f>
        <v>534.652713957628</v>
      </c>
      <c r="E300" s="8" t="n">
        <f aca="false">+C299*A299/12</f>
        <v>139.720494268017</v>
      </c>
      <c r="F300" s="8" t="n">
        <f aca="false">+D300-E300</f>
        <v>394.93221968961</v>
      </c>
      <c r="G300" s="10" t="n">
        <f aca="false">$B$7/12*C299</f>
        <v>87.4669615157417</v>
      </c>
      <c r="H300" s="10" t="n">
        <f aca="false">$B$8/12*C300</f>
        <v>28.8265436555059</v>
      </c>
      <c r="I300" s="10" t="n">
        <f aca="false">H300*$B$9</f>
        <v>14.4132718277529</v>
      </c>
      <c r="J300" s="10" t="n">
        <f aca="false">H300-I300</f>
        <v>14.4132718277529</v>
      </c>
      <c r="K300" s="10" t="n">
        <f aca="false">F300+G300+I300</f>
        <v>496.812453033105</v>
      </c>
    </row>
    <row r="301" customFormat="false" ht="13.8" hidden="false" customHeight="false" outlineLevel="0" collapsed="false">
      <c r="A301" s="5" t="n">
        <v>0.0462892475200211</v>
      </c>
      <c r="B301" s="0" t="n">
        <f aca="false">+B300+1</f>
        <v>286</v>
      </c>
      <c r="C301" s="6" t="n">
        <f aca="false">IF(B301=0,$B$5,C300-F301)</f>
        <v>34188.1815684045</v>
      </c>
      <c r="D301" s="7" t="n">
        <f aca="false">-PMT(A300/12,$B$6-B300,C300)</f>
        <v>525.777854781452</v>
      </c>
      <c r="E301" s="8" t="n">
        <f aca="false">+C300*A300/12</f>
        <v>122.107036578905</v>
      </c>
      <c r="F301" s="8" t="n">
        <f aca="false">+D301-E301</f>
        <v>403.670818202547</v>
      </c>
      <c r="G301" s="10" t="n">
        <f aca="false">$B$7/12*C300</f>
        <v>86.4796309665177</v>
      </c>
      <c r="H301" s="10" t="n">
        <f aca="false">$B$8/12*C301</f>
        <v>28.4901513070038</v>
      </c>
      <c r="I301" s="10" t="n">
        <f aca="false">H301*$B$9</f>
        <v>14.2450756535019</v>
      </c>
      <c r="J301" s="10" t="n">
        <f aca="false">H301-I301</f>
        <v>14.2450756535019</v>
      </c>
      <c r="K301" s="10" t="n">
        <f aca="false">F301+G301+I301</f>
        <v>504.395524822567</v>
      </c>
    </row>
    <row r="302" customFormat="false" ht="13.8" hidden="false" customHeight="false" outlineLevel="0" collapsed="false">
      <c r="A302" s="5" t="n">
        <v>0.0527642773215863</v>
      </c>
      <c r="B302" s="0" t="n">
        <f aca="false">+B301+1</f>
        <v>287</v>
      </c>
      <c r="C302" s="6" t="n">
        <f aca="false">IF(B302=0,$B$5,C301-F302)</f>
        <v>33788.1011895205</v>
      </c>
      <c r="D302" s="7" t="n">
        <f aca="false">-PMT(A301/12,$B$6-B301,C301)</f>
        <v>531.959145457309</v>
      </c>
      <c r="E302" s="8" t="n">
        <f aca="false">+C301*A301/12</f>
        <v>131.878766573275</v>
      </c>
      <c r="F302" s="8" t="n">
        <f aca="false">+D302-E302</f>
        <v>400.080378884034</v>
      </c>
      <c r="G302" s="10" t="n">
        <f aca="false">$B$7/12*C301</f>
        <v>85.4704539210113</v>
      </c>
      <c r="H302" s="10" t="n">
        <f aca="false">$B$8/12*C302</f>
        <v>28.1567509912671</v>
      </c>
      <c r="I302" s="10" t="n">
        <f aca="false">H302*$B$9</f>
        <v>14.0783754956335</v>
      </c>
      <c r="J302" s="10" t="n">
        <f aca="false">H302-I302</f>
        <v>14.0783754956335</v>
      </c>
      <c r="K302" s="10" t="n">
        <f aca="false">F302+G302+I302</f>
        <v>499.629208300678</v>
      </c>
    </row>
    <row r="303" customFormat="false" ht="13.8" hidden="false" customHeight="false" outlineLevel="0" collapsed="false">
      <c r="A303" s="5" t="n">
        <v>0.0447572586622358</v>
      </c>
      <c r="B303" s="0" t="n">
        <f aca="false">+B302+1</f>
        <v>288</v>
      </c>
      <c r="C303" s="6" t="n">
        <f aca="false">IF(B303=0,$B$5,C302-F303)</f>
        <v>33394.5586999986</v>
      </c>
      <c r="D303" s="7" t="n">
        <f aca="false">-PMT(A302/12,$B$6-B302,C302)</f>
        <v>542.109551299692</v>
      </c>
      <c r="E303" s="8" t="n">
        <f aca="false">+C302*A302/12</f>
        <v>148.567061777806</v>
      </c>
      <c r="F303" s="8" t="n">
        <f aca="false">+D303-E303</f>
        <v>393.542489521885</v>
      </c>
      <c r="G303" s="10" t="n">
        <f aca="false">$B$7/12*C302</f>
        <v>84.4702529738012</v>
      </c>
      <c r="H303" s="10" t="n">
        <f aca="false">$B$8/12*C303</f>
        <v>27.8287989166655</v>
      </c>
      <c r="I303" s="10" t="n">
        <f aca="false">H303*$B$9</f>
        <v>13.9143994583328</v>
      </c>
      <c r="J303" s="10" t="n">
        <f aca="false">H303-I303</f>
        <v>13.9143994583328</v>
      </c>
      <c r="K303" s="10" t="n">
        <f aca="false">F303+G303+I303</f>
        <v>491.927141954019</v>
      </c>
    </row>
    <row r="304" customFormat="false" ht="13.8" hidden="false" customHeight="false" outlineLevel="0" collapsed="false">
      <c r="A304" s="5" t="n">
        <v>0.0529998757010629</v>
      </c>
      <c r="B304" s="0" t="n">
        <f aca="false">+B303+1</f>
        <v>289</v>
      </c>
      <c r="C304" s="6" t="n">
        <f aca="false">IF(B304=0,$B$5,C303-F304)</f>
        <v>32989.379161678</v>
      </c>
      <c r="D304" s="7" t="n">
        <f aca="false">-PMT(A303/12,$B$6-B303,C303)</f>
        <v>529.733613457884</v>
      </c>
      <c r="E304" s="8" t="n">
        <f aca="false">+C303*A303/12</f>
        <v>124.554075137255</v>
      </c>
      <c r="F304" s="8" t="n">
        <f aca="false">+D304-E304</f>
        <v>405.17953832063</v>
      </c>
      <c r="G304" s="10" t="n">
        <f aca="false">$B$7/12*C303</f>
        <v>83.4863967499965</v>
      </c>
      <c r="H304" s="10" t="n">
        <f aca="false">$B$8/12*C304</f>
        <v>27.4911493013983</v>
      </c>
      <c r="I304" s="10" t="n">
        <f aca="false">H304*$B$9</f>
        <v>13.7455746506992</v>
      </c>
      <c r="J304" s="10" t="n">
        <f aca="false">H304-I304</f>
        <v>13.7455746506992</v>
      </c>
      <c r="K304" s="10" t="n">
        <f aca="false">F304+G304+I304</f>
        <v>502.411509721325</v>
      </c>
    </row>
    <row r="305" customFormat="false" ht="13.8" hidden="false" customHeight="false" outlineLevel="0" collapsed="false">
      <c r="A305" s="5" t="n">
        <v>0.0586235576841233</v>
      </c>
      <c r="B305" s="0" t="n">
        <f aca="false">+B304+1</f>
        <v>290</v>
      </c>
      <c r="C305" s="6" t="n">
        <f aca="false">IF(B305=0,$B$5,C304-F305)</f>
        <v>32592.7731521161</v>
      </c>
      <c r="D305" s="7" t="n">
        <f aca="false">-PMT(A304/12,$B$6-B304,C304)</f>
        <v>542.308759147173</v>
      </c>
      <c r="E305" s="8" t="n">
        <f aca="false">+C304*A304/12</f>
        <v>145.702749585347</v>
      </c>
      <c r="F305" s="8" t="n">
        <f aca="false">+D305-E305</f>
        <v>396.606009561826</v>
      </c>
      <c r="G305" s="10" t="n">
        <f aca="false">$B$7/12*C304</f>
        <v>82.4734479041949</v>
      </c>
      <c r="H305" s="10" t="n">
        <f aca="false">$B$8/12*C305</f>
        <v>27.1606442934301</v>
      </c>
      <c r="I305" s="10" t="n">
        <f aca="false">H305*$B$9</f>
        <v>13.5803221467151</v>
      </c>
      <c r="J305" s="10" t="n">
        <f aca="false">H305-I305</f>
        <v>13.5803221467151</v>
      </c>
      <c r="K305" s="10" t="n">
        <f aca="false">F305+G305+I305</f>
        <v>492.659779612736</v>
      </c>
    </row>
    <row r="306" customFormat="false" ht="13.8" hidden="false" customHeight="false" outlineLevel="0" collapsed="false">
      <c r="A306" s="5" t="n">
        <v>0.0406185881264495</v>
      </c>
      <c r="B306" s="0" t="n">
        <f aca="false">+B305+1</f>
        <v>291</v>
      </c>
      <c r="C306" s="6" t="n">
        <f aca="false">IF(B306=0,$B$5,C305-F306)</f>
        <v>32201.1206549468</v>
      </c>
      <c r="D306" s="7" t="n">
        <f aca="false">-PMT(A305/12,$B$6-B305,C305)</f>
        <v>550.877856916785</v>
      </c>
      <c r="E306" s="8" t="n">
        <f aca="false">+C305*A305/12</f>
        <v>159.225359747385</v>
      </c>
      <c r="F306" s="8" t="n">
        <f aca="false">+D306-E306</f>
        <v>391.6524971694</v>
      </c>
      <c r="G306" s="10" t="n">
        <f aca="false">$B$7/12*C305</f>
        <v>81.4819328802904</v>
      </c>
      <c r="H306" s="10" t="n">
        <f aca="false">$B$8/12*C306</f>
        <v>26.8342672124556</v>
      </c>
      <c r="I306" s="10" t="n">
        <f aca="false">H306*$B$9</f>
        <v>13.4171336062278</v>
      </c>
      <c r="J306" s="10" t="n">
        <f aca="false">H306-I306</f>
        <v>13.4171336062278</v>
      </c>
      <c r="K306" s="10" t="n">
        <f aca="false">F306+G306+I306</f>
        <v>486.551563655918</v>
      </c>
    </row>
    <row r="307" customFormat="false" ht="13.8" hidden="false" customHeight="false" outlineLevel="0" collapsed="false">
      <c r="A307" s="5" t="n">
        <v>0.0548972926945879</v>
      </c>
      <c r="B307" s="0" t="n">
        <f aca="false">+B306+1</f>
        <v>292</v>
      </c>
      <c r="C307" s="6" t="n">
        <f aca="false">IF(B307=0,$B$5,C306-F307)</f>
        <v>31786.0309427689</v>
      </c>
      <c r="D307" s="7" t="n">
        <f aca="false">-PMT(A306/12,$B$6-B306,C306)</f>
        <v>524.08671693559</v>
      </c>
      <c r="E307" s="8" t="n">
        <f aca="false">+C306*A306/12</f>
        <v>108.997004757782</v>
      </c>
      <c r="F307" s="8" t="n">
        <f aca="false">+D307-E307</f>
        <v>415.089712177808</v>
      </c>
      <c r="G307" s="10" t="n">
        <f aca="false">$B$7/12*C306</f>
        <v>80.5028016373669</v>
      </c>
      <c r="H307" s="10" t="n">
        <f aca="false">$B$8/12*C307</f>
        <v>26.4883591189741</v>
      </c>
      <c r="I307" s="10" t="n">
        <f aca="false">H307*$B$9</f>
        <v>13.2441795594871</v>
      </c>
      <c r="J307" s="10" t="n">
        <f aca="false">H307-I307</f>
        <v>13.2441795594871</v>
      </c>
      <c r="K307" s="10" t="n">
        <f aca="false">F307+G307+I307</f>
        <v>508.836693374662</v>
      </c>
    </row>
    <row r="308" customFormat="false" ht="13.8" hidden="false" customHeight="false" outlineLevel="0" collapsed="false">
      <c r="A308" s="5" t="n">
        <v>0.0424796421076102</v>
      </c>
      <c r="B308" s="0" t="n">
        <f aca="false">+B307+1</f>
        <v>293</v>
      </c>
      <c r="C308" s="6" t="n">
        <f aca="false">IF(B308=0,$B$5,C307-F308)</f>
        <v>31386.4728160811</v>
      </c>
      <c r="D308" s="7" t="n">
        <f aca="false">-PMT(A307/12,$B$6-B307,C307)</f>
        <v>544.972047043214</v>
      </c>
      <c r="E308" s="8" t="n">
        <f aca="false">+C307*A307/12</f>
        <v>145.413920355368</v>
      </c>
      <c r="F308" s="8" t="n">
        <f aca="false">+D308-E308</f>
        <v>399.558126687846</v>
      </c>
      <c r="G308" s="10" t="n">
        <f aca="false">$B$7/12*C307</f>
        <v>79.4650773569224</v>
      </c>
      <c r="H308" s="10" t="n">
        <f aca="false">$B$8/12*C308</f>
        <v>26.1553940134009</v>
      </c>
      <c r="I308" s="10" t="n">
        <f aca="false">H308*$B$9</f>
        <v>13.0776970067005</v>
      </c>
      <c r="J308" s="10" t="n">
        <f aca="false">H308-I308</f>
        <v>13.0776970067005</v>
      </c>
      <c r="K308" s="10" t="n">
        <f aca="false">F308+G308+I308</f>
        <v>492.100901051469</v>
      </c>
    </row>
    <row r="309" customFormat="false" ht="13.8" hidden="false" customHeight="false" outlineLevel="0" collapsed="false">
      <c r="A309" s="5" t="n">
        <v>0.0447253396675661</v>
      </c>
      <c r="B309" s="0" t="n">
        <f aca="false">+B308+1</f>
        <v>294</v>
      </c>
      <c r="C309" s="6" t="n">
        <f aca="false">IF(B309=0,$B$5,C308-F309)</f>
        <v>30970.5528252377</v>
      </c>
      <c r="D309" s="7" t="n">
        <f aca="false">-PMT(A308/12,$B$6-B308,C308)</f>
        <v>527.027168530645</v>
      </c>
      <c r="E309" s="8" t="n">
        <f aca="false">+C308*A308/12</f>
        <v>111.10717768728</v>
      </c>
      <c r="F309" s="8" t="n">
        <f aca="false">+D309-E309</f>
        <v>415.919990843365</v>
      </c>
      <c r="G309" s="10" t="n">
        <f aca="false">$B$7/12*C308</f>
        <v>78.4661820402028</v>
      </c>
      <c r="H309" s="10" t="n">
        <f aca="false">$B$8/12*C309</f>
        <v>25.8087940210314</v>
      </c>
      <c r="I309" s="10" t="n">
        <f aca="false">H309*$B$9</f>
        <v>12.9043970105157</v>
      </c>
      <c r="J309" s="10" t="n">
        <f aca="false">H309-I309</f>
        <v>12.9043970105157</v>
      </c>
      <c r="K309" s="10" t="n">
        <f aca="false">F309+G309+I309</f>
        <v>507.290569894083</v>
      </c>
    </row>
    <row r="310" customFormat="false" ht="13.8" hidden="false" customHeight="false" outlineLevel="0" collapsed="false">
      <c r="A310" s="5" t="n">
        <v>0.0592250382813165</v>
      </c>
      <c r="B310" s="0" t="n">
        <f aca="false">+B309+1</f>
        <v>295</v>
      </c>
      <c r="C310" s="6" t="n">
        <f aca="false">IF(B310=0,$B$5,C309-F310)</f>
        <v>30555.7839870608</v>
      </c>
      <c r="D310" s="7" t="n">
        <f aca="false">-PMT(A309/12,$B$6-B309,C309)</f>
        <v>530.199546077062</v>
      </c>
      <c r="E310" s="8" t="n">
        <f aca="false">+C309*A309/12</f>
        <v>115.430707900088</v>
      </c>
      <c r="F310" s="8" t="n">
        <f aca="false">+D310-E310</f>
        <v>414.768838176974</v>
      </c>
      <c r="G310" s="10" t="n">
        <f aca="false">$B$7/12*C309</f>
        <v>77.4263820630943</v>
      </c>
      <c r="H310" s="10" t="n">
        <f aca="false">$B$8/12*C310</f>
        <v>25.4631533225506</v>
      </c>
      <c r="I310" s="10" t="n">
        <f aca="false">H310*$B$9</f>
        <v>12.7315766612753</v>
      </c>
      <c r="J310" s="10" t="n">
        <f aca="false">H310-I310</f>
        <v>12.7315766612753</v>
      </c>
      <c r="K310" s="10" t="n">
        <f aca="false">F310+G310+I310</f>
        <v>504.926796901344</v>
      </c>
    </row>
    <row r="311" customFormat="false" ht="13.8" hidden="false" customHeight="false" outlineLevel="0" collapsed="false">
      <c r="A311" s="5" t="n">
        <v>0.0436197331279726</v>
      </c>
      <c r="B311" s="0" t="n">
        <f aca="false">+B310+1</f>
        <v>296</v>
      </c>
      <c r="C311" s="6" t="n">
        <f aca="false">IF(B311=0,$B$5,C310-F311)</f>
        <v>30155.9239206085</v>
      </c>
      <c r="D311" s="7" t="n">
        <f aca="false">-PMT(A310/12,$B$6-B310,C310)</f>
        <v>550.665689481362</v>
      </c>
      <c r="E311" s="8" t="n">
        <f aca="false">+C310*A310/12</f>
        <v>150.805623029109</v>
      </c>
      <c r="F311" s="8" t="n">
        <f aca="false">+D311-E311</f>
        <v>399.860066452253</v>
      </c>
      <c r="G311" s="10" t="n">
        <f aca="false">$B$7/12*C310</f>
        <v>76.3894599676519</v>
      </c>
      <c r="H311" s="10" t="n">
        <f aca="false">$B$8/12*C311</f>
        <v>25.1299366005071</v>
      </c>
      <c r="I311" s="10" t="n">
        <f aca="false">H311*$B$9</f>
        <v>12.5649683002535</v>
      </c>
      <c r="J311" s="10" t="n">
        <f aca="false">H311-I311</f>
        <v>12.5649683002535</v>
      </c>
      <c r="K311" s="10" t="n">
        <f aca="false">F311+G311+I311</f>
        <v>488.814494720158</v>
      </c>
    </row>
    <row r="312" customFormat="false" ht="13.8" hidden="false" customHeight="false" outlineLevel="0" collapsed="false">
      <c r="A312" s="5" t="n">
        <v>0.0541610334301462</v>
      </c>
      <c r="B312" s="0" t="n">
        <f aca="false">+B311+1</f>
        <v>297</v>
      </c>
      <c r="C312" s="6" t="n">
        <f aca="false">IF(B312=0,$B$5,C311-F312)</f>
        <v>29736.5704866732</v>
      </c>
      <c r="D312" s="7" t="n">
        <f aca="false">-PMT(A311/12,$B$6-B311,C311)</f>
        <v>528.969546739022</v>
      </c>
      <c r="E312" s="8" t="n">
        <f aca="false">+C311*A311/12</f>
        <v>109.616112803699</v>
      </c>
      <c r="F312" s="8" t="n">
        <f aca="false">+D312-E312</f>
        <v>419.353433935323</v>
      </c>
      <c r="G312" s="10" t="n">
        <f aca="false">$B$7/12*C311</f>
        <v>75.3898098015213</v>
      </c>
      <c r="H312" s="10" t="n">
        <f aca="false">$B$8/12*C312</f>
        <v>24.780475405561</v>
      </c>
      <c r="I312" s="10" t="n">
        <f aca="false">H312*$B$9</f>
        <v>12.3902377027805</v>
      </c>
      <c r="J312" s="10" t="n">
        <f aca="false">H312-I312</f>
        <v>12.3902377027805</v>
      </c>
      <c r="K312" s="10" t="n">
        <f aca="false">F312+G312+I312</f>
        <v>507.133481439624</v>
      </c>
    </row>
    <row r="313" customFormat="false" ht="13.8" hidden="false" customHeight="false" outlineLevel="0" collapsed="false">
      <c r="A313" s="5" t="n">
        <v>0.0497568886701875</v>
      </c>
      <c r="B313" s="0" t="n">
        <f aca="false">+B312+1</f>
        <v>298</v>
      </c>
      <c r="C313" s="6" t="n">
        <f aca="false">IF(B313=0,$B$5,C312-F313)</f>
        <v>29327.4350028053</v>
      </c>
      <c r="D313" s="7" t="n">
        <f aca="false">-PMT(A312/12,$B$6-B312,C312)</f>
        <v>543.349099553398</v>
      </c>
      <c r="E313" s="8" t="n">
        <f aca="false">+C312*A312/12</f>
        <v>134.21361568555</v>
      </c>
      <c r="F313" s="8" t="n">
        <f aca="false">+D313-E313</f>
        <v>409.135483867847</v>
      </c>
      <c r="G313" s="10" t="n">
        <f aca="false">$B$7/12*C312</f>
        <v>74.341426216683</v>
      </c>
      <c r="H313" s="10" t="n">
        <f aca="false">$B$8/12*C313</f>
        <v>24.4395291690044</v>
      </c>
      <c r="I313" s="10" t="n">
        <f aca="false">H313*$B$9</f>
        <v>12.2197645845022</v>
      </c>
      <c r="J313" s="10" t="n">
        <f aca="false">H313-I313</f>
        <v>12.2197645845022</v>
      </c>
      <c r="K313" s="10" t="n">
        <f aca="false">F313+G313+I313</f>
        <v>495.696674669032</v>
      </c>
    </row>
    <row r="314" customFormat="false" ht="13.8" hidden="false" customHeight="false" outlineLevel="0" collapsed="false">
      <c r="A314" s="5" t="n">
        <v>0.0418130875055172</v>
      </c>
      <c r="B314" s="0" t="n">
        <f aca="false">+B313+1</f>
        <v>299</v>
      </c>
      <c r="C314" s="6" t="n">
        <f aca="false">IF(B314=0,$B$5,C313-F314)</f>
        <v>28911.6367161297</v>
      </c>
      <c r="D314" s="7" t="n">
        <f aca="false">-PMT(A313/12,$B$6-B313,C313)</f>
        <v>537.401779876992</v>
      </c>
      <c r="E314" s="8" t="n">
        <f aca="false">+C313*A313/12</f>
        <v>121.603493201396</v>
      </c>
      <c r="F314" s="8" t="n">
        <f aca="false">+D314-E314</f>
        <v>415.798286675596</v>
      </c>
      <c r="G314" s="10" t="n">
        <f aca="false">$B$7/12*C313</f>
        <v>73.3185875070133</v>
      </c>
      <c r="H314" s="10" t="n">
        <f aca="false">$B$8/12*C314</f>
        <v>24.0930305967748</v>
      </c>
      <c r="I314" s="10" t="n">
        <f aca="false">H314*$B$9</f>
        <v>12.0465152983874</v>
      </c>
      <c r="J314" s="10" t="n">
        <f aca="false">H314-I314</f>
        <v>12.0465152983874</v>
      </c>
      <c r="K314" s="10" t="n">
        <f aca="false">F314+G314+I314</f>
        <v>501.163389480997</v>
      </c>
    </row>
    <row r="315" customFormat="false" ht="13.8" hidden="false" customHeight="false" outlineLevel="0" collapsed="false">
      <c r="A315" s="5" t="n">
        <v>0.0565723756693634</v>
      </c>
      <c r="B315" s="0" t="n">
        <f aca="false">+B314+1</f>
        <v>300</v>
      </c>
      <c r="C315" s="6" t="n">
        <f aca="false">IF(B315=0,$B$5,C314-F315)</f>
        <v>28485.4404695379</v>
      </c>
      <c r="D315" s="7" t="n">
        <f aca="false">-PMT(A314/12,$B$6-B314,C314)</f>
        <v>526.936646253466</v>
      </c>
      <c r="E315" s="8" t="n">
        <f aca="false">+C314*A314/12</f>
        <v>100.740399661605</v>
      </c>
      <c r="F315" s="8" t="n">
        <f aca="false">+D315-E315</f>
        <v>426.196246591861</v>
      </c>
      <c r="G315" s="10" t="n">
        <f aca="false">$B$7/12*C314</f>
        <v>72.2790917903244</v>
      </c>
      <c r="H315" s="10" t="n">
        <f aca="false">$B$8/12*C315</f>
        <v>23.7378670579482</v>
      </c>
      <c r="I315" s="10" t="n">
        <f aca="false">H315*$B$9</f>
        <v>11.8689335289741</v>
      </c>
      <c r="J315" s="10" t="n">
        <f aca="false">H315-I315</f>
        <v>11.8689335289741</v>
      </c>
      <c r="K315" s="10" t="n">
        <f aca="false">F315+G315+I315</f>
        <v>510.34427191116</v>
      </c>
    </row>
    <row r="316" customFormat="false" ht="13.8" hidden="false" customHeight="false" outlineLevel="0" collapsed="false">
      <c r="A316" s="5" t="n">
        <v>0.0483016000953788</v>
      </c>
      <c r="B316" s="0" t="n">
        <f aca="false">+B315+1</f>
        <v>301</v>
      </c>
      <c r="C316" s="6" t="n">
        <f aca="false">IF(B316=0,$B$5,C315-F316)</f>
        <v>28073.556436578</v>
      </c>
      <c r="D316" s="7" t="n">
        <f aca="false">-PMT(A315/12,$B$6-B315,C315)</f>
        <v>546.174786239004</v>
      </c>
      <c r="E316" s="8" t="n">
        <f aca="false">+C315*A315/12</f>
        <v>134.290753279165</v>
      </c>
      <c r="F316" s="8" t="n">
        <f aca="false">+D316-E316</f>
        <v>411.884032959838</v>
      </c>
      <c r="G316" s="10" t="n">
        <f aca="false">$B$7/12*C315</f>
        <v>71.2136011738447</v>
      </c>
      <c r="H316" s="10" t="n">
        <f aca="false">$B$8/12*C316</f>
        <v>23.394630363815</v>
      </c>
      <c r="I316" s="10" t="n">
        <f aca="false">H316*$B$9</f>
        <v>11.6973151819075</v>
      </c>
      <c r="J316" s="10" t="n">
        <f aca="false">H316-I316</f>
        <v>11.6973151819075</v>
      </c>
      <c r="K316" s="10" t="n">
        <f aca="false">F316+G316+I316</f>
        <v>494.79494931559</v>
      </c>
    </row>
    <row r="317" customFormat="false" ht="13.8" hidden="false" customHeight="false" outlineLevel="0" collapsed="false">
      <c r="A317" s="5" t="n">
        <v>0.0493680805357784</v>
      </c>
      <c r="B317" s="0" t="n">
        <f aca="false">+B316+1</f>
        <v>302</v>
      </c>
      <c r="C317" s="6" t="n">
        <f aca="false">IF(B317=0,$B$5,C316-F317)</f>
        <v>27651.0466478565</v>
      </c>
      <c r="D317" s="7" t="n">
        <f aca="false">-PMT(A316/12,$B$6-B316,C316)</f>
        <v>535.509596742802</v>
      </c>
      <c r="E317" s="8" t="n">
        <f aca="false">+C316*A316/12</f>
        <v>112.99980802122</v>
      </c>
      <c r="F317" s="8" t="n">
        <f aca="false">+D317-E317</f>
        <v>422.509788721582</v>
      </c>
      <c r="G317" s="10" t="n">
        <f aca="false">$B$7/12*C316</f>
        <v>70.1838910914451</v>
      </c>
      <c r="H317" s="10" t="n">
        <f aca="false">$B$8/12*C317</f>
        <v>23.0425388732137</v>
      </c>
      <c r="I317" s="10" t="n">
        <f aca="false">H317*$B$9</f>
        <v>11.5212694366069</v>
      </c>
      <c r="J317" s="10" t="n">
        <f aca="false">H317-I317</f>
        <v>11.5212694366069</v>
      </c>
      <c r="K317" s="10" t="n">
        <f aca="false">F317+G317+I317</f>
        <v>504.214949249634</v>
      </c>
    </row>
    <row r="318" customFormat="false" ht="13.8" hidden="false" customHeight="false" outlineLevel="0" collapsed="false">
      <c r="A318" s="5" t="n">
        <v>0.0530380063062154</v>
      </c>
      <c r="B318" s="0" t="n">
        <f aca="false">+B317+1</f>
        <v>303</v>
      </c>
      <c r="C318" s="6" t="n">
        <f aca="false">IF(B318=0,$B$5,C317-F318)</f>
        <v>27227.9475636733</v>
      </c>
      <c r="D318" s="7" t="n">
        <f aca="false">-PMT(A317/12,$B$6-B317,C317)</f>
        <v>536.855675667361</v>
      </c>
      <c r="E318" s="8" t="n">
        <f aca="false">+C317*A317/12</f>
        <v>113.756591484162</v>
      </c>
      <c r="F318" s="8" t="n">
        <f aca="false">+D318-E318</f>
        <v>423.099084183199</v>
      </c>
      <c r="G318" s="10" t="n">
        <f aca="false">$B$7/12*C317</f>
        <v>69.1276166196411</v>
      </c>
      <c r="H318" s="10" t="n">
        <f aca="false">$B$8/12*C318</f>
        <v>22.6899563030611</v>
      </c>
      <c r="I318" s="10" t="n">
        <f aca="false">H318*$B$9</f>
        <v>11.3449781515305</v>
      </c>
      <c r="J318" s="10" t="n">
        <f aca="false">H318-I318</f>
        <v>11.3449781515305</v>
      </c>
      <c r="K318" s="10" t="n">
        <f aca="false">F318+G318+I318</f>
        <v>503.571678954371</v>
      </c>
    </row>
    <row r="319" customFormat="false" ht="13.8" hidden="false" customHeight="false" outlineLevel="0" collapsed="false">
      <c r="A319" s="5" t="n">
        <v>0.0548507001508052</v>
      </c>
      <c r="B319" s="0" t="n">
        <f aca="false">+B318+1</f>
        <v>304</v>
      </c>
      <c r="C319" s="6" t="n">
        <f aca="false">IF(B319=0,$B$5,C318-F319)</f>
        <v>26806.8626224054</v>
      </c>
      <c r="D319" s="7" t="n">
        <f aca="false">-PMT(A318/12,$B$6-B318,C318)</f>
        <v>541.427945816765</v>
      </c>
      <c r="E319" s="8" t="n">
        <f aca="false">+C318*A318/12</f>
        <v>120.34300454895</v>
      </c>
      <c r="F319" s="8" t="n">
        <f aca="false">+D319-E319</f>
        <v>421.084941267814</v>
      </c>
      <c r="G319" s="10" t="n">
        <f aca="false">$B$7/12*C318</f>
        <v>68.0698689091832</v>
      </c>
      <c r="H319" s="10" t="n">
        <f aca="false">$B$8/12*C319</f>
        <v>22.3390521853379</v>
      </c>
      <c r="I319" s="10" t="n">
        <f aca="false">H319*$B$9</f>
        <v>11.1695260926689</v>
      </c>
      <c r="J319" s="10" t="n">
        <f aca="false">H319-I319</f>
        <v>11.1695260926689</v>
      </c>
      <c r="K319" s="10" t="n">
        <f aca="false">F319+G319+I319</f>
        <v>500.324336269666</v>
      </c>
    </row>
    <row r="320" customFormat="false" ht="13.8" hidden="false" customHeight="false" outlineLevel="0" collapsed="false">
      <c r="A320" s="5" t="n">
        <v>0.0537719526942738</v>
      </c>
      <c r="B320" s="0" t="n">
        <f aca="false">+B319+1</f>
        <v>305</v>
      </c>
      <c r="C320" s="6" t="n">
        <f aca="false">IF(B320=0,$B$5,C319-F320)</f>
        <v>26385.7361743617</v>
      </c>
      <c r="D320" s="7" t="n">
        <f aca="false">-PMT(A319/12,$B$6-B319,C319)</f>
        <v>543.657713350884</v>
      </c>
      <c r="E320" s="8" t="n">
        <f aca="false">+C319*A319/12</f>
        <v>122.531265307116</v>
      </c>
      <c r="F320" s="8" t="n">
        <f aca="false">+D320-E320</f>
        <v>421.126448043768</v>
      </c>
      <c r="G320" s="10" t="n">
        <f aca="false">$B$7/12*C319</f>
        <v>67.0171565560136</v>
      </c>
      <c r="H320" s="10" t="n">
        <f aca="false">$B$8/12*C320</f>
        <v>21.9881134786347</v>
      </c>
      <c r="I320" s="10" t="n">
        <f aca="false">H320*$B$9</f>
        <v>10.9940567393174</v>
      </c>
      <c r="J320" s="10" t="n">
        <f aca="false">H320-I320</f>
        <v>10.9940567393174</v>
      </c>
      <c r="K320" s="10" t="n">
        <f aca="false">F320+G320+I320</f>
        <v>499.137661339099</v>
      </c>
    </row>
    <row r="321" customFormat="false" ht="13.8" hidden="false" customHeight="false" outlineLevel="0" collapsed="false">
      <c r="A321" s="5" t="n">
        <v>0.0594785875528814</v>
      </c>
      <c r="B321" s="0" t="n">
        <f aca="false">+B320+1</f>
        <v>306</v>
      </c>
      <c r="C321" s="6" t="n">
        <f aca="false">IF(B321=0,$B$5,C320-F321)</f>
        <v>25961.618226438</v>
      </c>
      <c r="D321" s="7" t="n">
        <f aca="false">-PMT(A320/12,$B$6-B320,C320)</f>
        <v>542.352327704661</v>
      </c>
      <c r="E321" s="8" t="n">
        <f aca="false">+C320*A320/12</f>
        <v>118.234379780947</v>
      </c>
      <c r="F321" s="8" t="n">
        <f aca="false">+D321-E321</f>
        <v>424.117947923714</v>
      </c>
      <c r="G321" s="10" t="n">
        <f aca="false">$B$7/12*C320</f>
        <v>65.9643404359042</v>
      </c>
      <c r="H321" s="10" t="n">
        <f aca="false">$B$8/12*C321</f>
        <v>21.634681855365</v>
      </c>
      <c r="I321" s="10" t="n">
        <f aca="false">H321*$B$9</f>
        <v>10.8173409276825</v>
      </c>
      <c r="J321" s="10" t="n">
        <f aca="false">H321-I321</f>
        <v>10.8173409276825</v>
      </c>
      <c r="K321" s="10" t="n">
        <f aca="false">F321+G321+I321</f>
        <v>500.8996292873</v>
      </c>
    </row>
    <row r="322" customFormat="false" ht="13.8" hidden="false" customHeight="false" outlineLevel="0" collapsed="false">
      <c r="A322" s="5" t="n">
        <v>0.0475616963760678</v>
      </c>
      <c r="B322" s="0" t="n">
        <f aca="false">+B321+1</f>
        <v>307</v>
      </c>
      <c r="C322" s="6" t="n">
        <f aca="false">IF(B322=0,$B$5,C321-F322)</f>
        <v>25541.1373799545</v>
      </c>
      <c r="D322" s="7" t="n">
        <f aca="false">-PMT(A321/12,$B$6-B321,C321)</f>
        <v>549.16087837474</v>
      </c>
      <c r="E322" s="8" t="n">
        <f aca="false">+C321*A321/12</f>
        <v>128.680031891306</v>
      </c>
      <c r="F322" s="8" t="n">
        <f aca="false">+D322-E322</f>
        <v>420.480846483434</v>
      </c>
      <c r="G322" s="10" t="n">
        <f aca="false">$B$7/12*C321</f>
        <v>64.9040455660949</v>
      </c>
      <c r="H322" s="10" t="n">
        <f aca="false">$B$8/12*C322</f>
        <v>21.2842811499621</v>
      </c>
      <c r="I322" s="10" t="n">
        <f aca="false">H322*$B$9</f>
        <v>10.6421405749811</v>
      </c>
      <c r="J322" s="10" t="n">
        <f aca="false">H322-I322</f>
        <v>10.6421405749811</v>
      </c>
      <c r="K322" s="10" t="n">
        <f aca="false">F322+G322+I322</f>
        <v>496.02703262451</v>
      </c>
    </row>
    <row r="323" customFormat="false" ht="13.8" hidden="false" customHeight="false" outlineLevel="0" collapsed="false">
      <c r="A323" s="5" t="n">
        <v>0.0598613005795515</v>
      </c>
      <c r="B323" s="0" t="n">
        <f aca="false">+B322+1</f>
        <v>308</v>
      </c>
      <c r="C323" s="6" t="n">
        <f aca="false">IF(B323=0,$B$5,C322-F323)</f>
        <v>25107.123269063</v>
      </c>
      <c r="D323" s="7" t="n">
        <f aca="false">-PMT(A322/12,$B$6-B322,C322)</f>
        <v>535.245762655268</v>
      </c>
      <c r="E323" s="8" t="n">
        <f aca="false">+C322*A322/12</f>
        <v>101.231651763736</v>
      </c>
      <c r="F323" s="8" t="n">
        <f aca="false">+D323-E323</f>
        <v>434.014110891532</v>
      </c>
      <c r="G323" s="10" t="n">
        <f aca="false">$B$7/12*C322</f>
        <v>63.8528434498863</v>
      </c>
      <c r="H323" s="10" t="n">
        <f aca="false">$B$8/12*C323</f>
        <v>20.9226027242192</v>
      </c>
      <c r="I323" s="10" t="n">
        <f aca="false">H323*$B$9</f>
        <v>10.4613013621096</v>
      </c>
      <c r="J323" s="10" t="n">
        <f aca="false">H323-I323</f>
        <v>10.4613013621096</v>
      </c>
      <c r="K323" s="10" t="n">
        <f aca="false">F323+G323+I323</f>
        <v>508.328255703528</v>
      </c>
    </row>
    <row r="324" customFormat="false" ht="13.8" hidden="false" customHeight="false" outlineLevel="0" collapsed="false">
      <c r="A324" s="5" t="n">
        <v>0.0468467862133907</v>
      </c>
      <c r="B324" s="0" t="n">
        <f aca="false">+B323+1</f>
        <v>309</v>
      </c>
      <c r="C324" s="6" t="n">
        <f aca="false">IF(B324=0,$B$5,C323-F324)</f>
        <v>24683.0157633282</v>
      </c>
      <c r="D324" s="7" t="n">
        <f aca="false">-PMT(A323/12,$B$6-B323,C323)</f>
        <v>549.352926792861</v>
      </c>
      <c r="E324" s="8" t="n">
        <f aca="false">+C323*A323/12</f>
        <v>125.245421058103</v>
      </c>
      <c r="F324" s="8" t="n">
        <f aca="false">+D324-E324</f>
        <v>424.107505734758</v>
      </c>
      <c r="G324" s="10" t="n">
        <f aca="false">$B$7/12*C323</f>
        <v>62.7678081726575</v>
      </c>
      <c r="H324" s="10" t="n">
        <f aca="false">$B$8/12*C324</f>
        <v>20.5691798027735</v>
      </c>
      <c r="I324" s="10" t="n">
        <f aca="false">H324*$B$9</f>
        <v>10.2845899013868</v>
      </c>
      <c r="J324" s="10" t="n">
        <f aca="false">H324-I324</f>
        <v>10.2845899013868</v>
      </c>
      <c r="K324" s="10" t="n">
        <f aca="false">F324+G324+I324</f>
        <v>497.159903808803</v>
      </c>
    </row>
    <row r="325" customFormat="false" ht="13.8" hidden="false" customHeight="false" outlineLevel="0" collapsed="false">
      <c r="A325" s="5" t="n">
        <v>0.0469624889123285</v>
      </c>
      <c r="B325" s="0" t="n">
        <f aca="false">+B324+1</f>
        <v>310</v>
      </c>
      <c r="C325" s="6" t="n">
        <f aca="false">IF(B325=0,$B$5,C324-F325)</f>
        <v>24244.6763662293</v>
      </c>
      <c r="D325" s="7" t="n">
        <f aca="false">-PMT(A324/12,$B$6-B324,C324)</f>
        <v>534.699393979517</v>
      </c>
      <c r="E325" s="8" t="n">
        <f aca="false">+C324*A324/12</f>
        <v>96.3599968805325</v>
      </c>
      <c r="F325" s="8" t="n">
        <f aca="false">+D325-E325</f>
        <v>438.339397098984</v>
      </c>
      <c r="G325" s="10" t="n">
        <f aca="false">$B$7/12*C324</f>
        <v>61.7075394083206</v>
      </c>
      <c r="H325" s="10" t="n">
        <f aca="false">$B$8/12*C325</f>
        <v>20.2038969718577</v>
      </c>
      <c r="I325" s="10" t="n">
        <f aca="false">H325*$B$9</f>
        <v>10.1019484859289</v>
      </c>
      <c r="J325" s="10" t="n">
        <f aca="false">H325-I325</f>
        <v>10.1019484859289</v>
      </c>
      <c r="K325" s="10" t="n">
        <f aca="false">F325+G325+I325</f>
        <v>510.148884993233</v>
      </c>
    </row>
    <row r="326" customFormat="false" ht="13.8" hidden="false" customHeight="false" outlineLevel="0" collapsed="false">
      <c r="A326" s="5" t="n">
        <v>0.0536949471838079</v>
      </c>
      <c r="B326" s="0" t="n">
        <f aca="false">+B325+1</f>
        <v>311</v>
      </c>
      <c r="C326" s="6" t="n">
        <f aca="false">IF(B326=0,$B$5,C325-F326)</f>
        <v>23804.7327016445</v>
      </c>
      <c r="D326" s="7" t="n">
        <f aca="false">-PMT(A325/12,$B$6-B325,C325)</f>
        <v>534.826193337467</v>
      </c>
      <c r="E326" s="8" t="n">
        <f aca="false">+C325*A325/12</f>
        <v>94.8825287526696</v>
      </c>
      <c r="F326" s="8" t="n">
        <f aca="false">+D326-E326</f>
        <v>439.943664584798</v>
      </c>
      <c r="G326" s="10" t="n">
        <f aca="false">$B$7/12*C325</f>
        <v>60.6116909155731</v>
      </c>
      <c r="H326" s="10" t="n">
        <f aca="false">$B$8/12*C326</f>
        <v>19.8372772513704</v>
      </c>
      <c r="I326" s="10" t="n">
        <f aca="false">H326*$B$9</f>
        <v>9.91863862568519</v>
      </c>
      <c r="J326" s="10" t="n">
        <f aca="false">H326-I326</f>
        <v>9.91863862568519</v>
      </c>
      <c r="K326" s="10" t="n">
        <f aca="false">F326+G326+I326</f>
        <v>510.473994126056</v>
      </c>
    </row>
    <row r="327" customFormat="false" ht="13.8" hidden="false" customHeight="false" outlineLevel="0" collapsed="false">
      <c r="A327" s="5" t="n">
        <v>0.0572182783340254</v>
      </c>
      <c r="B327" s="0" t="n">
        <f aca="false">+B326+1</f>
        <v>312</v>
      </c>
      <c r="C327" s="6" t="n">
        <f aca="false">IF(B327=0,$B$5,C326-F327)</f>
        <v>23369.1535277569</v>
      </c>
      <c r="D327" s="7" t="n">
        <f aca="false">-PMT(A326/12,$B$6-B326,C326)</f>
        <v>542.095329315809</v>
      </c>
      <c r="E327" s="8" t="n">
        <f aca="false">+C326*A326/12</f>
        <v>106.516155428289</v>
      </c>
      <c r="F327" s="8" t="n">
        <f aca="false">+D327-E327</f>
        <v>435.57917388752</v>
      </c>
      <c r="G327" s="10" t="n">
        <f aca="false">$B$7/12*C326</f>
        <v>59.5118317541111</v>
      </c>
      <c r="H327" s="10" t="n">
        <f aca="false">$B$8/12*C327</f>
        <v>19.4742946064641</v>
      </c>
      <c r="I327" s="10" t="n">
        <f aca="false">H327*$B$9</f>
        <v>9.73714730323206</v>
      </c>
      <c r="J327" s="10" t="n">
        <f aca="false">H327-I327</f>
        <v>9.73714730323206</v>
      </c>
      <c r="K327" s="10" t="n">
        <f aca="false">F327+G327+I327</f>
        <v>504.828152944864</v>
      </c>
    </row>
    <row r="328" customFormat="false" ht="13.8" hidden="false" customHeight="false" outlineLevel="0" collapsed="false">
      <c r="A328" s="5" t="n">
        <v>0.0537154187860561</v>
      </c>
      <c r="B328" s="0" t="n">
        <f aca="false">+B327+1</f>
        <v>313</v>
      </c>
      <c r="C328" s="6" t="n">
        <f aca="false">IF(B328=0,$B$5,C327-F328)</f>
        <v>22934.7322896785</v>
      </c>
      <c r="D328" s="7" t="n">
        <f aca="false">-PMT(A327/12,$B$6-B327,C327)</f>
        <v>545.8497989936</v>
      </c>
      <c r="E328" s="8" t="n">
        <f aca="false">+C327*A327/12</f>
        <v>111.428560915147</v>
      </c>
      <c r="F328" s="8" t="n">
        <f aca="false">+D328-E328</f>
        <v>434.421238078452</v>
      </c>
      <c r="G328" s="10" t="n">
        <f aca="false">$B$7/12*C327</f>
        <v>58.4228838193924</v>
      </c>
      <c r="H328" s="10" t="n">
        <f aca="false">$B$8/12*C328</f>
        <v>19.1122769080654</v>
      </c>
      <c r="I328" s="10" t="n">
        <f aca="false">H328*$B$9</f>
        <v>9.5561384540327</v>
      </c>
      <c r="J328" s="10" t="n">
        <f aca="false">H328-I328</f>
        <v>9.5561384540327</v>
      </c>
      <c r="K328" s="10" t="n">
        <f aca="false">F328+G328+I328</f>
        <v>502.400260351877</v>
      </c>
    </row>
    <row r="329" customFormat="false" ht="13.8" hidden="false" customHeight="false" outlineLevel="0" collapsed="false">
      <c r="A329" s="5" t="n">
        <v>0.0427804891535298</v>
      </c>
      <c r="B329" s="0" t="n">
        <f aca="false">+B328+1</f>
        <v>314</v>
      </c>
      <c r="C329" s="6" t="n">
        <f aca="false">IF(B329=0,$B$5,C328-F329)</f>
        <v>22495.2045649118</v>
      </c>
      <c r="D329" s="7" t="n">
        <f aca="false">-PMT(A328/12,$B$6-B328,C328)</f>
        <v>542.190120573901</v>
      </c>
      <c r="E329" s="8" t="n">
        <f aca="false">+C328*A328/12</f>
        <v>102.66239580718</v>
      </c>
      <c r="F329" s="8" t="n">
        <f aca="false">+D329-E329</f>
        <v>439.52772476672</v>
      </c>
      <c r="G329" s="10" t="n">
        <f aca="false">$B$7/12*C328</f>
        <v>57.3368307241962</v>
      </c>
      <c r="H329" s="10" t="n">
        <f aca="false">$B$8/12*C329</f>
        <v>18.7460038040931</v>
      </c>
      <c r="I329" s="10" t="n">
        <f aca="false">H329*$B$9</f>
        <v>9.37300190204657</v>
      </c>
      <c r="J329" s="10" t="n">
        <f aca="false">H329-I329</f>
        <v>9.37300190204657</v>
      </c>
      <c r="K329" s="10" t="n">
        <f aca="false">F329+G329+I329</f>
        <v>506.237557392963</v>
      </c>
    </row>
    <row r="330" customFormat="false" ht="13.8" hidden="false" customHeight="false" outlineLevel="0" collapsed="false">
      <c r="A330" s="5" t="n">
        <v>0.043770111792641</v>
      </c>
      <c r="B330" s="0" t="n">
        <f aca="false">+B329+1</f>
        <v>315</v>
      </c>
      <c r="C330" s="6" t="n">
        <f aca="false">IF(B330=0,$B$5,C329-F330)</f>
        <v>22044.3118323739</v>
      </c>
      <c r="D330" s="7" t="n">
        <f aca="false">-PMT(A329/12,$B$6-B329,C329)</f>
        <v>531.089053779155</v>
      </c>
      <c r="E330" s="8" t="n">
        <f aca="false">+C329*A329/12</f>
        <v>80.1963212413036</v>
      </c>
      <c r="F330" s="8" t="n">
        <f aca="false">+D330-E330</f>
        <v>450.892732537852</v>
      </c>
      <c r="G330" s="10" t="n">
        <f aca="false">$B$7/12*C329</f>
        <v>56.2380114122794</v>
      </c>
      <c r="H330" s="10" t="n">
        <f aca="false">$B$8/12*C330</f>
        <v>18.3702598603116</v>
      </c>
      <c r="I330" s="10" t="n">
        <f aca="false">H330*$B$9</f>
        <v>9.1851299301558</v>
      </c>
      <c r="J330" s="10" t="n">
        <f aca="false">H330-I330</f>
        <v>9.1851299301558</v>
      </c>
      <c r="K330" s="10" t="n">
        <f aca="false">F330+G330+I330</f>
        <v>516.315873880287</v>
      </c>
    </row>
    <row r="331" customFormat="false" ht="13.8" hidden="false" customHeight="false" outlineLevel="0" collapsed="false">
      <c r="A331" s="5" t="n">
        <v>0.0433400192357162</v>
      </c>
      <c r="B331" s="0" t="n">
        <f aca="false">+B330+1</f>
        <v>316</v>
      </c>
      <c r="C331" s="6" t="n">
        <f aca="false">IF(B331=0,$B$5,C330-F331)</f>
        <v>21592.6514596162</v>
      </c>
      <c r="D331" s="7" t="n">
        <f aca="false">-PMT(A330/12,$B$6-B330,C330)</f>
        <v>532.067205532255</v>
      </c>
      <c r="E331" s="8" t="n">
        <f aca="false">+C330*A330/12</f>
        <v>80.4068327745705</v>
      </c>
      <c r="F331" s="8" t="n">
        <f aca="false">+D331-E331</f>
        <v>451.660372757685</v>
      </c>
      <c r="G331" s="10" t="n">
        <f aca="false">$B$7/12*C330</f>
        <v>55.1107795809348</v>
      </c>
      <c r="H331" s="10" t="n">
        <f aca="false">$B$8/12*C331</f>
        <v>17.9938762163469</v>
      </c>
      <c r="I331" s="10" t="n">
        <f aca="false">H331*$B$9</f>
        <v>8.99693810817343</v>
      </c>
      <c r="J331" s="10" t="n">
        <f aca="false">H331-I331</f>
        <v>8.99693810817343</v>
      </c>
      <c r="K331" s="10" t="n">
        <f aca="false">F331+G331+I331</f>
        <v>515.768090446793</v>
      </c>
    </row>
    <row r="332" customFormat="false" ht="13.8" hidden="false" customHeight="false" outlineLevel="0" collapsed="false">
      <c r="A332" s="5" t="n">
        <v>0.0567161214879036</v>
      </c>
      <c r="B332" s="0" t="n">
        <f aca="false">+B331+1</f>
        <v>317</v>
      </c>
      <c r="C332" s="6" t="n">
        <f aca="false">IF(B332=0,$B$5,C331-F332)</f>
        <v>21138.9860092706</v>
      </c>
      <c r="D332" s="7" t="n">
        <f aca="false">-PMT(A331/12,$B$6-B331,C331)</f>
        <v>531.650944479831</v>
      </c>
      <c r="E332" s="8" t="n">
        <f aca="false">+C331*A331/12</f>
        <v>77.985494134157</v>
      </c>
      <c r="F332" s="8" t="n">
        <f aca="false">+D332-E332</f>
        <v>453.665450345674</v>
      </c>
      <c r="G332" s="10" t="n">
        <f aca="false">$B$7/12*C331</f>
        <v>53.9816286490406</v>
      </c>
      <c r="H332" s="10" t="n">
        <f aca="false">$B$8/12*C332</f>
        <v>17.6158216743921</v>
      </c>
      <c r="I332" s="10" t="n">
        <f aca="false">H332*$B$9</f>
        <v>8.80791083719607</v>
      </c>
      <c r="J332" s="10" t="n">
        <f aca="false">H332-I332</f>
        <v>8.80791083719607</v>
      </c>
      <c r="K332" s="10" t="n">
        <f aca="false">F332+G332+I332</f>
        <v>516.454989831911</v>
      </c>
    </row>
    <row r="333" customFormat="false" ht="13.8" hidden="false" customHeight="false" outlineLevel="0" collapsed="false">
      <c r="A333" s="5" t="n">
        <v>0.0595392494116752</v>
      </c>
      <c r="B333" s="0" t="n">
        <f aca="false">+B332+1</f>
        <v>318</v>
      </c>
      <c r="C333" s="6" t="n">
        <f aca="false">IF(B333=0,$B$5,C332-F333)</f>
        <v>20694.4889627294</v>
      </c>
      <c r="D333" s="7" t="n">
        <f aca="false">-PMT(A332/12,$B$6-B332,C332)</f>
        <v>544.407154760529</v>
      </c>
      <c r="E333" s="8" t="n">
        <f aca="false">+C332*A332/12</f>
        <v>99.9101082194069</v>
      </c>
      <c r="F333" s="8" t="n">
        <f aca="false">+D333-E333</f>
        <v>444.497046541122</v>
      </c>
      <c r="G333" s="10" t="n">
        <f aca="false">$B$7/12*C332</f>
        <v>52.8474650231764</v>
      </c>
      <c r="H333" s="10" t="n">
        <f aca="false">$B$8/12*C333</f>
        <v>17.2454074689412</v>
      </c>
      <c r="I333" s="10" t="n">
        <f aca="false">H333*$B$9</f>
        <v>8.6227037344706</v>
      </c>
      <c r="J333" s="10" t="n">
        <f aca="false">H333-I333</f>
        <v>8.6227037344706</v>
      </c>
      <c r="K333" s="10" t="n">
        <f aca="false">F333+G333+I333</f>
        <v>505.967215298769</v>
      </c>
    </row>
    <row r="334" customFormat="false" ht="13.8" hidden="false" customHeight="false" outlineLevel="0" collapsed="false">
      <c r="A334" s="5" t="n">
        <v>0.0400680034846166</v>
      </c>
      <c r="B334" s="0" t="n">
        <f aca="false">+B333+1</f>
        <v>319</v>
      </c>
      <c r="C334" s="6" t="n">
        <f aca="false">IF(B334=0,$B$5,C333-F334)</f>
        <v>20250.1032430159</v>
      </c>
      <c r="D334" s="7" t="n">
        <f aca="false">-PMT(A333/12,$B$6-B333,C333)</f>
        <v>547.063581363441</v>
      </c>
      <c r="E334" s="8" t="n">
        <f aca="false">+C333*A333/12</f>
        <v>102.677861649926</v>
      </c>
      <c r="F334" s="8" t="n">
        <f aca="false">+D334-E334</f>
        <v>444.385719713516</v>
      </c>
      <c r="G334" s="10" t="n">
        <f aca="false">$B$7/12*C333</f>
        <v>51.7362224068236</v>
      </c>
      <c r="H334" s="10" t="n">
        <f aca="false">$B$8/12*C334</f>
        <v>16.8750860358466</v>
      </c>
      <c r="I334" s="10" t="n">
        <f aca="false">H334*$B$9</f>
        <v>8.4375430179233</v>
      </c>
      <c r="J334" s="10" t="n">
        <f aca="false">H334-I334</f>
        <v>8.4375430179233</v>
      </c>
      <c r="K334" s="10" t="n">
        <f aca="false">F334+G334+I334</f>
        <v>504.559485138263</v>
      </c>
    </row>
    <row r="335" customFormat="false" ht="13.8" hidden="false" customHeight="false" outlineLevel="0" collapsed="false">
      <c r="A335" s="5" t="n">
        <v>0.0423694076952902</v>
      </c>
      <c r="B335" s="0" t="n">
        <f aca="false">+B334+1</f>
        <v>320</v>
      </c>
      <c r="C335" s="6" t="n">
        <f aca="false">IF(B335=0,$B$5,C334-F335)</f>
        <v>19788.4118744246</v>
      </c>
      <c r="D335" s="7" t="n">
        <f aca="false">-PMT(A334/12,$B$6-B334,C334)</f>
        <v>529.306469200107</v>
      </c>
      <c r="E335" s="8" t="n">
        <f aca="false">+C334*A334/12</f>
        <v>67.6151006087506</v>
      </c>
      <c r="F335" s="8" t="n">
        <f aca="false">+D335-E335</f>
        <v>461.691368591356</v>
      </c>
      <c r="G335" s="10" t="n">
        <f aca="false">$B$7/12*C334</f>
        <v>50.6252581075398</v>
      </c>
      <c r="H335" s="10" t="n">
        <f aca="false">$B$8/12*C335</f>
        <v>16.4903432286871</v>
      </c>
      <c r="I335" s="10" t="n">
        <f aca="false">H335*$B$9</f>
        <v>8.24517161434357</v>
      </c>
      <c r="J335" s="10" t="n">
        <f aca="false">H335-I335</f>
        <v>8.24517161434357</v>
      </c>
      <c r="K335" s="10" t="n">
        <f aca="false">F335+G335+I335</f>
        <v>520.56179831324</v>
      </c>
    </row>
    <row r="336" customFormat="false" ht="13.8" hidden="false" customHeight="false" outlineLevel="0" collapsed="false">
      <c r="A336" s="5" t="n">
        <v>0.0588745086168333</v>
      </c>
      <c r="B336" s="0" t="n">
        <f aca="false">+B335+1</f>
        <v>321</v>
      </c>
      <c r="C336" s="6" t="n">
        <f aca="false">IF(B336=0,$B$5,C335-F336)</f>
        <v>19326.9424536434</v>
      </c>
      <c r="D336" s="7" t="n">
        <f aca="false">-PMT(A335/12,$B$6-B335,C335)</f>
        <v>531.338028310362</v>
      </c>
      <c r="E336" s="8" t="n">
        <f aca="false">+C335*A335/12</f>
        <v>69.8686075291513</v>
      </c>
      <c r="F336" s="8" t="n">
        <f aca="false">+D336-E336</f>
        <v>461.46942078121</v>
      </c>
      <c r="G336" s="10" t="n">
        <f aca="false">$B$7/12*C335</f>
        <v>49.4710296860614</v>
      </c>
      <c r="H336" s="10" t="n">
        <f aca="false">$B$8/12*C336</f>
        <v>16.1057853780361</v>
      </c>
      <c r="I336" s="10" t="n">
        <f aca="false">H336*$B$9</f>
        <v>8.05289268901807</v>
      </c>
      <c r="J336" s="10" t="n">
        <f aca="false">H336-I336</f>
        <v>8.05289268901807</v>
      </c>
      <c r="K336" s="10" t="n">
        <f aca="false">F336+G336+I336</f>
        <v>518.99334315629</v>
      </c>
    </row>
    <row r="337" customFormat="false" ht="13.8" hidden="false" customHeight="false" outlineLevel="0" collapsed="false">
      <c r="A337" s="5" t="n">
        <v>0.056851274222516</v>
      </c>
      <c r="B337" s="0" t="n">
        <f aca="false">+B336+1</f>
        <v>322</v>
      </c>
      <c r="C337" s="6" t="n">
        <f aca="false">IF(B337=0,$B$5,C336-F337)</f>
        <v>18876.0688191446</v>
      </c>
      <c r="D337" s="7" t="n">
        <f aca="false">-PMT(A336/12,$B$6-B336,C336)</f>
        <v>545.69565450074</v>
      </c>
      <c r="E337" s="8" t="n">
        <f aca="false">+C336*A336/12</f>
        <v>94.8220200020055</v>
      </c>
      <c r="F337" s="8" t="n">
        <f aca="false">+D337-E337</f>
        <v>450.873634498734</v>
      </c>
      <c r="G337" s="10" t="n">
        <f aca="false">$B$7/12*C336</f>
        <v>48.3173561341084</v>
      </c>
      <c r="H337" s="10" t="n">
        <f aca="false">$B$8/12*C337</f>
        <v>15.7300573492872</v>
      </c>
      <c r="I337" s="10" t="n">
        <f aca="false">H337*$B$9</f>
        <v>7.86502867464359</v>
      </c>
      <c r="J337" s="10" t="n">
        <f aca="false">H337-I337</f>
        <v>7.86502867464359</v>
      </c>
      <c r="K337" s="10" t="n">
        <f aca="false">F337+G337+I337</f>
        <v>507.056019307486</v>
      </c>
    </row>
    <row r="338" customFormat="false" ht="13.8" hidden="false" customHeight="false" outlineLevel="0" collapsed="false">
      <c r="A338" s="5" t="n">
        <v>0.0458893965157373</v>
      </c>
      <c r="B338" s="0" t="n">
        <f aca="false">+B337+1</f>
        <v>323</v>
      </c>
      <c r="C338" s="6" t="n">
        <f aca="false">IF(B338=0,$B$5,C337-F338)</f>
        <v>18421.5303670604</v>
      </c>
      <c r="D338" s="7" t="n">
        <f aca="false">-PMT(A337/12,$B$6-B337,C337)</f>
        <v>543.96583247424</v>
      </c>
      <c r="E338" s="8" t="n">
        <f aca="false">+C337*A337/12</f>
        <v>89.427380390023</v>
      </c>
      <c r="F338" s="8" t="n">
        <f aca="false">+D338-E338</f>
        <v>454.538452084217</v>
      </c>
      <c r="G338" s="10" t="n">
        <f aca="false">$B$7/12*C337</f>
        <v>47.1901720478616</v>
      </c>
      <c r="H338" s="10" t="n">
        <f aca="false">$B$8/12*C338</f>
        <v>15.3512753058837</v>
      </c>
      <c r="I338" s="10" t="n">
        <f aca="false">H338*$B$9</f>
        <v>7.67563765294184</v>
      </c>
      <c r="J338" s="10" t="n">
        <f aca="false">H338-I338</f>
        <v>7.67563765294184</v>
      </c>
      <c r="K338" s="10" t="n">
        <f aca="false">F338+G338+I338</f>
        <v>509.404261785021</v>
      </c>
    </row>
    <row r="339" customFormat="false" ht="13.8" hidden="false" customHeight="false" outlineLevel="0" collapsed="false">
      <c r="A339" s="5" t="n">
        <v>0.0488153710455273</v>
      </c>
      <c r="B339" s="0" t="n">
        <f aca="false">+B338+1</f>
        <v>324</v>
      </c>
      <c r="C339" s="6" t="n">
        <f aca="false">IF(B339=0,$B$5,C338-F339)</f>
        <v>17957.0940656562</v>
      </c>
      <c r="D339" s="7" t="n">
        <f aca="false">-PMT(A338/12,$B$6-B338,C338)</f>
        <v>534.882377357614</v>
      </c>
      <c r="E339" s="8" t="n">
        <f aca="false">+C338*A338/12</f>
        <v>70.4460759533943</v>
      </c>
      <c r="F339" s="8" t="n">
        <f aca="false">+D339-E339</f>
        <v>464.436301404219</v>
      </c>
      <c r="G339" s="10" t="n">
        <f aca="false">$B$7/12*C338</f>
        <v>46.053825917651</v>
      </c>
      <c r="H339" s="10" t="n">
        <f aca="false">$B$8/12*C339</f>
        <v>14.9642450547135</v>
      </c>
      <c r="I339" s="10" t="n">
        <f aca="false">H339*$B$9</f>
        <v>7.48212252735674</v>
      </c>
      <c r="J339" s="10" t="n">
        <f aca="false">H339-I339</f>
        <v>7.48212252735674</v>
      </c>
      <c r="K339" s="10" t="n">
        <f aca="false">F339+G339+I339</f>
        <v>517.972249849227</v>
      </c>
    </row>
    <row r="340" customFormat="false" ht="13.8" hidden="false" customHeight="false" outlineLevel="0" collapsed="false">
      <c r="A340" s="5" t="n">
        <v>0.0537108205970907</v>
      </c>
      <c r="B340" s="0" t="n">
        <f aca="false">+B339+1</f>
        <v>325</v>
      </c>
      <c r="C340" s="6" t="n">
        <f aca="false">IF(B340=0,$B$5,C339-F340)</f>
        <v>17492.9069318913</v>
      </c>
      <c r="D340" s="7" t="n">
        <f aca="false">-PMT(A339/12,$B$6-B339,C339)</f>
        <v>537.235651241094</v>
      </c>
      <c r="E340" s="8" t="n">
        <f aca="false">+C339*A339/12</f>
        <v>73.0485174762036</v>
      </c>
      <c r="F340" s="8" t="n">
        <f aca="false">+D340-E340</f>
        <v>464.18713376489</v>
      </c>
      <c r="G340" s="10" t="n">
        <f aca="false">$B$7/12*C339</f>
        <v>44.8927351641405</v>
      </c>
      <c r="H340" s="10" t="n">
        <f aca="false">$B$8/12*C340</f>
        <v>14.5774224432427</v>
      </c>
      <c r="I340" s="10" t="n">
        <f aca="false">H340*$B$9</f>
        <v>7.28871122162137</v>
      </c>
      <c r="J340" s="10" t="n">
        <f aca="false">H340-I340</f>
        <v>7.28871122162137</v>
      </c>
      <c r="K340" s="10" t="n">
        <f aca="false">F340+G340+I340</f>
        <v>516.368580150652</v>
      </c>
    </row>
    <row r="341" customFormat="false" ht="13.8" hidden="false" customHeight="false" outlineLevel="0" collapsed="false">
      <c r="A341" s="5" t="n">
        <v>0.057922453184337</v>
      </c>
      <c r="B341" s="0" t="n">
        <f aca="false">+B340+1</f>
        <v>326</v>
      </c>
      <c r="C341" s="6" t="n">
        <f aca="false">IF(B341=0,$B$5,C340-F341)</f>
        <v>17030.1207246633</v>
      </c>
      <c r="D341" s="7" t="n">
        <f aca="false">-PMT(A340/12,$B$6-B340,C340)</f>
        <v>541.082739389725</v>
      </c>
      <c r="E341" s="8" t="n">
        <f aca="false">+C340*A340/12</f>
        <v>78.2965321617015</v>
      </c>
      <c r="F341" s="8" t="n">
        <f aca="false">+D341-E341</f>
        <v>462.786207228023</v>
      </c>
      <c r="G341" s="10" t="n">
        <f aca="false">$B$7/12*C340</f>
        <v>43.7322673297282</v>
      </c>
      <c r="H341" s="10" t="n">
        <f aca="false">$B$8/12*C341</f>
        <v>14.1917672705527</v>
      </c>
      <c r="I341" s="10" t="n">
        <f aca="false">H341*$B$9</f>
        <v>7.09588363527636</v>
      </c>
      <c r="J341" s="10" t="n">
        <f aca="false">H341-I341</f>
        <v>7.09588363527636</v>
      </c>
      <c r="K341" s="10" t="n">
        <f aca="false">F341+G341+I341</f>
        <v>513.614358193028</v>
      </c>
    </row>
    <row r="342" customFormat="false" ht="13.8" hidden="false" customHeight="false" outlineLevel="0" collapsed="false">
      <c r="A342" s="5" t="n">
        <v>0.0517066505516894</v>
      </c>
      <c r="B342" s="0" t="n">
        <f aca="false">+B341+1</f>
        <v>327</v>
      </c>
      <c r="C342" s="6" t="n">
        <f aca="false">IF(B342=0,$B$5,C341-F342)</f>
        <v>16568.007030939</v>
      </c>
      <c r="D342" s="7" t="n">
        <f aca="false">-PMT(A341/12,$B$6-B341,C341)</f>
        <v>544.315891257451</v>
      </c>
      <c r="E342" s="8" t="n">
        <f aca="false">+C341*A341/12</f>
        <v>82.2021975331596</v>
      </c>
      <c r="F342" s="8" t="n">
        <f aca="false">+D342-E342</f>
        <v>462.113693724291</v>
      </c>
      <c r="G342" s="10" t="n">
        <f aca="false">$B$7/12*C341</f>
        <v>42.5753018116582</v>
      </c>
      <c r="H342" s="10" t="n">
        <f aca="false">$B$8/12*C342</f>
        <v>13.8066725257825</v>
      </c>
      <c r="I342" s="10" t="n">
        <f aca="false">H342*$B$9</f>
        <v>6.90333626289124</v>
      </c>
      <c r="J342" s="10" t="n">
        <f aca="false">H342-I342</f>
        <v>6.90333626289124</v>
      </c>
      <c r="K342" s="10" t="n">
        <f aca="false">F342+G342+I342</f>
        <v>511.59233179884</v>
      </c>
    </row>
    <row r="343" customFormat="false" ht="13.8" hidden="false" customHeight="false" outlineLevel="0" collapsed="false">
      <c r="A343" s="5" t="n">
        <v>0.0556548223794132</v>
      </c>
      <c r="B343" s="0" t="n">
        <f aca="false">+B342+1</f>
        <v>328</v>
      </c>
      <c r="C343" s="6" t="n">
        <f aca="false">IF(B343=0,$B$5,C342-F343)</f>
        <v>16099.7163373226</v>
      </c>
      <c r="D343" s="7" t="n">
        <f aca="false">-PMT(A342/12,$B$6-B342,C342)</f>
        <v>539.680372773608</v>
      </c>
      <c r="E343" s="8" t="n">
        <f aca="false">+C342*A342/12</f>
        <v>71.3896791572245</v>
      </c>
      <c r="F343" s="8" t="n">
        <f aca="false">+D343-E343</f>
        <v>468.290693616383</v>
      </c>
      <c r="G343" s="10" t="n">
        <f aca="false">$B$7/12*C342</f>
        <v>41.4200175773475</v>
      </c>
      <c r="H343" s="10" t="n">
        <f aca="false">$B$8/12*C343</f>
        <v>13.4164302811022</v>
      </c>
      <c r="I343" s="10" t="n">
        <f aca="false">H343*$B$9</f>
        <v>6.70821514055108</v>
      </c>
      <c r="J343" s="10" t="n">
        <f aca="false">H343-I343</f>
        <v>6.70821514055108</v>
      </c>
      <c r="K343" s="10" t="n">
        <f aca="false">F343+G343+I343</f>
        <v>516.418926334282</v>
      </c>
    </row>
    <row r="344" customFormat="false" ht="13.8" hidden="false" customHeight="false" outlineLevel="0" collapsed="false">
      <c r="A344" s="5" t="n">
        <v>0.0571902492545163</v>
      </c>
      <c r="B344" s="0" t="n">
        <f aca="false">+B343+1</f>
        <v>329</v>
      </c>
      <c r="C344" s="6" t="n">
        <f aca="false">IF(B344=0,$B$5,C343-F344)</f>
        <v>15631.847838064</v>
      </c>
      <c r="D344" s="7" t="n">
        <f aca="false">-PMT(A343/12,$B$6-B343,C343)</f>
        <v>542.537403684639</v>
      </c>
      <c r="E344" s="8" t="n">
        <f aca="false">+C343*A343/12</f>
        <v>74.6689044260521</v>
      </c>
      <c r="F344" s="8" t="n">
        <f aca="false">+D344-E344</f>
        <v>467.868499258587</v>
      </c>
      <c r="G344" s="10" t="n">
        <f aca="false">$B$7/12*C343</f>
        <v>40.2492908433065</v>
      </c>
      <c r="H344" s="10" t="n">
        <f aca="false">$B$8/12*C344</f>
        <v>13.0265398650533</v>
      </c>
      <c r="I344" s="10" t="n">
        <f aca="false">H344*$B$9</f>
        <v>6.51326993252667</v>
      </c>
      <c r="J344" s="10" t="n">
        <f aca="false">H344-I344</f>
        <v>6.51326993252667</v>
      </c>
      <c r="K344" s="10" t="n">
        <f aca="false">F344+G344+I344</f>
        <v>514.63106003442</v>
      </c>
    </row>
    <row r="345" customFormat="false" ht="13.8" hidden="false" customHeight="false" outlineLevel="0" collapsed="false">
      <c r="A345" s="5" t="n">
        <v>0.0515303907177938</v>
      </c>
      <c r="B345" s="0" t="n">
        <f aca="false">+B344+1</f>
        <v>330</v>
      </c>
      <c r="C345" s="6" t="n">
        <f aca="false">IF(B345=0,$B$5,C344-F345)</f>
        <v>15162.7288813162</v>
      </c>
      <c r="D345" s="7" t="n">
        <f aca="false">-PMT(A344/12,$B$6-B344,C344)</f>
        <v>543.618062928441</v>
      </c>
      <c r="E345" s="8" t="n">
        <f aca="false">+C344*A344/12</f>
        <v>74.4991061806294</v>
      </c>
      <c r="F345" s="8" t="n">
        <f aca="false">+D345-E345</f>
        <v>469.118956747811</v>
      </c>
      <c r="G345" s="10" t="n">
        <f aca="false">$B$7/12*C344</f>
        <v>39.07961959516</v>
      </c>
      <c r="H345" s="10" t="n">
        <f aca="false">$B$8/12*C345</f>
        <v>12.6356074010968</v>
      </c>
      <c r="I345" s="10" t="n">
        <f aca="false">H345*$B$9</f>
        <v>6.31780370054842</v>
      </c>
      <c r="J345" s="10" t="n">
        <f aca="false">H345-I345</f>
        <v>6.31780370054842</v>
      </c>
      <c r="K345" s="10" t="n">
        <f aca="false">F345+G345+I345</f>
        <v>514.51638004352</v>
      </c>
    </row>
    <row r="346" customFormat="false" ht="13.8" hidden="false" customHeight="false" outlineLevel="0" collapsed="false">
      <c r="A346" s="5" t="n">
        <v>0.045718960802876</v>
      </c>
      <c r="B346" s="0" t="n">
        <f aca="false">+B345+1</f>
        <v>331</v>
      </c>
      <c r="C346" s="6" t="n">
        <f aca="false">IF(B346=0,$B$5,C345-F346)</f>
        <v>14688.0787345046</v>
      </c>
      <c r="D346" s="7" t="n">
        <f aca="false">-PMT(A345/12,$B$6-B345,C345)</f>
        <v>539.761925445131</v>
      </c>
      <c r="E346" s="8" t="n">
        <f aca="false">+C345*A345/12</f>
        <v>65.1117786335166</v>
      </c>
      <c r="F346" s="8" t="n">
        <f aca="false">+D346-E346</f>
        <v>474.650146811615</v>
      </c>
      <c r="G346" s="10" t="n">
        <f aca="false">$B$7/12*C345</f>
        <v>37.9068222032905</v>
      </c>
      <c r="H346" s="10" t="n">
        <f aca="false">$B$8/12*C346</f>
        <v>12.2400656120872</v>
      </c>
      <c r="I346" s="10" t="n">
        <f aca="false">H346*$B$9</f>
        <v>6.12003280604358</v>
      </c>
      <c r="J346" s="10" t="n">
        <f aca="false">H346-I346</f>
        <v>6.12003280604358</v>
      </c>
      <c r="K346" s="10" t="n">
        <f aca="false">F346+G346+I346</f>
        <v>518.677001820949</v>
      </c>
    </row>
    <row r="347" customFormat="false" ht="13.8" hidden="false" customHeight="false" outlineLevel="0" collapsed="false">
      <c r="A347" s="5" t="n">
        <v>0.0434845056627353</v>
      </c>
      <c r="B347" s="0" t="n">
        <f aca="false">+B346+1</f>
        <v>332</v>
      </c>
      <c r="C347" s="6" t="n">
        <f aca="false">IF(B347=0,$B$5,C346-F347)</f>
        <v>14208.0950339012</v>
      </c>
      <c r="D347" s="7" t="n">
        <f aca="false">-PMT(A346/12,$B$6-B346,C346)</f>
        <v>535.944008597795</v>
      </c>
      <c r="E347" s="8" t="n">
        <f aca="false">+C346*A346/12</f>
        <v>55.9603079943642</v>
      </c>
      <c r="F347" s="8" t="n">
        <f aca="false">+D347-E347</f>
        <v>479.983700603431</v>
      </c>
      <c r="G347" s="10" t="n">
        <f aca="false">$B$7/12*C346</f>
        <v>36.7201968362615</v>
      </c>
      <c r="H347" s="10" t="n">
        <f aca="false">$B$8/12*C347</f>
        <v>11.8400791949176</v>
      </c>
      <c r="I347" s="10" t="n">
        <f aca="false">H347*$B$9</f>
        <v>5.92003959745881</v>
      </c>
      <c r="J347" s="10" t="n">
        <f aca="false">H347-I347</f>
        <v>5.92003959745881</v>
      </c>
      <c r="K347" s="10" t="n">
        <f aca="false">F347+G347+I347</f>
        <v>522.623937037151</v>
      </c>
    </row>
    <row r="348" customFormat="false" ht="13.8" hidden="false" customHeight="false" outlineLevel="0" collapsed="false">
      <c r="A348" s="5" t="n">
        <v>0.0578170451291613</v>
      </c>
      <c r="B348" s="0" t="n">
        <f aca="false">+B347+1</f>
        <v>333</v>
      </c>
      <c r="C348" s="6" t="n">
        <f aca="false">IF(B348=0,$B$5,C347-F348)</f>
        <v>13725.0527598708</v>
      </c>
      <c r="D348" s="7" t="n">
        <f aca="false">-PMT(A347/12,$B$6-B347,C347)</f>
        <v>534.528273110249</v>
      </c>
      <c r="E348" s="8" t="n">
        <f aca="false">+C347*A347/12</f>
        <v>51.485999079863</v>
      </c>
      <c r="F348" s="8" t="n">
        <f aca="false">+D348-E348</f>
        <v>483.042274030386</v>
      </c>
      <c r="G348" s="10" t="n">
        <f aca="false">$B$7/12*C347</f>
        <v>35.5202375847529</v>
      </c>
      <c r="H348" s="10" t="n">
        <f aca="false">$B$8/12*C348</f>
        <v>11.437543966559</v>
      </c>
      <c r="I348" s="10" t="n">
        <f aca="false">H348*$B$9</f>
        <v>5.71877198327949</v>
      </c>
      <c r="J348" s="10" t="n">
        <f aca="false">H348-I348</f>
        <v>5.71877198327949</v>
      </c>
      <c r="K348" s="10" t="n">
        <f aca="false">F348+G348+I348</f>
        <v>524.281283598419</v>
      </c>
    </row>
    <row r="349" customFormat="false" ht="13.8" hidden="false" customHeight="false" outlineLevel="0" collapsed="false">
      <c r="A349" s="5" t="n">
        <v>0.0588146510502896</v>
      </c>
      <c r="B349" s="0" t="n">
        <f aca="false">+B348+1</f>
        <v>334</v>
      </c>
      <c r="C349" s="6" t="n">
        <f aca="false">IF(B349=0,$B$5,C348-F349)</f>
        <v>13247.8431445887</v>
      </c>
      <c r="D349" s="7" t="n">
        <f aca="false">-PMT(A348/12,$B$6-B348,C348)</f>
        <v>543.338114850217</v>
      </c>
      <c r="E349" s="8" t="n">
        <f aca="false">+C348*A348/12</f>
        <v>66.1284995681307</v>
      </c>
      <c r="F349" s="8" t="n">
        <f aca="false">+D349-E349</f>
        <v>477.209615282087</v>
      </c>
      <c r="G349" s="10" t="n">
        <f aca="false">$B$7/12*C348</f>
        <v>34.3126318996769</v>
      </c>
      <c r="H349" s="10" t="n">
        <f aca="false">$B$8/12*C349</f>
        <v>11.0398692871572</v>
      </c>
      <c r="I349" s="10" t="n">
        <f aca="false">H349*$B$9</f>
        <v>5.51993464357862</v>
      </c>
      <c r="J349" s="10" t="n">
        <f aca="false">H349-I349</f>
        <v>5.51993464357862</v>
      </c>
      <c r="K349" s="10" t="n">
        <f aca="false">F349+G349+I349</f>
        <v>517.042181825342</v>
      </c>
    </row>
    <row r="350" customFormat="false" ht="13.8" hidden="false" customHeight="false" outlineLevel="0" collapsed="false">
      <c r="A350" s="5" t="n">
        <v>0.0471442716000226</v>
      </c>
      <c r="B350" s="0" t="n">
        <f aca="false">+B349+1</f>
        <v>335</v>
      </c>
      <c r="C350" s="6" t="n">
        <f aca="false">IF(B350=0,$B$5,C349-F350)</f>
        <v>12768.8407220031</v>
      </c>
      <c r="D350" s="7" t="n">
        <f aca="false">-PMT(A349/12,$B$6-B349,C349)</f>
        <v>543.933028562098</v>
      </c>
      <c r="E350" s="8" t="n">
        <f aca="false">+C349*A349/12</f>
        <v>64.9306059764962</v>
      </c>
      <c r="F350" s="8" t="n">
        <f aca="false">+D350-E350</f>
        <v>479.002422585602</v>
      </c>
      <c r="G350" s="10" t="n">
        <f aca="false">$B$7/12*C349</f>
        <v>33.1196078614717</v>
      </c>
      <c r="H350" s="10" t="n">
        <f aca="false">$B$8/12*C350</f>
        <v>10.6407006016692</v>
      </c>
      <c r="I350" s="10" t="n">
        <f aca="false">H350*$B$9</f>
        <v>5.32035030083462</v>
      </c>
      <c r="J350" s="10" t="n">
        <f aca="false">H350-I350</f>
        <v>5.32035030083462</v>
      </c>
      <c r="K350" s="10" t="n">
        <f aca="false">F350+G350+I350</f>
        <v>517.442380747909</v>
      </c>
    </row>
    <row r="351" customFormat="false" ht="13.8" hidden="false" customHeight="false" outlineLevel="0" collapsed="false">
      <c r="A351" s="5" t="n">
        <v>0.0454285090211645</v>
      </c>
      <c r="B351" s="0" t="n">
        <f aca="false">+B350+1</f>
        <v>336</v>
      </c>
      <c r="C351" s="6" t="n">
        <f aca="false">IF(B351=0,$B$5,C350-F351)</f>
        <v>12281.7571392323</v>
      </c>
      <c r="D351" s="7" t="n">
        <f aca="false">-PMT(A350/12,$B$6-B350,C350)</f>
        <v>537.248390688748</v>
      </c>
      <c r="E351" s="8" t="n">
        <f aca="false">+C350*A350/12</f>
        <v>50.1648079179618</v>
      </c>
      <c r="F351" s="8" t="n">
        <f aca="false">+D351-E351</f>
        <v>487.083582770786</v>
      </c>
      <c r="G351" s="10" t="n">
        <f aca="false">$B$7/12*C350</f>
        <v>31.9221018050077</v>
      </c>
      <c r="H351" s="10" t="n">
        <f aca="false">$B$8/12*C351</f>
        <v>10.2347976160269</v>
      </c>
      <c r="I351" s="10" t="n">
        <f aca="false">H351*$B$9</f>
        <v>5.11739880801346</v>
      </c>
      <c r="J351" s="10" t="n">
        <f aca="false">H351-I351</f>
        <v>5.11739880801346</v>
      </c>
      <c r="K351" s="10" t="n">
        <f aca="false">F351+G351+I351</f>
        <v>524.123083383807</v>
      </c>
    </row>
    <row r="352" customFormat="false" ht="13.8" hidden="false" customHeight="false" outlineLevel="0" collapsed="false">
      <c r="A352" s="5" t="n">
        <v>0.04965428262001</v>
      </c>
      <c r="B352" s="0" t="n">
        <f aca="false">+B351+1</f>
        <v>337</v>
      </c>
      <c r="C352" s="6" t="n">
        <f aca="false">IF(B352=0,$B$5,C351-F352)</f>
        <v>11791.9454776084</v>
      </c>
      <c r="D352" s="7" t="n">
        <f aca="false">-PMT(A351/12,$B$6-B351,C351)</f>
        <v>536.306821206804</v>
      </c>
      <c r="E352" s="8" t="n">
        <f aca="false">+C351*A351/12</f>
        <v>46.4951595829472</v>
      </c>
      <c r="F352" s="8" t="n">
        <f aca="false">+D352-E352</f>
        <v>489.811661623856</v>
      </c>
      <c r="G352" s="10" t="n">
        <f aca="false">$B$7/12*C351</f>
        <v>30.7043928480807</v>
      </c>
      <c r="H352" s="10" t="n">
        <f aca="false">$B$8/12*C352</f>
        <v>9.82662123134036</v>
      </c>
      <c r="I352" s="10" t="n">
        <f aca="false">H352*$B$9</f>
        <v>4.91331061567018</v>
      </c>
      <c r="J352" s="10" t="n">
        <f aca="false">H352-I352</f>
        <v>4.91331061567018</v>
      </c>
      <c r="K352" s="10" t="n">
        <f aca="false">F352+G352+I352</f>
        <v>525.429365087607</v>
      </c>
    </row>
    <row r="353" customFormat="false" ht="13.8" hidden="false" customHeight="false" outlineLevel="0" collapsed="false">
      <c r="A353" s="5" t="n">
        <v>0.0540075021142373</v>
      </c>
      <c r="B353" s="0" t="n">
        <f aca="false">+B352+1</f>
        <v>338</v>
      </c>
      <c r="C353" s="6" t="n">
        <f aca="false">IF(B353=0,$B$5,C352-F353)</f>
        <v>11302.2027730627</v>
      </c>
      <c r="D353" s="7" t="n">
        <f aca="false">-PMT(A352/12,$B$6-B352,C352)</f>
        <v>538.536087327806</v>
      </c>
      <c r="E353" s="8" t="n">
        <f aca="false">+C352*A352/12</f>
        <v>48.7933827820765</v>
      </c>
      <c r="F353" s="8" t="n">
        <f aca="false">+D353-E353</f>
        <v>489.742704545729</v>
      </c>
      <c r="G353" s="10" t="n">
        <f aca="false">$B$7/12*C352</f>
        <v>29.4798636940211</v>
      </c>
      <c r="H353" s="10" t="n">
        <f aca="false">$B$8/12*C353</f>
        <v>9.41850231088559</v>
      </c>
      <c r="I353" s="10" t="n">
        <f aca="false">H353*$B$9</f>
        <v>4.70925115544279</v>
      </c>
      <c r="J353" s="10" t="n">
        <f aca="false">H353-I353</f>
        <v>4.70925115544279</v>
      </c>
      <c r="K353" s="10" t="n">
        <f aca="false">F353+G353+I353</f>
        <v>523.931819395193</v>
      </c>
    </row>
    <row r="354" customFormat="false" ht="13.8" hidden="false" customHeight="false" outlineLevel="0" collapsed="false">
      <c r="A354" s="5" t="n">
        <v>0.0446973424939045</v>
      </c>
      <c r="B354" s="0" t="n">
        <f aca="false">+B353+1</f>
        <v>339</v>
      </c>
      <c r="C354" s="6" t="n">
        <f aca="false">IF(B354=0,$B$5,C353-F354)</f>
        <v>10812.325868973</v>
      </c>
      <c r="D354" s="7" t="n">
        <f aca="false">-PMT(A353/12,$B$6-B353,C353)</f>
        <v>540.743882436481</v>
      </c>
      <c r="E354" s="8" t="n">
        <f aca="false">+C353*A353/12</f>
        <v>50.8669783468102</v>
      </c>
      <c r="F354" s="8" t="n">
        <f aca="false">+D354-E354</f>
        <v>489.87690408967</v>
      </c>
      <c r="G354" s="10" t="n">
        <f aca="false">$B$7/12*C353</f>
        <v>28.2555069326568</v>
      </c>
      <c r="H354" s="10" t="n">
        <f aca="false">$B$8/12*C354</f>
        <v>9.01027155747753</v>
      </c>
      <c r="I354" s="10" t="n">
        <f aca="false">H354*$B$9</f>
        <v>4.50513577873877</v>
      </c>
      <c r="J354" s="10" t="n">
        <f aca="false">H354-I354</f>
        <v>4.50513577873877</v>
      </c>
      <c r="K354" s="10" t="n">
        <f aca="false">F354+G354+I354</f>
        <v>522.637546801066</v>
      </c>
    </row>
    <row r="355" customFormat="false" ht="13.8" hidden="false" customHeight="false" outlineLevel="0" collapsed="false">
      <c r="A355" s="5" t="n">
        <v>0.0464041402160757</v>
      </c>
      <c r="B355" s="0" t="n">
        <f aca="false">+B354+1</f>
        <v>340</v>
      </c>
      <c r="C355" s="6" t="n">
        <f aca="false">IF(B355=0,$B$5,C354-F355)</f>
        <v>10316.3696660068</v>
      </c>
      <c r="D355" s="7" t="n">
        <f aca="false">-PMT(A354/12,$B$6-B354,C354)</f>
        <v>536.229722342966</v>
      </c>
      <c r="E355" s="8" t="n">
        <f aca="false">+C354*A354/12</f>
        <v>40.2735193767659</v>
      </c>
      <c r="F355" s="8" t="n">
        <f aca="false">+D355-E355</f>
        <v>495.9562029662</v>
      </c>
      <c r="G355" s="10" t="n">
        <f aca="false">$B$7/12*C354</f>
        <v>27.0308146724326</v>
      </c>
      <c r="H355" s="10" t="n">
        <f aca="false">$B$8/12*C355</f>
        <v>8.59697472167236</v>
      </c>
      <c r="I355" s="10" t="n">
        <f aca="false">H355*$B$9</f>
        <v>4.29848736083618</v>
      </c>
      <c r="J355" s="10" t="n">
        <f aca="false">H355-I355</f>
        <v>4.29848736083618</v>
      </c>
      <c r="K355" s="10" t="n">
        <f aca="false">F355+G355+I355</f>
        <v>527.285504999468</v>
      </c>
    </row>
    <row r="356" customFormat="false" ht="13.8" hidden="false" customHeight="false" outlineLevel="0" collapsed="false">
      <c r="A356" s="5" t="n">
        <v>0.0543346045423137</v>
      </c>
      <c r="B356" s="0" t="n">
        <f aca="false">+B355+1</f>
        <v>341</v>
      </c>
      <c r="C356" s="6" t="n">
        <f aca="false">IF(B356=0,$B$5,C355-F356)</f>
        <v>9819.24465403156</v>
      </c>
      <c r="D356" s="7" t="n">
        <f aca="false">-PMT(A355/12,$B$6-B355,C355)</f>
        <v>537.018534017127</v>
      </c>
      <c r="E356" s="8" t="n">
        <f aca="false">+C355*A355/12</f>
        <v>39.8935220418542</v>
      </c>
      <c r="F356" s="8" t="n">
        <f aca="false">+D356-E356</f>
        <v>497.125011975273</v>
      </c>
      <c r="G356" s="10" t="n">
        <f aca="false">$B$7/12*C355</f>
        <v>25.7909241650171</v>
      </c>
      <c r="H356" s="10" t="n">
        <f aca="false">$B$8/12*C356</f>
        <v>8.18270387835964</v>
      </c>
      <c r="I356" s="10" t="n">
        <f aca="false">H356*$B$9</f>
        <v>4.09135193917982</v>
      </c>
      <c r="J356" s="10" t="n">
        <f aca="false">H356-I356</f>
        <v>4.09135193917982</v>
      </c>
      <c r="K356" s="10" t="n">
        <f aca="false">F356+G356+I356</f>
        <v>527.00728807947</v>
      </c>
    </row>
    <row r="357" customFormat="false" ht="13.8" hidden="false" customHeight="false" outlineLevel="0" collapsed="false">
      <c r="A357" s="5" t="n">
        <v>0.040162129217936</v>
      </c>
      <c r="B357" s="0" t="n">
        <f aca="false">+B356+1</f>
        <v>342</v>
      </c>
      <c r="C357" s="6" t="n">
        <f aca="false">IF(B357=0,$B$5,C356-F357)</f>
        <v>9323.18538852904</v>
      </c>
      <c r="D357" s="7" t="n">
        <f aca="false">-PMT(A356/12,$B$6-B356,C356)</f>
        <v>540.519663434281</v>
      </c>
      <c r="E357" s="8" t="n">
        <f aca="false">+C356*A356/12</f>
        <v>44.4603979317528</v>
      </c>
      <c r="F357" s="8" t="n">
        <f aca="false">+D357-E357</f>
        <v>496.059265502528</v>
      </c>
      <c r="G357" s="10" t="n">
        <f aca="false">$B$7/12*C356</f>
        <v>24.5481116350789</v>
      </c>
      <c r="H357" s="10" t="n">
        <f aca="false">$B$8/12*C357</f>
        <v>7.76932115710753</v>
      </c>
      <c r="I357" s="10" t="n">
        <f aca="false">H357*$B$9</f>
        <v>3.88466057855376</v>
      </c>
      <c r="J357" s="10" t="n">
        <f aca="false">H357-I357</f>
        <v>3.88466057855376</v>
      </c>
      <c r="K357" s="10" t="n">
        <f aca="false">F357+G357+I357</f>
        <v>524.49203771616</v>
      </c>
    </row>
    <row r="358" customFormat="false" ht="13.8" hidden="false" customHeight="false" outlineLevel="0" collapsed="false">
      <c r="A358" s="5" t="n">
        <v>0.0411998272207736</v>
      </c>
      <c r="B358" s="0" t="n">
        <f aca="false">+B357+1</f>
        <v>343</v>
      </c>
      <c r="C358" s="6" t="n">
        <f aca="false">IF(B358=0,$B$5,C357-F358)</f>
        <v>8819.80961689364</v>
      </c>
      <c r="D358" s="7" t="n">
        <f aca="false">-PMT(A357/12,$B$6-B357,C357)</f>
        <v>534.579019660133</v>
      </c>
      <c r="E358" s="8" t="n">
        <f aca="false">+C357*A357/12</f>
        <v>31.2032480247397</v>
      </c>
      <c r="F358" s="8" t="n">
        <f aca="false">+D358-E358</f>
        <v>503.375771635393</v>
      </c>
      <c r="G358" s="10" t="n">
        <f aca="false">$B$7/12*C357</f>
        <v>23.3079634713226</v>
      </c>
      <c r="H358" s="10" t="n">
        <f aca="false">$B$8/12*C358</f>
        <v>7.34984134741137</v>
      </c>
      <c r="I358" s="10" t="n">
        <f aca="false">H358*$B$9</f>
        <v>3.67492067370568</v>
      </c>
      <c r="J358" s="10" t="n">
        <f aca="false">H358-I358</f>
        <v>3.67492067370568</v>
      </c>
      <c r="K358" s="10" t="n">
        <f aca="false">F358+G358+I358</f>
        <v>530.358655780421</v>
      </c>
    </row>
    <row r="359" customFormat="false" ht="13.8" hidden="false" customHeight="false" outlineLevel="0" collapsed="false">
      <c r="A359" s="5" t="n">
        <v>0.0443262931465642</v>
      </c>
      <c r="B359" s="0" t="n">
        <f aca="false">+B358+1</f>
        <v>344</v>
      </c>
      <c r="C359" s="6" t="n">
        <f aca="false">IF(B359=0,$B$5,C358-F359)</f>
        <v>8315.10075753885</v>
      </c>
      <c r="D359" s="7" t="n">
        <f aca="false">-PMT(A358/12,$B$6-B358,C358)</f>
        <v>534.99007871614</v>
      </c>
      <c r="E359" s="8" t="n">
        <f aca="false">+C358*A358/12</f>
        <v>30.2812193613446</v>
      </c>
      <c r="F359" s="8" t="n">
        <f aca="false">+D359-E359</f>
        <v>504.708859354796</v>
      </c>
      <c r="G359" s="10" t="n">
        <f aca="false">$B$7/12*C358</f>
        <v>22.0495240422341</v>
      </c>
      <c r="H359" s="10" t="n">
        <f aca="false">$B$8/12*C359</f>
        <v>6.92925063128237</v>
      </c>
      <c r="I359" s="10" t="n">
        <f aca="false">H359*$B$9</f>
        <v>3.46462531564119</v>
      </c>
      <c r="J359" s="10" t="n">
        <f aca="false">H359-I359</f>
        <v>3.46462531564119</v>
      </c>
      <c r="K359" s="10" t="n">
        <f aca="false">F359+G359+I359</f>
        <v>530.223008712671</v>
      </c>
    </row>
    <row r="360" customFormat="false" ht="13.8" hidden="false" customHeight="false" outlineLevel="0" collapsed="false">
      <c r="A360" s="5" t="n">
        <v>0.05620779792275</v>
      </c>
      <c r="B360" s="0" t="n">
        <f aca="false">+B359+1</f>
        <v>345</v>
      </c>
      <c r="C360" s="6" t="n">
        <f aca="false">IF(B360=0,$B$5,C359-F360)</f>
        <v>7809.65412494027</v>
      </c>
      <c r="D360" s="7" t="n">
        <f aca="false">-PMT(A359/12,$B$6-B359,C359)</f>
        <v>536.161432075394</v>
      </c>
      <c r="E360" s="8" t="n">
        <f aca="false">+C359*A359/12</f>
        <v>30.7147994768237</v>
      </c>
      <c r="F360" s="8" t="n">
        <f aca="false">+D360-E360</f>
        <v>505.44663259857</v>
      </c>
      <c r="G360" s="10" t="n">
        <f aca="false">$B$7/12*C359</f>
        <v>20.7877518938471</v>
      </c>
      <c r="H360" s="10" t="n">
        <f aca="false">$B$8/12*C360</f>
        <v>6.5080451041169</v>
      </c>
      <c r="I360" s="10" t="n">
        <f aca="false">H360*$B$9</f>
        <v>3.25402255205845</v>
      </c>
      <c r="J360" s="10" t="n">
        <f aca="false">H360-I360</f>
        <v>3.25402255205845</v>
      </c>
      <c r="K360" s="10" t="n">
        <f aca="false">F360+G360+I360</f>
        <v>529.488407044476</v>
      </c>
    </row>
    <row r="361" customFormat="false" ht="13.8" hidden="false" customHeight="false" outlineLevel="0" collapsed="false">
      <c r="A361" s="5" t="n">
        <v>0.0440116424951829</v>
      </c>
      <c r="B361" s="0" t="n">
        <f aca="false">+B360+1</f>
        <v>346</v>
      </c>
      <c r="C361" s="6" t="n">
        <f aca="false">IF(B361=0,$B$5,C360-F361)</f>
        <v>7305.86860825923</v>
      </c>
      <c r="D361" s="7" t="n">
        <f aca="false">-PMT(A360/12,$B$6-B360,C360)</f>
        <v>540.365805089476</v>
      </c>
      <c r="E361" s="8" t="n">
        <f aca="false">+C360*A360/12</f>
        <v>36.5802884084345</v>
      </c>
      <c r="F361" s="8" t="n">
        <f aca="false">+D361-E361</f>
        <v>503.785516681042</v>
      </c>
      <c r="G361" s="10" t="n">
        <f aca="false">$B$7/12*C360</f>
        <v>19.5241353123507</v>
      </c>
      <c r="H361" s="10" t="n">
        <f aca="false">$B$8/12*C361</f>
        <v>6.08822384021603</v>
      </c>
      <c r="I361" s="10" t="n">
        <f aca="false">H361*$B$9</f>
        <v>3.04411192010801</v>
      </c>
      <c r="J361" s="10" t="n">
        <f aca="false">H361-I361</f>
        <v>3.04411192010801</v>
      </c>
      <c r="K361" s="10" t="n">
        <f aca="false">F361+G361+I361</f>
        <v>526.3537639135</v>
      </c>
    </row>
    <row r="362" customFormat="false" ht="13.8" hidden="false" customHeight="false" outlineLevel="0" collapsed="false">
      <c r="A362" s="5" t="n">
        <v>0.0459462749275758</v>
      </c>
      <c r="B362" s="0" t="n">
        <f aca="false">+B361+1</f>
        <v>347</v>
      </c>
      <c r="C362" s="6" t="n">
        <f aca="false">IF(B362=0,$B$5,C361-F362)</f>
        <v>6796.3476571426</v>
      </c>
      <c r="D362" s="7" t="n">
        <f aca="false">-PMT(A361/12,$B$6-B361,C361)</f>
        <v>536.316224225253</v>
      </c>
      <c r="E362" s="8" t="n">
        <f aca="false">+C361*A361/12</f>
        <v>26.7952731086237</v>
      </c>
      <c r="F362" s="8" t="n">
        <f aca="false">+D362-E362</f>
        <v>509.520951116629</v>
      </c>
      <c r="G362" s="10" t="n">
        <f aca="false">$B$7/12*C361</f>
        <v>18.2646715206481</v>
      </c>
      <c r="H362" s="10" t="n">
        <f aca="false">$B$8/12*C362</f>
        <v>5.66362304761884</v>
      </c>
      <c r="I362" s="10" t="n">
        <f aca="false">H362*$B$9</f>
        <v>2.83181152380942</v>
      </c>
      <c r="J362" s="10" t="n">
        <f aca="false">H362-I362</f>
        <v>2.83181152380942</v>
      </c>
      <c r="K362" s="10" t="n">
        <f aca="false">F362+G362+I362</f>
        <v>530.617434161087</v>
      </c>
    </row>
    <row r="363" customFormat="false" ht="13.8" hidden="false" customHeight="false" outlineLevel="0" collapsed="false">
      <c r="A363" s="5" t="n">
        <v>0.0464347903126187</v>
      </c>
      <c r="B363" s="0" t="n">
        <f aca="false">+B362+1</f>
        <v>348</v>
      </c>
      <c r="C363" s="6" t="n">
        <f aca="false">IF(B363=0,$B$5,C362-F363)</f>
        <v>6285.45485693841</v>
      </c>
      <c r="D363" s="7" t="n">
        <f aca="false">-PMT(A362/12,$B$6-B362,C362)</f>
        <v>536.915038367399</v>
      </c>
      <c r="E363" s="8" t="n">
        <f aca="false">+C362*A362/12</f>
        <v>26.022238163205</v>
      </c>
      <c r="F363" s="8" t="n">
        <f aca="false">+D363-E363</f>
        <v>510.892800204195</v>
      </c>
      <c r="G363" s="10" t="n">
        <f aca="false">$B$7/12*C362</f>
        <v>16.9908691428565</v>
      </c>
      <c r="H363" s="10" t="n">
        <f aca="false">$B$8/12*C363</f>
        <v>5.23787904744868</v>
      </c>
      <c r="I363" s="10" t="n">
        <f aca="false">H363*$B$9</f>
        <v>2.61893952372434</v>
      </c>
      <c r="J363" s="10" t="n">
        <f aca="false">H363-I363</f>
        <v>2.61893952372434</v>
      </c>
      <c r="K363" s="10" t="n">
        <f aca="false">F363+G363+I363</f>
        <v>530.502608870775</v>
      </c>
    </row>
    <row r="364" customFormat="false" ht="13.8" hidden="false" customHeight="false" outlineLevel="0" collapsed="false">
      <c r="A364" s="5" t="n">
        <v>0.0433646245920423</v>
      </c>
      <c r="B364" s="0" t="n">
        <f aca="false">+B363+1</f>
        <v>349</v>
      </c>
      <c r="C364" s="6" t="n">
        <f aca="false">IF(B364=0,$B$5,C363-F364)</f>
        <v>5772.72124885552</v>
      </c>
      <c r="D364" s="7" t="n">
        <f aca="false">-PMT(A363/12,$B$6-B363,C363)</f>
        <v>537.055589608006</v>
      </c>
      <c r="E364" s="8" t="n">
        <f aca="false">+C363*A363/12</f>
        <v>24.3219815251138</v>
      </c>
      <c r="F364" s="8" t="n">
        <f aca="false">+D364-E364</f>
        <v>512.733608082892</v>
      </c>
      <c r="G364" s="10" t="n">
        <f aca="false">$B$7/12*C363</f>
        <v>15.713637142346</v>
      </c>
      <c r="H364" s="10" t="n">
        <f aca="false">$B$8/12*C364</f>
        <v>4.81060104071293</v>
      </c>
      <c r="I364" s="10" t="n">
        <f aca="false">H364*$B$9</f>
        <v>2.40530052035647</v>
      </c>
      <c r="J364" s="10" t="n">
        <f aca="false">H364-I364</f>
        <v>2.40530052035647</v>
      </c>
      <c r="K364" s="10" t="n">
        <f aca="false">F364+G364+I364</f>
        <v>530.852545745595</v>
      </c>
    </row>
    <row r="365" customFormat="false" ht="13.8" hidden="false" customHeight="false" outlineLevel="0" collapsed="false">
      <c r="A365" s="5" t="n">
        <v>0.0464238717526978</v>
      </c>
      <c r="B365" s="0" t="n">
        <f aca="false">+B364+1</f>
        <v>350</v>
      </c>
      <c r="C365" s="6" t="n">
        <f aca="false">IF(B365=0,$B$5,C364-F365)</f>
        <v>5257.34226944294</v>
      </c>
      <c r="D365" s="7" t="n">
        <f aca="false">-PMT(A364/12,$B$6-B364,C364)</f>
        <v>536.23997023184</v>
      </c>
      <c r="E365" s="8" t="n">
        <f aca="false">+C364*A364/12</f>
        <v>20.8609908192604</v>
      </c>
      <c r="F365" s="8" t="n">
        <f aca="false">+D365-E365</f>
        <v>515.37897941258</v>
      </c>
      <c r="G365" s="10" t="n">
        <f aca="false">$B$7/12*C364</f>
        <v>14.4318031221388</v>
      </c>
      <c r="H365" s="10" t="n">
        <f aca="false">$B$8/12*C365</f>
        <v>4.38111855786911</v>
      </c>
      <c r="I365" s="10" t="n">
        <f aca="false">H365*$B$9</f>
        <v>2.19055927893456</v>
      </c>
      <c r="J365" s="10" t="n">
        <f aca="false">H365-I365</f>
        <v>2.19055927893456</v>
      </c>
      <c r="K365" s="10" t="n">
        <f aca="false">F365+G365+I365</f>
        <v>532.001341813653</v>
      </c>
    </row>
    <row r="366" customFormat="false" ht="13.8" hidden="false" customHeight="false" outlineLevel="0" collapsed="false">
      <c r="A366" s="5" t="n">
        <v>0.0433134299458178</v>
      </c>
      <c r="B366" s="0" t="n">
        <f aca="false">+B365+1</f>
        <v>351</v>
      </c>
      <c r="C366" s="6" t="n">
        <f aca="false">IF(B366=0,$B$5,C365-F366)</f>
        <v>4740.69573693326</v>
      </c>
      <c r="D366" s="7" t="n">
        <f aca="false">-PMT(A365/12,$B$6-B365,C365)</f>
        <v>536.985381116063</v>
      </c>
      <c r="E366" s="8" t="n">
        <f aca="false">+C365*A365/12</f>
        <v>20.338848606388</v>
      </c>
      <c r="F366" s="8" t="n">
        <f aca="false">+D366-E366</f>
        <v>516.646532509675</v>
      </c>
      <c r="G366" s="10" t="n">
        <f aca="false">$B$7/12*C365</f>
        <v>13.1433556736073</v>
      </c>
      <c r="H366" s="10" t="n">
        <f aca="false">$B$8/12*C366</f>
        <v>3.95057978077772</v>
      </c>
      <c r="I366" s="10" t="n">
        <f aca="false">H366*$B$9</f>
        <v>1.97528989038886</v>
      </c>
      <c r="J366" s="10" t="n">
        <f aca="false">H366-I366</f>
        <v>1.97528989038886</v>
      </c>
      <c r="K366" s="10" t="n">
        <f aca="false">F366+G366+I366</f>
        <v>531.765178073671</v>
      </c>
    </row>
    <row r="367" customFormat="false" ht="13.8" hidden="false" customHeight="false" outlineLevel="0" collapsed="false">
      <c r="A367" s="5" t="n">
        <v>0.0419172980508611</v>
      </c>
      <c r="B367" s="0" t="n">
        <f aca="false">+B366+1</f>
        <v>352</v>
      </c>
      <c r="C367" s="6" t="n">
        <f aca="false">IF(B367=0,$B$5,C366-F367)</f>
        <v>4221.51112871325</v>
      </c>
      <c r="D367" s="7" t="n">
        <f aca="false">-PMT(A366/12,$B$6-B366,C366)</f>
        <v>536.295924278021</v>
      </c>
      <c r="E367" s="8" t="n">
        <f aca="false">+C366*A366/12</f>
        <v>17.111316058008</v>
      </c>
      <c r="F367" s="8" t="n">
        <f aca="false">+D367-E367</f>
        <v>519.184608220013</v>
      </c>
      <c r="G367" s="10" t="n">
        <f aca="false">$B$7/12*C366</f>
        <v>11.8517393423332</v>
      </c>
      <c r="H367" s="10" t="n">
        <f aca="false">$B$8/12*C367</f>
        <v>3.51792594059437</v>
      </c>
      <c r="I367" s="10" t="n">
        <f aca="false">H367*$B$9</f>
        <v>1.75896297029719</v>
      </c>
      <c r="J367" s="10" t="n">
        <f aca="false">H367-I367</f>
        <v>1.75896297029719</v>
      </c>
      <c r="K367" s="10" t="n">
        <f aca="false">F367+G367+I367</f>
        <v>532.795310532644</v>
      </c>
    </row>
    <row r="368" customFormat="false" ht="13.8" hidden="false" customHeight="false" outlineLevel="0" collapsed="false">
      <c r="A368" s="5" t="n">
        <v>0.0484008170756628</v>
      </c>
      <c r="B368" s="0" t="n">
        <f aca="false">+B367+1</f>
        <v>353</v>
      </c>
      <c r="C368" s="6" t="n">
        <f aca="false">IF(B368=0,$B$5,C367-F368)</f>
        <v>3700.23995381797</v>
      </c>
      <c r="D368" s="7" t="n">
        <f aca="false">-PMT(A367/12,$B$6-B367,C367)</f>
        <v>536.01736991255</v>
      </c>
      <c r="E368" s="8" t="n">
        <f aca="false">+C367*A367/12</f>
        <v>14.746195017275</v>
      </c>
      <c r="F368" s="8" t="n">
        <f aca="false">+D368-E368</f>
        <v>521.271174895275</v>
      </c>
      <c r="G368" s="10" t="n">
        <f aca="false">$B$7/12*C367</f>
        <v>10.5537778217831</v>
      </c>
      <c r="H368" s="10" t="n">
        <f aca="false">$B$8/12*C368</f>
        <v>3.08353329484831</v>
      </c>
      <c r="I368" s="10" t="n">
        <f aca="false">H368*$B$9</f>
        <v>1.54176664742416</v>
      </c>
      <c r="J368" s="10" t="n">
        <f aca="false">H368-I368</f>
        <v>1.54176664742416</v>
      </c>
      <c r="K368" s="10" t="n">
        <f aca="false">F368+G368+I368</f>
        <v>533.366719364482</v>
      </c>
    </row>
    <row r="369" customFormat="false" ht="13.8" hidden="false" customHeight="false" outlineLevel="0" collapsed="false">
      <c r="A369" s="5" t="n">
        <v>0.0455474780137015</v>
      </c>
      <c r="B369" s="0" t="n">
        <f aca="false">+B368+1</f>
        <v>354</v>
      </c>
      <c r="C369" s="6" t="n">
        <f aca="false">IF(B369=0,$B$5,C368-F369)</f>
        <v>3177.99615469659</v>
      </c>
      <c r="D369" s="7" t="n">
        <f aca="false">-PMT(A368/12,$B$6-B368,C368)</f>
        <v>537.168352216452</v>
      </c>
      <c r="E369" s="8" t="n">
        <f aca="false">+C368*A368/12</f>
        <v>14.9245530950669</v>
      </c>
      <c r="F369" s="8" t="n">
        <f aca="false">+D369-E369</f>
        <v>522.243799121385</v>
      </c>
      <c r="G369" s="10" t="n">
        <f aca="false">$B$7/12*C368</f>
        <v>9.25059988454493</v>
      </c>
      <c r="H369" s="10" t="n">
        <f aca="false">$B$8/12*C369</f>
        <v>2.64833012891382</v>
      </c>
      <c r="I369" s="10" t="n">
        <f aca="false">H369*$B$9</f>
        <v>1.32416506445691</v>
      </c>
      <c r="J369" s="10" t="n">
        <f aca="false">H369-I369</f>
        <v>1.32416506445691</v>
      </c>
      <c r="K369" s="10" t="n">
        <f aca="false">F369+G369+I369</f>
        <v>532.818564070387</v>
      </c>
    </row>
    <row r="370" customFormat="false" ht="13.8" hidden="false" customHeight="false" outlineLevel="0" collapsed="false">
      <c r="A370" s="5" t="n">
        <v>0.0537694199105481</v>
      </c>
      <c r="B370" s="0" t="n">
        <f aca="false">+B369+1</f>
        <v>355</v>
      </c>
      <c r="C370" s="6" t="n">
        <f aca="false">IF(B370=0,$B$5,C369-F370)</f>
        <v>2653.33394643001</v>
      </c>
      <c r="D370" s="7" t="n">
        <f aca="false">-PMT(A369/12,$B$6-B369,C369)</f>
        <v>536.724684098548</v>
      </c>
      <c r="E370" s="8" t="n">
        <f aca="false">+C369*A369/12</f>
        <v>12.0624758319726</v>
      </c>
      <c r="F370" s="8" t="n">
        <f aca="false">+D370-E370</f>
        <v>524.662208266575</v>
      </c>
      <c r="G370" s="10" t="n">
        <f aca="false">$B$7/12*C369</f>
        <v>7.94499038674147</v>
      </c>
      <c r="H370" s="10" t="n">
        <f aca="false">$B$8/12*C370</f>
        <v>2.21111162202501</v>
      </c>
      <c r="I370" s="10" t="n">
        <f aca="false">H370*$B$9</f>
        <v>1.10555581101251</v>
      </c>
      <c r="J370" s="10" t="n">
        <f aca="false">H370-I370</f>
        <v>1.10555581101251</v>
      </c>
      <c r="K370" s="10" t="n">
        <f aca="false">F370+G370+I370</f>
        <v>533.712754464329</v>
      </c>
    </row>
    <row r="371" customFormat="false" ht="13.8" hidden="false" customHeight="false" outlineLevel="0" collapsed="false">
      <c r="A371" s="5" t="n">
        <v>0.0492827391319478</v>
      </c>
      <c r="B371" s="0" t="n">
        <f aca="false">+B370+1</f>
        <v>356</v>
      </c>
      <c r="C371" s="6" t="n">
        <f aca="false">IF(B371=0,$B$5,C370-F371)</f>
        <v>2127.40150364214</v>
      </c>
      <c r="D371" s="7" t="n">
        <f aca="false">-PMT(A370/12,$B$6-B370,C370)</f>
        <v>537.821461715245</v>
      </c>
      <c r="E371" s="8" t="n">
        <f aca="false">+C370*A370/12</f>
        <v>11.8890189273756</v>
      </c>
      <c r="F371" s="8" t="n">
        <f aca="false">+D371-E371</f>
        <v>525.932442787869</v>
      </c>
      <c r="G371" s="10" t="n">
        <f aca="false">$B$7/12*C370</f>
        <v>6.63333486607503</v>
      </c>
      <c r="H371" s="10" t="n">
        <f aca="false">$B$8/12*C371</f>
        <v>1.77283458636845</v>
      </c>
      <c r="I371" s="10" t="n">
        <f aca="false">H371*$B$9</f>
        <v>0.886417293184227</v>
      </c>
      <c r="J371" s="10" t="n">
        <f aca="false">H371-I371</f>
        <v>0.886417293184227</v>
      </c>
      <c r="K371" s="10" t="n">
        <f aca="false">F371+G371+I371</f>
        <v>533.452194947129</v>
      </c>
    </row>
    <row r="372" customFormat="false" ht="13.8" hidden="false" customHeight="false" outlineLevel="0" collapsed="false">
      <c r="A372" s="5" t="n">
        <v>0.0521789398415103</v>
      </c>
      <c r="B372" s="0" t="n">
        <f aca="false">+B371+1</f>
        <v>357</v>
      </c>
      <c r="C372" s="6" t="n">
        <f aca="false">IF(B372=0,$B$5,C371-F372)</f>
        <v>1598.81631803914</v>
      </c>
      <c r="D372" s="7" t="n">
        <f aca="false">-PMT(A371/12,$B$6-B371,C371)</f>
        <v>537.322200047415</v>
      </c>
      <c r="E372" s="8" t="n">
        <f aca="false">+C371*A371/12</f>
        <v>8.73701444440911</v>
      </c>
      <c r="F372" s="8" t="n">
        <f aca="false">+D372-E372</f>
        <v>528.585185603006</v>
      </c>
      <c r="G372" s="10" t="n">
        <f aca="false">$B$7/12*C371</f>
        <v>5.31850375910536</v>
      </c>
      <c r="H372" s="10" t="n">
        <f aca="false">$B$8/12*C372</f>
        <v>1.33234693169928</v>
      </c>
      <c r="I372" s="10" t="n">
        <f aca="false">H372*$B$9</f>
        <v>0.666173465849641</v>
      </c>
      <c r="J372" s="10" t="n">
        <f aca="false">H372-I372</f>
        <v>0.666173465849641</v>
      </c>
      <c r="K372" s="10" t="n">
        <f aca="false">F372+G372+I372</f>
        <v>534.569862827961</v>
      </c>
    </row>
    <row r="373" customFormat="false" ht="13.8" hidden="false" customHeight="false" outlineLevel="0" collapsed="false">
      <c r="A373" s="5" t="n">
        <v>0.0459683162428045</v>
      </c>
      <c r="B373" s="0" t="n">
        <f aca="false">+B372+1</f>
        <v>358</v>
      </c>
      <c r="C373" s="6" t="n">
        <f aca="false">IF(B373=0,$B$5,C372-F373)</f>
        <v>1068.18819069082</v>
      </c>
      <c r="D373" s="7" t="n">
        <f aca="false">-PMT(A372/12,$B$6-B372,C372)</f>
        <v>537.580172388029</v>
      </c>
      <c r="E373" s="8" t="n">
        <f aca="false">+C372*A372/12</f>
        <v>6.95204503971577</v>
      </c>
      <c r="F373" s="8" t="n">
        <f aca="false">+D373-E373</f>
        <v>530.628127348313</v>
      </c>
      <c r="G373" s="10" t="n">
        <f aca="false">$B$7/12*C372</f>
        <v>3.99704079509784</v>
      </c>
      <c r="H373" s="10" t="n">
        <f aca="false">$B$8/12*C373</f>
        <v>0.890156825575687</v>
      </c>
      <c r="I373" s="10" t="n">
        <f aca="false">H373*$B$9</f>
        <v>0.445078412787844</v>
      </c>
      <c r="J373" s="10" t="n">
        <f aca="false">H373-I373</f>
        <v>0.445078412787844</v>
      </c>
      <c r="K373" s="10" t="n">
        <f aca="false">F373+G373+I373</f>
        <v>535.070246556199</v>
      </c>
    </row>
    <row r="374" customFormat="false" ht="13.8" hidden="false" customHeight="false" outlineLevel="0" collapsed="false">
      <c r="A374" s="5" t="n">
        <v>0.0581881972024769</v>
      </c>
      <c r="B374" s="0" t="n">
        <f aca="false">+B373+1</f>
        <v>359</v>
      </c>
      <c r="C374" s="6" t="n">
        <f aca="false">IF(B374=0,$B$5,C373-F374)</f>
        <v>535.115115000573</v>
      </c>
      <c r="D374" s="7" t="n">
        <f aca="false">-PMT(A373/12,$B$6-B373,C373)</f>
        <v>537.164976736627</v>
      </c>
      <c r="E374" s="8" t="n">
        <f aca="false">+C373*A373/12</f>
        <v>4.09190104637541</v>
      </c>
      <c r="F374" s="8" t="n">
        <f aca="false">+D374-E374</f>
        <v>533.073075690252</v>
      </c>
      <c r="G374" s="10" t="n">
        <f aca="false">$B$7/12*C373</f>
        <v>2.67047047672706</v>
      </c>
      <c r="H374" s="10" t="n">
        <f aca="false">$B$8/12*C374</f>
        <v>0.445929262500477</v>
      </c>
      <c r="I374" s="10" t="n">
        <f aca="false">H374*$B$9</f>
        <v>0.222964631250239</v>
      </c>
      <c r="J374" s="10" t="n">
        <f aca="false">H374-I374</f>
        <v>0.222964631250239</v>
      </c>
      <c r="K374" s="10" t="n">
        <f aca="false">F374+G374+I374</f>
        <v>535.966510798229</v>
      </c>
    </row>
    <row r="375" customFormat="false" ht="13.8" hidden="false" customHeight="false" outlineLevel="0" collapsed="false">
      <c r="A375" s="5" t="n">
        <v>0.0499115104339795</v>
      </c>
      <c r="B375" s="0" t="n">
        <f aca="false">+B374+1</f>
        <v>360</v>
      </c>
      <c r="C375" s="6" t="n">
        <f aca="false">IF(B375=0,$B$5,C374-F375)</f>
        <v>0</v>
      </c>
      <c r="D375" s="7" t="n">
        <f aca="false">-PMT(A374/12,$B$6-B374,C374)</f>
        <v>537.709896987046</v>
      </c>
      <c r="E375" s="8" t="n">
        <f aca="false">+C374*A374/12</f>
        <v>2.59478198647329</v>
      </c>
      <c r="F375" s="8" t="n">
        <f aca="false">+D375-E375</f>
        <v>535.115115000573</v>
      </c>
      <c r="G375" s="10" t="n">
        <f aca="false">$B$7/12*C374</f>
        <v>1.33778778750143</v>
      </c>
      <c r="H375" s="10" t="n">
        <f aca="false">$B$8/12*C375</f>
        <v>0</v>
      </c>
      <c r="I375" s="10" t="n">
        <f aca="false">H375*$B$9</f>
        <v>0</v>
      </c>
      <c r="J375" s="10" t="n">
        <f aca="false">H375-I375</f>
        <v>0</v>
      </c>
      <c r="K375" s="10" t="n">
        <f aca="false">F375+G375+I375</f>
        <v>536.452902788074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2014-10-02T15:05:00Z</dcterms:created>
  <dc:creator>rchugh</dc:creator>
  <dc:language>en-US</dc:language>
  <cp:lastModifiedBy>Richard Hu</cp:lastModifiedBy>
  <dcterms:modified xsi:type="dcterms:W3CDTF">2015-11-02T22:35:32Z</dcterms:modified>
  <cp:revision>0</cp:revision>
</cp:coreProperties>
</file>