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elliebeenz/Documents/Graduate_School/Doctorate/Dissertation/MethodsReview/"/>
    </mc:Choice>
  </mc:AlternateContent>
  <bookViews>
    <workbookView xWindow="700" yWindow="460" windowWidth="23560" windowHeight="17600" tabRatio="500" xr2:uid="{00000000-000D-0000-FFFF-FFFF00000000}"/>
  </bookViews>
  <sheets>
    <sheet name="Nuclear" sheetId="1" r:id="rId1"/>
    <sheet name="Tri-objective BPP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41" i="1"/>
  <c r="B40" i="1"/>
  <c r="B45" i="1" s="1"/>
  <c r="B35" i="1"/>
  <c r="B34" i="1"/>
  <c r="B37" i="1"/>
  <c r="B38" i="1"/>
  <c r="B19" i="1"/>
  <c r="B20" i="1"/>
  <c r="B21" i="1"/>
  <c r="B5" i="1"/>
  <c r="B6" i="1"/>
  <c r="B7" i="1"/>
  <c r="B2" i="1"/>
  <c r="B3" i="1"/>
  <c r="B9" i="1"/>
  <c r="B26" i="1"/>
  <c r="B27" i="1"/>
  <c r="B10" i="1"/>
  <c r="B15" i="1"/>
  <c r="B18" i="1"/>
  <c r="B30" i="1"/>
  <c r="B32" i="1"/>
  <c r="B25" i="1"/>
  <c r="B28" i="1"/>
  <c r="B29" i="1"/>
  <c r="B4" i="1"/>
  <c r="B11" i="1"/>
  <c r="B13" i="1"/>
  <c r="B22" i="1"/>
  <c r="B23" i="1"/>
  <c r="B49" i="1" s="1"/>
  <c r="B24" i="1"/>
  <c r="B31" i="1"/>
  <c r="B8" i="1"/>
  <c r="B12" i="1"/>
  <c r="B14" i="1"/>
  <c r="B16" i="1"/>
  <c r="B17" i="1"/>
  <c r="B39" i="1" l="1"/>
  <c r="B44" i="1"/>
  <c r="B52" i="1"/>
  <c r="B46" i="1"/>
  <c r="B43" i="1"/>
  <c r="B48" i="1"/>
</calcChain>
</file>

<file path=xl/sharedStrings.xml><?xml version="1.0" encoding="utf-8"?>
<sst xmlns="http://schemas.openxmlformats.org/spreadsheetml/2006/main" count="206" uniqueCount="186">
  <si>
    <t>Desired sample size</t>
  </si>
  <si>
    <t>Optimization Methodology</t>
  </si>
  <si>
    <t>Number of Nuclear Combinatorial Studies</t>
  </si>
  <si>
    <t>Ant Colony Algorithm</t>
  </si>
  <si>
    <t>Artificial Bee Colony</t>
  </si>
  <si>
    <t>Biogeography</t>
  </si>
  <si>
    <t>Genetic Algorithm</t>
  </si>
  <si>
    <t>Heurisitics</t>
  </si>
  <si>
    <t>Monte Carlo Integer Programming</t>
  </si>
  <si>
    <t>Particle Swarm Optimization</t>
  </si>
  <si>
    <t>Hybrid PSO</t>
  </si>
  <si>
    <t>Simulated Annealing</t>
  </si>
  <si>
    <t>Tabu Search</t>
  </si>
  <si>
    <t>Probabilistic model-based approaches</t>
  </si>
  <si>
    <t>Evolutionary Algorithms</t>
  </si>
  <si>
    <t>Others</t>
  </si>
  <si>
    <t>Simulated Annealing-based approaches</t>
  </si>
  <si>
    <t>Particle Swarm-based approaches</t>
  </si>
  <si>
    <t>Improved Pivot Particle Swarm Optimization</t>
  </si>
  <si>
    <t>Lin:2012</t>
  </si>
  <si>
    <t>Lin:2014</t>
  </si>
  <si>
    <t>Aritificial Bee Colony</t>
  </si>
  <si>
    <t>Heuristics</t>
  </si>
  <si>
    <t>PSO</t>
  </si>
  <si>
    <t>IPPSO</t>
  </si>
  <si>
    <t>SA</t>
  </si>
  <si>
    <t>Tabu</t>
  </si>
  <si>
    <t>Stand-alone approaches</t>
  </si>
  <si>
    <t>Ensemble approaches</t>
  </si>
  <si>
    <t>Artificial Neural Network</t>
  </si>
  <si>
    <t>ANN</t>
  </si>
  <si>
    <t>Faria:2003</t>
  </si>
  <si>
    <t>Ortiz: 2004</t>
  </si>
  <si>
    <t>Oliveira:2011</t>
  </si>
  <si>
    <t>Khoshahval:2014</t>
  </si>
  <si>
    <t>DeChaine:1996</t>
  </si>
  <si>
    <t>Hadavi:2007</t>
  </si>
  <si>
    <t>Zerovnik:2009</t>
  </si>
  <si>
    <t>Comes:1988</t>
  </si>
  <si>
    <t>Yadav:2011</t>
  </si>
  <si>
    <t>Wang:2013</t>
  </si>
  <si>
    <t>Hybrid Particle Swarm Optimization</t>
  </si>
  <si>
    <t>Total</t>
  </si>
  <si>
    <t>PSO-SA</t>
  </si>
  <si>
    <t>Khoshahval:2014a</t>
  </si>
  <si>
    <t>Liu:2012</t>
  </si>
  <si>
    <t>Smuc:1994</t>
  </si>
  <si>
    <t>Moore:1999</t>
  </si>
  <si>
    <t>Karve:2000</t>
  </si>
  <si>
    <t>Hays:2011</t>
  </si>
  <si>
    <t>Kropaczek:2013</t>
  </si>
  <si>
    <t>Castillo:2007</t>
  </si>
  <si>
    <t>Hill:2015</t>
  </si>
  <si>
    <t>Ant Colony - Tabu Hybrid</t>
  </si>
  <si>
    <t>Shuffled Frog Leaping</t>
  </si>
  <si>
    <t>Shuffled Frog Leaping algorithm</t>
  </si>
  <si>
    <t>Arshi:2014</t>
  </si>
  <si>
    <t>Hou, 2016, 3D in-core fuel management optimization for breed-and-burn reactors</t>
  </si>
  <si>
    <t>Dynamic Programming</t>
  </si>
  <si>
    <t>Ishida, 2010, Finding the best fuel assemblies shuffling scheme of ADS for MA transmutation using Dynamic Programming</t>
  </si>
  <si>
    <t>Quantum PBIL</t>
  </si>
  <si>
    <t>da Silva, 2011, Optimization of nuclear reactor core fuel reload using the new Quantum PBIL</t>
  </si>
  <si>
    <t>Quantum Population-Based Incremental Learning Algorithm</t>
  </si>
  <si>
    <t>QACO_Alpha</t>
  </si>
  <si>
    <t>da Silva, 2011, QACO_Alpha applied to the nuclear reactor core fuel reload optimization</t>
  </si>
  <si>
    <t>QACO_Alpha (Quantum + Ant Colony)</t>
  </si>
  <si>
    <t>Meneses, 2010, A new approach for heuristics-guided search in the In-Core Fuel Management Optimization</t>
  </si>
  <si>
    <t>GA-SA</t>
  </si>
  <si>
    <t>Zameer, 2014, Core loading pattern optimization of a typical two loop 300 Mwe PWR using Simulated Annealing (SA), novel crossover Genetic Algorithms (GA) and hybrid GA(SA) schemes</t>
  </si>
  <si>
    <t>Genetic Algorithm + Simulated Annealing Hybrid</t>
  </si>
  <si>
    <t>Chapot:1999</t>
  </si>
  <si>
    <t>Harmony Search Algorithms</t>
  </si>
  <si>
    <t>Aghaie, 2013, Investigation of PWR core optimization using harmony search algorithms</t>
  </si>
  <si>
    <t>Shaukat, 2010, Optimization of core reload pattern for PARR-1 using evolutionary techniques</t>
  </si>
  <si>
    <t>GA - Haling Power Distribution</t>
  </si>
  <si>
    <t>Alim, 2008, New genetic algorithms (GA) to optimize PWR reactors: Part III: The Haling power depletion method for in-core fuel management analysis</t>
  </si>
  <si>
    <t>Genetic Algorithm + Haling Power Distribution</t>
  </si>
  <si>
    <t>Haling Power Distribution</t>
  </si>
  <si>
    <t>Guler, 2004, Development of the VVER core loading optimization system</t>
  </si>
  <si>
    <t>Mixed-Integer Linear Programming</t>
  </si>
  <si>
    <t>Mahlers, 1997, Core loading pattern optimization for research reactors</t>
  </si>
  <si>
    <t>Mahlers, 1994, Core loading pattern optimization for pressurized water reactors</t>
  </si>
  <si>
    <t>da Silva, 2014, A self-adaptive quantum PBIL method for the nuclear reload optimization</t>
  </si>
  <si>
    <t>*Search 1: Science Direct, "in-core shuffle", Nuclear Journals</t>
  </si>
  <si>
    <t>Ottinger, 2015, BWROPT: A multi-cycle BWR fuel cycle optimization code</t>
  </si>
  <si>
    <t>Hedayat, 2014, Developing a practical optimization of the refueling program for ordinary research reactors using a modified simulated annealing method</t>
  </si>
  <si>
    <t>Kropaczek, 2011, COPERNICUS: A multi-cycle optimization code for nuclear fuel based on parallel simulated annealing with mixing of states</t>
  </si>
  <si>
    <t>Norouzi, 2011, An enhanced integer coded genetic algorithm to optimize PWRs</t>
  </si>
  <si>
    <t>ANN-SA</t>
  </si>
  <si>
    <t>Sadighi, 2002,PWR fuel management optimization using neural networks</t>
  </si>
  <si>
    <t>Artificial Neural Network + Simulated Annealing</t>
  </si>
  <si>
    <t>Fadaei, 2008, LONSA as a tool for loading pattern optimization for VVER-1000 using synergy of a neural network and simulated annealing</t>
  </si>
  <si>
    <t>Feltus, 1995, An extended discharge burnup optimization technique using Penn State's Fuel Management Package and CASMO-3/SIMULATE-3</t>
  </si>
  <si>
    <t>ANN-GA</t>
  </si>
  <si>
    <t>Erdogan, 2003, A PWR reload optimisation code (XCore) using artificial neural networks and genetic algorithms</t>
  </si>
  <si>
    <t>Artificial Neural Network + Genetic Algorithm</t>
  </si>
  <si>
    <t>Neural Networks</t>
  </si>
  <si>
    <t>Toshinsky, 1999, Multiobjective fuel management optimization for self-fuel-providing LMFBR using genetic algorithms</t>
  </si>
  <si>
    <t>Waintraub, 2009, Multiprocessor modeling of parallel Particle Swarm Optimization applied to nuclear engineering problems</t>
  </si>
  <si>
    <t>Burte, 1993, Parametrization for optimization of reload patterns for boiling water reactors</t>
  </si>
  <si>
    <t>Linear Programming</t>
  </si>
  <si>
    <t>Miller, 1975, A linear programming fuel management model for the HTGR</t>
  </si>
  <si>
    <t>Linear/Integer Programming</t>
  </si>
  <si>
    <t>Ziver, 2004, Genetic algorithms and artificial neural networks for loading pattern optimisation of advanced gas-cooled reactors</t>
  </si>
  <si>
    <t>Hongchun, 2001, Pressurized water reactor reloading optimization using genetic algorithms</t>
  </si>
  <si>
    <t>Francois, 1999, Development of an automated system for fuel reload patterns design</t>
  </si>
  <si>
    <t>Ortiz-Servin, 2011, BWR fuel cycle optimization using neural networks</t>
  </si>
  <si>
    <t>Ayoobian, 2016, Multi-objective optimization of maintenance programs in nuclear power plants using Genetic Algorithm and Sensitivity Index decision making</t>
  </si>
  <si>
    <t>Firefly Algorithm</t>
  </si>
  <si>
    <t>Poursalehi, 2015, A novel optimization method, Effective Discrete Firefly Algorithm, for fuel reload design of nuclear reactors</t>
  </si>
  <si>
    <t>Schlunz, 2016, A unified methodology for single- and multiobjective in-core fuel management optimisation based on augmented Chebyshev scalarisation and a harmony search algorithm</t>
  </si>
  <si>
    <t>Zio, 2010, Multiobjective optimization of the inspection intervals of a nuclear safety system: A clustering-based framework for reducing the Pareto Front</t>
  </si>
  <si>
    <t>Cross Entropy</t>
  </si>
  <si>
    <t>Meneses, 2015, A cross-entropy method applied to the In-core fuel management optimization of a Pressurized Water Reactor</t>
  </si>
  <si>
    <t>Carlos, 2012, Particle Swarm Optimization of safety components and systems of nuclear power plants under uncertain maintenance planning</t>
  </si>
  <si>
    <t>*Search 2: Science Direct, "nuclear optimization", Nuclear Journals</t>
  </si>
  <si>
    <t>Augusto, 2015, PSO with Dynamic Topology and Random Keys method applied to Nuclear Reactor Reload</t>
  </si>
  <si>
    <t>Meneses, 2009, Particle Swarm Optimization applied to the nuclear reload problem of a Pressurized Water Reactor</t>
  </si>
  <si>
    <t>Yamamoto, 2004, Simultaneous In-Core Optimization of PWR Tandem Cycles</t>
  </si>
  <si>
    <t>Keller:2005</t>
  </si>
  <si>
    <t>GA - Tabu</t>
  </si>
  <si>
    <t>Wang, 2006, A Hybrid Optimization Method for Loading Pattern Search</t>
  </si>
  <si>
    <t>Genetic Algorithm + Tabu Search</t>
  </si>
  <si>
    <t>Park, 2007, Improvement of Screening Efficiency in Loading Pattern Optimization by Simulated Annealing</t>
  </si>
  <si>
    <t>Keller, 2007, Development of a Parallelized Incore Optimization Tool Utilizing Multiobjective Genetic
Algorithms and a Licensed Nodal Reactor Simulator</t>
  </si>
  <si>
    <t>Carlsen, 2014, Deployment Optimization with the Cyclus Fuel Cycle Simulator</t>
  </si>
  <si>
    <t>Hernandez, 2007, Application of Simulated Annealing Optimization to Recycle Minor Actinides in a BWR Lattice</t>
  </si>
  <si>
    <t xml:space="preserve">Scatter Search </t>
  </si>
  <si>
    <t>Francois, 2005, BWR Fuel Lattice Optimization Using Scatter Search</t>
  </si>
  <si>
    <t>Scatter Search Method</t>
  </si>
  <si>
    <t>Park, 2008, Multi-Objective Fuel Loading Optimization Employing Discontinuous Penalty Functions in Simulated Annealing</t>
  </si>
  <si>
    <t>Park, 2015, The Optimization of Subgroup Levels with the Simulated Annealing Method</t>
  </si>
  <si>
    <t>SA - Branch &amp; Bound</t>
  </si>
  <si>
    <t>Su, 2015, A Hybrid Optimization Method for Loading Pattern Search Used in COSINE Package</t>
  </si>
  <si>
    <t>Simulated Annealing + Branch &amp; Bound</t>
  </si>
  <si>
    <t>Alim, 2005, Heuristic Rules Embedded Genetic Algorithm for Loading Pattern Optimization</t>
  </si>
  <si>
    <t>*Search 3: American Nuclear Society, "optimization"</t>
  </si>
  <si>
    <t>Alim, 2004, Genetic Algorithm Development for In-Core Fuel Management</t>
  </si>
  <si>
    <t>Lee, 2001, Parallel Computing Adaptive Simulated Annealing Scheme for Fuel Assembly Loading Pattern Optimization in PWRs</t>
  </si>
  <si>
    <t>Do, 2006, Optimization of a Refueling Simulation for a CANDU Reactor by Using an Evolutionary Algorithm</t>
  </si>
  <si>
    <t>Francois, 2007, Development of a Scatter Search Optimization Algorithm for Boiling Water Reactor Fuel Lattice Design</t>
  </si>
  <si>
    <t>Park, 2014, Multicycle Fuel Loading Pattern Optimization by Multiobjective Simulated Annealing Employing Adaptively Constrained Discontinuous Penalty Function</t>
  </si>
  <si>
    <t>Yamamoto, 2003, Application of Neural Network for Loading Pattern Screening of In-Core Optimization Calculations</t>
  </si>
  <si>
    <t>Alim, 2004, Modeling Genetic Algorithm Operators for Loading Pattern Optimization</t>
  </si>
  <si>
    <t>Kim, 2007, Optimization of Axial Fuel Shuffling Strategy in a Block-Type VHTR</t>
  </si>
  <si>
    <t>Levine, 2013, Optimizing PWR Low Leakage Cores with Genetic Algorithms and Other Techniques</t>
  </si>
  <si>
    <t>Tsvetkov, 2011, Performance-Constrained Reload Pattern Searches for Deep Burn HTR Hexagonal Block Systems</t>
  </si>
  <si>
    <t>Wall, 1965, The application of dynamic programing to fuel management optimization</t>
  </si>
  <si>
    <t>Okafor, 1988, Construction of linear empirical core models for pressurized water
reactor in-core fuel management</t>
  </si>
  <si>
    <t>Stillman, 1989, The optimum fuel and power distribution for a pressurized
water reactor burnup cycle</t>
  </si>
  <si>
    <t>Yamamoto, 1997, A quantitative comparison of loading pattern optimization methods for in-core fuel
management of PWR</t>
  </si>
  <si>
    <t>Lin, 1998, Pressurized Water Reactor Loading Pattern Design
Using The Simple Tabu Search</t>
  </si>
  <si>
    <t>Haling, 1964, Operational strategy for maintaining an optimum
power distribution through core life</t>
  </si>
  <si>
    <t>Machado, 2002, The ant-Q algorithm applied to the nuclear reload
problem</t>
  </si>
  <si>
    <t>De Lima, 2007, Study of
heuristics in ant system for nuclear reload optimization</t>
  </si>
  <si>
    <t>De Lima, 2008, A nuclear reactor
core fuel reload optimization using ant colony connective networks</t>
  </si>
  <si>
    <t>Sauar, 1971, Application of Linear Programming to In-Core Fuel Management Optimization in Light Water Reactors</t>
  </si>
  <si>
    <t>Kobayashi, 2002, Optimization of Boiling Water Reactor Loading Pattern Using Two-Stage Genetic Algorithm</t>
  </si>
  <si>
    <t>Yamamoto, 2000, Application of Temperature Parallel Simulated Annealing to Loading Pattern Optimizations of Pressurized Water Reactors</t>
  </si>
  <si>
    <t>Stevens, 1995, Optimization of Pressurized Water Reactor Shuffling by Simulated Annealing with Heuristics</t>
  </si>
  <si>
    <t>Jagawa, 2001, Boiling Water Reactor Loading Pattern Optimization Using Simple Linear Perturbation and Modified Tabu Search Methods</t>
  </si>
  <si>
    <t>Kim, 1997, Mixed Integer Programming for Pressurized Water Reactor Fuel-Loading-Pattern Optimization</t>
  </si>
  <si>
    <t>Axmann, 1997, Parallel Adaptive Evolutionary Algorithms for Pressurized Water Reactor Reload Pattern Optimizations</t>
  </si>
  <si>
    <t>Motoda, 1975, Optimization of Refueling Schedule for Light-Water Reactors</t>
  </si>
  <si>
    <t>Author</t>
  </si>
  <si>
    <t xml:space="preserve">Year </t>
  </si>
  <si>
    <t>Title</t>
  </si>
  <si>
    <t>Dahmani</t>
  </si>
  <si>
    <t>Journal</t>
  </si>
  <si>
    <t>Mixed Vector?</t>
  </si>
  <si>
    <t>Uncertain Vector?</t>
  </si>
  <si>
    <t>Self-adaptive metaheuristics for solving a multi-objective 2-dimensional vector packing problem</t>
  </si>
  <si>
    <t>Applied Soft Computing</t>
  </si>
  <si>
    <t>No</t>
  </si>
  <si>
    <t>Chan</t>
  </si>
  <si>
    <t>Using genetic algorithms to solve quality-related bin packing problem</t>
  </si>
  <si>
    <t>Robotics and Computer-Integrated Manufacturing</t>
  </si>
  <si>
    <t>Note: used a weighted sum approach to objective function, so not really multi-objective</t>
  </si>
  <si>
    <t>Yes</t>
  </si>
  <si>
    <t>Rao</t>
  </si>
  <si>
    <t>Heuristics based server consolidation with residual resource defragmentation in cloud data centers</t>
  </si>
  <si>
    <t>Future Generation Computer Systems</t>
  </si>
  <si>
    <t>Note: four-objective</t>
  </si>
  <si>
    <t>Yes?</t>
  </si>
  <si>
    <t>Hays:2012</t>
  </si>
  <si>
    <t>Neural Networks, Linear/Integer Programming,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</si>
</sst>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2" xfId="2"/>
    <xf numFmtId="0" fontId="3" fillId="0" borderId="3" xfId="3"/>
    <xf numFmtId="0" fontId="2" fillId="0" borderId="0" xfId="2" applyFill="1" applyBorder="1"/>
    <xf numFmtId="0" fontId="4" fillId="0" borderId="4" xfId="4"/>
  </cellXfs>
  <cellStyles count="5">
    <cellStyle name="Heading 1" xfId="1" builtinId="16"/>
    <cellStyle name="Heading 2" xfId="2" builtinId="17"/>
    <cellStyle name="Heading 3" xfId="3" builtinId="18"/>
    <cellStyle name="Normal" xfId="0" builtinId="0"/>
    <cellStyle name="Total" xfId="4" builtinId="25"/>
  </cellStyles>
  <dxfs count="0"/>
  <tableStyles count="0" defaultTableStyle="TableStyleMedium9" defaultPivotStyle="PivotStyleMedium7"/>
  <colors>
    <mruColors>
      <color rgb="FFB6265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62650"/>
            </a:solidFill>
            <a:ln>
              <a:noFill/>
            </a:ln>
            <a:effectLst/>
          </c:spPr>
          <c:invertIfNegative val="0"/>
          <c:cat>
            <c:strRef>
              <c:f>Nuclear!$A$34:$A$41</c:f>
              <c:strCache>
                <c:ptCount val="8"/>
                <c:pt idx="0">
                  <c:v>Evolutionary Algorithms</c:v>
                </c:pt>
                <c:pt idx="1">
                  <c:v>Haling Power Distribution</c:v>
                </c:pt>
                <c:pt idx="2">
                  <c:v>Linear/Integer Programming</c:v>
                </c:pt>
                <c:pt idx="3">
                  <c:v>Neural Networks</c:v>
                </c:pt>
                <c:pt idx="4">
                  <c:v>Probabilistic model-based approaches</c:v>
                </c:pt>
                <c:pt idx="5">
                  <c:v>Particle Swarm-based approaches</c:v>
                </c:pt>
                <c:pt idx="6">
                  <c:v>Simulated Annealing-based approaches</c:v>
                </c:pt>
                <c:pt idx="7">
                  <c:v>Others</c:v>
                </c:pt>
              </c:strCache>
            </c:strRef>
          </c:cat>
          <c:val>
            <c:numRef>
              <c:f>Nuclear!$B$34:$B$41</c:f>
              <c:numCache>
                <c:formatCode>General</c:formatCode>
                <c:ptCount val="8"/>
                <c:pt idx="0">
                  <c:v>31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24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9D44-82AC-B620900C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58624"/>
        <c:axId val="1336960672"/>
      </c:barChart>
      <c:catAx>
        <c:axId val="13369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36960672"/>
        <c:crosses val="autoZero"/>
        <c:auto val="1"/>
        <c:lblAlgn val="ctr"/>
        <c:lblOffset val="100"/>
        <c:noMultiLvlLbl val="0"/>
      </c:catAx>
      <c:valAx>
        <c:axId val="1336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100" b="0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369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62650"/>
            </a:solidFill>
            <a:ln>
              <a:noFill/>
            </a:ln>
            <a:effectLst/>
          </c:spPr>
          <c:invertIfNegative val="0"/>
          <c:cat>
            <c:strRef>
              <c:f>Nuclear!$A$48:$A$49</c:f>
              <c:strCache>
                <c:ptCount val="2"/>
                <c:pt idx="0">
                  <c:v>Stand-alone approaches</c:v>
                </c:pt>
                <c:pt idx="1">
                  <c:v>Ensemble approaches</c:v>
                </c:pt>
              </c:strCache>
            </c:strRef>
          </c:cat>
          <c:val>
            <c:numRef>
              <c:f>Nuclear!$B$48:$B$49</c:f>
              <c:numCache>
                <c:formatCode>General</c:formatCode>
                <c:ptCount val="2"/>
                <c:pt idx="0">
                  <c:v>83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1-444B-8B97-94D93333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85472"/>
        <c:axId val="1336988448"/>
      </c:barChart>
      <c:catAx>
        <c:axId val="13369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36988448"/>
        <c:crosses val="autoZero"/>
        <c:auto val="1"/>
        <c:lblAlgn val="ctr"/>
        <c:lblOffset val="100"/>
        <c:noMultiLvlLbl val="0"/>
      </c:catAx>
      <c:valAx>
        <c:axId val="13369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100" b="0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369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62650"/>
            </a:solidFill>
            <a:ln>
              <a:noFill/>
            </a:ln>
            <a:effectLst/>
          </c:spPr>
          <c:invertIfNegative val="0"/>
          <c:cat>
            <c:strRef>
              <c:f>Nuclear!$A$43:$A$46</c:f>
              <c:strCache>
                <c:ptCount val="4"/>
                <c:pt idx="0">
                  <c:v>Evolutionary Algorithms</c:v>
                </c:pt>
                <c:pt idx="1">
                  <c:v>Particle Swarm-based approaches</c:v>
                </c:pt>
                <c:pt idx="2">
                  <c:v>Simulated Annealing-based approaches</c:v>
                </c:pt>
                <c:pt idx="3">
                  <c:v>Neural Networks, Linear/Integer Programming, Etc.</c:v>
                </c:pt>
              </c:strCache>
            </c:strRef>
          </c:cat>
          <c:val>
            <c:numRef>
              <c:f>Nuclear!$B$43:$B$46</c:f>
              <c:numCache>
                <c:formatCode>General</c:formatCode>
                <c:ptCount val="4"/>
                <c:pt idx="0">
                  <c:v>31</c:v>
                </c:pt>
                <c:pt idx="1">
                  <c:v>13</c:v>
                </c:pt>
                <c:pt idx="2">
                  <c:v>24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0443-A920-70830CEC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788144"/>
        <c:axId val="1189790896"/>
      </c:barChart>
      <c:catAx>
        <c:axId val="11897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189790896"/>
        <c:crosses val="autoZero"/>
        <c:auto val="1"/>
        <c:lblAlgn val="ctr"/>
        <c:lblOffset val="100"/>
        <c:noMultiLvlLbl val="0"/>
      </c:catAx>
      <c:valAx>
        <c:axId val="11897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1897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196850</xdr:rowOff>
    </xdr:from>
    <xdr:to>
      <xdr:col>14</xdr:col>
      <xdr:colOff>38100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234950</xdr:rowOff>
    </xdr:from>
    <xdr:to>
      <xdr:col>13</xdr:col>
      <xdr:colOff>165100</xdr:colOff>
      <xdr:row>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7</xdr:row>
      <xdr:rowOff>190500</xdr:rowOff>
    </xdr:from>
    <xdr:to>
      <xdr:col>24</xdr:col>
      <xdr:colOff>330200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roon 1">
      <a:dk1>
        <a:srgbClr val="000000"/>
      </a:dk1>
      <a:lt1>
        <a:srgbClr val="E7DED0"/>
      </a:lt1>
      <a:dk2>
        <a:srgbClr val="332C2C"/>
      </a:dk2>
      <a:lt2>
        <a:srgbClr val="EEE1C3"/>
      </a:lt2>
      <a:accent1>
        <a:srgbClr val="8F8F8C"/>
      </a:accent1>
      <a:accent2>
        <a:srgbClr val="5F574F"/>
      </a:accent2>
      <a:accent3>
        <a:srgbClr val="1D3362"/>
      </a:accent3>
      <a:accent4>
        <a:srgbClr val="5B447A"/>
      </a:accent4>
      <a:accent5>
        <a:srgbClr val="500000"/>
      </a:accent5>
      <a:accent6>
        <a:srgbClr val="F4AF00"/>
      </a:accent6>
      <a:hlink>
        <a:srgbClr val="104554"/>
      </a:hlink>
      <a:folHlink>
        <a:srgbClr val="B7A66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6"/>
  <sheetViews>
    <sheetView tabSelected="1" workbookViewId="0">
      <selection activeCell="I2" sqref="I2"/>
    </sheetView>
  </sheetViews>
  <sheetFormatPr baseColWidth="10" defaultRowHeight="16" x14ac:dyDescent="0.2"/>
  <cols>
    <col min="1" max="1" width="36.6640625" bestFit="1" customWidth="1"/>
  </cols>
  <sheetData>
    <row r="1" spans="1:67" ht="21" thickBot="1" x14ac:dyDescent="0.3">
      <c r="A1" s="1" t="s">
        <v>1</v>
      </c>
      <c r="B1" s="1" t="s">
        <v>2</v>
      </c>
      <c r="G1" s="3" t="s">
        <v>3</v>
      </c>
      <c r="I1" s="3" t="s">
        <v>53</v>
      </c>
      <c r="K1" s="3" t="s">
        <v>21</v>
      </c>
      <c r="M1" s="3" t="s">
        <v>30</v>
      </c>
      <c r="O1" s="3" t="s">
        <v>93</v>
      </c>
      <c r="Q1" s="3" t="s">
        <v>88</v>
      </c>
      <c r="S1" s="3" t="s">
        <v>5</v>
      </c>
      <c r="U1" s="3" t="s">
        <v>112</v>
      </c>
      <c r="W1" s="3" t="s">
        <v>58</v>
      </c>
      <c r="Y1" s="3" t="s">
        <v>108</v>
      </c>
      <c r="AA1" s="3" t="s">
        <v>6</v>
      </c>
      <c r="AC1" s="3" t="s">
        <v>74</v>
      </c>
      <c r="AE1" s="3" t="s">
        <v>67</v>
      </c>
      <c r="AG1" s="3" t="s">
        <v>120</v>
      </c>
      <c r="AI1" s="3" t="s">
        <v>77</v>
      </c>
      <c r="AK1" s="3" t="s">
        <v>71</v>
      </c>
      <c r="AM1" s="3" t="s">
        <v>22</v>
      </c>
      <c r="AO1" s="3" t="s">
        <v>100</v>
      </c>
      <c r="AQ1" s="3" t="s">
        <v>79</v>
      </c>
      <c r="AS1" s="3" t="s">
        <v>8</v>
      </c>
      <c r="AU1" s="3" t="s">
        <v>23</v>
      </c>
      <c r="AW1" s="3" t="s">
        <v>10</v>
      </c>
      <c r="AY1" s="3" t="s">
        <v>24</v>
      </c>
      <c r="BA1" s="3" t="s">
        <v>43</v>
      </c>
      <c r="BC1" s="3" t="s">
        <v>60</v>
      </c>
      <c r="BE1" s="3" t="s">
        <v>63</v>
      </c>
      <c r="BG1" s="3" t="s">
        <v>25</v>
      </c>
      <c r="BI1" s="3" t="s">
        <v>132</v>
      </c>
      <c r="BK1" s="3" t="s">
        <v>127</v>
      </c>
      <c r="BM1" s="3" t="s">
        <v>54</v>
      </c>
      <c r="BO1" s="3" t="s">
        <v>26</v>
      </c>
    </row>
    <row r="2" spans="1:67" ht="17" thickTop="1" x14ac:dyDescent="0.2">
      <c r="A2" t="s">
        <v>3</v>
      </c>
      <c r="B2">
        <f>COUNTA(G2:G23)</f>
        <v>4</v>
      </c>
      <c r="G2" t="s">
        <v>19</v>
      </c>
      <c r="I2" t="s">
        <v>20</v>
      </c>
      <c r="K2" t="s">
        <v>33</v>
      </c>
      <c r="M2" t="s">
        <v>31</v>
      </c>
      <c r="O2" t="s">
        <v>94</v>
      </c>
      <c r="Q2" t="s">
        <v>89</v>
      </c>
      <c r="S2" t="s">
        <v>34</v>
      </c>
      <c r="U2" t="s">
        <v>113</v>
      </c>
      <c r="W2" t="s">
        <v>59</v>
      </c>
      <c r="Y2" t="s">
        <v>109</v>
      </c>
      <c r="AA2" t="s">
        <v>35</v>
      </c>
      <c r="AC2" t="s">
        <v>75</v>
      </c>
      <c r="AE2" t="s">
        <v>68</v>
      </c>
      <c r="AG2" t="s">
        <v>121</v>
      </c>
      <c r="AI2" t="s">
        <v>78</v>
      </c>
      <c r="AK2" t="s">
        <v>72</v>
      </c>
      <c r="AM2" t="s">
        <v>37</v>
      </c>
      <c r="AO2" t="s">
        <v>101</v>
      </c>
      <c r="AQ2" t="s">
        <v>80</v>
      </c>
      <c r="AS2" t="s">
        <v>38</v>
      </c>
      <c r="AU2" t="s">
        <v>39</v>
      </c>
      <c r="AW2" t="s">
        <v>66</v>
      </c>
      <c r="AY2" t="s">
        <v>45</v>
      </c>
      <c r="BA2" t="s">
        <v>44</v>
      </c>
      <c r="BC2" t="s">
        <v>61</v>
      </c>
      <c r="BE2" t="s">
        <v>64</v>
      </c>
      <c r="BG2" t="s">
        <v>46</v>
      </c>
      <c r="BI2" t="s">
        <v>133</v>
      </c>
      <c r="BK2" t="s">
        <v>128</v>
      </c>
      <c r="BM2" t="s">
        <v>56</v>
      </c>
      <c r="BO2" t="s">
        <v>51</v>
      </c>
    </row>
    <row r="3" spans="1:67" x14ac:dyDescent="0.2">
      <c r="A3" t="s">
        <v>53</v>
      </c>
      <c r="B3">
        <f>COUNTA(I2:I20)</f>
        <v>1</v>
      </c>
      <c r="G3" t="s">
        <v>153</v>
      </c>
      <c r="M3" t="s">
        <v>32</v>
      </c>
      <c r="O3" t="s">
        <v>103</v>
      </c>
      <c r="Q3" t="s">
        <v>91</v>
      </c>
      <c r="W3" t="s">
        <v>147</v>
      </c>
      <c r="AA3" t="s">
        <v>36</v>
      </c>
      <c r="AC3" t="s">
        <v>145</v>
      </c>
      <c r="AI3" t="s">
        <v>92</v>
      </c>
      <c r="AK3" t="s">
        <v>110</v>
      </c>
      <c r="AM3" t="s">
        <v>105</v>
      </c>
      <c r="AO3" t="s">
        <v>148</v>
      </c>
      <c r="AQ3" t="s">
        <v>161</v>
      </c>
      <c r="AU3" t="s">
        <v>40</v>
      </c>
      <c r="BC3" t="s">
        <v>82</v>
      </c>
      <c r="BG3" t="s">
        <v>47</v>
      </c>
      <c r="BK3" t="s">
        <v>140</v>
      </c>
      <c r="BO3" t="s">
        <v>52</v>
      </c>
    </row>
    <row r="4" spans="1:67" x14ac:dyDescent="0.2">
      <c r="A4" t="s">
        <v>4</v>
      </c>
      <c r="B4">
        <f>COUNTA(K2:K20)</f>
        <v>1</v>
      </c>
      <c r="G4" t="s">
        <v>154</v>
      </c>
      <c r="M4" t="s">
        <v>106</v>
      </c>
      <c r="W4" t="s">
        <v>156</v>
      </c>
      <c r="AA4" t="s">
        <v>70</v>
      </c>
      <c r="AI4" t="s">
        <v>99</v>
      </c>
      <c r="AM4" t="s">
        <v>144</v>
      </c>
      <c r="AO4" t="s">
        <v>149</v>
      </c>
      <c r="AU4" t="s">
        <v>98</v>
      </c>
      <c r="BG4" t="s">
        <v>48</v>
      </c>
      <c r="BO4" t="s">
        <v>151</v>
      </c>
    </row>
    <row r="5" spans="1:67" x14ac:dyDescent="0.2">
      <c r="A5" t="s">
        <v>29</v>
      </c>
      <c r="B5">
        <f>COUNTA(M2:M19)</f>
        <v>4</v>
      </c>
      <c r="G5" t="s">
        <v>155</v>
      </c>
      <c r="M5" t="s">
        <v>142</v>
      </c>
      <c r="AA5" t="s">
        <v>73</v>
      </c>
      <c r="AI5" t="s">
        <v>152</v>
      </c>
      <c r="AM5" t="s">
        <v>146</v>
      </c>
      <c r="AO5" t="s">
        <v>163</v>
      </c>
      <c r="AU5" t="s">
        <v>114</v>
      </c>
      <c r="BG5" t="s">
        <v>49</v>
      </c>
      <c r="BO5" t="s">
        <v>160</v>
      </c>
    </row>
    <row r="6" spans="1:67" x14ac:dyDescent="0.2">
      <c r="A6" t="s">
        <v>95</v>
      </c>
      <c r="B6">
        <f>COUNTA(O2:O16)</f>
        <v>2</v>
      </c>
      <c r="AA6" t="s">
        <v>87</v>
      </c>
      <c r="AU6" t="s">
        <v>116</v>
      </c>
      <c r="BG6" t="s">
        <v>50</v>
      </c>
    </row>
    <row r="7" spans="1:67" x14ac:dyDescent="0.2">
      <c r="A7" t="s">
        <v>90</v>
      </c>
      <c r="B7">
        <f>COUNTA(Q2:Q16)</f>
        <v>2</v>
      </c>
      <c r="AA7" t="s">
        <v>97</v>
      </c>
      <c r="AU7" t="s">
        <v>117</v>
      </c>
      <c r="BG7" t="s">
        <v>57</v>
      </c>
    </row>
    <row r="8" spans="1:67" x14ac:dyDescent="0.2">
      <c r="A8" t="s">
        <v>5</v>
      </c>
      <c r="B8">
        <f>COUNTA(S2:S18)</f>
        <v>1</v>
      </c>
      <c r="AA8" t="s">
        <v>104</v>
      </c>
      <c r="BG8" t="s">
        <v>81</v>
      </c>
    </row>
    <row r="9" spans="1:67" x14ac:dyDescent="0.2">
      <c r="A9" t="s">
        <v>112</v>
      </c>
      <c r="B9">
        <f>COUNTA(U2:U16)</f>
        <v>1</v>
      </c>
      <c r="AA9" t="s">
        <v>107</v>
      </c>
      <c r="BG9" t="s">
        <v>85</v>
      </c>
    </row>
    <row r="10" spans="1:67" x14ac:dyDescent="0.2">
      <c r="A10" t="s">
        <v>58</v>
      </c>
      <c r="B10">
        <f>COUNTA(W2:W18)</f>
        <v>3</v>
      </c>
      <c r="AA10" t="s">
        <v>111</v>
      </c>
      <c r="BG10" t="s">
        <v>84</v>
      </c>
    </row>
    <row r="11" spans="1:67" x14ac:dyDescent="0.2">
      <c r="A11" t="s">
        <v>108</v>
      </c>
      <c r="B11">
        <f>COUNTA(Y2:W16W2:Y16)</f>
        <v>1</v>
      </c>
      <c r="AA11" t="s">
        <v>119</v>
      </c>
      <c r="BG11" t="s">
        <v>86</v>
      </c>
    </row>
    <row r="12" spans="1:67" x14ac:dyDescent="0.2">
      <c r="A12" t="s">
        <v>6</v>
      </c>
      <c r="B12">
        <f>COUNTA(AA2:AA21)</f>
        <v>19</v>
      </c>
      <c r="AA12" t="s">
        <v>124</v>
      </c>
      <c r="BG12" t="s">
        <v>118</v>
      </c>
    </row>
    <row r="13" spans="1:67" x14ac:dyDescent="0.2">
      <c r="A13" t="s">
        <v>69</v>
      </c>
      <c r="B13">
        <f>COUNTA(AE2:AE18)</f>
        <v>1</v>
      </c>
      <c r="AA13" t="s">
        <v>125</v>
      </c>
      <c r="BG13" t="s">
        <v>123</v>
      </c>
    </row>
    <row r="14" spans="1:67" x14ac:dyDescent="0.2">
      <c r="A14" t="s">
        <v>76</v>
      </c>
      <c r="B14">
        <f>COUNTA(AC2:AC18)</f>
        <v>2</v>
      </c>
      <c r="AA14" t="s">
        <v>135</v>
      </c>
      <c r="BG14" t="s">
        <v>126</v>
      </c>
    </row>
    <row r="15" spans="1:67" x14ac:dyDescent="0.2">
      <c r="A15" t="s">
        <v>122</v>
      </c>
      <c r="B15">
        <f>COUNTA(AG2:AG16)</f>
        <v>1</v>
      </c>
      <c r="AA15" t="s">
        <v>137</v>
      </c>
      <c r="BG15" t="s">
        <v>130</v>
      </c>
    </row>
    <row r="16" spans="1:67" x14ac:dyDescent="0.2">
      <c r="A16" t="s">
        <v>77</v>
      </c>
      <c r="B16">
        <f>COUNTA(AI2:AI17)</f>
        <v>4</v>
      </c>
      <c r="AA16" t="s">
        <v>139</v>
      </c>
      <c r="BG16" t="s">
        <v>131</v>
      </c>
    </row>
    <row r="17" spans="1:59" x14ac:dyDescent="0.2">
      <c r="A17" t="s">
        <v>71</v>
      </c>
      <c r="B17">
        <f>COUNTA(AK2:AK18)</f>
        <v>2</v>
      </c>
      <c r="AA17" t="s">
        <v>143</v>
      </c>
      <c r="BG17" t="s">
        <v>138</v>
      </c>
    </row>
    <row r="18" spans="1:59" x14ac:dyDescent="0.2">
      <c r="A18" t="s">
        <v>7</v>
      </c>
      <c r="B18">
        <f>COUNTA(AM2:AM18)</f>
        <v>4</v>
      </c>
      <c r="AA18" t="s">
        <v>150</v>
      </c>
      <c r="BG18" t="s">
        <v>141</v>
      </c>
    </row>
    <row r="19" spans="1:59" x14ac:dyDescent="0.2">
      <c r="A19" t="s">
        <v>100</v>
      </c>
      <c r="B19">
        <f>COUNTA(AO2:AO16)</f>
        <v>4</v>
      </c>
      <c r="AA19" t="s">
        <v>157</v>
      </c>
      <c r="BG19" t="s">
        <v>158</v>
      </c>
    </row>
    <row r="20" spans="1:59" x14ac:dyDescent="0.2">
      <c r="A20" t="s">
        <v>79</v>
      </c>
      <c r="B20">
        <f>COUNTA(AQ2:AQ16)</f>
        <v>2</v>
      </c>
      <c r="AA20" t="s">
        <v>162</v>
      </c>
      <c r="BG20" t="s">
        <v>159</v>
      </c>
    </row>
    <row r="21" spans="1:59" x14ac:dyDescent="0.2">
      <c r="A21" t="s">
        <v>8</v>
      </c>
      <c r="B21">
        <f>COUNTA(AS2:AS18)</f>
        <v>1</v>
      </c>
      <c r="BG21" t="s">
        <v>184</v>
      </c>
    </row>
    <row r="22" spans="1:59" x14ac:dyDescent="0.2">
      <c r="A22" t="s">
        <v>9</v>
      </c>
      <c r="B22">
        <f>COUNTA(AU2:AU18)</f>
        <v>6</v>
      </c>
    </row>
    <row r="23" spans="1:59" x14ac:dyDescent="0.2">
      <c r="A23" t="s">
        <v>41</v>
      </c>
      <c r="B23">
        <f>COUNTA(AW2:AW18)</f>
        <v>1</v>
      </c>
    </row>
    <row r="24" spans="1:59" x14ac:dyDescent="0.2">
      <c r="A24" t="s">
        <v>18</v>
      </c>
      <c r="B24">
        <f>COUNTA(AY2:AY10)</f>
        <v>1</v>
      </c>
    </row>
    <row r="25" spans="1:59" x14ac:dyDescent="0.2">
      <c r="A25" t="s">
        <v>43</v>
      </c>
      <c r="B25">
        <f>COUNTA(BA2:BA18)</f>
        <v>1</v>
      </c>
    </row>
    <row r="26" spans="1:59" x14ac:dyDescent="0.2">
      <c r="A26" t="s">
        <v>62</v>
      </c>
      <c r="B26">
        <f>COUNTA(BC2:BC18)</f>
        <v>2</v>
      </c>
    </row>
    <row r="27" spans="1:59" x14ac:dyDescent="0.2">
      <c r="A27" t="s">
        <v>65</v>
      </c>
      <c r="B27">
        <f>COUNTA(BE2:BE18)</f>
        <v>1</v>
      </c>
    </row>
    <row r="28" spans="1:59" x14ac:dyDescent="0.2">
      <c r="A28" t="s">
        <v>11</v>
      </c>
      <c r="B28">
        <f>COUNTA(BG2:BG26)</f>
        <v>20</v>
      </c>
    </row>
    <row r="29" spans="1:59" x14ac:dyDescent="0.2">
      <c r="A29" t="s">
        <v>134</v>
      </c>
      <c r="B29">
        <f>COUNTA(BI2:BI16)</f>
        <v>1</v>
      </c>
    </row>
    <row r="30" spans="1:59" x14ac:dyDescent="0.2">
      <c r="A30" t="s">
        <v>129</v>
      </c>
      <c r="B30">
        <f>COUNTA(BK2:BK16)</f>
        <v>2</v>
      </c>
    </row>
    <row r="31" spans="1:59" x14ac:dyDescent="0.2">
      <c r="A31" t="s">
        <v>55</v>
      </c>
      <c r="B31">
        <f>COUNTA(BM2:AG16AG2:BM18)</f>
        <v>1</v>
      </c>
    </row>
    <row r="32" spans="1:59" x14ac:dyDescent="0.2">
      <c r="A32" t="s">
        <v>12</v>
      </c>
      <c r="B32">
        <f>COUNTA(BO2:BO18)</f>
        <v>4</v>
      </c>
    </row>
    <row r="34" spans="1:2" ht="18" thickBot="1" x14ac:dyDescent="0.25">
      <c r="A34" s="2" t="s">
        <v>14</v>
      </c>
      <c r="B34">
        <f>SUM(B6,B8,B12:B15,B17,B26,B31)</f>
        <v>31</v>
      </c>
    </row>
    <row r="35" spans="1:2" ht="19" thickTop="1" thickBot="1" x14ac:dyDescent="0.25">
      <c r="A35" s="2" t="s">
        <v>77</v>
      </c>
      <c r="B35">
        <f>SUM(B14,B16)</f>
        <v>6</v>
      </c>
    </row>
    <row r="36" spans="1:2" ht="19" thickTop="1" thickBot="1" x14ac:dyDescent="0.25">
      <c r="A36" s="2" t="s">
        <v>102</v>
      </c>
      <c r="B36">
        <f>SUM(B19:B21)</f>
        <v>7</v>
      </c>
    </row>
    <row r="37" spans="1:2" ht="19" thickTop="1" thickBot="1" x14ac:dyDescent="0.25">
      <c r="A37" s="2" t="s">
        <v>96</v>
      </c>
      <c r="B37">
        <f>SUM(B5:B7)</f>
        <v>8</v>
      </c>
    </row>
    <row r="38" spans="1:2" ht="19" thickTop="1" thickBot="1" x14ac:dyDescent="0.25">
      <c r="A38" s="2" t="s">
        <v>13</v>
      </c>
      <c r="B38">
        <f>SUM(B2:B3,B9,B26:B27)</f>
        <v>9</v>
      </c>
    </row>
    <row r="39" spans="1:2" ht="19" thickTop="1" thickBot="1" x14ac:dyDescent="0.25">
      <c r="A39" s="2" t="s">
        <v>17</v>
      </c>
      <c r="B39">
        <f>SUM(B4,B11,B13,B22:B25,B31)</f>
        <v>13</v>
      </c>
    </row>
    <row r="40" spans="1:2" ht="19" thickTop="1" thickBot="1" x14ac:dyDescent="0.25">
      <c r="A40" s="2" t="s">
        <v>16</v>
      </c>
      <c r="B40">
        <f>SUM(B7,B25,B28:B29)</f>
        <v>24</v>
      </c>
    </row>
    <row r="41" spans="1:2" ht="19" thickTop="1" thickBot="1" x14ac:dyDescent="0.25">
      <c r="A41" s="2" t="s">
        <v>15</v>
      </c>
      <c r="B41">
        <f>SUM(B3,B10,B15,B18,B30,B32)</f>
        <v>15</v>
      </c>
    </row>
    <row r="42" spans="1:2" ht="17" thickTop="1" x14ac:dyDescent="0.2"/>
    <row r="43" spans="1:2" ht="18" thickBot="1" x14ac:dyDescent="0.25">
      <c r="A43" s="2" t="s">
        <v>14</v>
      </c>
      <c r="B43">
        <f>B34</f>
        <v>31</v>
      </c>
    </row>
    <row r="44" spans="1:2" ht="19" thickTop="1" thickBot="1" x14ac:dyDescent="0.25">
      <c r="A44" s="2" t="s">
        <v>17</v>
      </c>
      <c r="B44">
        <f>B39</f>
        <v>13</v>
      </c>
    </row>
    <row r="45" spans="1:2" ht="19" thickTop="1" thickBot="1" x14ac:dyDescent="0.25">
      <c r="A45" s="2" t="s">
        <v>16</v>
      </c>
      <c r="B45">
        <f>B40</f>
        <v>24</v>
      </c>
    </row>
    <row r="46" spans="1:2" ht="19" thickTop="1" thickBot="1" x14ac:dyDescent="0.25">
      <c r="A46" s="2" t="s">
        <v>185</v>
      </c>
      <c r="B46">
        <f>B35+B36+B37+B38+B41</f>
        <v>45</v>
      </c>
    </row>
    <row r="47" spans="1:2" ht="19" thickTop="1" thickBot="1" x14ac:dyDescent="0.25">
      <c r="A47" s="2"/>
    </row>
    <row r="48" spans="1:2" ht="18" thickTop="1" x14ac:dyDescent="0.2">
      <c r="A48" s="4" t="s">
        <v>27</v>
      </c>
      <c r="B48">
        <f>SUM(B2,B4:B5,B8:B12,B16:B22,B28,B30,B32)</f>
        <v>83</v>
      </c>
    </row>
    <row r="49" spans="1:2" ht="17" x14ac:dyDescent="0.2">
      <c r="A49" s="4" t="s">
        <v>28</v>
      </c>
      <c r="B49">
        <f>B3+SUM(B6:B7,B13:B15,B23:B27,B29,B31)</f>
        <v>17</v>
      </c>
    </row>
    <row r="51" spans="1:2" ht="17" thickBot="1" x14ac:dyDescent="0.25">
      <c r="A51" s="5" t="s">
        <v>0</v>
      </c>
      <c r="B51" s="5" t="s">
        <v>42</v>
      </c>
    </row>
    <row r="52" spans="1:2" ht="17" thickTop="1" x14ac:dyDescent="0.2">
      <c r="A52">
        <v>100</v>
      </c>
      <c r="B52">
        <f>SUM(B2:B32)</f>
        <v>100</v>
      </c>
    </row>
    <row r="54" spans="1:2" x14ac:dyDescent="0.2">
      <c r="B54" t="s">
        <v>83</v>
      </c>
    </row>
    <row r="55" spans="1:2" x14ac:dyDescent="0.2">
      <c r="B55" t="s">
        <v>115</v>
      </c>
    </row>
    <row r="56" spans="1:2" x14ac:dyDescent="0.2">
      <c r="B56" t="s">
        <v>136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3" sqref="C3"/>
    </sheetView>
  </sheetViews>
  <sheetFormatPr baseColWidth="10" defaultRowHeight="16" x14ac:dyDescent="0.2"/>
  <cols>
    <col min="3" max="3" width="36" customWidth="1"/>
    <col min="4" max="4" width="41.83203125" bestFit="1" customWidth="1"/>
    <col min="5" max="5" width="14.1640625" bestFit="1" customWidth="1"/>
    <col min="6" max="6" width="17.33203125" bestFit="1" customWidth="1"/>
  </cols>
  <sheetData>
    <row r="1" spans="1:7" ht="18" thickBot="1" x14ac:dyDescent="0.25">
      <c r="A1" s="2" t="s">
        <v>164</v>
      </c>
      <c r="B1" s="2" t="s">
        <v>165</v>
      </c>
      <c r="C1" s="2" t="s">
        <v>166</v>
      </c>
      <c r="D1" s="2" t="s">
        <v>168</v>
      </c>
      <c r="E1" s="2" t="s">
        <v>169</v>
      </c>
      <c r="F1" s="2" t="s">
        <v>170</v>
      </c>
    </row>
    <row r="2" spans="1:7" ht="17" thickTop="1" x14ac:dyDescent="0.2">
      <c r="A2" t="s">
        <v>167</v>
      </c>
      <c r="B2">
        <v>2014</v>
      </c>
      <c r="C2" t="s">
        <v>171</v>
      </c>
      <c r="D2" t="s">
        <v>172</v>
      </c>
      <c r="E2" t="s">
        <v>173</v>
      </c>
      <c r="F2" t="s">
        <v>173</v>
      </c>
    </row>
    <row r="3" spans="1:7" x14ac:dyDescent="0.2">
      <c r="A3" t="s">
        <v>179</v>
      </c>
      <c r="B3">
        <v>2014</v>
      </c>
      <c r="C3" t="s">
        <v>180</v>
      </c>
      <c r="D3" t="s">
        <v>181</v>
      </c>
      <c r="E3" t="s">
        <v>183</v>
      </c>
      <c r="F3" t="s">
        <v>173</v>
      </c>
      <c r="G3" t="s">
        <v>182</v>
      </c>
    </row>
    <row r="4" spans="1:7" x14ac:dyDescent="0.2">
      <c r="A4" t="s">
        <v>174</v>
      </c>
      <c r="B4">
        <v>2007</v>
      </c>
      <c r="C4" t="s">
        <v>175</v>
      </c>
      <c r="D4" t="s">
        <v>176</v>
      </c>
      <c r="E4" t="s">
        <v>178</v>
      </c>
      <c r="F4" t="s">
        <v>173</v>
      </c>
      <c r="G4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Nuclear</vt:lpstr>
      <vt:lpstr>Tri-objective BPP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Yancey Spencer</dc:creator>
  <cp:lastModifiedBy>Kristina Spencer</cp:lastModifiedBy>
  <dcterms:created xsi:type="dcterms:W3CDTF">2016-01-07T15:43:51Z</dcterms:created>
  <dcterms:modified xsi:type="dcterms:W3CDTF">2018-01-22T18:55:31Z</dcterms:modified>
</cp:coreProperties>
</file>