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<sst xmlns="http://schemas.openxmlformats.org/spreadsheetml/2006/main" count="17">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</sst>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6"/>
  <sheetViews>
    <sheetView tabSelected="1" workbookViewId="0">
      <pane ySplit="1" topLeftCell="A146" activePane="bottomLeft" state="frozen"/>
      <selection/>
      <selection pane="bottomLeft" activeCell="Q160" sqref="Q16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5" si="24">B93+C93+D93+E93+F93+G93+H93</f>
        <v>32301.72</v>
      </c>
      <c r="J93">
        <v>57418.8</v>
      </c>
      <c r="K93">
        <f t="shared" ref="K93:K155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5" si="26">L146+M146</f>
        <v>35479.3</v>
      </c>
      <c r="O146">
        <f t="shared" ref="O146:O155" si="27">K146-N146</f>
        <v>9496.1</v>
      </c>
      <c r="P146" s="7">
        <f t="shared" ref="P146:P155" si="28">I146-N146</f>
        <v>-33251.8</v>
      </c>
      <c r="Q146" s="7">
        <f t="shared" ref="Q146:Q155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>B156+C156+D156+E156+F156+G156+H156</f>
        <v>2174.2</v>
      </c>
      <c r="J156">
        <v>39737.15</v>
      </c>
      <c r="K156">
        <f>I156+J156</f>
        <v>41911.35</v>
      </c>
      <c r="L156">
        <v>30000</v>
      </c>
      <c r="M156">
        <v>6240.28</v>
      </c>
      <c r="N156">
        <f>L156+M156</f>
        <v>36240.28</v>
      </c>
      <c r="O156">
        <f>K156-N156</f>
        <v>5671.07</v>
      </c>
      <c r="P156" s="7">
        <f>I156-N156</f>
        <v>-34066.08</v>
      </c>
      <c r="Q156" s="7">
        <f>P156-P155</f>
        <v>-0.280000000006112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2018-06-20T13:01:52Z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