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<sst xmlns="http://schemas.openxmlformats.org/spreadsheetml/2006/main" count="17">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</sst>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8" borderId="5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27" borderId="6" applyNumberFormat="0" applyAlignment="0" applyProtection="0">
      <alignment vertical="center"/>
    </xf>
    <xf numFmtId="0" fontId="19" fillId="27" borderId="1" applyNumberFormat="0" applyAlignment="0" applyProtection="0">
      <alignment vertical="center"/>
    </xf>
    <xf numFmtId="0" fontId="22" fillId="34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9"/>
  <sheetViews>
    <sheetView tabSelected="1" workbookViewId="0">
      <pane ySplit="1" topLeftCell="A113" activePane="bottomLeft" state="frozen"/>
      <selection/>
      <selection pane="bottomLeft" activeCell="Q29" sqref="Q2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28" si="20">L82+M82</f>
        <v>107028.65</v>
      </c>
      <c r="O82">
        <f t="shared" ref="O82:O128" si="21">K82-N82</f>
        <v>-17011.39</v>
      </c>
      <c r="P82" s="7">
        <f t="shared" ref="P82:P128" si="22">I82-N82</f>
        <v>-74675.89</v>
      </c>
      <c r="Q82" s="7">
        <f t="shared" ref="Q82:Q128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28" si="24">B93+C93+D93+E93+F93+G93+H93</f>
        <v>32301.72</v>
      </c>
      <c r="J93">
        <v>57418.8</v>
      </c>
      <c r="K93">
        <f t="shared" ref="K93:K128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>B129+C129+D129+E129+F129+G129+H129</f>
        <v>1753.57</v>
      </c>
      <c r="J129">
        <v>31536.2</v>
      </c>
      <c r="K129">
        <f>I129+J129</f>
        <v>33289.77</v>
      </c>
      <c r="L129">
        <v>30000</v>
      </c>
      <c r="M129">
        <v>7886.6</v>
      </c>
      <c r="N129">
        <f>L129+M129</f>
        <v>37886.6</v>
      </c>
      <c r="O129">
        <f>K129-N129</f>
        <v>-4596.82999999999</v>
      </c>
      <c r="P129" s="7">
        <f>I129-N129</f>
        <v>-36133.03</v>
      </c>
      <c r="Q129" s="7">
        <f>P129-P128</f>
        <v>22939.23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2018-05-24T12:59:07Z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