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<sst xmlns="http://schemas.openxmlformats.org/spreadsheetml/2006/main" count="17">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</sst>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1"/>
  <sheetViews>
    <sheetView tabSelected="1" topLeftCell="C1" workbookViewId="0">
      <pane ySplit="1" topLeftCell="A125" activePane="bottomLeft" state="frozen"/>
      <selection/>
      <selection pane="bottomLeft" activeCell="P144" sqref="P144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0" si="20">L82+M82</f>
        <v>107028.65</v>
      </c>
      <c r="O82">
        <f t="shared" ref="O82:O140" si="21">K82-N82</f>
        <v>-17011.39</v>
      </c>
      <c r="P82" s="7">
        <f t="shared" ref="P82:P140" si="22">I82-N82</f>
        <v>-74675.89</v>
      </c>
      <c r="Q82" s="7">
        <f t="shared" ref="Q82:Q140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0" si="24">B93+C93+D93+E93+F93+G93+H93</f>
        <v>32301.72</v>
      </c>
      <c r="J93">
        <v>57418.8</v>
      </c>
      <c r="K93">
        <f t="shared" ref="K93:K140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>B141+C141+D141+E141+F141+G141+H141</f>
        <v>2049.61</v>
      </c>
      <c r="J141">
        <v>43448.7</v>
      </c>
      <c r="K141">
        <f>I141+J141</f>
        <v>45498.31</v>
      </c>
      <c r="L141">
        <v>30000</v>
      </c>
      <c r="M141">
        <v>5338.4</v>
      </c>
      <c r="N141">
        <f>L141+M141</f>
        <v>35338.4</v>
      </c>
      <c r="O141">
        <f>K141-N141</f>
        <v>10159.91</v>
      </c>
      <c r="P141" s="7">
        <f>I141-N141</f>
        <v>-33288.79</v>
      </c>
      <c r="Q141" s="7">
        <f>P141-P140</f>
        <v>-29.7300000000032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2018-06-05T12:59:25Z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