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<sst xmlns="http://schemas.openxmlformats.org/spreadsheetml/2006/main" count="17">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</sst>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8"/>
  <sheetViews>
    <sheetView tabSelected="1" workbookViewId="0">
      <pane ySplit="1" topLeftCell="A170" activePane="bottomLeft" state="frozen"/>
      <selection/>
      <selection pane="bottomLeft" activeCell="N197" sqref="N19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7" si="26">L146+M146</f>
        <v>35479.3</v>
      </c>
      <c r="O146">
        <f t="shared" ref="O146:O187" si="27">K146-N146</f>
        <v>9496.1</v>
      </c>
      <c r="P146" s="7">
        <f t="shared" ref="P146:P187" si="28">I146-N146</f>
        <v>-33251.8</v>
      </c>
      <c r="Q146" s="7">
        <f t="shared" ref="Q146:Q187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7" si="30">B157+C157+D157+E157+F157+G157+H157</f>
        <v>2125.22</v>
      </c>
      <c r="J157">
        <v>39862.75</v>
      </c>
      <c r="K157">
        <f t="shared" ref="K157:K187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>B188+C188+D188+E188+F188+G188+H188</f>
        <v>8615.75</v>
      </c>
      <c r="J188">
        <v>42308.76</v>
      </c>
      <c r="K188">
        <f>I188+J188</f>
        <v>50924.51</v>
      </c>
      <c r="L188">
        <v>35000</v>
      </c>
      <c r="M188">
        <v>1250.88</v>
      </c>
      <c r="N188">
        <f>L188+M188</f>
        <v>36250.88</v>
      </c>
      <c r="O188">
        <f>K188-N188</f>
        <v>14673.63</v>
      </c>
      <c r="P188" s="7">
        <f>I188-N188</f>
        <v>-27635.13</v>
      </c>
      <c r="Q188" s="7">
        <f>P188-P187</f>
        <v>-4.34999999999854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2018-07-22T11:46:55Z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