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<sst xmlns="http://schemas.openxmlformats.org/spreadsheetml/2006/main" count="17">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</sst>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</c:numCache>
            </c:numRef>
          </c:cat>
          <c:val>
            <c:numRef>
              <c:f>Sheet1!$K$2:$K$74</c:f>
              <c:numCache>
                <c:formatCode>General</c:formatCode>
                <c:ptCount val="73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</c:numCache>
            </c:numRef>
          </c:cat>
          <c:val>
            <c:numRef>
              <c:f>Sheet1!$N$2:$N$74</c:f>
              <c:numCache>
                <c:formatCode>General</c:formatCode>
                <c:ptCount val="7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</c:numCache>
            </c:numRef>
          </c:cat>
          <c:val>
            <c:numRef>
              <c:f>Sheet1!$J$2:$J$74</c:f>
              <c:numCache>
                <c:formatCode>General</c:formatCode>
                <c:ptCount val="73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</c:numCache>
            </c:numRef>
          </c:cat>
          <c:val>
            <c:numRef>
              <c:f>Sheet1!$I$2:$I$74</c:f>
              <c:numCache>
                <c:formatCode>General</c:formatCode>
                <c:ptCount val="73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Sheet1!$A$3:$A$74</c:f>
              <c:numCache>
                <c:formatCode>General</c:formatCode>
                <c:ptCount val="72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</c:numCache>
            </c:numRef>
          </c:cat>
          <c:val>
            <c:numRef>
              <c:f>Sheet1!$Q$3:$Q$74</c:f>
              <c:numCache>
                <c:formatCode>0.00_ </c:formatCode>
                <c:ptCount val="72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J36" sqref="J3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3" si="8">B29+C29+D29+E29+F29+G29+H29</f>
        <v>26333.43</v>
      </c>
      <c r="J29">
        <v>52251</v>
      </c>
      <c r="K29">
        <f t="shared" ref="K29:K73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3" si="16">L45+M45</f>
        <v>111700.65</v>
      </c>
      <c r="O45">
        <f t="shared" ref="O45:O73" si="17">K45-N45</f>
        <v>-21881.17</v>
      </c>
      <c r="P45" s="7">
        <f t="shared" ref="P45:P73" si="18">I45-N45</f>
        <v>-76866.17</v>
      </c>
      <c r="Q45" s="7">
        <f t="shared" ref="Q45:Q73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>B74+C74+D74+E74+F74+G74+H74</f>
        <v>32427.18</v>
      </c>
      <c r="J74">
        <v>57743.72</v>
      </c>
      <c r="K74">
        <f>I74+J74</f>
        <v>90170.9</v>
      </c>
      <c r="L74">
        <v>104866.74</v>
      </c>
      <c r="M74">
        <v>935.78</v>
      </c>
      <c r="N74">
        <f>L74+M74</f>
        <v>105802.52</v>
      </c>
      <c r="O74">
        <f>K74-N74</f>
        <v>-15631.62</v>
      </c>
      <c r="P74" s="7">
        <f>I74-N74</f>
        <v>-73375.34</v>
      </c>
      <c r="Q74" s="7">
        <f>P74-P73</f>
        <v>9174.15000000001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