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<sst xmlns="http://schemas.openxmlformats.org/spreadsheetml/2006/main" count="17">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</sst>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7" borderId="1" applyNumberFormat="0" applyAlignment="0" applyProtection="0">
      <alignment vertical="center"/>
    </xf>
    <xf numFmtId="0" fontId="23" fillId="17" borderId="4" applyNumberFormat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</c:numCache>
            </c:numRef>
          </c:cat>
          <c:val>
            <c:numRef>
              <c:f>Sheet1!$K$2:$K$79</c:f>
              <c:numCache>
                <c:formatCode>General</c:formatCode>
                <c:ptCount val="7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</c:numCache>
            </c:numRef>
          </c:cat>
          <c:val>
            <c:numRef>
              <c:f>Sheet1!$N$2:$N$79</c:f>
              <c:numCache>
                <c:formatCode>General</c:formatCode>
                <c:ptCount val="7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</c:numCache>
            </c:numRef>
          </c:cat>
          <c:val>
            <c:numRef>
              <c:f>Sheet1!$J$2:$J$79</c:f>
              <c:numCache>
                <c:formatCode>General</c:formatCode>
                <c:ptCount val="78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</c:numCache>
            </c:numRef>
          </c:cat>
          <c:val>
            <c:numRef>
              <c:f>Sheet1!$I$2:$I$79</c:f>
              <c:numCache>
                <c:formatCode>General</c:formatCode>
                <c:ptCount val="7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Sheet1!$A$3:$A$79</c:f>
              <c:numCache>
                <c:formatCode>General</c:formatCode>
                <c:ptCount val="7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</c:numCache>
            </c:numRef>
          </c:cat>
          <c:val>
            <c:numRef>
              <c:f>Sheet1!$Q$3:$Q$79</c:f>
              <c:numCache>
                <c:formatCode>0.00_ </c:formatCode>
                <c:ptCount val="77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8" activePane="bottomLeft" state="frozen"/>
      <selection/>
      <selection pane="bottomLeft" activeCell="J83" sqref="J8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78" si="8">B29+C29+D29+E29+F29+G29+H29</f>
        <v>26333.43</v>
      </c>
      <c r="J29">
        <v>52251</v>
      </c>
      <c r="K29">
        <f t="shared" ref="K29:K78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78" si="16">L45+M45</f>
        <v>111700.65</v>
      </c>
      <c r="O45">
        <f t="shared" ref="O45:O78" si="17">K45-N45</f>
        <v>-21881.17</v>
      </c>
      <c r="P45" s="7">
        <f t="shared" ref="P45:P78" si="18">I45-N45</f>
        <v>-76866.17</v>
      </c>
      <c r="Q45" s="7">
        <f t="shared" ref="Q45:Q78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>B79+C79+D79+E79+F79+G79+H79</f>
        <v>32376.23</v>
      </c>
      <c r="J79">
        <v>57664.5</v>
      </c>
      <c r="K79">
        <f>I79+J79</f>
        <v>90040.73</v>
      </c>
      <c r="L79">
        <v>104866.74</v>
      </c>
      <c r="M79">
        <v>1106.96</v>
      </c>
      <c r="N79">
        <f>L79+M79</f>
        <v>105973.7</v>
      </c>
      <c r="O79">
        <f>K79-N79</f>
        <v>-15932.97</v>
      </c>
      <c r="P79" s="7">
        <f>I79-N79</f>
        <v>-73597.47</v>
      </c>
      <c r="Q79" s="7">
        <f>P79-P78</f>
        <v>-50.910000000018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2018-04-04T13:39:45Z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