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<sst xmlns="http://schemas.openxmlformats.org/spreadsheetml/2006/main" count="17">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</sst>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7"/>
  <sheetViews>
    <sheetView tabSelected="1" workbookViewId="0">
      <pane ySplit="1" topLeftCell="A170" activePane="bottomLeft" state="frozen"/>
      <selection/>
      <selection pane="bottomLeft" activeCell="Q190" sqref="Q19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86" si="26">L146+M146</f>
        <v>35479.3</v>
      </c>
      <c r="O146">
        <f t="shared" ref="O146:O186" si="27">K146-N146</f>
        <v>9496.1</v>
      </c>
      <c r="P146" s="7">
        <f t="shared" ref="P146:P186" si="28">I146-N146</f>
        <v>-33251.8</v>
      </c>
      <c r="Q146" s="7">
        <f t="shared" ref="Q146:Q186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86" si="30">B157+C157+D157+E157+F157+G157+H157</f>
        <v>2125.22</v>
      </c>
      <c r="J157">
        <v>39862.75</v>
      </c>
      <c r="K157">
        <f t="shared" ref="K157:K186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>B187+C187+D187+E187+F187+G187+H187</f>
        <v>8620.1</v>
      </c>
      <c r="J187">
        <v>42308.76</v>
      </c>
      <c r="K187">
        <f>I187+J187</f>
        <v>50928.86</v>
      </c>
      <c r="L187">
        <v>35000</v>
      </c>
      <c r="M187">
        <v>1250.88</v>
      </c>
      <c r="N187">
        <f>L187+M187</f>
        <v>36250.88</v>
      </c>
      <c r="O187">
        <f>K187-N187</f>
        <v>14677.98</v>
      </c>
      <c r="P187" s="7">
        <f>I187-N187</f>
        <v>-27630.78</v>
      </c>
      <c r="Q187" s="7">
        <f>P187-P186</f>
        <v>-113.230000000003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2018-07-21T13:22:59Z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