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<sst xmlns="http://schemas.openxmlformats.org/spreadsheetml/2006/main" count="17">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</sst>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5" fillId="26" borderId="1" applyNumberFormat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4"/>
  <sheetViews>
    <sheetView tabSelected="1" topLeftCell="C1" workbookViewId="0">
      <pane ySplit="1" topLeftCell="A140" activePane="bottomLeft" state="frozen"/>
      <selection/>
      <selection pane="bottomLeft" activeCell="P148" sqref="P14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3" si="20">L82+M82</f>
        <v>107028.65</v>
      </c>
      <c r="O82">
        <f t="shared" ref="O82:O143" si="21">K82-N82</f>
        <v>-17011.39</v>
      </c>
      <c r="P82" s="7">
        <f t="shared" ref="P82:P143" si="22">I82-N82</f>
        <v>-74675.89</v>
      </c>
      <c r="Q82" s="7">
        <f t="shared" ref="Q82:Q143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3" si="24">B93+C93+D93+E93+F93+G93+H93</f>
        <v>32301.72</v>
      </c>
      <c r="J93">
        <v>57418.8</v>
      </c>
      <c r="K93">
        <f t="shared" ref="K93:K143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>B144+C144+D144+E144+F144+G144+H144</f>
        <v>1999.5</v>
      </c>
      <c r="J144">
        <v>42747.9</v>
      </c>
      <c r="K144">
        <f>I144+J144</f>
        <v>44747.4</v>
      </c>
      <c r="L144">
        <v>30000</v>
      </c>
      <c r="M144">
        <v>5437.3</v>
      </c>
      <c r="N144">
        <f>L144+M144</f>
        <v>35437.3</v>
      </c>
      <c r="O144">
        <f>K144-N144</f>
        <v>9310.1</v>
      </c>
      <c r="P144" s="7">
        <f>I144-N144</f>
        <v>-33437.8</v>
      </c>
      <c r="Q144" s="7">
        <f>P144-P143</f>
        <v>-72.5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2018-06-08T14:32:10Z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