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<sst xmlns="http://schemas.openxmlformats.org/spreadsheetml/2006/main" count="17">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</sst>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8"/>
  <sheetViews>
    <sheetView tabSelected="1" topLeftCell="C1" workbookViewId="0">
      <pane ySplit="1" topLeftCell="A125" activePane="bottomLeft" state="frozen"/>
      <selection/>
      <selection pane="bottomLeft" activeCell="P141" sqref="P141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37" si="20">L82+M82</f>
        <v>107028.65</v>
      </c>
      <c r="O82">
        <f t="shared" ref="O82:O137" si="21">K82-N82</f>
        <v>-17011.39</v>
      </c>
      <c r="P82" s="7">
        <f t="shared" ref="P82:P137" si="22">I82-N82</f>
        <v>-74675.89</v>
      </c>
      <c r="Q82" s="7">
        <f t="shared" ref="Q82:Q137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37" si="24">B93+C93+D93+E93+F93+G93+H93</f>
        <v>32301.72</v>
      </c>
      <c r="J93">
        <v>57418.8</v>
      </c>
      <c r="K93">
        <f t="shared" ref="K93:K137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>B138+C138+D138+E138+F138+G138+H138</f>
        <v>2136.34</v>
      </c>
      <c r="J138">
        <v>42768.7</v>
      </c>
      <c r="K138">
        <f>I138+J138</f>
        <v>44905.04</v>
      </c>
      <c r="L138">
        <v>30000</v>
      </c>
      <c r="M138">
        <v>5032.2</v>
      </c>
      <c r="N138">
        <f>L138+M138</f>
        <v>35032.2</v>
      </c>
      <c r="O138">
        <f>K138-N138</f>
        <v>9872.84</v>
      </c>
      <c r="P138" s="7">
        <f>I138-N138</f>
        <v>-32895.86</v>
      </c>
      <c r="Q138" s="7">
        <f>P138-P137</f>
        <v>-147.920000000006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2018-06-02T13:59:56Z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