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<sst xmlns="http://schemas.openxmlformats.org/spreadsheetml/2006/main" count="17">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</sst>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1" fillId="19" borderId="3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5"/>
  <sheetViews>
    <sheetView tabSelected="1" workbookViewId="0">
      <pane ySplit="1" topLeftCell="A2" activePane="bottomLeft" state="frozen"/>
      <selection/>
      <selection pane="bottomLeft" activeCell="N141" sqref="N14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34" si="20">L82+M82</f>
        <v>107028.65</v>
      </c>
      <c r="O82">
        <f t="shared" ref="O82:O134" si="21">K82-N82</f>
        <v>-17011.39</v>
      </c>
      <c r="P82" s="7">
        <f t="shared" ref="P82:P134" si="22">I82-N82</f>
        <v>-74675.89</v>
      </c>
      <c r="Q82" s="7">
        <f t="shared" ref="Q82:Q134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34" si="24">B93+C93+D93+E93+F93+G93+H93</f>
        <v>32301.72</v>
      </c>
      <c r="J93">
        <v>57418.8</v>
      </c>
      <c r="K93">
        <f t="shared" ref="K93:K134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>B135+C135+D135+E135+F135+G135+H135</f>
        <v>2623.42</v>
      </c>
      <c r="J135">
        <v>35271.7</v>
      </c>
      <c r="K135">
        <f>I135+J135</f>
        <v>37895.12</v>
      </c>
      <c r="L135">
        <v>30000</v>
      </c>
      <c r="M135">
        <v>7948.6</v>
      </c>
      <c r="N135">
        <f>L135+M135</f>
        <v>37948.6</v>
      </c>
      <c r="O135">
        <f>K135-N135</f>
        <v>-53.4800000000032</v>
      </c>
      <c r="P135" s="7">
        <f>I135-N135</f>
        <v>-35325.18</v>
      </c>
      <c r="Q135" s="7">
        <f>P135-P134</f>
        <v>-0.0900000000037835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2018-05-30T12:26:37Z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