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<sst xmlns="http://schemas.openxmlformats.org/spreadsheetml/2006/main" count="17">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</sst>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9"/>
  <sheetViews>
    <sheetView tabSelected="1" topLeftCell="C1" workbookViewId="0">
      <pane ySplit="1" topLeftCell="A125" activePane="bottomLeft" state="frozen"/>
      <selection/>
      <selection pane="bottomLeft" activeCell="P147" sqref="P14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38" si="20">L82+M82</f>
        <v>107028.65</v>
      </c>
      <c r="O82">
        <f t="shared" ref="O82:O138" si="21">K82-N82</f>
        <v>-17011.39</v>
      </c>
      <c r="P82" s="7">
        <f t="shared" ref="P82:P138" si="22">I82-N82</f>
        <v>-74675.89</v>
      </c>
      <c r="Q82" s="7">
        <f t="shared" ref="Q82:Q138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38" si="24">B93+C93+D93+E93+F93+G93+H93</f>
        <v>32301.72</v>
      </c>
      <c r="J93">
        <v>57418.8</v>
      </c>
      <c r="K93">
        <f t="shared" ref="K93:K138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>B139+C139+D139+E139+F139+G139+H139</f>
        <v>2069.84</v>
      </c>
      <c r="J139">
        <v>42768.7</v>
      </c>
      <c r="K139">
        <f>I139+J139</f>
        <v>44838.54</v>
      </c>
      <c r="L139">
        <v>30000</v>
      </c>
      <c r="M139">
        <v>5253.8</v>
      </c>
      <c r="N139">
        <f>L139+M139</f>
        <v>35253.8</v>
      </c>
      <c r="O139">
        <f>K139-N139</f>
        <v>9584.73999999999</v>
      </c>
      <c r="P139" s="7">
        <f>I139-N139</f>
        <v>-33183.96</v>
      </c>
      <c r="Q139" s="7">
        <f>P139-P138</f>
        <v>-288.100000000006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2018-06-03T13:54:39Z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