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<sst xmlns="http://schemas.openxmlformats.org/spreadsheetml/2006/main" count="17">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</sst>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20" fillId="34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3"/>
  <sheetViews>
    <sheetView tabSelected="1" workbookViewId="0">
      <pane ySplit="1" topLeftCell="A5" activePane="bottomLeft" state="frozen"/>
      <selection/>
      <selection pane="bottomLeft" activeCell="O141" sqref="O14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2" si="20">L82+M82</f>
        <v>107028.65</v>
      </c>
      <c r="O82">
        <f t="shared" ref="O82:O132" si="21">K82-N82</f>
        <v>-17011.39</v>
      </c>
      <c r="P82" s="7">
        <f t="shared" ref="P82:P132" si="22">I82-N82</f>
        <v>-74675.89</v>
      </c>
      <c r="Q82" s="7">
        <f t="shared" ref="Q82:Q132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2" si="24">B93+C93+D93+E93+F93+G93+H93</f>
        <v>32301.72</v>
      </c>
      <c r="J93">
        <v>57418.8</v>
      </c>
      <c r="K93">
        <f t="shared" ref="K93:K132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>B133+C133+D133+E133+F133+G133+H133</f>
        <v>2617.85</v>
      </c>
      <c r="J133">
        <v>36433.7</v>
      </c>
      <c r="K133">
        <f>I133+J133</f>
        <v>39051.55</v>
      </c>
      <c r="L133">
        <v>30000</v>
      </c>
      <c r="M133">
        <v>7948.6</v>
      </c>
      <c r="N133">
        <f>L133+M133</f>
        <v>37948.6</v>
      </c>
      <c r="O133">
        <f>K133-N133</f>
        <v>1102.95</v>
      </c>
      <c r="P133" s="7">
        <f>I133-N133</f>
        <v>-35330.75</v>
      </c>
      <c r="Q133" s="7">
        <f>P133-P132</f>
        <v>-5055.42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2018-05-28T11:45:22Z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