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<sst xmlns="http://schemas.openxmlformats.org/spreadsheetml/2006/main" count="17">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</sst>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3" fillId="29" borderId="1" applyNumberFormat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3"/>
  <sheetViews>
    <sheetView tabSelected="1" topLeftCell="C1" workbookViewId="0">
      <pane ySplit="1" topLeftCell="A149" activePane="bottomLeft" state="frozen"/>
      <selection/>
      <selection pane="bottomLeft" activeCell="K168" sqref="K168:M16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2" si="26">L146+M146</f>
        <v>35479.3</v>
      </c>
      <c r="O146">
        <f t="shared" ref="O146:O162" si="27">K146-N146</f>
        <v>9496.1</v>
      </c>
      <c r="P146" s="7">
        <f t="shared" ref="P146:P162" si="28">I146-N146</f>
        <v>-33251.8</v>
      </c>
      <c r="Q146" s="7">
        <f t="shared" ref="Q146:Q162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2" si="30">B157+C157+D157+E157+F157+G157+H157</f>
        <v>2125.22</v>
      </c>
      <c r="J157">
        <v>39862.75</v>
      </c>
      <c r="K157">
        <f t="shared" ref="K157:K162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>B163+C163+D163+E163+F163+G163+H163</f>
        <v>1826.29</v>
      </c>
      <c r="J163">
        <v>40873.55</v>
      </c>
      <c r="K163">
        <f>I163+J163</f>
        <v>42699.84</v>
      </c>
      <c r="L163">
        <v>30000</v>
      </c>
      <c r="M163">
        <v>6351.08</v>
      </c>
      <c r="N163">
        <f>L163+M163</f>
        <v>36351.08</v>
      </c>
      <c r="O163">
        <f>K163-N163</f>
        <v>6348.76</v>
      </c>
      <c r="P163" s="7">
        <f>I163-N163</f>
        <v>-34524.79</v>
      </c>
      <c r="Q163" s="7">
        <f>P163-P162</f>
        <v>-15.0699999999997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2018-06-27T12:15:00Z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