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<sst xmlns="http://schemas.openxmlformats.org/spreadsheetml/2006/main" count="17">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</sst>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22" fillId="32" borderId="2" applyNumberFormat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2"/>
  <sheetViews>
    <sheetView tabSelected="1" workbookViewId="0">
      <pane ySplit="1" topLeftCell="A113" activePane="bottomLeft" state="frozen"/>
      <selection/>
      <selection pane="bottomLeft" activeCell="J139" sqref="J138:J13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1" si="20">L82+M82</f>
        <v>107028.65</v>
      </c>
      <c r="O82">
        <f t="shared" ref="O82:O131" si="21">K82-N82</f>
        <v>-17011.39</v>
      </c>
      <c r="P82" s="7">
        <f t="shared" ref="P82:P131" si="22">I82-N82</f>
        <v>-74675.89</v>
      </c>
      <c r="Q82" s="7">
        <f t="shared" ref="Q82:Q131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1" si="24">B93+C93+D93+E93+F93+G93+H93</f>
        <v>32301.72</v>
      </c>
      <c r="J93">
        <v>57418.8</v>
      </c>
      <c r="K93">
        <f t="shared" ref="K93:K13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>B132+C132+D132+E132+F132+G132+H132</f>
        <v>7673.27</v>
      </c>
      <c r="J132">
        <v>31374.2</v>
      </c>
      <c r="K132">
        <f>I132+J132</f>
        <v>39047.47</v>
      </c>
      <c r="L132">
        <v>30000</v>
      </c>
      <c r="M132">
        <v>7948.6</v>
      </c>
      <c r="N132">
        <f>L132+M132</f>
        <v>37948.6</v>
      </c>
      <c r="O132">
        <f>K132-N132</f>
        <v>1098.87</v>
      </c>
      <c r="P132" s="7">
        <f>I132-N132</f>
        <v>-30275.33</v>
      </c>
      <c r="Q132" s="7">
        <f>P132-P131</f>
        <v>-125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2018-05-27T13:16:32Z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