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drawings/drawing5.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dinis\Desktop\Journal de bord\"/>
    </mc:Choice>
  </mc:AlternateContent>
  <xr:revisionPtr revIDLastSave="0" documentId="10_ncr:100000_{1AE6118D-3F65-4818-8D93-AA1FFF12B8E0}" xr6:coauthVersionLast="31" xr6:coauthVersionMax="40" xr10:uidLastSave="{00000000-0000-0000-0000-000000000000}"/>
  <bookViews>
    <workbookView xWindow="-90" yWindow="-90" windowWidth="14460" windowHeight="5340" xr2:uid="{6FF9F98A-377F-4DA7-9DC3-B2393DBEC313}"/>
  </bookViews>
  <sheets>
    <sheet name="Résumé de la semaine" sheetId="7" r:id="rId1"/>
    <sheet name="Lundi" sheetId="2" r:id="rId2"/>
    <sheet name="Mardi" sheetId="3" r:id="rId3"/>
    <sheet name="Mercredi" sheetId="4" r:id="rId4"/>
    <sheet name="Jeudi" sheetId="5" r:id="rId5"/>
    <sheet name="Vendredi" sheetId="6" r:id="rId6"/>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9" i="7" l="1"/>
  <c r="C17" i="7"/>
  <c r="C15" i="7"/>
  <c r="C14" i="7"/>
  <c r="C12" i="7"/>
  <c r="C11" i="7"/>
  <c r="C10" i="7"/>
  <c r="C7" i="7"/>
  <c r="C8" i="7"/>
  <c r="C4" i="7"/>
  <c r="C6" i="7"/>
  <c r="C3" i="7"/>
  <c r="C18" i="7" l="1"/>
  <c r="C18" i="3" l="1"/>
  <c r="C20" i="3" s="1"/>
  <c r="C17" i="2" l="1"/>
  <c r="C17" i="4"/>
  <c r="C17" i="5"/>
  <c r="C17" i="6"/>
  <c r="C20" i="6" s="1"/>
  <c r="C20" i="5" l="1"/>
  <c r="C19" i="2"/>
  <c r="C20" i="4" l="1"/>
</calcChain>
</file>

<file path=xl/sharedStrings.xml><?xml version="1.0" encoding="utf-8"?>
<sst xmlns="http://schemas.openxmlformats.org/spreadsheetml/2006/main" count="150" uniqueCount="69">
  <si>
    <t>Lundi</t>
  </si>
  <si>
    <t>Mardi</t>
  </si>
  <si>
    <t>Mercredi</t>
  </si>
  <si>
    <t>Jeudi</t>
  </si>
  <si>
    <t>Vendredi</t>
  </si>
  <si>
    <t>Ipad</t>
  </si>
  <si>
    <t>RMA</t>
  </si>
  <si>
    <t>Audio Visuel</t>
  </si>
  <si>
    <t>Total</t>
  </si>
  <si>
    <t>Heure Sup.</t>
  </si>
  <si>
    <t>Durée Max. journée</t>
  </si>
  <si>
    <t>:</t>
  </si>
  <si>
    <t>PC voyager/participant</t>
  </si>
  <si>
    <t>Documentation</t>
  </si>
  <si>
    <t>Installation</t>
  </si>
  <si>
    <t>Description</t>
  </si>
  <si>
    <t>Meeting</t>
  </si>
  <si>
    <t>Heure</t>
  </si>
  <si>
    <t>Type</t>
  </si>
  <si>
    <t>Excel</t>
  </si>
  <si>
    <t>Intervention (chez l'IT)</t>
  </si>
  <si>
    <t>Intervention (ticketing)</t>
  </si>
  <si>
    <t>autres</t>
  </si>
  <si>
    <t>Intervention (Chez l'IT)</t>
  </si>
  <si>
    <t>Check Salle</t>
  </si>
  <si>
    <t>Intervention(ticketing)</t>
  </si>
  <si>
    <t>Autres</t>
  </si>
  <si>
    <t>Total heure</t>
  </si>
  <si>
    <t>PC  voyager/participant</t>
  </si>
  <si>
    <t>Rangement</t>
  </si>
  <si>
    <t>Audio visuel</t>
  </si>
  <si>
    <t>PowerPoint</t>
  </si>
  <si>
    <t>Photoshop</t>
  </si>
  <si>
    <t>Remplissage de mon journal de bord d'il y a 2 semaines + envoi du journal</t>
  </si>
  <si>
    <t>Création d'un RMA</t>
  </si>
  <si>
    <t>Check de mes tickets</t>
  </si>
  <si>
    <t>tuto photoshop</t>
  </si>
  <si>
    <t>Déménagement de personnes chez les dev  + changement d'écran pour tous pour qu'ils aient chacun un 27 &amp; 23</t>
  </si>
  <si>
    <t>ipad</t>
  </si>
  <si>
    <t>Rangement d'écran en bas</t>
  </si>
  <si>
    <t>Check de mes mails
Je me suis occupé de mon compte LinkedIn pour me créer un réseau
Check chez les dev pour les installations que l'ont va devoir faire
Recherche avec les collègues de la clé du stock perdu</t>
  </si>
  <si>
    <t>Récupération d'un ordinateur d'une personne que un de mes collègues doit travailler dessus.
La personne est venu rechercher son pc et je l'ai aidé pour se connecter avec son nouveau téléphone au wifi
Récupération de matériels d'une personne qui pars demain d'IMD - discussion avec parce que y a le temps</t>
  </si>
  <si>
    <t>Installation avec un collègue et une autre personne de 2 nouvelles imprimantes à badge - elles vont servir de test cette semaine puis on en recevra 29 la semaine prochaine si tout va bien</t>
  </si>
  <si>
    <t>Check des mails
Café ou cacao du matin avec les collègues
Mail office - récupération d'une commande + matériel pour le bureau</t>
  </si>
  <si>
    <t>Importation de matériels dans l'inventaire - nouveaux casques
Remplissage de mon journal de bord</t>
  </si>
  <si>
    <t>Test pour un livestream prochainement avec des collègues</t>
  </si>
  <si>
    <t>Demande d'aide pour le dekt, le dekt est configuré sur une autre personne pour le numéro - la personne qui a le dekt remplace l'autre pour un moment - changement de l'abonnement sur le dekt - tout est bon
Récupération de matériel d'une personne qui part - changement des assets</t>
  </si>
  <si>
    <t>Rangement de l'imprimante</t>
  </si>
  <si>
    <t>Check des tickets</t>
  </si>
  <si>
    <t>Création de RMA - les pcs ne sont plus sous garantie - le problème sur le pc ne dérange en aucun le travail de l'utilisateur, on les utilisera pour de nouvelles personnes</t>
  </si>
  <si>
    <t>Check des mails
Check du matériel restant pour voir s'il faut commander des cables ou autres</t>
  </si>
  <si>
    <t>doc perso</t>
  </si>
  <si>
    <t>Demande de pile,pour un clavier sans fil
Problème d'un pc qui ne redémarre pas - le pc est en veille mais a bug lors de sa MAJ - shutdown de force puis start du pc - tout est bon, la MAJ fini de s'installer
Problème d'écran dans la salle de meeting à côté du bureau - redémarrage de l'écran - tout est bon</t>
  </si>
  <si>
    <t>Installation d'un ScreenBeam - je dois tester ce device qui permet de share les écrans de pc, mac, IOS et android (pas sur pour android, n'a pas l'air de fonctionner pour le moment) - demain je vais regarder avec mon manager pour lui dire ce que je pense qu'on doit faire et comment cela se passe si le screenbeam est connecté au Guest comme wifi - je lui dirai comment les personnes internes et externes doivent se connecter</t>
  </si>
  <si>
    <t>Paude de midi - On est allez mangé avec l'équipe Multimedia et la sécurité à Renens, on est arrivé en retard de 45 min.</t>
  </si>
  <si>
    <t>Livraison ipad +  turning point - Check que tout est bon</t>
  </si>
  <si>
    <t>Remplissage de mon journal de bord de hier + aujourd'hui</t>
  </si>
  <si>
    <t>Lenovo m'a appelé concernant un de mes RMA puis ils m'ont envoyé un mail afin que je puisse leur envoyer une photo du pc pour voir ce qui est cassé</t>
  </si>
  <si>
    <t>Dessin d'un schéma du screenbeam pour voir comment cela va fonctionner avec Windows, MAC &amp; IOS
Test du screenbeam avec le mac de mon collègue - marche pas
Test avec un new mac, il voit le wifi Local - on l'a mis à jour à la dernière version, il voit toujours le wifi local - On va tester de rebuild un vieux mac pour voir s'il arrive enfin à voir le wifi local
Création d'un logo IMD sous photoshop pour l'installer sur le screenBeam en tant qu'arrière-plan
Cela fonctionne pour un ancien MAC après le rebuild avec la dernière image - Le problème est que selon mon collègue, la plupart des gens qui ont un MAC chez IMD ont une vieille image, ce qui pourrait donc empecher la connection au ScreenBeam avec leur MAC</t>
  </si>
  <si>
    <t>Problème avec les turnings point que j'ai livré, il ne fonctionne pas - la personne avance trop vite dans les slides et cela bloque les voting - quand on arrive sur une slide de questions, il faut rester dessus puis dès que tout le monde a voté, on avance de slide et cela va afficher les résultats et donc pendant ce temps, plus personne ne peut voter
Récupération de matériel d'une réservation - rangement de tout le matériel
Problème avec Skype Business - Une PC/FA veut savoir comment cela fonctionne et comment faire pour l'avoir - la version business n'est que pour les faculty donc pour rejoindre une conversation dessus, elle doit recevoir un lien de son professeur pour rejoindre l'appel.</t>
  </si>
  <si>
    <t>Check des mails</t>
  </si>
  <si>
    <t>Check des pc voyagers et participants</t>
  </si>
  <si>
    <t>Check pour mes RMA
Réception de 3 tickets concernant mon RMA que je dois envoyer en Pologne - mail office, préparation du colis - impression de la feuille de Fedex pour qu'ils viennent le prendre</t>
  </si>
  <si>
    <t>Problème de Jabber - la personne est connecté sur le mauvais compte - elle s'est déco et reco et tout était bon
Problème avec Outlook - la personne était en vacances et depuis qu'elle est revenu, l'interface a changé parce qu'on est passé sous Outlook365 et elle a un autre problème avec son téléphone mais on ne peut pas faire grand chose pour le moment parce que son contrat fini à la fin du mois mais elle a été engagé à nouveau mais le système a supprimer son compte - donc on doit attendre sur les admins</t>
  </si>
  <si>
    <t>Déménagement d'une personne</t>
  </si>
  <si>
    <t>remplissage du journal de bord</t>
  </si>
  <si>
    <t>photoshop</t>
  </si>
  <si>
    <t>Tuto photoshop</t>
  </si>
  <si>
    <r>
      <t xml:space="preserve">Commentaire:
</t>
    </r>
    <r>
      <rPr>
        <sz val="12"/>
        <color theme="0"/>
        <rFont val="Calibri"/>
        <family val="2"/>
        <scheme val="minor"/>
      </rPr>
      <t>Pendant cette semaine, J'ai effectué des interventions par tickets et d'autres dans les bureaux mais il n'y en avaient pas beaucoup, le campus est calme, On a mis à jour les pc voyagers. Fait des installations d'écrans chez les dev pour qu'ils aient tous le même matériel.
Tuto photoshop que j'ai fait et des RMA.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</si>
</sst>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22"/>
      <color theme="1"/>
      <name val="Calibri"/>
      <family val="2"/>
      <scheme val="minor"/>
    </font>
    <font>
      <b/>
      <sz val="11"/>
      <color theme="0"/>
      <name val="Calibri"/>
      <family val="2"/>
      <scheme val="minor"/>
    </font>
    <font>
      <b/>
      <sz val="22"/>
      <color theme="0"/>
      <name val="Calibri"/>
      <family val="2"/>
      <scheme val="minor"/>
    </font>
    <font>
      <b/>
      <sz val="14"/>
      <color theme="0"/>
      <name val="Calibri"/>
      <family val="2"/>
      <scheme val="minor"/>
    </font>
    <font>
      <sz val="14"/>
      <color theme="1"/>
      <name val="Calibri"/>
      <family val="2"/>
      <scheme val="minor"/>
    </font>
    <font>
      <sz val="11"/>
      <name val="Calibri"/>
      <family val="2"/>
      <scheme val="minor"/>
    </font>
    <font>
      <b/>
      <sz val="12"/>
      <color theme="0"/>
      <name val="Calibri"/>
      <family val="2"/>
      <scheme val="minor"/>
    </font>
    <font>
      <sz val="12"/>
      <color theme="0"/>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2" tint="-0.499984740745262"/>
        <bgColor indexed="64"/>
      </patternFill>
    </fill>
  </fills>
  <borders count="13">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n">
        <color auto="1"/>
      </top>
      <bottom style="thin">
        <color auto="1"/>
      </bottom>
      <diagonal/>
    </border>
    <border>
      <left style="thick">
        <color auto="1"/>
      </left>
      <right style="thick">
        <color auto="1"/>
      </right>
      <top/>
      <bottom/>
      <diagonal/>
    </border>
    <border>
      <left style="thick">
        <color auto="1"/>
      </left>
      <right style="thick">
        <color auto="1"/>
      </right>
      <top/>
      <bottom style="thin">
        <color auto="1"/>
      </bottom>
      <diagonal/>
    </border>
    <border>
      <left style="thick">
        <color auto="1"/>
      </left>
      <right style="thick">
        <color auto="1"/>
      </right>
      <top style="thin">
        <color auto="1"/>
      </top>
      <bottom/>
      <diagonal/>
    </border>
    <border>
      <left style="thick">
        <color auto="1"/>
      </left>
      <right style="thick">
        <color auto="1"/>
      </right>
      <top style="thin">
        <color auto="1"/>
      </top>
      <bottom style="thick">
        <color auto="1"/>
      </bottom>
      <diagonal/>
    </border>
    <border>
      <left style="thick">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medium">
        <color auto="1"/>
      </right>
      <top style="thin">
        <color auto="1"/>
      </top>
      <bottom style="thick">
        <color auto="1"/>
      </bottom>
      <diagonal/>
    </border>
    <border>
      <left style="medium">
        <color auto="1"/>
      </left>
      <right style="thick">
        <color auto="1"/>
      </right>
      <top style="thin">
        <color auto="1"/>
      </top>
      <bottom style="thick">
        <color auto="1"/>
      </bottom>
      <diagonal/>
    </border>
  </borders>
  <cellStyleXfs count="2">
    <xf numFmtId="0" fontId="0" fillId="0" borderId="0"/>
    <xf numFmtId="9" fontId="1" fillId="0" borderId="0" applyFont="0" applyFill="0" applyBorder="0" applyAlignment="0" applyProtection="0"/>
  </cellStyleXfs>
  <cellXfs count="40">
    <xf numFmtId="0" fontId="0" fillId="0" borderId="0" xfId="0"/>
    <xf numFmtId="164" fontId="0" fillId="0" borderId="0" xfId="0" applyNumberFormat="1"/>
    <xf numFmtId="0" fontId="3" fillId="0" borderId="0" xfId="0" applyFont="1" applyAlignment="1">
      <alignment horizontal="center"/>
    </xf>
    <xf numFmtId="0" fontId="0" fillId="0" borderId="0" xfId="0" applyAlignment="1">
      <alignment horizontal="center"/>
    </xf>
    <xf numFmtId="0" fontId="2" fillId="0" borderId="0" xfId="0" applyFont="1" applyAlignment="1">
      <alignment horizontal="center"/>
    </xf>
    <xf numFmtId="164" fontId="0" fillId="0" borderId="0" xfId="0" applyNumberFormat="1" applyAlignment="1">
      <alignment wrapText="1"/>
    </xf>
    <xf numFmtId="0" fontId="0" fillId="0" borderId="0" xfId="0" applyAlignment="1">
      <alignment wrapText="1"/>
    </xf>
    <xf numFmtId="0" fontId="4" fillId="2" borderId="2" xfId="0" applyFont="1" applyFill="1" applyBorder="1" applyAlignment="1">
      <alignment horizontal="center" vertical="center"/>
    </xf>
    <xf numFmtId="0" fontId="0" fillId="2" borderId="2" xfId="0" applyFill="1" applyBorder="1" applyAlignment="1">
      <alignment wrapText="1"/>
    </xf>
    <xf numFmtId="164" fontId="0" fillId="2" borderId="2" xfId="1" applyNumberFormat="1" applyFont="1" applyFill="1" applyBorder="1"/>
    <xf numFmtId="0" fontId="0" fillId="2" borderId="3" xfId="0" applyFill="1" applyBorder="1" applyAlignment="1">
      <alignment wrapText="1"/>
    </xf>
    <xf numFmtId="164" fontId="0" fillId="2" borderId="2" xfId="0" applyNumberFormat="1" applyFill="1" applyBorder="1"/>
    <xf numFmtId="0" fontId="4" fillId="2" borderId="5" xfId="0" applyFont="1" applyFill="1" applyBorder="1" applyAlignment="1">
      <alignment horizontal="center" vertical="center"/>
    </xf>
    <xf numFmtId="0" fontId="0" fillId="2" borderId="5" xfId="0" applyFill="1" applyBorder="1" applyAlignment="1">
      <alignment wrapText="1"/>
    </xf>
    <xf numFmtId="164" fontId="0" fillId="2" borderId="5" xfId="0" applyNumberFormat="1" applyFill="1" applyBorder="1"/>
    <xf numFmtId="0" fontId="6" fillId="2" borderId="1"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0" fillId="2" borderId="4" xfId="0" applyFill="1" applyBorder="1" applyAlignment="1">
      <alignment wrapText="1"/>
    </xf>
    <xf numFmtId="164" fontId="0" fillId="2" borderId="4" xfId="1" applyNumberFormat="1" applyFont="1" applyFill="1" applyBorder="1"/>
    <xf numFmtId="0" fontId="6" fillId="2" borderId="1" xfId="0" applyFont="1" applyFill="1" applyBorder="1" applyAlignment="1">
      <alignment horizontal="center"/>
    </xf>
    <xf numFmtId="0" fontId="6" fillId="2" borderId="1" xfId="0" applyFont="1" applyFill="1" applyBorder="1" applyAlignment="1">
      <alignment horizontal="center" wrapText="1"/>
    </xf>
    <xf numFmtId="164" fontId="0" fillId="2" borderId="4" xfId="0" applyNumberFormat="1" applyFill="1" applyBorder="1"/>
    <xf numFmtId="164" fontId="0" fillId="2" borderId="2" xfId="1" applyNumberFormat="1" applyFont="1" applyFill="1" applyBorder="1" applyAlignment="1">
      <alignment wrapText="1"/>
    </xf>
    <xf numFmtId="164" fontId="0" fillId="2" borderId="4" xfId="1" applyNumberFormat="1" applyFont="1" applyFill="1" applyBorder="1" applyAlignment="1">
      <alignment wrapText="1"/>
    </xf>
    <xf numFmtId="164" fontId="0" fillId="2" borderId="2" xfId="0" applyNumberFormat="1" applyFill="1" applyBorder="1" applyAlignment="1">
      <alignment wrapText="1"/>
    </xf>
    <xf numFmtId="0" fontId="0" fillId="2" borderId="6" xfId="0" applyFill="1" applyBorder="1" applyAlignment="1">
      <alignment wrapText="1"/>
    </xf>
    <xf numFmtId="164" fontId="8" fillId="2" borderId="4" xfId="0" applyNumberFormat="1" applyFont="1" applyFill="1" applyBorder="1"/>
    <xf numFmtId="164" fontId="8" fillId="2" borderId="2" xfId="0" applyNumberFormat="1" applyFont="1" applyFill="1" applyBorder="1"/>
    <xf numFmtId="164" fontId="8" fillId="2" borderId="6" xfId="0" applyNumberFormat="1" applyFont="1" applyFill="1" applyBorder="1"/>
    <xf numFmtId="0" fontId="4" fillId="3" borderId="9" xfId="0" applyFont="1" applyFill="1" applyBorder="1" applyAlignment="1">
      <alignment horizontal="center" vertical="center"/>
    </xf>
    <xf numFmtId="0" fontId="4" fillId="3" borderId="11" xfId="0" applyFont="1" applyFill="1" applyBorder="1" applyAlignment="1">
      <alignment horizontal="center" vertical="center"/>
    </xf>
    <xf numFmtId="0" fontId="6" fillId="3" borderId="7" xfId="0" applyFont="1" applyFill="1" applyBorder="1" applyAlignment="1">
      <alignment horizontal="center"/>
    </xf>
    <xf numFmtId="0" fontId="6" fillId="3" borderId="8" xfId="0" applyFont="1" applyFill="1" applyBorder="1" applyAlignment="1">
      <alignment horizontal="center"/>
    </xf>
    <xf numFmtId="164" fontId="0" fillId="3" borderId="10" xfId="0" applyNumberFormat="1" applyFill="1" applyBorder="1"/>
    <xf numFmtId="164" fontId="0" fillId="3" borderId="12" xfId="0" applyNumberFormat="1" applyFill="1" applyBorder="1"/>
    <xf numFmtId="46" fontId="0" fillId="3" borderId="10" xfId="0" applyNumberFormat="1" applyFill="1" applyBorder="1"/>
    <xf numFmtId="0" fontId="9" fillId="3" borderId="0" xfId="0" applyFont="1" applyFill="1" applyAlignment="1">
      <alignment horizontal="left" vertical="top" wrapText="1"/>
    </xf>
    <xf numFmtId="0" fontId="5" fillId="2" borderId="1" xfId="0" applyFont="1" applyFill="1" applyBorder="1" applyAlignment="1">
      <alignment horizontal="center"/>
    </xf>
    <xf numFmtId="164" fontId="7" fillId="2" borderId="1" xfId="1" applyNumberFormat="1" applyFont="1" applyFill="1" applyBorder="1"/>
  </cellXfs>
  <cellStyles count="2">
    <cellStyle name="Normal" xfId="0" builtinId="0"/>
    <cellStyle name="Percent" xfId="1" builtinId="5"/>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de la semaine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0437-4F19-80EF-3F6DCDBD901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3-0437-4F19-80EF-3F6DCDBD901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5-0437-4F19-80EF-3F6DCDBD901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7-0437-4F19-80EF-3F6DCDBD901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9-0437-4F19-80EF-3F6DCDBD901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B-0437-4F19-80EF-3F6DCDBD9019}"/>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D-0437-4F19-80EF-3F6DCDBD9019}"/>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F-0437-4F19-80EF-3F6DCDBD9019}"/>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1-0437-4F19-80EF-3F6DCDBD9019}"/>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3-0437-4F19-80EF-3F6DCDBD9019}"/>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5-0437-4F19-80EF-3F6DCDBD9019}"/>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7-0437-4F19-80EF-3F6DCDBD9019}"/>
              </c:ext>
            </c:extLst>
          </c:dPt>
          <c:dPt>
            <c:idx val="12"/>
            <c:bubble3D val="0"/>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19-0437-4F19-80EF-3F6DCDBD9019}"/>
              </c:ext>
            </c:extLst>
          </c:dPt>
          <c:dPt>
            <c:idx val="13"/>
            <c:bubble3D val="0"/>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a:scene3d>
                <a:camera prst="orthographicFront"/>
                <a:lightRig rig="threePt" dir="t"/>
              </a:scene3d>
              <a:sp3d/>
            </c:spPr>
            <c:extLst>
              <c:ext xmlns:c16="http://schemas.microsoft.com/office/drawing/2014/chart" uri="{C3380CC4-5D6E-409C-BE32-E72D297353CC}">
                <c16:uniqueId val="{00000001-E3E8-4F1D-A9EB-8975FF5FB37A}"/>
              </c:ext>
            </c:extLst>
          </c:dPt>
          <c:dLbls>
            <c:dLbl>
              <c:idx val="7"/>
              <c:layout>
                <c:manualLayout>
                  <c:x val="7.756199764281628E-2"/>
                  <c:y val="3.8326034404687424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0437-4F19-80EF-3F6DCDBD9019}"/>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'Résumé de la semaine'!$B$3:$B$16</c:f>
              <c:strCache>
                <c:ptCount val="14"/>
                <c:pt idx="0">
                  <c:v>Intervention (ticketing)</c:v>
                </c:pt>
                <c:pt idx="1">
                  <c:v>Ipad</c:v>
                </c:pt>
                <c:pt idx="2">
                  <c:v>Check Salle</c:v>
                </c:pt>
                <c:pt idx="3">
                  <c:v>RMA</c:v>
                </c:pt>
                <c:pt idx="4">
                  <c:v>Audio Visuel</c:v>
                </c:pt>
                <c:pt idx="5">
                  <c:v>PC voyager/participant</c:v>
                </c:pt>
                <c:pt idx="6">
                  <c:v>Documentation</c:v>
                </c:pt>
                <c:pt idx="7">
                  <c:v>Photoshop</c:v>
                </c:pt>
                <c:pt idx="8">
                  <c:v>Intervention (chez l'IT)</c:v>
                </c:pt>
                <c:pt idx="9">
                  <c:v>Autres</c:v>
                </c:pt>
                <c:pt idx="10">
                  <c:v>Meeting</c:v>
                </c:pt>
                <c:pt idx="11">
                  <c:v>Excel</c:v>
                </c:pt>
                <c:pt idx="12">
                  <c:v>Installation</c:v>
                </c:pt>
                <c:pt idx="13">
                  <c:v>PowerPoint</c:v>
                </c:pt>
              </c:strCache>
            </c:strRef>
          </c:cat>
          <c:val>
            <c:numRef>
              <c:f>'Résumé de la semaine'!$C$3:$C$16</c:f>
              <c:numCache>
                <c:formatCode>[$-F400]h:mm:ss\ AM/PM</c:formatCode>
                <c:ptCount val="14"/>
                <c:pt idx="0">
                  <c:v>7.2916666666666657E-2</c:v>
                </c:pt>
                <c:pt idx="1">
                  <c:v>1.7361111111111112E-2</c:v>
                </c:pt>
                <c:pt idx="3">
                  <c:v>6.9444444444444448E-2</c:v>
                </c:pt>
                <c:pt idx="4">
                  <c:v>9.375E-2</c:v>
                </c:pt>
                <c:pt idx="5">
                  <c:v>9.0277777777777776E-2</c:v>
                </c:pt>
                <c:pt idx="6">
                  <c:v>0.1423611111111111</c:v>
                </c:pt>
                <c:pt idx="7">
                  <c:v>0.34375</c:v>
                </c:pt>
                <c:pt idx="8">
                  <c:v>0.11458333333333331</c:v>
                </c:pt>
                <c:pt idx="9">
                  <c:v>0.16666666666666669</c:v>
                </c:pt>
                <c:pt idx="11">
                  <c:v>7.9861111111111119E-2</c:v>
                </c:pt>
                <c:pt idx="12">
                  <c:v>0.47222222222222227</c:v>
                </c:pt>
              </c:numCache>
            </c:numRef>
          </c:val>
          <c:extLst>
            <c:ext xmlns:c16="http://schemas.microsoft.com/office/drawing/2014/chart" uri="{C3380CC4-5D6E-409C-BE32-E72D297353CC}">
              <c16:uniqueId val="{00000000-E3E8-4F1D-A9EB-8975FF5FB37A}"/>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Lundi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manualLayout>
          <c:layoutTarget val="inner"/>
          <c:xMode val="edge"/>
          <c:yMode val="edge"/>
          <c:x val="0.19413503065925322"/>
          <c:y val="0.12551138439827123"/>
          <c:w val="0.71005970672462893"/>
          <c:h val="0.79222003642420968"/>
        </c:manualLayout>
      </c:layout>
      <c:pieChart>
        <c:varyColors val="1"/>
        <c:ser>
          <c:idx val="0"/>
          <c:order val="0"/>
          <c:spPr>
            <a:ln w="25400" cmpd="sng">
              <a:solidFill>
                <a:schemeClr val="tx1"/>
              </a:solidFill>
            </a:ln>
            <a:effectLst/>
            <a:scene3d>
              <a:camera prst="orthographicFront"/>
              <a:lightRig rig="threePt" dir="t"/>
            </a:scene3d>
            <a:sp3d/>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1-B8F2-43AF-9184-D281030244F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3-B8F2-43AF-9184-D281030244F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5-B8F2-43AF-9184-D281030244F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7-B8F2-43AF-9184-D281030244F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9-B8F2-43AF-9184-D281030244F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B-B8F2-43AF-9184-D281030244FB}"/>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D-B8F2-43AF-9184-D281030244FB}"/>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0F-B8F2-43AF-9184-D281030244FB}"/>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solidFill>
                  <a:schemeClr val="tx1"/>
                </a:solidFill>
              </a:ln>
              <a:effectLst/>
              <a:scene3d>
                <a:camera prst="orthographicFront"/>
                <a:lightRig rig="threePt" dir="t"/>
              </a:scene3d>
              <a:sp3d/>
            </c:spPr>
            <c:extLst>
              <c:ext xmlns:c16="http://schemas.microsoft.com/office/drawing/2014/chart" uri="{C3380CC4-5D6E-409C-BE32-E72D297353CC}">
                <c16:uniqueId val="{00000011-B8F2-43AF-9184-D281030244FB}"/>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3-B8F2-43AF-9184-D281030244FB}"/>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5-9F72-40C8-81B5-9F6C54FDC74F}"/>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cmpd="sng">
                <a:solidFill>
                  <a:schemeClr val="tx1"/>
                </a:solidFill>
              </a:ln>
              <a:effectLst/>
              <a:scene3d>
                <a:camera prst="orthographicFront"/>
                <a:lightRig rig="threePt" dir="t"/>
              </a:scene3d>
              <a:sp3d/>
            </c:spPr>
            <c:extLst>
              <c:ext xmlns:c16="http://schemas.microsoft.com/office/drawing/2014/chart" uri="{C3380CC4-5D6E-409C-BE32-E72D297353CC}">
                <c16:uniqueId val="{00000017-9F72-40C8-81B5-9F6C54FDC74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Lundi!$B$5:$B$16</c:f>
              <c:strCache>
                <c:ptCount val="12"/>
                <c:pt idx="0">
                  <c:v>Intervention (ticketing)</c:v>
                </c:pt>
                <c:pt idx="1">
                  <c:v>ipad</c:v>
                </c:pt>
                <c:pt idx="2">
                  <c:v>Rangement</c:v>
                </c:pt>
                <c:pt idx="3">
                  <c:v>RMA</c:v>
                </c:pt>
                <c:pt idx="4">
                  <c:v>Audio Visuel</c:v>
                </c:pt>
                <c:pt idx="5">
                  <c:v>PC voyager/participant</c:v>
                </c:pt>
                <c:pt idx="6">
                  <c:v>Installation</c:v>
                </c:pt>
                <c:pt idx="7">
                  <c:v>Photoshop</c:v>
                </c:pt>
                <c:pt idx="8">
                  <c:v>Intervention (chez l'IT)</c:v>
                </c:pt>
                <c:pt idx="9">
                  <c:v>Autres</c:v>
                </c:pt>
                <c:pt idx="10">
                  <c:v>Meeting</c:v>
                </c:pt>
                <c:pt idx="11">
                  <c:v>Excel</c:v>
                </c:pt>
              </c:strCache>
            </c:strRef>
          </c:cat>
          <c:val>
            <c:numRef>
              <c:f>Lundi!$D$5:$D$16</c:f>
              <c:numCache>
                <c:formatCode>[$-F400]h:mm:ss\ AM/PM</c:formatCode>
                <c:ptCount val="12"/>
                <c:pt idx="0">
                  <c:v>1.0416666666666666E-2</c:v>
                </c:pt>
                <c:pt idx="2">
                  <c:v>1.3888888888888888E-2</c:v>
                </c:pt>
                <c:pt idx="3">
                  <c:v>1.0416666666666666E-2</c:v>
                </c:pt>
                <c:pt idx="6">
                  <c:v>9.375E-2</c:v>
                </c:pt>
                <c:pt idx="7">
                  <c:v>9.0277777777777776E-2</c:v>
                </c:pt>
                <c:pt idx="8">
                  <c:v>3.125E-2</c:v>
                </c:pt>
                <c:pt idx="9">
                  <c:v>8.6805555555555566E-2</c:v>
                </c:pt>
                <c:pt idx="11">
                  <c:v>1.0416666666666666E-2</c:v>
                </c:pt>
              </c:numCache>
            </c:numRef>
          </c:val>
          <c:extLst>
            <c:ext xmlns:c16="http://schemas.microsoft.com/office/drawing/2014/chart" uri="{C3380CC4-5D6E-409C-BE32-E72D297353CC}">
              <c16:uniqueId val="{00000014-B8F2-43AF-9184-D281030244F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Mardi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247-4D86-9810-D02C472F564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247-4D86-9810-D02C472F564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247-4D86-9810-D02C472F5649}"/>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247-4D86-9810-D02C472F5649}"/>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247-4D86-9810-D02C472F5649}"/>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919F-4A68-996D-42636043D5D2}"/>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919F-4A68-996D-42636043D5D2}"/>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919F-4A68-996D-42636043D5D2}"/>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919F-4A68-996D-42636043D5D2}"/>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919F-4A68-996D-42636043D5D2}"/>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7DAA-46A4-AA1F-C7CB42CF94ED}"/>
              </c:ext>
            </c:extLst>
          </c:dPt>
          <c:dPt>
            <c:idx val="11"/>
            <c:bubble3D val="0"/>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7-7DAA-46A4-AA1F-C7CB42CF94E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Mardi!$B$6:$B$17</c:f>
              <c:strCache>
                <c:ptCount val="12"/>
                <c:pt idx="0">
                  <c:v>Intervention (ticketing)</c:v>
                </c:pt>
                <c:pt idx="1">
                  <c:v>Ipad</c:v>
                </c:pt>
                <c:pt idx="2">
                  <c:v>Excel</c:v>
                </c:pt>
                <c:pt idx="3">
                  <c:v>Rangement</c:v>
                </c:pt>
                <c:pt idx="4">
                  <c:v>Audio Visuel</c:v>
                </c:pt>
                <c:pt idx="5">
                  <c:v>PC voyager/participant</c:v>
                </c:pt>
                <c:pt idx="6">
                  <c:v>Documentation</c:v>
                </c:pt>
                <c:pt idx="7">
                  <c:v>PowerPoint</c:v>
                </c:pt>
                <c:pt idx="8">
                  <c:v>Intervention (chez l'IT)</c:v>
                </c:pt>
                <c:pt idx="9">
                  <c:v>Installation</c:v>
                </c:pt>
                <c:pt idx="10">
                  <c:v>Photoshop</c:v>
                </c:pt>
                <c:pt idx="11">
                  <c:v>autres</c:v>
                </c:pt>
              </c:strCache>
            </c:strRef>
          </c:cat>
          <c:val>
            <c:numRef>
              <c:f>Mardi!$D$6:$D$17</c:f>
              <c:numCache>
                <c:formatCode>[$-F400]h:mm:ss\ AM/PM</c:formatCode>
                <c:ptCount val="12"/>
                <c:pt idx="0">
                  <c:v>6.9444444444444441E-3</c:v>
                </c:pt>
                <c:pt idx="2">
                  <c:v>5.5555555555555552E-2</c:v>
                </c:pt>
                <c:pt idx="3">
                  <c:v>1.7361111111111112E-2</c:v>
                </c:pt>
                <c:pt idx="4">
                  <c:v>9.375E-2</c:v>
                </c:pt>
                <c:pt idx="8">
                  <c:v>2.0833333333333332E-2</c:v>
                </c:pt>
                <c:pt idx="9">
                  <c:v>1.7361111111111112E-2</c:v>
                </c:pt>
                <c:pt idx="10">
                  <c:v>0.1111111111111111</c:v>
                </c:pt>
                <c:pt idx="11">
                  <c:v>1.7361111111111112E-2</c:v>
                </c:pt>
              </c:numCache>
            </c:numRef>
          </c:val>
          <c:extLst>
            <c:ext xmlns:c16="http://schemas.microsoft.com/office/drawing/2014/chart" uri="{C3380CC4-5D6E-409C-BE32-E72D297353CC}">
              <c16:uniqueId val="{0000000A-6247-4D86-9810-D02C472F5649}"/>
            </c:ext>
          </c:extLst>
        </c:ser>
        <c:dLbls>
          <c:showLegendKey val="0"/>
          <c:showVal val="0"/>
          <c:showCatName val="0"/>
          <c:showSerName val="0"/>
          <c:showPercent val="0"/>
          <c:showBubbleSize val="0"/>
          <c:showLeaderLines val="0"/>
        </c:dLbls>
        <c:firstSliceAng val="0"/>
      </c:pieChart>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Mercredi</a:t>
            </a:r>
          </a:p>
        </c:rich>
      </c:tx>
      <c:overlay val="0"/>
      <c:spPr>
        <a:noFill/>
        <a:ln>
          <a:noFill/>
        </a:ln>
        <a:effectLst/>
      </c:sp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E-4D85-951C-0CA738164B9B}"/>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E-4D85-951C-0CA738164B9B}"/>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E-4D85-951C-0CA738164B9B}"/>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E-4D85-951C-0CA738164B9B}"/>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E-4D85-951C-0CA738164B9B}"/>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A8BA-4489-BC56-478FAB2E486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A8BA-4489-BC56-478FAB2E486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A8BA-4489-BC56-478FAB2E486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A8BA-4489-BC56-478FAB2E486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A8BA-4489-BC56-478FAB2E486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8BB2-43AF-9380-FDD8BBD9BEAB}"/>
              </c:ext>
            </c:extLst>
          </c:dPt>
          <c:dLbls>
            <c:spPr>
              <a:solidFill>
                <a:sysClr val="window" lastClr="FFFFFF"/>
              </a:solidFill>
              <a:ln>
                <a:solidFill>
                  <a:sysClr val="windowText" lastClr="000000">
                    <a:lumMod val="65000"/>
                    <a:lumOff val="35000"/>
                  </a:sysClr>
                </a:solidFill>
              </a:ln>
              <a:effectLst/>
            </c:sp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c15:spPr>
              </c:ext>
            </c:extLst>
          </c:dLbls>
          <c:cat>
            <c:strRef>
              <c:f>Mercredi!$B$6:$B$16</c:f>
              <c:strCache>
                <c:ptCount val="11"/>
                <c:pt idx="0">
                  <c:v>Intervention (ticketing)</c:v>
                </c:pt>
                <c:pt idx="1">
                  <c:v>RMA</c:v>
                </c:pt>
                <c:pt idx="2">
                  <c:v>Excel</c:v>
                </c:pt>
                <c:pt idx="3">
                  <c:v>Audio visuel</c:v>
                </c:pt>
                <c:pt idx="4">
                  <c:v>PC  voyager/participant</c:v>
                </c:pt>
                <c:pt idx="5">
                  <c:v>Autres</c:v>
                </c:pt>
                <c:pt idx="6">
                  <c:v>Photoshop</c:v>
                </c:pt>
                <c:pt idx="7">
                  <c:v>PowerPoint</c:v>
                </c:pt>
                <c:pt idx="8">
                  <c:v>Intervention (Chez l'IT)</c:v>
                </c:pt>
                <c:pt idx="9">
                  <c:v>Installation</c:v>
                </c:pt>
                <c:pt idx="10">
                  <c:v>Documentation</c:v>
                </c:pt>
              </c:strCache>
            </c:strRef>
          </c:cat>
          <c:val>
            <c:numRef>
              <c:f>Mercredi!$D$6:$D$16</c:f>
              <c:numCache>
                <c:formatCode>[$-F400]h:mm:ss\ AM/PM</c:formatCode>
                <c:ptCount val="11"/>
                <c:pt idx="0">
                  <c:v>3.472222222222222E-3</c:v>
                </c:pt>
                <c:pt idx="1">
                  <c:v>1.7361111111111112E-2</c:v>
                </c:pt>
                <c:pt idx="5">
                  <c:v>2.7777777777777776E-2</c:v>
                </c:pt>
                <c:pt idx="8">
                  <c:v>2.0833333333333332E-2</c:v>
                </c:pt>
                <c:pt idx="9">
                  <c:v>0.12847222222222224</c:v>
                </c:pt>
                <c:pt idx="10">
                  <c:v>0.1423611111111111</c:v>
                </c:pt>
              </c:numCache>
            </c:numRef>
          </c:val>
          <c:extLst>
            <c:ext xmlns:c16="http://schemas.microsoft.com/office/drawing/2014/chart" uri="{C3380CC4-5D6E-409C-BE32-E72D297353CC}">
              <c16:uniqueId val="{0000000A-B18E-4D85-951C-0CA738164B9B}"/>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Jeudi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18D-43B9-9CAC-70293E19AAD0}"/>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B18D-43B9-9CAC-70293E19AAD0}"/>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B18D-43B9-9CAC-70293E19AAD0}"/>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B18D-43B9-9CAC-70293E19AAD0}"/>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B18D-43B9-9CAC-70293E19AAD0}"/>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0F3D-4B3A-85B5-660FA53FC5EF}"/>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0F3D-4B3A-85B5-660FA53FC5EF}"/>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0F3D-4B3A-85B5-660FA53FC5EF}"/>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0F3D-4B3A-85B5-660FA53FC5EF}"/>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0F3D-4B3A-85B5-660FA53FC5EF}"/>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E76A-46D1-AEBE-7BBF29220A71}"/>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Jeudi!$B$6:$B$16</c:f>
              <c:strCache>
                <c:ptCount val="11"/>
                <c:pt idx="0">
                  <c:v>Intervention(ticketing)</c:v>
                </c:pt>
                <c:pt idx="1">
                  <c:v>RMA</c:v>
                </c:pt>
                <c:pt idx="2">
                  <c:v>Documentation</c:v>
                </c:pt>
                <c:pt idx="3">
                  <c:v>Excel</c:v>
                </c:pt>
                <c:pt idx="4">
                  <c:v>Audio Visuel</c:v>
                </c:pt>
                <c:pt idx="5">
                  <c:v>Photoshop</c:v>
                </c:pt>
                <c:pt idx="6">
                  <c:v>Ipad</c:v>
                </c:pt>
                <c:pt idx="7">
                  <c:v>Meeting</c:v>
                </c:pt>
                <c:pt idx="8">
                  <c:v>Intervention (Chez l'IT)</c:v>
                </c:pt>
                <c:pt idx="9">
                  <c:v>Installation</c:v>
                </c:pt>
                <c:pt idx="10">
                  <c:v>Autres</c:v>
                </c:pt>
              </c:strCache>
            </c:strRef>
          </c:cat>
          <c:val>
            <c:numRef>
              <c:f>Jeudi!$D$6:$D$16</c:f>
              <c:numCache>
                <c:formatCode>[$-F400]h:mm:ss\ AM/PM</c:formatCode>
                <c:ptCount val="11"/>
                <c:pt idx="0">
                  <c:v>1.0416666666666666E-2</c:v>
                </c:pt>
                <c:pt idx="1">
                  <c:v>1.0416666666666666E-2</c:v>
                </c:pt>
                <c:pt idx="3">
                  <c:v>6.9444444444444441E-3</c:v>
                </c:pt>
                <c:pt idx="6">
                  <c:v>1.7361111111111112E-2</c:v>
                </c:pt>
                <c:pt idx="8">
                  <c:v>4.1666666666666664E-2</c:v>
                </c:pt>
                <c:pt idx="9">
                  <c:v>0.21527777777777779</c:v>
                </c:pt>
                <c:pt idx="10">
                  <c:v>3.125E-2</c:v>
                </c:pt>
              </c:numCache>
            </c:numRef>
          </c:val>
          <c:extLst>
            <c:ext xmlns:c16="http://schemas.microsoft.com/office/drawing/2014/chart" uri="{C3380CC4-5D6E-409C-BE32-E72D297353CC}">
              <c16:uniqueId val="{0000000A-B18D-43B9-9CAC-70293E19AAD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fr-CH"/>
              <a:t>Résumé Vendredi</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spPr>
            <a:ln w="25400">
              <a:solidFill>
                <a:schemeClr val="tx1"/>
              </a:solidFill>
            </a:ln>
          </c:spPr>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C05-4AD6-959A-2A9069E4512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C05-4AD6-959A-2A9069E4512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C05-4AD6-959A-2A9069E45122}"/>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6C05-4AD6-959A-2A9069E45122}"/>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6C05-4AD6-959A-2A9069E45122}"/>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E4CD-4E2A-AFCA-0EDD01669CBE}"/>
              </c:ext>
            </c:extLst>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D-E4CD-4E2A-AFCA-0EDD01669CBE}"/>
              </c:ext>
            </c:extLst>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F-E4CD-4E2A-AFCA-0EDD01669CBE}"/>
              </c:ext>
            </c:extLst>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1-E4CD-4E2A-AFCA-0EDD01669CBE}"/>
              </c:ext>
            </c:extLst>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3-E4CD-4E2A-AFCA-0EDD01669CBE}"/>
              </c:ext>
            </c:extLst>
          </c:dPt>
          <c:dPt>
            <c:idx val="10"/>
            <c:bubble3D val="0"/>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25400">
                <a:solidFill>
                  <a:schemeClr val="tx1"/>
                </a:solid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5-B127-406D-AC09-D8D426620F6F}"/>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Vendredi!$B$6:$B$16</c:f>
              <c:strCache>
                <c:ptCount val="11"/>
                <c:pt idx="0">
                  <c:v>Intervention(ticketing)</c:v>
                </c:pt>
                <c:pt idx="1">
                  <c:v>PC voyager/participant</c:v>
                </c:pt>
                <c:pt idx="2">
                  <c:v>Check Salle</c:v>
                </c:pt>
                <c:pt idx="3">
                  <c:v>Excel</c:v>
                </c:pt>
                <c:pt idx="4">
                  <c:v>Audio Visuel</c:v>
                </c:pt>
                <c:pt idx="5">
                  <c:v>Rangement</c:v>
                </c:pt>
                <c:pt idx="6">
                  <c:v>RMA</c:v>
                </c:pt>
                <c:pt idx="7">
                  <c:v>photoshop</c:v>
                </c:pt>
                <c:pt idx="8">
                  <c:v>Intervention (Chez l'IT)</c:v>
                </c:pt>
                <c:pt idx="9">
                  <c:v>Installation</c:v>
                </c:pt>
                <c:pt idx="10">
                  <c:v>Autres</c:v>
                </c:pt>
              </c:strCache>
            </c:strRef>
          </c:cat>
          <c:val>
            <c:numRef>
              <c:f>Vendredi!$D$6:$D$16</c:f>
              <c:numCache>
                <c:formatCode>[$-F400]h:mm:ss\ AM/PM</c:formatCode>
                <c:ptCount val="11"/>
                <c:pt idx="0">
                  <c:v>4.1666666666666664E-2</c:v>
                </c:pt>
                <c:pt idx="1">
                  <c:v>9.0277777777777776E-2</c:v>
                </c:pt>
                <c:pt idx="3">
                  <c:v>6.9444444444444441E-3</c:v>
                </c:pt>
                <c:pt idx="6">
                  <c:v>3.125E-2</c:v>
                </c:pt>
                <c:pt idx="7">
                  <c:v>0.1423611111111111</c:v>
                </c:pt>
                <c:pt idx="9">
                  <c:v>1.7361111111111112E-2</c:v>
                </c:pt>
                <c:pt idx="10">
                  <c:v>3.472222222222222E-3</c:v>
                </c:pt>
              </c:numCache>
            </c:numRef>
          </c:val>
          <c:extLst>
            <c:ext xmlns:c16="http://schemas.microsoft.com/office/drawing/2014/chart" uri="{C3380CC4-5D6E-409C-BE32-E72D297353CC}">
              <c16:uniqueId val="{0000000A-6C05-4AD6-959A-2A9069E45122}"/>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7</xdr:col>
      <xdr:colOff>213751</xdr:colOff>
      <xdr:row>1</xdr:row>
      <xdr:rowOff>4948</xdr:rowOff>
    </xdr:from>
    <xdr:to>
      <xdr:col>14</xdr:col>
      <xdr:colOff>283882</xdr:colOff>
      <xdr:row>24</xdr:row>
      <xdr:rowOff>175559</xdr:rowOff>
    </xdr:to>
    <xdr:graphicFrame macro="">
      <xdr:nvGraphicFramePr>
        <xdr:cNvPr id="5" name="Graphique 4">
          <a:extLst>
            <a:ext uri="{FF2B5EF4-FFF2-40B4-BE49-F238E27FC236}">
              <a16:creationId xmlns:a16="http://schemas.microsoft.com/office/drawing/2014/main" id="{18E387DE-8CF9-4DD3-9A17-C4D8549A7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225515</xdr:colOff>
      <xdr:row>0</xdr:row>
      <xdr:rowOff>157028</xdr:rowOff>
    </xdr:from>
    <xdr:to>
      <xdr:col>15</xdr:col>
      <xdr:colOff>256760</xdr:colOff>
      <xdr:row>22</xdr:row>
      <xdr:rowOff>173936</xdr:rowOff>
    </xdr:to>
    <xdr:graphicFrame macro="">
      <xdr:nvGraphicFramePr>
        <xdr:cNvPr id="3" name="Graphique 3">
          <a:extLst>
            <a:ext uri="{FF2B5EF4-FFF2-40B4-BE49-F238E27FC236}">
              <a16:creationId xmlns:a16="http://schemas.microsoft.com/office/drawing/2014/main" id="{9C6D9516-C1A4-4B8A-AC37-CAB634196C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273788</xdr:colOff>
      <xdr:row>1</xdr:row>
      <xdr:rowOff>3234</xdr:rowOff>
    </xdr:from>
    <xdr:to>
      <xdr:col>14</xdr:col>
      <xdr:colOff>285750</xdr:colOff>
      <xdr:row>23</xdr:row>
      <xdr:rowOff>85725</xdr:rowOff>
    </xdr:to>
    <xdr:graphicFrame macro="">
      <xdr:nvGraphicFramePr>
        <xdr:cNvPr id="2" name="Graphique 2">
          <a:extLst>
            <a:ext uri="{FF2B5EF4-FFF2-40B4-BE49-F238E27FC236}">
              <a16:creationId xmlns:a16="http://schemas.microsoft.com/office/drawing/2014/main" id="{5D854C20-E91F-4CBF-9FA9-DA314AD1E4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417447</xdr:colOff>
      <xdr:row>0</xdr:row>
      <xdr:rowOff>102882</xdr:rowOff>
    </xdr:from>
    <xdr:to>
      <xdr:col>14</xdr:col>
      <xdr:colOff>161925</xdr:colOff>
      <xdr:row>17</xdr:row>
      <xdr:rowOff>114301</xdr:rowOff>
    </xdr:to>
    <xdr:graphicFrame macro="">
      <xdr:nvGraphicFramePr>
        <xdr:cNvPr id="2" name="Graphique 2">
          <a:extLst>
            <a:ext uri="{FF2B5EF4-FFF2-40B4-BE49-F238E27FC236}">
              <a16:creationId xmlns:a16="http://schemas.microsoft.com/office/drawing/2014/main" id="{9A596371-50CC-464C-A93D-487BDD870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482750</xdr:colOff>
      <xdr:row>2</xdr:row>
      <xdr:rowOff>70537</xdr:rowOff>
    </xdr:from>
    <xdr:to>
      <xdr:col>12</xdr:col>
      <xdr:colOff>523874</xdr:colOff>
      <xdr:row>29</xdr:row>
      <xdr:rowOff>38100</xdr:rowOff>
    </xdr:to>
    <xdr:graphicFrame macro="">
      <xdr:nvGraphicFramePr>
        <xdr:cNvPr id="2" name="Graphique 2">
          <a:extLst>
            <a:ext uri="{FF2B5EF4-FFF2-40B4-BE49-F238E27FC236}">
              <a16:creationId xmlns:a16="http://schemas.microsoft.com/office/drawing/2014/main" id="{68BF470F-3A15-421E-847D-668B4546A9A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584406</xdr:colOff>
      <xdr:row>2</xdr:row>
      <xdr:rowOff>95441</xdr:rowOff>
    </xdr:from>
    <xdr:to>
      <xdr:col>11</xdr:col>
      <xdr:colOff>657225</xdr:colOff>
      <xdr:row>20</xdr:row>
      <xdr:rowOff>104774</xdr:rowOff>
    </xdr:to>
    <xdr:graphicFrame macro="">
      <xdr:nvGraphicFramePr>
        <xdr:cNvPr id="2" name="Graphique 2">
          <a:extLst>
            <a:ext uri="{FF2B5EF4-FFF2-40B4-BE49-F238E27FC236}">
              <a16:creationId xmlns:a16="http://schemas.microsoft.com/office/drawing/2014/main" id="{C6757036-CBD6-41D9-99AA-486E246D24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603D8-C251-4269-BA1D-FE4378604C07}">
  <dimension ref="B1:F36"/>
  <sheetViews>
    <sheetView tabSelected="1" zoomScale="145" zoomScaleNormal="145" workbookViewId="0">
      <selection activeCell="G21" sqref="G21"/>
    </sheetView>
  </sheetViews>
  <sheetFormatPr defaultColWidth="11.42578125" defaultRowHeight="15" x14ac:dyDescent="0.25"/>
  <cols>
    <col min="2" max="2" width="25.28515625" customWidth="1"/>
    <col min="8" max="8" width="24.140625" customWidth="1"/>
  </cols>
  <sheetData>
    <row r="1" spans="2:3" ht="15.75" thickBot="1" x14ac:dyDescent="0.3"/>
    <row r="2" spans="2:3" ht="19.5" thickTop="1" x14ac:dyDescent="0.3">
      <c r="B2" s="32" t="s">
        <v>18</v>
      </c>
      <c r="C2" s="33" t="s">
        <v>17</v>
      </c>
    </row>
    <row r="3" spans="2:3" x14ac:dyDescent="0.25">
      <c r="B3" s="30" t="s">
        <v>21</v>
      </c>
      <c r="C3" s="34">
        <f>SUM(Lundi!D5,Mardi!D6,Mercredi!D6,Jeudi!D6,Vendredi!D6)</f>
        <v>7.2916666666666657E-2</v>
      </c>
    </row>
    <row r="4" spans="2:3" x14ac:dyDescent="0.25">
      <c r="B4" s="30" t="s">
        <v>5</v>
      </c>
      <c r="C4" s="34">
        <f>SUM(Jeudi!D12)</f>
        <v>1.7361111111111112E-2</v>
      </c>
    </row>
    <row r="5" spans="2:3" x14ac:dyDescent="0.25">
      <c r="B5" s="30" t="s">
        <v>24</v>
      </c>
      <c r="C5" s="34"/>
    </row>
    <row r="6" spans="2:3" x14ac:dyDescent="0.25">
      <c r="B6" s="30" t="s">
        <v>6</v>
      </c>
      <c r="C6" s="34">
        <f>SUM(Lundi!D8,Mercredi!D7,Jeudi!D7,Vendredi!D12)</f>
        <v>6.9444444444444448E-2</v>
      </c>
    </row>
    <row r="7" spans="2:3" x14ac:dyDescent="0.25">
      <c r="B7" s="30" t="s">
        <v>7</v>
      </c>
      <c r="C7" s="34">
        <f>SUM(Mardi!D10)</f>
        <v>9.375E-2</v>
      </c>
    </row>
    <row r="8" spans="2:3" x14ac:dyDescent="0.25">
      <c r="B8" s="30" t="s">
        <v>12</v>
      </c>
      <c r="C8" s="34">
        <f>SUM(Vendredi!D7)</f>
        <v>9.0277777777777776E-2</v>
      </c>
    </row>
    <row r="9" spans="2:3" x14ac:dyDescent="0.25">
      <c r="B9" s="30" t="s">
        <v>13</v>
      </c>
      <c r="C9" s="34">
        <f>SUM(Mercredi!D16)</f>
        <v>0.1423611111111111</v>
      </c>
    </row>
    <row r="10" spans="2:3" x14ac:dyDescent="0.25">
      <c r="B10" s="30" t="s">
        <v>32</v>
      </c>
      <c r="C10" s="34">
        <f>SUM(Lundi!D12,Mardi!D16,Vendredi!D13)</f>
        <v>0.34375</v>
      </c>
    </row>
    <row r="11" spans="2:3" x14ac:dyDescent="0.25">
      <c r="B11" s="30" t="s">
        <v>20</v>
      </c>
      <c r="C11" s="34">
        <f>SUM(Lundi!D13,Mardi!D14,Mercredi!D14,Jeudi!D14)</f>
        <v>0.11458333333333331</v>
      </c>
    </row>
    <row r="12" spans="2:3" x14ac:dyDescent="0.25">
      <c r="B12" s="30" t="s">
        <v>26</v>
      </c>
      <c r="C12" s="34">
        <f>SUM(Lundi!D14,Mardi!D17,Mercredi!D11,Jeudi!D16,Vendredi!D16)</f>
        <v>0.16666666666666669</v>
      </c>
    </row>
    <row r="13" spans="2:3" x14ac:dyDescent="0.25">
      <c r="B13" s="30" t="s">
        <v>16</v>
      </c>
      <c r="C13" s="34"/>
    </row>
    <row r="14" spans="2:3" x14ac:dyDescent="0.25">
      <c r="B14" s="30" t="s">
        <v>19</v>
      </c>
      <c r="C14" s="34">
        <f>SUM(Lundi!D16,Mardi!D8,Jeudi!D9,Vendredi!D9)</f>
        <v>7.9861111111111119E-2</v>
      </c>
    </row>
    <row r="15" spans="2:3" x14ac:dyDescent="0.25">
      <c r="B15" s="30" t="s">
        <v>14</v>
      </c>
      <c r="C15" s="34">
        <f>SUM(Lundi!D11,Mardi!D15,Mercredi!D15,Jeudi!D15,Vendredi!D15)</f>
        <v>0.47222222222222227</v>
      </c>
    </row>
    <row r="16" spans="2:3" x14ac:dyDescent="0.25">
      <c r="B16" s="30" t="s">
        <v>31</v>
      </c>
      <c r="C16" s="34"/>
    </row>
    <row r="17" spans="2:6" ht="15.75" thickBot="1" x14ac:dyDescent="0.3">
      <c r="B17" s="31" t="s">
        <v>29</v>
      </c>
      <c r="C17" s="35">
        <f>SUM(Lundi!D7,Mardi!D9)</f>
        <v>3.125E-2</v>
      </c>
    </row>
    <row r="18" spans="2:6" ht="16.5" thickTop="1" thickBot="1" x14ac:dyDescent="0.3">
      <c r="B18" s="31" t="s">
        <v>27</v>
      </c>
      <c r="C18" s="36">
        <f>SUM(C3:C17)</f>
        <v>1.6944444444444446</v>
      </c>
    </row>
    <row r="19" spans="2:6" ht="15.75" thickTop="1" x14ac:dyDescent="0.25"/>
    <row r="21" spans="2:6" ht="14.85" customHeight="1" x14ac:dyDescent="0.25">
      <c r="B21" s="37" t="s">
        <v>68</v>
      </c>
      <c r="C21" s="37"/>
      <c r="D21" s="37"/>
      <c r="E21" s="37"/>
      <c r="F21" s="37"/>
    </row>
    <row r="22" spans="2:6" ht="14.85" customHeight="1" x14ac:dyDescent="0.25">
      <c r="B22" s="37"/>
      <c r="C22" s="37"/>
      <c r="D22" s="37"/>
      <c r="E22" s="37"/>
      <c r="F22" s="37"/>
    </row>
    <row r="23" spans="2:6" ht="14.85" customHeight="1" x14ac:dyDescent="0.25">
      <c r="B23" s="37"/>
      <c r="C23" s="37"/>
      <c r="D23" s="37"/>
      <c r="E23" s="37"/>
      <c r="F23" s="37"/>
    </row>
    <row r="24" spans="2:6" ht="14.85" customHeight="1" x14ac:dyDescent="0.25">
      <c r="B24" s="37"/>
      <c r="C24" s="37"/>
      <c r="D24" s="37"/>
      <c r="E24" s="37"/>
      <c r="F24" s="37"/>
    </row>
    <row r="25" spans="2:6" ht="14.85" customHeight="1" x14ac:dyDescent="0.25">
      <c r="B25" s="37"/>
      <c r="C25" s="37"/>
      <c r="D25" s="37"/>
      <c r="E25" s="37"/>
      <c r="F25" s="37"/>
    </row>
    <row r="26" spans="2:6" ht="14.85" customHeight="1" x14ac:dyDescent="0.25">
      <c r="B26" s="37"/>
      <c r="C26" s="37"/>
      <c r="D26" s="37"/>
      <c r="E26" s="37"/>
      <c r="F26" s="37"/>
    </row>
    <row r="27" spans="2:6" ht="14.85" customHeight="1" x14ac:dyDescent="0.25">
      <c r="B27" s="37"/>
      <c r="C27" s="37"/>
      <c r="D27" s="37"/>
      <c r="E27" s="37"/>
      <c r="F27" s="37"/>
    </row>
    <row r="28" spans="2:6" ht="14.85" customHeight="1" x14ac:dyDescent="0.25">
      <c r="B28" s="37"/>
      <c r="C28" s="37"/>
      <c r="D28" s="37"/>
      <c r="E28" s="37"/>
      <c r="F28" s="37"/>
    </row>
    <row r="29" spans="2:6" ht="15" customHeight="1" x14ac:dyDescent="0.25">
      <c r="B29" s="37"/>
      <c r="C29" s="37"/>
      <c r="D29" s="37"/>
      <c r="E29" s="37"/>
      <c r="F29" s="37"/>
    </row>
    <row r="30" spans="2:6" ht="15" customHeight="1" x14ac:dyDescent="0.25">
      <c r="B30" s="37"/>
      <c r="C30" s="37"/>
      <c r="D30" s="37"/>
      <c r="E30" s="37"/>
      <c r="F30" s="37"/>
    </row>
    <row r="31" spans="2:6" ht="15" customHeight="1" x14ac:dyDescent="0.25">
      <c r="B31" s="37"/>
      <c r="C31" s="37"/>
      <c r="D31" s="37"/>
      <c r="E31" s="37"/>
      <c r="F31" s="37"/>
    </row>
    <row r="32" spans="2:6" ht="15" customHeight="1" x14ac:dyDescent="0.25">
      <c r="B32" s="37"/>
      <c r="C32" s="37"/>
      <c r="D32" s="37"/>
      <c r="E32" s="37"/>
      <c r="F32" s="37"/>
    </row>
    <row r="33" spans="2:6" ht="15" customHeight="1" x14ac:dyDescent="0.25">
      <c r="B33" s="37"/>
      <c r="C33" s="37"/>
      <c r="D33" s="37"/>
      <c r="E33" s="37"/>
      <c r="F33" s="37"/>
    </row>
    <row r="34" spans="2:6" ht="15" customHeight="1" x14ac:dyDescent="0.25">
      <c r="B34" s="37"/>
      <c r="C34" s="37"/>
      <c r="D34" s="37"/>
      <c r="E34" s="37"/>
      <c r="F34" s="37"/>
    </row>
    <row r="35" spans="2:6" x14ac:dyDescent="0.25">
      <c r="B35" s="37"/>
      <c r="C35" s="37"/>
      <c r="D35" s="37"/>
      <c r="E35" s="37"/>
      <c r="F35" s="37"/>
    </row>
    <row r="36" spans="2:6" x14ac:dyDescent="0.25">
      <c r="B36" s="37"/>
      <c r="C36" s="37"/>
      <c r="D36" s="37"/>
      <c r="E36" s="37"/>
      <c r="F36" s="37"/>
    </row>
  </sheetData>
  <mergeCells count="1">
    <mergeCell ref="B21:F36"/>
  </mergeCells>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9663C-6641-4F8A-93C7-146E7A44F891}">
  <dimension ref="B2:H19"/>
  <sheetViews>
    <sheetView zoomScaleNormal="100" workbookViewId="0">
      <selection activeCell="D13" sqref="D13"/>
    </sheetView>
  </sheetViews>
  <sheetFormatPr defaultColWidth="11.42578125" defaultRowHeight="15" x14ac:dyDescent="0.25"/>
  <cols>
    <col min="2" max="2" width="24.7109375" customWidth="1"/>
    <col min="3" max="3" width="100.28515625" style="6" customWidth="1"/>
    <col min="8" max="8" width="14.7109375" customWidth="1"/>
    <col min="9" max="9" width="17.140625" customWidth="1"/>
  </cols>
  <sheetData>
    <row r="2" spans="2:5" ht="15.75" thickBot="1" x14ac:dyDescent="0.3">
      <c r="B2" t="s">
        <v>10</v>
      </c>
      <c r="C2" s="5">
        <v>0.33333333333333331</v>
      </c>
    </row>
    <row r="3" spans="2:5" ht="30" thickTop="1" thickBot="1" x14ac:dyDescent="0.5">
      <c r="B3" s="38" t="s">
        <v>0</v>
      </c>
      <c r="C3" s="38"/>
      <c r="D3" s="38"/>
      <c r="E3" s="2"/>
    </row>
    <row r="4" spans="2:5" ht="20.25" thickTop="1" thickBot="1" x14ac:dyDescent="0.35">
      <c r="B4" s="20" t="s">
        <v>18</v>
      </c>
      <c r="C4" s="21" t="s">
        <v>15</v>
      </c>
      <c r="D4" s="20" t="s">
        <v>17</v>
      </c>
      <c r="E4" s="4"/>
    </row>
    <row r="5" spans="2:5" ht="15.75" thickTop="1" x14ac:dyDescent="0.25">
      <c r="B5" s="17" t="s">
        <v>21</v>
      </c>
      <c r="C5" s="18" t="s">
        <v>35</v>
      </c>
      <c r="D5" s="19">
        <v>1.0416666666666666E-2</v>
      </c>
      <c r="E5" s="1"/>
    </row>
    <row r="6" spans="2:5" x14ac:dyDescent="0.25">
      <c r="B6" s="7" t="s">
        <v>38</v>
      </c>
      <c r="C6" s="8"/>
      <c r="D6" s="9"/>
      <c r="E6" s="1"/>
    </row>
    <row r="7" spans="2:5" x14ac:dyDescent="0.25">
      <c r="B7" s="7" t="s">
        <v>29</v>
      </c>
      <c r="C7" s="8" t="s">
        <v>39</v>
      </c>
      <c r="D7" s="9">
        <v>1.3888888888888888E-2</v>
      </c>
      <c r="E7" s="1"/>
    </row>
    <row r="8" spans="2:5" x14ac:dyDescent="0.25">
      <c r="B8" s="7" t="s">
        <v>6</v>
      </c>
      <c r="C8" s="8" t="s">
        <v>34</v>
      </c>
      <c r="D8" s="9">
        <v>1.0416666666666666E-2</v>
      </c>
      <c r="E8" s="1"/>
    </row>
    <row r="9" spans="2:5" x14ac:dyDescent="0.25">
      <c r="B9" s="7" t="s">
        <v>7</v>
      </c>
      <c r="C9" s="10"/>
      <c r="D9" s="9"/>
      <c r="E9" s="1"/>
    </row>
    <row r="10" spans="2:5" x14ac:dyDescent="0.25">
      <c r="B10" s="7" t="s">
        <v>12</v>
      </c>
      <c r="C10" s="8"/>
      <c r="D10" s="11"/>
      <c r="E10" s="1"/>
    </row>
    <row r="11" spans="2:5" ht="30" x14ac:dyDescent="0.25">
      <c r="B11" s="7" t="s">
        <v>14</v>
      </c>
      <c r="C11" s="8" t="s">
        <v>37</v>
      </c>
      <c r="D11" s="11">
        <v>9.375E-2</v>
      </c>
      <c r="E11" s="1"/>
    </row>
    <row r="12" spans="2:5" x14ac:dyDescent="0.25">
      <c r="B12" s="7" t="s">
        <v>32</v>
      </c>
      <c r="C12" s="8" t="s">
        <v>36</v>
      </c>
      <c r="D12" s="11">
        <v>9.0277777777777776E-2</v>
      </c>
      <c r="E12" s="1"/>
    </row>
    <row r="13" spans="2:5" ht="45" x14ac:dyDescent="0.25">
      <c r="B13" s="7" t="s">
        <v>20</v>
      </c>
      <c r="C13" s="8" t="s">
        <v>41</v>
      </c>
      <c r="D13" s="11">
        <v>3.125E-2</v>
      </c>
      <c r="E13" s="1"/>
    </row>
    <row r="14" spans="2:5" ht="60" x14ac:dyDescent="0.25">
      <c r="B14" s="7" t="s">
        <v>26</v>
      </c>
      <c r="C14" s="8" t="s">
        <v>40</v>
      </c>
      <c r="D14" s="11">
        <v>8.6805555555555566E-2</v>
      </c>
      <c r="E14" s="1"/>
    </row>
    <row r="15" spans="2:5" x14ac:dyDescent="0.25">
      <c r="B15" s="7" t="s">
        <v>16</v>
      </c>
      <c r="C15" s="8"/>
      <c r="D15" s="11"/>
      <c r="E15" s="1"/>
    </row>
    <row r="16" spans="2:5" ht="15.75" thickBot="1" x14ac:dyDescent="0.3">
      <c r="B16" s="12" t="s">
        <v>19</v>
      </c>
      <c r="C16" s="13" t="s">
        <v>33</v>
      </c>
      <c r="D16" s="14">
        <v>1.0416666666666666E-2</v>
      </c>
    </row>
    <row r="17" spans="2:8" ht="20.25" thickTop="1" thickBot="1" x14ac:dyDescent="0.35">
      <c r="B17" s="15" t="s">
        <v>8</v>
      </c>
      <c r="C17" s="39">
        <f>SUM(D5:D16)</f>
        <v>0.34722222222222227</v>
      </c>
      <c r="D17" s="39"/>
    </row>
    <row r="18" spans="2:8" ht="15.75" thickTop="1" x14ac:dyDescent="0.25">
      <c r="D18" s="1"/>
      <c r="E18" s="1"/>
    </row>
    <row r="19" spans="2:8" x14ac:dyDescent="0.25">
      <c r="B19" t="s">
        <v>9</v>
      </c>
      <c r="C19" s="5">
        <f>IF(C17&gt;C2,C17-C2,0)</f>
        <v>1.3888888888888951E-2</v>
      </c>
      <c r="F19" s="1"/>
      <c r="G19" s="1"/>
      <c r="H19" s="1"/>
    </row>
  </sheetData>
  <mergeCells count="2">
    <mergeCell ref="B3:D3"/>
    <mergeCell ref="C17:D17"/>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E3190-40E7-4E85-BBA3-B0BF2DF1F78F}">
  <dimension ref="B2:E20"/>
  <sheetViews>
    <sheetView zoomScaleNormal="100" workbookViewId="0">
      <selection activeCell="C42" sqref="C42"/>
    </sheetView>
  </sheetViews>
  <sheetFormatPr defaultColWidth="11.42578125" defaultRowHeight="15" x14ac:dyDescent="0.25"/>
  <cols>
    <col min="2" max="2" width="24.7109375" customWidth="1"/>
    <col min="3" max="3" width="89.5703125" customWidth="1"/>
    <col min="8" max="8" width="14.7109375" customWidth="1"/>
    <col min="9" max="9" width="17.140625" customWidth="1"/>
  </cols>
  <sheetData>
    <row r="2" spans="2:5" x14ac:dyDescent="0.25">
      <c r="B2" t="s">
        <v>10</v>
      </c>
      <c r="C2" s="1">
        <v>0.33333333333333331</v>
      </c>
    </row>
    <row r="3" spans="2:5" ht="15.75" thickBot="1" x14ac:dyDescent="0.3"/>
    <row r="4" spans="2:5" ht="30" thickTop="1" thickBot="1" x14ac:dyDescent="0.5">
      <c r="B4" s="38" t="s">
        <v>1</v>
      </c>
      <c r="C4" s="38"/>
      <c r="D4" s="38"/>
      <c r="E4" s="2"/>
    </row>
    <row r="5" spans="2:5" ht="20.25" thickTop="1" thickBot="1" x14ac:dyDescent="0.35">
      <c r="B5" s="20" t="s">
        <v>18</v>
      </c>
      <c r="C5" s="20" t="s">
        <v>15</v>
      </c>
      <c r="D5" s="20" t="s">
        <v>17</v>
      </c>
      <c r="E5" s="3"/>
    </row>
    <row r="6" spans="2:5" ht="15.75" thickTop="1" x14ac:dyDescent="0.25">
      <c r="B6" s="17" t="s">
        <v>21</v>
      </c>
      <c r="C6" s="24" t="s">
        <v>35</v>
      </c>
      <c r="D6" s="27">
        <v>6.9444444444444441E-3</v>
      </c>
    </row>
    <row r="7" spans="2:5" x14ac:dyDescent="0.25">
      <c r="B7" s="7" t="s">
        <v>5</v>
      </c>
      <c r="C7" s="23"/>
      <c r="D7" s="28"/>
    </row>
    <row r="8" spans="2:5" ht="30" x14ac:dyDescent="0.25">
      <c r="B8" s="7" t="s">
        <v>19</v>
      </c>
      <c r="C8" s="23" t="s">
        <v>44</v>
      </c>
      <c r="D8" s="28">
        <v>5.5555555555555552E-2</v>
      </c>
    </row>
    <row r="9" spans="2:5" x14ac:dyDescent="0.25">
      <c r="B9" s="7" t="s">
        <v>29</v>
      </c>
      <c r="C9" s="23" t="s">
        <v>47</v>
      </c>
      <c r="D9" s="28">
        <v>1.7361111111111112E-2</v>
      </c>
    </row>
    <row r="10" spans="2:5" x14ac:dyDescent="0.25">
      <c r="B10" s="7" t="s">
        <v>7</v>
      </c>
      <c r="C10" s="23" t="s">
        <v>45</v>
      </c>
      <c r="D10" s="28">
        <v>9.375E-2</v>
      </c>
    </row>
    <row r="11" spans="2:5" x14ac:dyDescent="0.25">
      <c r="B11" s="7" t="s">
        <v>12</v>
      </c>
      <c r="C11" s="25"/>
      <c r="D11" s="28"/>
    </row>
    <row r="12" spans="2:5" x14ac:dyDescent="0.25">
      <c r="B12" s="7" t="s">
        <v>13</v>
      </c>
      <c r="C12" s="25"/>
      <c r="D12" s="28"/>
    </row>
    <row r="13" spans="2:5" x14ac:dyDescent="0.25">
      <c r="B13" s="7" t="s">
        <v>31</v>
      </c>
      <c r="C13" s="25"/>
      <c r="D13" s="28"/>
    </row>
    <row r="14" spans="2:5" ht="60" x14ac:dyDescent="0.25">
      <c r="B14" s="7" t="s">
        <v>20</v>
      </c>
      <c r="C14" s="25" t="s">
        <v>46</v>
      </c>
      <c r="D14" s="28">
        <v>2.0833333333333332E-2</v>
      </c>
    </row>
    <row r="15" spans="2:5" ht="30" x14ac:dyDescent="0.25">
      <c r="B15" s="7" t="s">
        <v>14</v>
      </c>
      <c r="C15" s="25" t="s">
        <v>42</v>
      </c>
      <c r="D15" s="28">
        <v>1.7361111111111112E-2</v>
      </c>
    </row>
    <row r="16" spans="2:5" x14ac:dyDescent="0.25">
      <c r="B16" s="7" t="s">
        <v>32</v>
      </c>
      <c r="C16" s="25" t="s">
        <v>36</v>
      </c>
      <c r="D16" s="28">
        <v>0.1111111111111111</v>
      </c>
    </row>
    <row r="17" spans="2:4" ht="45.75" thickBot="1" x14ac:dyDescent="0.3">
      <c r="B17" s="16" t="s">
        <v>22</v>
      </c>
      <c r="C17" s="26" t="s">
        <v>43</v>
      </c>
      <c r="D17" s="29">
        <v>1.7361111111111112E-2</v>
      </c>
    </row>
    <row r="18" spans="2:4" ht="20.25" thickTop="1" thickBot="1" x14ac:dyDescent="0.35">
      <c r="B18" s="15" t="s">
        <v>8</v>
      </c>
      <c r="C18" s="39">
        <f>SUM(D6:D17)</f>
        <v>0.34027777777777773</v>
      </c>
      <c r="D18" s="39"/>
    </row>
    <row r="19" spans="2:4" ht="15.75" thickTop="1" x14ac:dyDescent="0.25"/>
    <row r="20" spans="2:4" x14ac:dyDescent="0.25">
      <c r="B20" t="s">
        <v>9</v>
      </c>
      <c r="C20" s="1">
        <f>IF(C18&gt;C2,C18-C2,0)</f>
        <v>6.9444444444444198E-3</v>
      </c>
    </row>
  </sheetData>
  <mergeCells count="2">
    <mergeCell ref="B4:D4"/>
    <mergeCell ref="C18:D18"/>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292B0-CD36-4638-9419-DEC18F30F2BE}">
  <dimension ref="A2:E20"/>
  <sheetViews>
    <sheetView zoomScaleNormal="100" workbookViewId="0">
      <selection activeCell="D15" sqref="D15"/>
    </sheetView>
  </sheetViews>
  <sheetFormatPr defaultColWidth="11.42578125" defaultRowHeight="15" x14ac:dyDescent="0.25"/>
  <cols>
    <col min="2" max="2" width="24.140625" customWidth="1"/>
    <col min="3" max="3" width="92.42578125" customWidth="1"/>
    <col min="8" max="8" width="14.7109375" customWidth="1"/>
    <col min="9" max="9" width="17.140625" customWidth="1"/>
  </cols>
  <sheetData>
    <row r="2" spans="1:5" x14ac:dyDescent="0.25">
      <c r="B2" t="s">
        <v>10</v>
      </c>
      <c r="C2" s="1">
        <v>0.33333333333333331</v>
      </c>
    </row>
    <row r="3" spans="1:5" ht="15.75" thickBot="1" x14ac:dyDescent="0.3"/>
    <row r="4" spans="1:5" ht="30" thickTop="1" thickBot="1" x14ac:dyDescent="0.5">
      <c r="B4" s="38" t="s">
        <v>2</v>
      </c>
      <c r="C4" s="38"/>
      <c r="D4" s="38"/>
    </row>
    <row r="5" spans="1:5" ht="20.25" thickTop="1" thickBot="1" x14ac:dyDescent="0.35">
      <c r="B5" s="20" t="s">
        <v>18</v>
      </c>
      <c r="C5" s="20" t="s">
        <v>15</v>
      </c>
      <c r="D5" s="20" t="s">
        <v>17</v>
      </c>
      <c r="E5" s="3"/>
    </row>
    <row r="6" spans="1:5" ht="15.75" thickTop="1" x14ac:dyDescent="0.25">
      <c r="B6" s="17" t="s">
        <v>21</v>
      </c>
      <c r="C6" s="24" t="s">
        <v>48</v>
      </c>
      <c r="D6" s="22">
        <v>3.472222222222222E-3</v>
      </c>
    </row>
    <row r="7" spans="1:5" ht="30" x14ac:dyDescent="0.25">
      <c r="B7" s="7" t="s">
        <v>6</v>
      </c>
      <c r="C7" s="23" t="s">
        <v>49</v>
      </c>
      <c r="D7" s="11">
        <v>1.7361111111111112E-2</v>
      </c>
    </row>
    <row r="8" spans="1:5" x14ac:dyDescent="0.25">
      <c r="A8" t="s">
        <v>11</v>
      </c>
      <c r="B8" s="7" t="s">
        <v>19</v>
      </c>
      <c r="C8" s="23"/>
      <c r="D8" s="11"/>
    </row>
    <row r="9" spans="1:5" x14ac:dyDescent="0.25">
      <c r="B9" s="7" t="s">
        <v>30</v>
      </c>
      <c r="C9" s="23"/>
      <c r="D9" s="11"/>
    </row>
    <row r="10" spans="1:5" x14ac:dyDescent="0.25">
      <c r="B10" s="7" t="s">
        <v>28</v>
      </c>
      <c r="C10" s="23"/>
      <c r="D10" s="11"/>
    </row>
    <row r="11" spans="1:5" ht="30" x14ac:dyDescent="0.25">
      <c r="B11" s="7" t="s">
        <v>26</v>
      </c>
      <c r="C11" s="25" t="s">
        <v>50</v>
      </c>
      <c r="D11" s="11">
        <v>2.7777777777777776E-2</v>
      </c>
    </row>
    <row r="12" spans="1:5" x14ac:dyDescent="0.25">
      <c r="B12" s="7" t="s">
        <v>32</v>
      </c>
      <c r="C12" s="25"/>
      <c r="D12" s="11"/>
    </row>
    <row r="13" spans="1:5" x14ac:dyDescent="0.25">
      <c r="B13" s="7" t="s">
        <v>31</v>
      </c>
      <c r="C13" s="25"/>
      <c r="D13" s="11"/>
    </row>
    <row r="14" spans="1:5" ht="60" x14ac:dyDescent="0.25">
      <c r="B14" s="7" t="s">
        <v>23</v>
      </c>
      <c r="C14" s="25" t="s">
        <v>52</v>
      </c>
      <c r="D14" s="11">
        <v>2.0833333333333332E-2</v>
      </c>
    </row>
    <row r="15" spans="1:5" ht="75" x14ac:dyDescent="0.25">
      <c r="B15" s="7" t="s">
        <v>14</v>
      </c>
      <c r="C15" s="25" t="s">
        <v>53</v>
      </c>
      <c r="D15" s="11">
        <v>0.12847222222222224</v>
      </c>
    </row>
    <row r="16" spans="1:5" ht="15.75" thickBot="1" x14ac:dyDescent="0.3">
      <c r="B16" s="12" t="s">
        <v>13</v>
      </c>
      <c r="C16" s="13" t="s">
        <v>51</v>
      </c>
      <c r="D16" s="14">
        <v>0.1423611111111111</v>
      </c>
    </row>
    <row r="17" spans="2:4" ht="20.25" thickTop="1" thickBot="1" x14ac:dyDescent="0.35">
      <c r="B17" s="15" t="s">
        <v>8</v>
      </c>
      <c r="C17" s="39">
        <f>SUM(D6:D16)</f>
        <v>0.34027777777777779</v>
      </c>
      <c r="D17" s="39"/>
    </row>
    <row r="18" spans="2:4" ht="15.75" thickTop="1" x14ac:dyDescent="0.25"/>
    <row r="20" spans="2:4" x14ac:dyDescent="0.25">
      <c r="B20" t="s">
        <v>9</v>
      </c>
      <c r="C20" s="1">
        <f>IF(C17&gt;C2,C17-C2,0)</f>
        <v>6.9444444444444753E-3</v>
      </c>
    </row>
  </sheetData>
  <mergeCells count="2">
    <mergeCell ref="B4:D4"/>
    <mergeCell ref="C17:D17"/>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C0D2E-DF2C-46FF-88AF-6B2EDFD4B8A9}">
  <dimension ref="A2:D20"/>
  <sheetViews>
    <sheetView zoomScaleNormal="100" workbookViewId="0">
      <selection activeCell="D13" sqref="D13"/>
    </sheetView>
  </sheetViews>
  <sheetFormatPr defaultColWidth="11.42578125" defaultRowHeight="15" x14ac:dyDescent="0.25"/>
  <cols>
    <col min="2" max="2" width="24.140625" customWidth="1"/>
    <col min="3" max="3" width="88.140625"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3</v>
      </c>
      <c r="C4" s="38"/>
      <c r="D4" s="38"/>
    </row>
    <row r="5" spans="1:4" ht="20.25" thickTop="1" thickBot="1" x14ac:dyDescent="0.35">
      <c r="B5" s="20" t="s">
        <v>18</v>
      </c>
      <c r="C5" s="20" t="s">
        <v>15</v>
      </c>
      <c r="D5" s="20" t="s">
        <v>17</v>
      </c>
    </row>
    <row r="6" spans="1:4" ht="15.75" thickTop="1" x14ac:dyDescent="0.25">
      <c r="B6" s="17" t="s">
        <v>25</v>
      </c>
      <c r="C6" s="24" t="s">
        <v>48</v>
      </c>
      <c r="D6" s="22">
        <v>1.0416666666666666E-2</v>
      </c>
    </row>
    <row r="7" spans="1:4" ht="30" x14ac:dyDescent="0.25">
      <c r="B7" s="7" t="s">
        <v>6</v>
      </c>
      <c r="C7" s="23" t="s">
        <v>57</v>
      </c>
      <c r="D7" s="11">
        <v>1.0416666666666666E-2</v>
      </c>
    </row>
    <row r="8" spans="1:4" x14ac:dyDescent="0.25">
      <c r="A8" t="s">
        <v>11</v>
      </c>
      <c r="B8" s="7" t="s">
        <v>13</v>
      </c>
      <c r="C8" s="23"/>
      <c r="D8" s="11"/>
    </row>
    <row r="9" spans="1:4" x14ac:dyDescent="0.25">
      <c r="B9" s="7" t="s">
        <v>19</v>
      </c>
      <c r="C9" s="23" t="s">
        <v>56</v>
      </c>
      <c r="D9" s="11">
        <v>6.9444444444444441E-3</v>
      </c>
    </row>
    <row r="10" spans="1:4" x14ac:dyDescent="0.25">
      <c r="B10" s="7" t="s">
        <v>7</v>
      </c>
      <c r="C10" s="23"/>
      <c r="D10" s="11"/>
    </row>
    <row r="11" spans="1:4" x14ac:dyDescent="0.25">
      <c r="B11" s="7" t="s">
        <v>32</v>
      </c>
      <c r="C11" s="25"/>
      <c r="D11" s="11"/>
    </row>
    <row r="12" spans="1:4" x14ac:dyDescent="0.25">
      <c r="B12" s="7" t="s">
        <v>5</v>
      </c>
      <c r="C12" s="25" t="s">
        <v>55</v>
      </c>
      <c r="D12" s="11">
        <v>1.7361111111111112E-2</v>
      </c>
    </row>
    <row r="13" spans="1:4" x14ac:dyDescent="0.25">
      <c r="B13" s="7" t="s">
        <v>16</v>
      </c>
      <c r="C13" s="25"/>
      <c r="D13" s="11"/>
    </row>
    <row r="14" spans="1:4" ht="120" x14ac:dyDescent="0.25">
      <c r="B14" s="7" t="s">
        <v>23</v>
      </c>
      <c r="C14" s="25" t="s">
        <v>59</v>
      </c>
      <c r="D14" s="11">
        <v>4.1666666666666664E-2</v>
      </c>
    </row>
    <row r="15" spans="1:4" ht="150" x14ac:dyDescent="0.25">
      <c r="B15" s="7" t="s">
        <v>14</v>
      </c>
      <c r="C15" s="25" t="s">
        <v>58</v>
      </c>
      <c r="D15" s="11">
        <v>0.21527777777777779</v>
      </c>
    </row>
    <row r="16" spans="1:4" ht="30.75" thickBot="1" x14ac:dyDescent="0.3">
      <c r="B16" s="12" t="s">
        <v>26</v>
      </c>
      <c r="C16" s="13" t="s">
        <v>54</v>
      </c>
      <c r="D16" s="14">
        <v>3.125E-2</v>
      </c>
    </row>
    <row r="17" spans="2:4" ht="20.25" thickTop="1" thickBot="1" x14ac:dyDescent="0.35">
      <c r="B17" s="15" t="s">
        <v>8</v>
      </c>
      <c r="C17" s="39">
        <f>SUM(D6:D16)</f>
        <v>0.33333333333333337</v>
      </c>
      <c r="D17" s="39"/>
    </row>
    <row r="18" spans="2:4" ht="15.75" thickTop="1" x14ac:dyDescent="0.25"/>
    <row r="20" spans="2:4" x14ac:dyDescent="0.25">
      <c r="B20" t="s">
        <v>9</v>
      </c>
      <c r="C20" s="1">
        <f>IF(C17&gt;C2,C17-C2,0)</f>
        <v>0</v>
      </c>
    </row>
  </sheetData>
  <mergeCells count="2">
    <mergeCell ref="B4:D4"/>
    <mergeCell ref="C17:D17"/>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0C1D8-ADAD-4649-9559-414264B70E9A}">
  <dimension ref="A2:D20"/>
  <sheetViews>
    <sheetView zoomScale="115" zoomScaleNormal="115" workbookViewId="0">
      <selection activeCell="D12" sqref="D12"/>
    </sheetView>
  </sheetViews>
  <sheetFormatPr defaultColWidth="11.42578125" defaultRowHeight="15" x14ac:dyDescent="0.25"/>
  <cols>
    <col min="2" max="2" width="24.28515625" customWidth="1"/>
    <col min="3" max="3" width="89" customWidth="1"/>
    <col min="8" max="8" width="14.7109375" customWidth="1"/>
    <col min="9" max="9" width="17.140625" customWidth="1"/>
  </cols>
  <sheetData>
    <row r="2" spans="1:4" x14ac:dyDescent="0.25">
      <c r="B2" t="s">
        <v>10</v>
      </c>
      <c r="C2" s="1">
        <v>0.33333333333333331</v>
      </c>
    </row>
    <row r="3" spans="1:4" ht="15.75" thickBot="1" x14ac:dyDescent="0.3"/>
    <row r="4" spans="1:4" ht="30" thickTop="1" thickBot="1" x14ac:dyDescent="0.5">
      <c r="B4" s="38" t="s">
        <v>4</v>
      </c>
      <c r="C4" s="38"/>
      <c r="D4" s="38"/>
    </row>
    <row r="5" spans="1:4" ht="20.25" thickTop="1" thickBot="1" x14ac:dyDescent="0.35">
      <c r="B5" s="20" t="s">
        <v>18</v>
      </c>
      <c r="C5" s="20" t="s">
        <v>15</v>
      </c>
      <c r="D5" s="20" t="s">
        <v>17</v>
      </c>
    </row>
    <row r="6" spans="1:4" ht="105.75" thickTop="1" x14ac:dyDescent="0.25">
      <c r="B6" s="17" t="s">
        <v>25</v>
      </c>
      <c r="C6" s="24" t="s">
        <v>63</v>
      </c>
      <c r="D6" s="22">
        <v>4.1666666666666664E-2</v>
      </c>
    </row>
    <row r="7" spans="1:4" x14ac:dyDescent="0.25">
      <c r="B7" s="7" t="s">
        <v>12</v>
      </c>
      <c r="C7" s="23" t="s">
        <v>61</v>
      </c>
      <c r="D7" s="11">
        <v>9.0277777777777776E-2</v>
      </c>
    </row>
    <row r="8" spans="1:4" x14ac:dyDescent="0.25">
      <c r="A8" t="s">
        <v>11</v>
      </c>
      <c r="B8" s="7" t="s">
        <v>24</v>
      </c>
      <c r="C8" s="23"/>
      <c r="D8" s="11"/>
    </row>
    <row r="9" spans="1:4" x14ac:dyDescent="0.25">
      <c r="B9" s="7" t="s">
        <v>19</v>
      </c>
      <c r="C9" s="23" t="s">
        <v>65</v>
      </c>
      <c r="D9" s="11">
        <v>6.9444444444444441E-3</v>
      </c>
    </row>
    <row r="10" spans="1:4" x14ac:dyDescent="0.25">
      <c r="B10" s="7" t="s">
        <v>7</v>
      </c>
      <c r="C10" s="23"/>
      <c r="D10" s="11"/>
    </row>
    <row r="11" spans="1:4" x14ac:dyDescent="0.25">
      <c r="B11" s="7" t="s">
        <v>29</v>
      </c>
      <c r="C11" s="25"/>
      <c r="D11" s="11"/>
    </row>
    <row r="12" spans="1:4" ht="45" x14ac:dyDescent="0.25">
      <c r="B12" s="7" t="s">
        <v>6</v>
      </c>
      <c r="C12" s="25" t="s">
        <v>62</v>
      </c>
      <c r="D12" s="11">
        <v>3.125E-2</v>
      </c>
    </row>
    <row r="13" spans="1:4" x14ac:dyDescent="0.25">
      <c r="B13" s="7" t="s">
        <v>66</v>
      </c>
      <c r="C13" s="25" t="s">
        <v>67</v>
      </c>
      <c r="D13" s="11">
        <v>0.1423611111111111</v>
      </c>
    </row>
    <row r="14" spans="1:4" x14ac:dyDescent="0.25">
      <c r="B14" s="7" t="s">
        <v>23</v>
      </c>
      <c r="C14" s="25"/>
      <c r="D14" s="11"/>
    </row>
    <row r="15" spans="1:4" x14ac:dyDescent="0.25">
      <c r="B15" s="7" t="s">
        <v>14</v>
      </c>
      <c r="C15" s="25" t="s">
        <v>64</v>
      </c>
      <c r="D15" s="11">
        <v>1.7361111111111112E-2</v>
      </c>
    </row>
    <row r="16" spans="1:4" ht="15.75" thickBot="1" x14ac:dyDescent="0.3">
      <c r="B16" s="12" t="s">
        <v>26</v>
      </c>
      <c r="C16" s="13" t="s">
        <v>60</v>
      </c>
      <c r="D16" s="14">
        <v>3.472222222222222E-3</v>
      </c>
    </row>
    <row r="17" spans="2:4" ht="20.25" thickTop="1" thickBot="1" x14ac:dyDescent="0.35">
      <c r="B17" s="15" t="s">
        <v>8</v>
      </c>
      <c r="C17" s="39">
        <f>SUM(D6:D16)</f>
        <v>0.33333333333333331</v>
      </c>
      <c r="D17" s="39"/>
    </row>
    <row r="18" spans="2:4" ht="15.75" thickTop="1" x14ac:dyDescent="0.25"/>
    <row r="20" spans="2:4" x14ac:dyDescent="0.25">
      <c r="B20" t="s">
        <v>9</v>
      </c>
      <c r="C20" s="1">
        <f>IF(C17&gt;C2,C17-C2,0)</f>
        <v>0</v>
      </c>
    </row>
  </sheetData>
  <mergeCells count="2">
    <mergeCell ref="B4:D4"/>
    <mergeCell ref="C17:D17"/>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Résumé de la semaine</vt:lpstr>
      <vt:lpstr>Lundi</vt:lpstr>
      <vt:lpstr>Mardi</vt:lpstr>
      <vt:lpstr>Mercredi</vt:lpstr>
      <vt:lpstr>Jeudi</vt:lpstr>
      <vt:lpstr>Vendredi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Jimmy</dc:creator>
  <cp:lastModifiedBy>Catarino Dinis, Jimmy</cp:lastModifiedBy>
  <dcterms:created xsi:type="dcterms:W3CDTF">2019-01-31T15:30:09Z</dcterms:created>
  <dcterms:modified xsi:type="dcterms:W3CDTF">2019-07-29T06:22:56Z</dcterms:modified>
</cp:coreProperties>
</file>