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02F87857-1C59-4E00-A0AA-9615B15B4F72}" xr6:coauthVersionLast="31" xr6:coauthVersionMax="40" xr10:uidLastSave="{00000000-0000-0000-0000-000000000000}"/>
  <bookViews>
    <workbookView xWindow="-90" yWindow="-90" windowWidth="19380" windowHeight="93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7" l="1"/>
  <c r="C17" i="7"/>
  <c r="C16" i="7"/>
  <c r="C15" i="7"/>
  <c r="C14" i="7"/>
  <c r="C12" i="7"/>
  <c r="C11" i="7"/>
  <c r="C8" i="7"/>
  <c r="C7"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<sst xmlns="http://schemas.openxmlformats.org/spreadsheetml/2006/main" count="142" uniqueCount="62">
  <si>
    <t>Lundi</t>
  </si>
  <si>
    <t>Mardi</t>
  </si>
  <si>
    <t>Mercredi</t>
  </si>
  <si>
    <t>Jeudi</t>
  </si>
  <si>
    <t>Vendredi</t>
  </si>
  <si>
    <t>Ipad</t>
  </si>
  <si>
    <t>RMA</t>
  </si>
  <si>
    <t>Audio Visuel</t>
  </si>
  <si>
    <t>Total</t>
  </si>
  <si>
    <t>Heure Sup.</t>
  </si>
  <si>
    <t>Durée Max. journée</t>
  </si>
  <si>
    <t>:</t>
  </si>
  <si>
    <t>PC voyager/participant</t>
  </si>
  <si>
    <t>Documentation</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</si>
  <si>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</si>
  <si>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</si>
  <si>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</si>
  <si>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</si>
  <si>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</si>
  <si>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</si>
  <si>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</si>
  <si>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</si>
  <si>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</si>
  <si>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</si>
  <si>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</si>
  <si>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</si>
  <si>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</si>
  <si>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</si>
  <si>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</si>
  <si>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</si>
  <si>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</si>
  <si>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</si>
  <si>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Powerpoint</t>
  </si>
  <si>
    <t>OWP</t>
  </si>
  <si>
    <t>BR34 - je me balade par là pour voir si les gens ont besoin d'aide</t>
  </si>
  <si>
    <t>Installation d'un totem au Bignami
MAJ de windows</t>
  </si>
  <si>
    <t>Remplissage du journal de bord de la semaine passée
Remplissage du journal de bord</t>
  </si>
  <si>
    <t>Je montre à un stagiaire - comment fonctionne les imprimantes et les installé sur un pc - explication des téléphones au sein de l'entreprise - il a vu une intervention quand une personne sonne à notre bureau et il a vu une installation de bureau - comment build des pcs - visite du campus (présentation de certaines personnes qui lui ont expliqué leurs jobs)</t>
  </si>
  <si>
    <t>Demande de nouvel souris</t>
  </si>
  <si>
    <t>Check des mails
Apprentissage d'excel (formules, graphiques) et powerpoint (animations, transitions, slides, slides master) - build de pc - explication de Word (Mise en page) - prépararation de pc pour de nouvelles personnes (Comptes, MAJ en ligne du système, etc ...), cablage pour des installations lors d'événements, En ce moment il fait une documentation sur le matériel informatique et ses différents périphériques
Aide Eqbal pour son rapport de stage + discussion sur notre powerpoint</t>
  </si>
  <si>
    <t>Une personne a amené quelque chose pour un collègue
Demande de chargeur
Réception de 2 réservations - check que tout le matériel est présent</t>
  </si>
  <si>
    <t>Check des pc voyager</t>
  </si>
  <si>
    <t>Récupération d'un écran dans le stock AV</t>
  </si>
  <si>
    <t>Remplissage du journal de bord</t>
  </si>
  <si>
    <t>Check des tickets
Recherche de pc T460s pour de nouvelles arrivées
Check des réservations en cours et qui ne sont pas de retour - envoi de messages aux personnes qui doivent ramener le matériel
Recherche d'un T450s pour un swap disk - une personne a explosé son écran</t>
  </si>
  <si>
    <t>Rangement d'écran au stock IT</t>
  </si>
  <si>
    <t>Build de plusieurs pc T460s et T470s pour des nouvelles arrivées
Déménagement d'un bureau 
Swap de disk pour 2 pcs - bataille pour ouvrir le pc qui est cassé de partout et qui donc se bloque en essayant de l'ouvrir - swap des 2 disks -  problème de bitlocker, demande à un collègue pour cela, on avait de la peine à lire la clé de bitlocker, l'affichage était tout flou - problème de noms de pc - ils ont été retiré de l'AD - crash du pc pendant le changement de nom, je ne peux plus m'y connecter parce qu'il n'est plus dans le domaine et n'a pas effectué son changement de nom - attente de mon collègue pour vérifier dans SCCM - SCCM ne va pas aider - mon collègue m'a expliqué - redémarrage du pc (bitlocker qui est de retour alors qu'on la suspendu) - test avec Medicat - medicat ne peux pas passer l'encryption de bitlocker - test avec une clé bootable SCCM avec les outils Bitlocker, on arrive à passer bitlocker en le désactivant et on décrypte le C: en même temps.</t>
  </si>
  <si>
    <t>Check de mes tickets</t>
  </si>
  <si>
    <t xml:space="preserve">
Une personne vient récupérer son pc dont j'ai fait le swap disk hier - check que toutes les données sont présentes
Un ordinateur ne veut pas démarrer - erreur le ventilateur n'arrive pas à tourner - démontage du pc - changement du ventilateur avec un autre pc du même modèle - le problème persiste après le changement - redémontage du pc - découverte d'un bout de plastique sous le ventilateur qui lorsque que le pc est fermé empeche le venti de tourner - retirer la saleté et tout est bon - direction le nestlé pour lui amener
Une personne a un problème d'écran qui passe en noir puis se rallume - changement du cable DP - pour le moment plus de problème - la personne a un soucis lors de ses appels, ses appels se couperaient lorsqu'elle édite des documents - test avec elle en l'appelant, l'appel ne s'est pas coupé lorsqu'elle a ouvert des documents words afin de les modifier -  je pense qu'il s'agit juste d'une fausse manoeuvre lorsqu'elle avait ouvert son document la dernière fois</t>
  </si>
  <si>
    <t>On a recommencé notre PowerPoint avec Eqbal pour la présentation de notre stage</t>
  </si>
  <si>
    <t>Check de pc voyager qui sont de retour
Préparation de pc participants pour un programme</t>
  </si>
  <si>
    <t>Check des mails
Remplissage du journal de bord + heures supplémentaire
Aide au B2 pour préparer les certifs des participants
aide de notre stagiaire pour trouver une imprimante dans le campus
Envoi de mails concernant mon contrat de stage à l'ECAL puis à M. Egger et M. Ithurbide
Aide Eqbal sur son rapport de stage</t>
  </si>
  <si>
    <t>Préparation de 2 pc pour des nouvelles arrivée - build des pc terminé - mot de passe reset - configuration des paramètres - installation de certaines applications nécessaire à la personne</t>
  </si>
  <si>
    <t>Check des tickets</t>
  </si>
  <si>
    <t>Rangement des pc dans le bureau</t>
  </si>
  <si>
    <t>Problème d'écran - le cable DVI est mal branché - changement de la résolution de l'écran - la personne me rappelle comme quoi ce n'est pas la bonne résolution et lorsque je reviens c'est la même résolution que j'ai mise et c'est la bonne</t>
  </si>
  <si>
    <t xml:space="preserve">Remplissage du journal de bord
Création d'une liste d'email </t>
  </si>
  <si>
    <t>Aide pour ramener les ipads ainsi que leur boites + recherche de chariot pour pouvoir les transporter
Récupération Ipad des participants</t>
  </si>
  <si>
    <t>Préparation d'un pc pour une nouvelle arrivée
Build d'un pc pour un collègue qui est malade et qui ne peut pas faire le pc
Préparation de matériels pour un bureau - déménagement d'un bureau à l'info center puis installation du nouveau bureau dans l'info center
Configuration des paramètres d'un pc pour une nouvelle arrivée</t>
  </si>
  <si>
    <t>Check des mails IMD &amp; CPNV
Assistance d'Eqbal pour le démontage d'un pc avec le stagiaire
Apéro pour la fin de l'OWP</t>
  </si>
  <si>
    <t>Récupération d'un sac d'un participant de l'OWP dans le bureau d'une personne - direction BR34 pour l'amener
Pause déjeuner
J'ai amené notre stagiaire à L'ELC afin qu'il puisse voir comment on démonte les écrans du murs - pendant ce temps c'est ma pause déj
Aide Eqbal pour son rapport
Check des mails</t>
  </si>
  <si>
    <r>
      <t xml:space="preserve">Commentaire:
</t>
    </r>
    <r>
      <rPr>
        <sz val="12"/>
        <color theme="0"/>
        <rFont val="Calibri"/>
        <family val="2"/>
        <scheme val="minor"/>
      </rPr>
      <t xml:space="preserve">Pendant cette semaine, je me suis occupé d'un stagiaire avec Eqbal, on lui a expliqué notre travail au sein de l'IMD. On lui a montré les composants d'un pc en le démontant, il a du faire une documentation sur les différents composants ainsi que les périphériques des pc. Il a du installer des imprimantes par câbles, refaire les images d'OS sur des laptops, etc ...
Sinon pendant cette semaine, c'était l'OWP, le premier jour, les personnes étaient un peu perdu donc j'étais au BR34 afin d'aider les gens qui ne savent pas ou aller ou qui avaient un soucis avec leur ipad. Les autres jours, j'étais dans le bureau pour répondre à la porte ainsi que au téléphone si mes collègues de l'I.T étaient occupé.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</si>
</sst>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OWP</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6.9444444444444448E-2</c:v>
                </c:pt>
                <c:pt idx="1">
                  <c:v>0.10069444444444443</c:v>
                </c:pt>
                <c:pt idx="4">
                  <c:v>6.9444444444444441E-3</c:v>
                </c:pt>
                <c:pt idx="5">
                  <c:v>7.9861111111111119E-2</c:v>
                </c:pt>
                <c:pt idx="7">
                  <c:v>9.7222222222222224E-2</c:v>
                </c:pt>
                <c:pt idx="8">
                  <c:v>0.1076388888888889</c:v>
                </c:pt>
                <c:pt idx="9">
                  <c:v>0.68402777777777779</c:v>
                </c:pt>
                <c:pt idx="11">
                  <c:v>5.2083333333333336E-2</c:v>
                </c:pt>
                <c:pt idx="12">
                  <c:v>0.53819444444444442</c:v>
                </c:pt>
                <c:pt idx="13">
                  <c:v>8.3333333333333329E-2</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PowerPoint</c:v>
                </c:pt>
                <c:pt idx="3">
                  <c:v>RMA</c:v>
                </c:pt>
                <c:pt idx="4">
                  <c:v>Audio Visuel</c:v>
                </c:pt>
                <c:pt idx="5">
                  <c:v>PC voyager/participant</c:v>
                </c:pt>
                <c:pt idx="6">
                  <c:v>Installation</c:v>
                </c:pt>
                <c:pt idx="7">
                  <c:v>OWP</c:v>
                </c:pt>
                <c:pt idx="8">
                  <c:v>Intervention (chez l'IT)</c:v>
                </c:pt>
                <c:pt idx="9">
                  <c:v>Autres</c:v>
                </c:pt>
                <c:pt idx="10">
                  <c:v>Meeting</c:v>
                </c:pt>
                <c:pt idx="11">
                  <c:v>Excel</c:v>
                </c:pt>
              </c:strCache>
            </c:strRef>
          </c:cat>
          <c:val>
            <c:numRef>
              <c:f>Lundi!$D$5:$D$16</c:f>
              <c:numCache>
                <c:formatCode>[$-F400]h:mm:ss\ AM/PM</c:formatCode>
                <c:ptCount val="12"/>
                <c:pt idx="6">
                  <c:v>5.2083333333333336E-2</c:v>
                </c:pt>
                <c:pt idx="7">
                  <c:v>9.7222222222222224E-2</c:v>
                </c:pt>
                <c:pt idx="9">
                  <c:v>0.21875</c:v>
                </c:pt>
                <c:pt idx="11">
                  <c:v>2.0833333333333332E-2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Rangement</c:v>
                </c:pt>
                <c:pt idx="4">
                  <c:v>Audio Visuel</c:v>
                </c:pt>
                <c:pt idx="5">
                  <c:v>PC voyager/participant</c:v>
                </c:pt>
                <c:pt idx="6">
                  <c:v>Documentation</c:v>
                </c:pt>
                <c:pt idx="7">
                  <c:v>PowerPoint</c:v>
                </c:pt>
                <c:pt idx="8">
                  <c:v>Intervention (chez l'IT)</c:v>
                </c:pt>
                <c:pt idx="9">
                  <c:v>Installation</c:v>
                </c:pt>
                <c:pt idx="10">
                  <c:v>Meeting</c:v>
                </c:pt>
                <c:pt idx="11">
                  <c:v>autres</c:v>
                </c:pt>
              </c:strCache>
            </c:strRef>
          </c:cat>
          <c:val>
            <c:numRef>
              <c:f>Mardi!$D$6:$D$17</c:f>
              <c:numCache>
                <c:formatCode>[$-F400]h:mm:ss\ AM/PM</c:formatCode>
                <c:ptCount val="12"/>
                <c:pt idx="0">
                  <c:v>1.0416666666666666E-2</c:v>
                </c:pt>
                <c:pt idx="5">
                  <c:v>2.0833333333333332E-2</c:v>
                </c:pt>
                <c:pt idx="8">
                  <c:v>1.7361111111111112E-2</c:v>
                </c:pt>
                <c:pt idx="11">
                  <c:v>0.30555555555555552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Ipad</c:v>
                </c:pt>
                <c:pt idx="7">
                  <c:v>PowerPoint</c:v>
                </c:pt>
                <c:pt idx="8">
                  <c:v>Intervention (Chez l'IT)</c:v>
                </c:pt>
                <c:pt idx="9">
                  <c:v>Installation</c:v>
                </c:pt>
                <c:pt idx="10">
                  <c:v>Documentation</c:v>
                </c:pt>
              </c:strCache>
            </c:strRef>
          </c:cat>
          <c:val>
            <c:numRef>
              <c:f>Mercredi!$D$6:$D$16</c:f>
              <c:numCache>
                <c:formatCode>[$-F400]h:mm:ss\ AM/PM</c:formatCode>
                <c:ptCount val="11"/>
                <c:pt idx="0">
                  <c:v>4.5138888888888888E-2</c:v>
                </c:pt>
                <c:pt idx="1">
                  <c:v>1.3888888888888888E-2</c:v>
                </c:pt>
                <c:pt idx="2">
                  <c:v>6.9444444444444441E-3</c:v>
                </c:pt>
                <c:pt idx="3">
                  <c:v>6.9444444444444441E-3</c:v>
                </c:pt>
                <c:pt idx="5">
                  <c:v>4.5138888888888888E-2</c:v>
                </c:pt>
                <c:pt idx="9">
                  <c:v>0.2986111111111111</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PowerPoint</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0">
                  <c:v>3.472222222222222E-3</c:v>
                </c:pt>
                <c:pt idx="1">
                  <c:v>5.9027777777777783E-2</c:v>
                </c:pt>
                <c:pt idx="2">
                  <c:v>8.3333333333333329E-2</c:v>
                </c:pt>
                <c:pt idx="3">
                  <c:v>6.9444444444444441E-3</c:v>
                </c:pt>
                <c:pt idx="8">
                  <c:v>7.2916666666666671E-2</c:v>
                </c:pt>
                <c:pt idx="9">
                  <c:v>5.2083333333333336E-2</c:v>
                </c:pt>
                <c:pt idx="10">
                  <c:v>6.25E-2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Powerpoint</c:v>
                </c:pt>
                <c:pt idx="8">
                  <c:v>Intervention (Chez l'IT)</c:v>
                </c:pt>
                <c:pt idx="9">
                  <c:v>Installation</c:v>
                </c:pt>
                <c:pt idx="10">
                  <c:v>Autres</c:v>
                </c:pt>
              </c:strCache>
            </c:strRef>
          </c:cat>
          <c:val>
            <c:numRef>
              <c:f>Vendredi!$D$6:$D$16</c:f>
              <c:numCache>
                <c:formatCode>[$-F400]h:mm:ss\ AM/PM</c:formatCode>
                <c:ptCount val="11"/>
                <c:pt idx="0">
                  <c:v>1.0416666666666666E-2</c:v>
                </c:pt>
                <c:pt idx="3">
                  <c:v>1.7361111111111112E-2</c:v>
                </c:pt>
                <c:pt idx="5">
                  <c:v>6.9444444444444441E-3</c:v>
                </c:pt>
                <c:pt idx="6">
                  <c:v>0.10069444444444443</c:v>
                </c:pt>
                <c:pt idx="8">
                  <c:v>1.7361111111111112E-2</c:v>
                </c:pt>
                <c:pt idx="9">
                  <c:v>0.13541666666666666</c:v>
                </c:pt>
                <c:pt idx="10">
                  <c:v>5.2083333333333336E-2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6"/>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18</v>
      </c>
      <c r="C2" s="33" t="s">
        <v>17</v>
      </c>
    </row>
    <row r="3" spans="2:3" x14ac:dyDescent="0.25">
      <c r="B3" s="30" t="s">
        <v>21</v>
      </c>
      <c r="C3" s="34">
        <f>SUM(Mardi!D6,Mercredi!D6,Jeudi!D6,Vendredi!D6)</f>
        <v>6.9444444444444448E-2</v>
      </c>
    </row>
    <row r="4" spans="2:3" x14ac:dyDescent="0.25">
      <c r="B4" s="30" t="s">
        <v>5</v>
      </c>
      <c r="C4" s="34">
        <f>SUM(Vendredi!D12)</f>
        <v>0.10069444444444443</v>
      </c>
    </row>
    <row r="5" spans="2:3" x14ac:dyDescent="0.25">
      <c r="B5" s="30" t="s">
        <v>24</v>
      </c>
      <c r="C5" s="34"/>
    </row>
    <row r="6" spans="2:3" x14ac:dyDescent="0.25">
      <c r="B6" s="30" t="s">
        <v>6</v>
      </c>
      <c r="C6" s="34"/>
    </row>
    <row r="7" spans="2:3" x14ac:dyDescent="0.25">
      <c r="B7" s="30" t="s">
        <v>7</v>
      </c>
      <c r="C7" s="34">
        <f>SUM(Mercredi!D9)</f>
        <v>6.9444444444444441E-3</v>
      </c>
    </row>
    <row r="8" spans="2:3" x14ac:dyDescent="0.25">
      <c r="B8" s="30" t="s">
        <v>12</v>
      </c>
      <c r="C8" s="34">
        <f>SUM(Mardi!D11,Jeudi!D7)</f>
        <v>7.9861111111111119E-2</v>
      </c>
    </row>
    <row r="9" spans="2:3" x14ac:dyDescent="0.25">
      <c r="B9" s="30" t="s">
        <v>13</v>
      </c>
      <c r="C9" s="34"/>
    </row>
    <row r="10" spans="2:3" x14ac:dyDescent="0.25">
      <c r="B10" s="30" t="s">
        <v>33</v>
      </c>
      <c r="C10" s="34">
        <f>SUM(Lundi!D12)</f>
        <v>9.7222222222222224E-2</v>
      </c>
    </row>
    <row r="11" spans="2:3" x14ac:dyDescent="0.25">
      <c r="B11" s="30" t="s">
        <v>20</v>
      </c>
      <c r="C11" s="34">
        <f>SUM(Mardi!D14,Jeudi!D14,Vendredi!D14)</f>
        <v>0.1076388888888889</v>
      </c>
    </row>
    <row r="12" spans="2:3" x14ac:dyDescent="0.25">
      <c r="B12" s="30" t="s">
        <v>26</v>
      </c>
      <c r="C12" s="34">
        <f>SUM(Lundi!D14,Mardi!D17,Mercredi!D11,Jeudi!D16,Vendredi!D16)</f>
        <v>0.68402777777777779</v>
      </c>
    </row>
    <row r="13" spans="2:3" x14ac:dyDescent="0.25">
      <c r="B13" s="30" t="s">
        <v>16</v>
      </c>
      <c r="C13" s="34"/>
    </row>
    <row r="14" spans="2:3" x14ac:dyDescent="0.25">
      <c r="B14" s="30" t="s">
        <v>19</v>
      </c>
      <c r="C14" s="34">
        <f>SUM(Lundi!D16,Mercredi!D8,Jeudi!D9,Vendredi!D9)</f>
        <v>5.2083333333333336E-2</v>
      </c>
    </row>
    <row r="15" spans="2:3" x14ac:dyDescent="0.25">
      <c r="B15" s="30" t="s">
        <v>14</v>
      </c>
      <c r="C15" s="34">
        <f>SUM(Lundi!D11,Mercredi!D15,Jeudi!D15,Vendredi!D15)</f>
        <v>0.53819444444444442</v>
      </c>
    </row>
    <row r="16" spans="2:3" x14ac:dyDescent="0.25">
      <c r="B16" s="30" t="s">
        <v>31</v>
      </c>
      <c r="C16" s="34">
        <f>SUM(Jeudi!D8)</f>
        <v>8.3333333333333329E-2</v>
      </c>
    </row>
    <row r="17" spans="2:6" ht="15.75" thickBot="1" x14ac:dyDescent="0.3">
      <c r="B17" s="31" t="s">
        <v>29</v>
      </c>
      <c r="C17" s="35">
        <f>SUM(Mercredi!D7,Vendredi!D11)</f>
        <v>2.0833333333333332E-2</v>
      </c>
    </row>
    <row r="18" spans="2:6" ht="16.5" thickTop="1" thickBot="1" x14ac:dyDescent="0.3">
      <c r="B18" s="31" t="s">
        <v>27</v>
      </c>
      <c r="C18" s="36">
        <f>SUM(C3:C17)</f>
        <v>1.8402777777777777</v>
      </c>
    </row>
    <row r="19" spans="2:6" ht="15.75" thickTop="1" x14ac:dyDescent="0.25"/>
    <row r="21" spans="2:6" ht="14.85" customHeight="1" x14ac:dyDescent="0.25">
      <c r="B21" s="37" t="s">
        <v>61</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ht="15" customHeight="1" x14ac:dyDescent="0.25">
      <c r="B32" s="37"/>
      <c r="C32" s="37"/>
      <c r="D32" s="37"/>
      <c r="E32" s="37"/>
      <c r="F32" s="37"/>
    </row>
    <row r="33" spans="2:6" ht="15" customHeight="1" x14ac:dyDescent="0.25">
      <c r="B33" s="37"/>
      <c r="C33" s="37"/>
      <c r="D33" s="37"/>
      <c r="E33" s="37"/>
      <c r="F33" s="37"/>
    </row>
    <row r="34" spans="2:6" ht="15" customHeight="1" x14ac:dyDescent="0.25">
      <c r="B34" s="37"/>
      <c r="C34" s="37"/>
      <c r="D34" s="37"/>
      <c r="E34" s="37"/>
      <c r="F34" s="37"/>
    </row>
    <row r="35" spans="2:6" x14ac:dyDescent="0.25">
      <c r="B35" s="37"/>
      <c r="C35" s="37"/>
      <c r="D35" s="37"/>
      <c r="E35" s="37"/>
      <c r="F35" s="37"/>
    </row>
    <row r="36" spans="2:6" x14ac:dyDescent="0.25">
      <c r="B36" s="37"/>
      <c r="C36" s="37"/>
      <c r="D36" s="37"/>
      <c r="E36" s="37"/>
      <c r="F36" s="37"/>
    </row>
  </sheetData>
  <mergeCells count="1">
    <mergeCell ref="B21:F3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Normal="100" workbookViewId="0">
      <selection activeCell="D13" sqref="D13"/>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18</v>
      </c>
      <c r="C4" s="21" t="s">
        <v>15</v>
      </c>
      <c r="D4" s="20" t="s">
        <v>17</v>
      </c>
      <c r="E4" s="4"/>
    </row>
    <row r="5" spans="2:5" ht="15.75" thickTop="1" x14ac:dyDescent="0.25">
      <c r="B5" s="17" t="s">
        <v>21</v>
      </c>
      <c r="C5" s="18"/>
      <c r="D5" s="19"/>
      <c r="E5" s="1"/>
    </row>
    <row r="6" spans="2:5" x14ac:dyDescent="0.25">
      <c r="B6" s="7" t="s">
        <v>5</v>
      </c>
      <c r="C6" s="8"/>
      <c r="D6" s="9"/>
      <c r="E6" s="1"/>
    </row>
    <row r="7" spans="2:5" x14ac:dyDescent="0.25">
      <c r="B7" s="7" t="s">
        <v>31</v>
      </c>
      <c r="C7" s="8"/>
      <c r="D7" s="9"/>
      <c r="E7" s="1"/>
    </row>
    <row r="8" spans="2:5" x14ac:dyDescent="0.25">
      <c r="B8" s="7" t="s">
        <v>6</v>
      </c>
      <c r="C8" s="8"/>
      <c r="D8" s="9"/>
      <c r="E8" s="1"/>
    </row>
    <row r="9" spans="2:5" x14ac:dyDescent="0.25">
      <c r="B9" s="7" t="s">
        <v>7</v>
      </c>
      <c r="C9" s="10"/>
      <c r="D9" s="9"/>
      <c r="E9" s="1"/>
    </row>
    <row r="10" spans="2:5" x14ac:dyDescent="0.25">
      <c r="B10" s="7" t="s">
        <v>12</v>
      </c>
      <c r="C10" s="8"/>
      <c r="D10" s="11"/>
      <c r="E10" s="1"/>
    </row>
    <row r="11" spans="2:5" ht="30" x14ac:dyDescent="0.25">
      <c r="B11" s="7" t="s">
        <v>14</v>
      </c>
      <c r="C11" s="8" t="s">
        <v>35</v>
      </c>
      <c r="D11" s="11">
        <v>5.2083333333333336E-2</v>
      </c>
      <c r="E11" s="1"/>
    </row>
    <row r="12" spans="2:5" x14ac:dyDescent="0.25">
      <c r="B12" s="7" t="s">
        <v>33</v>
      </c>
      <c r="C12" s="8" t="s">
        <v>34</v>
      </c>
      <c r="D12" s="11">
        <v>9.7222222222222224E-2</v>
      </c>
      <c r="E12" s="1"/>
    </row>
    <row r="13" spans="2:5" x14ac:dyDescent="0.25">
      <c r="B13" s="7" t="s">
        <v>20</v>
      </c>
      <c r="C13" s="8"/>
      <c r="D13" s="11"/>
      <c r="E13" s="1"/>
    </row>
    <row r="14" spans="2:5" ht="60" x14ac:dyDescent="0.25">
      <c r="B14" s="7" t="s">
        <v>26</v>
      </c>
      <c r="C14" s="8" t="s">
        <v>37</v>
      </c>
      <c r="D14" s="11">
        <v>0.21875</v>
      </c>
      <c r="E14" s="1"/>
    </row>
    <row r="15" spans="2:5" x14ac:dyDescent="0.25">
      <c r="B15" s="7" t="s">
        <v>16</v>
      </c>
      <c r="C15" s="8"/>
      <c r="D15" s="11"/>
      <c r="E15" s="1"/>
    </row>
    <row r="16" spans="2:5" ht="30.75" thickBot="1" x14ac:dyDescent="0.3">
      <c r="B16" s="12" t="s">
        <v>19</v>
      </c>
      <c r="C16" s="13" t="s">
        <v>36</v>
      </c>
      <c r="D16" s="14">
        <v>2.0833333333333332E-2</v>
      </c>
    </row>
    <row r="17" spans="2:8" ht="20.25" thickTop="1" thickBot="1" x14ac:dyDescent="0.35">
      <c r="B17" s="15" t="s">
        <v>8</v>
      </c>
      <c r="C17" s="39">
        <f>SUM(D5:D16)</f>
        <v>0.3888888888888889</v>
      </c>
      <c r="D17" s="39"/>
    </row>
    <row r="18" spans="2:8" ht="15.75" thickTop="1" x14ac:dyDescent="0.25">
      <c r="D18" s="1"/>
      <c r="E18" s="1"/>
    </row>
    <row r="19" spans="2:8" x14ac:dyDescent="0.25">
      <c r="B19" t="s">
        <v>9</v>
      </c>
      <c r="C19" s="5">
        <f>IF(C17&gt;C2,C17-C2,0)</f>
        <v>5.555555555555558E-2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E17" sqref="E17"/>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18</v>
      </c>
      <c r="C5" s="20" t="s">
        <v>15</v>
      </c>
      <c r="D5" s="20" t="s">
        <v>17</v>
      </c>
      <c r="E5" s="3"/>
    </row>
    <row r="6" spans="2:5" ht="15.75" thickTop="1" x14ac:dyDescent="0.25">
      <c r="B6" s="17" t="s">
        <v>21</v>
      </c>
      <c r="C6" s="24" t="s">
        <v>38</v>
      </c>
      <c r="D6" s="27">
        <v>1.0416666666666666E-2</v>
      </c>
    </row>
    <row r="7" spans="2:5" x14ac:dyDescent="0.25">
      <c r="B7" s="7" t="s">
        <v>5</v>
      </c>
      <c r="C7" s="23"/>
      <c r="D7" s="28"/>
    </row>
    <row r="8" spans="2:5" x14ac:dyDescent="0.25">
      <c r="B8" s="7" t="s">
        <v>19</v>
      </c>
      <c r="C8" s="23"/>
      <c r="D8" s="28"/>
    </row>
    <row r="9" spans="2:5" x14ac:dyDescent="0.25">
      <c r="B9" s="7" t="s">
        <v>29</v>
      </c>
      <c r="C9" s="23"/>
      <c r="D9" s="28"/>
    </row>
    <row r="10" spans="2:5" x14ac:dyDescent="0.25">
      <c r="B10" s="7" t="s">
        <v>7</v>
      </c>
      <c r="C10" s="23"/>
      <c r="D10" s="28"/>
    </row>
    <row r="11" spans="2:5" x14ac:dyDescent="0.25">
      <c r="B11" s="7" t="s">
        <v>12</v>
      </c>
      <c r="C11" s="25" t="s">
        <v>41</v>
      </c>
      <c r="D11" s="28">
        <v>2.0833333333333332E-2</v>
      </c>
    </row>
    <row r="12" spans="2:5" x14ac:dyDescent="0.25">
      <c r="B12" s="7" t="s">
        <v>13</v>
      </c>
      <c r="C12" s="25"/>
      <c r="D12" s="28"/>
    </row>
    <row r="13" spans="2:5" x14ac:dyDescent="0.25">
      <c r="B13" s="7" t="s">
        <v>31</v>
      </c>
      <c r="C13" s="25"/>
      <c r="D13" s="28"/>
    </row>
    <row r="14" spans="2:5" ht="45" x14ac:dyDescent="0.25">
      <c r="B14" s="7" t="s">
        <v>20</v>
      </c>
      <c r="C14" s="25" t="s">
        <v>40</v>
      </c>
      <c r="D14" s="28">
        <v>1.7361111111111112E-2</v>
      </c>
    </row>
    <row r="15" spans="2:5" x14ac:dyDescent="0.25">
      <c r="B15" s="7" t="s">
        <v>14</v>
      </c>
      <c r="C15" s="25"/>
      <c r="D15" s="28"/>
    </row>
    <row r="16" spans="2:5" x14ac:dyDescent="0.25">
      <c r="B16" s="7" t="s">
        <v>16</v>
      </c>
      <c r="C16" s="25"/>
      <c r="D16" s="28"/>
    </row>
    <row r="17" spans="2:4" ht="105.75" thickBot="1" x14ac:dyDescent="0.3">
      <c r="B17" s="16" t="s">
        <v>22</v>
      </c>
      <c r="C17" s="26" t="s">
        <v>39</v>
      </c>
      <c r="D17" s="29">
        <v>0.30555555555555552</v>
      </c>
    </row>
    <row r="18" spans="2:4" ht="20.25" thickTop="1" thickBot="1" x14ac:dyDescent="0.35">
      <c r="B18" s="15" t="s">
        <v>8</v>
      </c>
      <c r="C18" s="39">
        <f>SUM(D6:D17)</f>
        <v>0.35416666666666663</v>
      </c>
      <c r="D18" s="39"/>
    </row>
    <row r="19" spans="2:4" ht="15.75" thickTop="1" x14ac:dyDescent="0.25"/>
    <row r="20" spans="2:4" x14ac:dyDescent="0.25">
      <c r="B20" t="s">
        <v>9</v>
      </c>
      <c r="C20" s="1">
        <f>IF(C18&gt;C2,C18-C2,0)</f>
        <v>2.0833333333333315E-2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16" sqref="D16"/>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18</v>
      </c>
      <c r="C5" s="20" t="s">
        <v>15</v>
      </c>
      <c r="D5" s="20" t="s">
        <v>17</v>
      </c>
      <c r="E5" s="3"/>
    </row>
    <row r="6" spans="1:5" ht="75.75" thickTop="1" x14ac:dyDescent="0.25">
      <c r="B6" s="17" t="s">
        <v>21</v>
      </c>
      <c r="C6" s="24" t="s">
        <v>44</v>
      </c>
      <c r="D6" s="22">
        <v>4.5138888888888888E-2</v>
      </c>
    </row>
    <row r="7" spans="1:5" x14ac:dyDescent="0.25">
      <c r="B7" s="7" t="s">
        <v>29</v>
      </c>
      <c r="C7" s="23" t="s">
        <v>45</v>
      </c>
      <c r="D7" s="11">
        <v>1.3888888888888888E-2</v>
      </c>
    </row>
    <row r="8" spans="1:5" x14ac:dyDescent="0.25">
      <c r="A8" t="s">
        <v>11</v>
      </c>
      <c r="B8" s="7" t="s">
        <v>19</v>
      </c>
      <c r="C8" s="23" t="s">
        <v>43</v>
      </c>
      <c r="D8" s="11">
        <v>6.9444444444444441E-3</v>
      </c>
    </row>
    <row r="9" spans="1:5" x14ac:dyDescent="0.25">
      <c r="B9" s="7" t="s">
        <v>30</v>
      </c>
      <c r="C9" s="23" t="s">
        <v>42</v>
      </c>
      <c r="D9" s="11">
        <v>6.9444444444444441E-3</v>
      </c>
    </row>
    <row r="10" spans="1:5" x14ac:dyDescent="0.25">
      <c r="B10" s="7" t="s">
        <v>28</v>
      </c>
      <c r="C10" s="23"/>
      <c r="D10" s="11"/>
    </row>
    <row r="11" spans="1:5" ht="105" x14ac:dyDescent="0.25">
      <c r="B11" s="7" t="s">
        <v>26</v>
      </c>
      <c r="C11" s="25" t="s">
        <v>60</v>
      </c>
      <c r="D11" s="11">
        <v>4.5138888888888888E-2</v>
      </c>
    </row>
    <row r="12" spans="1:5" x14ac:dyDescent="0.25">
      <c r="B12" s="7" t="s">
        <v>5</v>
      </c>
      <c r="C12" s="25"/>
      <c r="D12" s="11"/>
    </row>
    <row r="13" spans="1:5" x14ac:dyDescent="0.25">
      <c r="B13" s="7" t="s">
        <v>31</v>
      </c>
      <c r="C13" s="25"/>
      <c r="D13" s="11"/>
    </row>
    <row r="14" spans="1:5" x14ac:dyDescent="0.25">
      <c r="B14" s="7" t="s">
        <v>23</v>
      </c>
      <c r="C14" s="25"/>
      <c r="D14" s="11"/>
    </row>
    <row r="15" spans="1:5" ht="165" x14ac:dyDescent="0.25">
      <c r="B15" s="7" t="s">
        <v>14</v>
      </c>
      <c r="C15" s="25" t="s">
        <v>46</v>
      </c>
      <c r="D15" s="11">
        <v>0.2986111111111111</v>
      </c>
    </row>
    <row r="16" spans="1:5" ht="15.75" thickBot="1" x14ac:dyDescent="0.3">
      <c r="B16" s="12" t="s">
        <v>13</v>
      </c>
      <c r="C16" s="13"/>
      <c r="D16" s="14"/>
    </row>
    <row r="17" spans="2:4" ht="20.25" thickTop="1" thickBot="1" x14ac:dyDescent="0.35">
      <c r="B17" s="15" t="s">
        <v>8</v>
      </c>
      <c r="C17" s="39">
        <f>SUM(D6:D16)</f>
        <v>0.41666666666666663</v>
      </c>
      <c r="D17" s="39"/>
    </row>
    <row r="18" spans="2:4" ht="15.75" thickTop="1" x14ac:dyDescent="0.25"/>
    <row r="20" spans="2:4" x14ac:dyDescent="0.25">
      <c r="B20" t="s">
        <v>9</v>
      </c>
      <c r="C20" s="1">
        <f>IF(C17&gt;C2,C17-C2,0)</f>
        <v>8.3333333333333315E-2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14" sqref="D14"/>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18</v>
      </c>
      <c r="C5" s="20" t="s">
        <v>15</v>
      </c>
      <c r="D5" s="20" t="s">
        <v>17</v>
      </c>
    </row>
    <row r="6" spans="1:4" ht="15.75" thickTop="1" x14ac:dyDescent="0.25">
      <c r="B6" s="17" t="s">
        <v>25</v>
      </c>
      <c r="C6" s="24" t="s">
        <v>47</v>
      </c>
      <c r="D6" s="22">
        <v>3.472222222222222E-3</v>
      </c>
    </row>
    <row r="7" spans="1:4" ht="30" x14ac:dyDescent="0.25">
      <c r="B7" s="7" t="s">
        <v>12</v>
      </c>
      <c r="C7" s="23" t="s">
        <v>50</v>
      </c>
      <c r="D7" s="11">
        <v>5.9027777777777783E-2</v>
      </c>
    </row>
    <row r="8" spans="1:4" x14ac:dyDescent="0.25">
      <c r="A8" t="s">
        <v>11</v>
      </c>
      <c r="B8" s="7" t="s">
        <v>31</v>
      </c>
      <c r="C8" s="23" t="s">
        <v>49</v>
      </c>
      <c r="D8" s="11">
        <v>8.3333333333333329E-2</v>
      </c>
    </row>
    <row r="9" spans="1:4" x14ac:dyDescent="0.25">
      <c r="B9" s="7" t="s">
        <v>19</v>
      </c>
      <c r="C9" s="23" t="s">
        <v>43</v>
      </c>
      <c r="D9" s="11">
        <v>6.9444444444444441E-3</v>
      </c>
    </row>
    <row r="10" spans="1:4" x14ac:dyDescent="0.25">
      <c r="B10" s="7" t="s">
        <v>7</v>
      </c>
      <c r="C10" s="23"/>
      <c r="D10" s="11"/>
    </row>
    <row r="11" spans="1:4" x14ac:dyDescent="0.25">
      <c r="B11" s="7" t="s">
        <v>29</v>
      </c>
      <c r="C11" s="25"/>
      <c r="D11" s="11"/>
    </row>
    <row r="12" spans="1:4" x14ac:dyDescent="0.25">
      <c r="B12" s="7" t="s">
        <v>5</v>
      </c>
      <c r="C12" s="25"/>
      <c r="D12" s="11"/>
    </row>
    <row r="13" spans="1:4" x14ac:dyDescent="0.25">
      <c r="B13" s="7" t="s">
        <v>13</v>
      </c>
      <c r="C13" s="25"/>
      <c r="D13" s="11"/>
    </row>
    <row r="14" spans="1:4" ht="195" x14ac:dyDescent="0.25">
      <c r="B14" s="7" t="s">
        <v>23</v>
      </c>
      <c r="C14" s="25" t="s">
        <v>48</v>
      </c>
      <c r="D14" s="11">
        <v>7.2916666666666671E-2</v>
      </c>
    </row>
    <row r="15" spans="1:4" ht="30" x14ac:dyDescent="0.25">
      <c r="B15" s="7" t="s">
        <v>14</v>
      </c>
      <c r="C15" s="25" t="s">
        <v>52</v>
      </c>
      <c r="D15" s="11">
        <v>5.2083333333333336E-2</v>
      </c>
    </row>
    <row r="16" spans="1:4" ht="90.75" thickBot="1" x14ac:dyDescent="0.3">
      <c r="B16" s="12" t="s">
        <v>26</v>
      </c>
      <c r="C16" s="13" t="s">
        <v>51</v>
      </c>
      <c r="D16" s="14">
        <v>6.25E-2</v>
      </c>
    </row>
    <row r="17" spans="2:4" ht="20.25" thickTop="1" thickBot="1" x14ac:dyDescent="0.35">
      <c r="B17" s="15" t="s">
        <v>8</v>
      </c>
      <c r="C17" s="39">
        <f>SUM(D6:D16)</f>
        <v>0.34027777777777773</v>
      </c>
      <c r="D17" s="39"/>
    </row>
    <row r="18" spans="2:4" ht="15.75" thickTop="1" x14ac:dyDescent="0.25"/>
    <row r="20" spans="2:4" x14ac:dyDescent="0.25">
      <c r="B20" t="s">
        <v>9</v>
      </c>
      <c r="C20" s="1">
        <f>IF(C17&gt;C2,C17-C2,0)</f>
        <v>6.9444444444444198E-3</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16" sqref="D16"/>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18</v>
      </c>
      <c r="C5" s="20" t="s">
        <v>15</v>
      </c>
      <c r="D5" s="20" t="s">
        <v>17</v>
      </c>
    </row>
    <row r="6" spans="1:4" ht="15.75" thickTop="1" x14ac:dyDescent="0.25">
      <c r="B6" s="17" t="s">
        <v>25</v>
      </c>
      <c r="C6" s="24" t="s">
        <v>53</v>
      </c>
      <c r="D6" s="22">
        <v>1.0416666666666666E-2</v>
      </c>
    </row>
    <row r="7" spans="1:4" x14ac:dyDescent="0.25">
      <c r="B7" s="7" t="s">
        <v>12</v>
      </c>
      <c r="C7" s="23"/>
      <c r="D7" s="11"/>
    </row>
    <row r="8" spans="1:4" x14ac:dyDescent="0.25">
      <c r="A8" t="s">
        <v>11</v>
      </c>
      <c r="B8" s="7" t="s">
        <v>24</v>
      </c>
      <c r="C8" s="23"/>
      <c r="D8" s="11"/>
    </row>
    <row r="9" spans="1:4" ht="30" x14ac:dyDescent="0.25">
      <c r="B9" s="7" t="s">
        <v>19</v>
      </c>
      <c r="C9" s="23" t="s">
        <v>56</v>
      </c>
      <c r="D9" s="11">
        <v>1.7361111111111112E-2</v>
      </c>
    </row>
    <row r="10" spans="1:4" x14ac:dyDescent="0.25">
      <c r="B10" s="7" t="s">
        <v>7</v>
      </c>
      <c r="C10" s="23"/>
      <c r="D10" s="11"/>
    </row>
    <row r="11" spans="1:4" x14ac:dyDescent="0.25">
      <c r="B11" s="7" t="s">
        <v>29</v>
      </c>
      <c r="C11" s="25" t="s">
        <v>54</v>
      </c>
      <c r="D11" s="11">
        <v>6.9444444444444441E-3</v>
      </c>
    </row>
    <row r="12" spans="1:4" ht="45" x14ac:dyDescent="0.25">
      <c r="B12" s="7" t="s">
        <v>5</v>
      </c>
      <c r="C12" s="25" t="s">
        <v>57</v>
      </c>
      <c r="D12" s="11">
        <v>0.10069444444444443</v>
      </c>
    </row>
    <row r="13" spans="1:4" x14ac:dyDescent="0.25">
      <c r="B13" s="7" t="s">
        <v>32</v>
      </c>
      <c r="C13" s="25"/>
      <c r="D13" s="11"/>
    </row>
    <row r="14" spans="1:4" ht="45" x14ac:dyDescent="0.25">
      <c r="B14" s="7" t="s">
        <v>23</v>
      </c>
      <c r="C14" s="25" t="s">
        <v>55</v>
      </c>
      <c r="D14" s="11">
        <v>1.7361111111111112E-2</v>
      </c>
    </row>
    <row r="15" spans="1:4" ht="75" x14ac:dyDescent="0.25">
      <c r="B15" s="7" t="s">
        <v>14</v>
      </c>
      <c r="C15" s="25" t="s">
        <v>58</v>
      </c>
      <c r="D15" s="11">
        <v>0.13541666666666666</v>
      </c>
    </row>
    <row r="16" spans="1:4" ht="45.75" thickBot="1" x14ac:dyDescent="0.3">
      <c r="B16" s="12" t="s">
        <v>26</v>
      </c>
      <c r="C16" s="13" t="s">
        <v>59</v>
      </c>
      <c r="D16" s="14">
        <v>5.2083333333333336E-2</v>
      </c>
    </row>
    <row r="17" spans="2:4" ht="20.25" thickTop="1" thickBot="1" x14ac:dyDescent="0.35">
      <c r="B17" s="15" t="s">
        <v>8</v>
      </c>
      <c r="C17" s="39">
        <f>SUM(D6:D16)</f>
        <v>0.34027777777777773</v>
      </c>
      <c r="D17" s="39"/>
    </row>
    <row r="18" spans="2:4" ht="15.75" thickTop="1" x14ac:dyDescent="0.25"/>
    <row r="20" spans="2:4" x14ac:dyDescent="0.25">
      <c r="B20" t="s">
        <v>9</v>
      </c>
      <c r="C20" s="1">
        <f>IF(C17&gt;C2,C17-C2,0)</f>
        <v>6.9444444444444198E-3</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2019-07-01T07:52:46Z</dcterms:modified>
</cp:coreProperties>
</file>