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s\Desktop\Journal de bord\"/>
    </mc:Choice>
  </mc:AlternateContent>
  <xr:revisionPtr revIDLastSave="0" documentId="10_ncr:100000_{FA4F93B7-446E-4759-B955-6D3C1AFAD86A}" xr6:coauthVersionLast="31" xr6:coauthVersionMax="40" xr10:uidLastSave="{00000000-0000-0000-0000-000000000000}"/>
  <bookViews>
    <workbookView xWindow="-90" yWindow="-90" windowWidth="19380" windowHeight="9615" xr2:uid="{6FF9F98A-377F-4DA7-9DC3-B2393DBEC313}"/>
  </bookViews>
  <sheets>
    <sheet name="Résumé de la semaine" sheetId="7" r:id="rId1"/>
    <sheet name="Lundi" sheetId="2" r:id="rId2"/>
    <sheet name="Mardi" sheetId="3" r:id="rId3"/>
    <sheet name="Mercredi" sheetId="4" r:id="rId4"/>
    <sheet name="Jeudi" sheetId="5" r:id="rId5"/>
    <sheet name="Vendredi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7" l="1"/>
  <c r="C17" i="7"/>
  <c r="C15" i="7"/>
  <c r="C14" i="7"/>
  <c r="C12" i="7"/>
  <c r="C11" i="7"/>
  <c r="C8" i="7"/>
  <c r="C7" i="7"/>
  <c r="C6" i="7"/>
  <c r="C5" i="7"/>
  <c r="C4" i="7"/>
  <c r="C3" i="7"/>
  <c r="C18" i="7" l="1"/>
  <c r="C18" i="3" l="1"/>
  <c r="C20" i="3" s="1"/>
  <c r="C17" i="2" l="1"/>
  <c r="C17" i="4"/>
  <c r="C17" i="5"/>
  <c r="C17" i="6"/>
  <c r="C20" i="6" s="1"/>
  <c r="C20" i="5" l="1"/>
  <c r="C19" i="2"/>
  <c r="C20" i="4" l="1"/>
</calcChain>
</file>

<file path=xl/sharedStrings.xml><?xml version="1.0" encoding="utf-8"?>
<sst xmlns="http://schemas.openxmlformats.org/spreadsheetml/2006/main" count="151" uniqueCount="72">
  <si>
    <t>Lundi</t>
  </si>
  <si>
    <t>Mardi</t>
  </si>
  <si>
    <t>Mercredi</t>
  </si>
  <si>
    <t>Jeudi</t>
  </si>
  <si>
    <t>Vendredi</t>
  </si>
  <si>
    <t>Ipad</t>
  </si>
  <si>
    <t>RMA</t>
  </si>
  <si>
    <t>Audio Visuel</t>
  </si>
  <si>
    <t>Total</t>
  </si>
  <si>
    <t>Heure Sup.</t>
  </si>
  <si>
    <t>Durée Max. journée</t>
  </si>
  <si>
    <t>:</t>
  </si>
  <si>
    <t>PC voyager/participant</t>
  </si>
  <si>
    <t>Documentation</t>
  </si>
  <si>
    <t>Acquisition connaissances</t>
  </si>
  <si>
    <t>Installation</t>
  </si>
  <si>
    <t>Description</t>
  </si>
  <si>
    <t>Meeting</t>
  </si>
  <si>
    <t>Heure</t>
  </si>
  <si>
    <t>Type</t>
  </si>
  <si>
    <t>Excel</t>
  </si>
  <si>
    <t>Intervention (chez l'IT)</t>
  </si>
  <si>
    <t>Intervention (ticketing)</t>
  </si>
  <si>
    <t>autres</t>
  </si>
  <si>
    <t>Intervention (Chez l'IT)</t>
  </si>
  <si>
    <t>Check Salle</t>
  </si>
  <si>
    <t>Intervention(ticketing)</t>
  </si>
  <si>
    <t>Autres</t>
  </si>
  <si>
    <t>Invision</t>
  </si>
  <si>
    <t>Total heure</t>
  </si>
  <si>
    <t>PC  voyager/participant</t>
  </si>
  <si>
    <t>Rangement</t>
  </si>
  <si>
    <t>Audio visuel</t>
  </si>
  <si>
    <t>PowerPoint</t>
  </si>
  <si>
    <t>Powerpoint</t>
  </si>
  <si>
    <t>Remplissage du journal de bord de la semaine passé, puis envoi de mon journal de bord à Luca et M. Ithurbide
Aide Eqbal pour son journal de bord qui à un problème.
Remplissage du journal de bord</t>
  </si>
  <si>
    <t>Envoi d'un mail avec les photos demandées</t>
  </si>
  <si>
    <t>Installation d'une protection sur Adobe sur le pc de l'infodesk
Problème de téléphone IP - débranchement du téléphone puis reconnection avec l'ID et le code PIN de l'utilisateur - le téléphone recoit de nouveau les appels
Recherche de tickets</t>
  </si>
  <si>
    <t>Problème pour lire un disque dur - le disque doit être lu avec un mac
Problème de clavier et souris, la personne utilise sa souris personelle qui fonctionne - débranchement et rebranchement de sa souris et clavier IMD - ne marche toujours pas - débranchement et rebranchement de sa souris perso -  sa souris perso ne fonctionne plus - redémarrage du pc - Tout fonctionne correctement - plus de problème
Problème de MAC - la personne veut voir un de mes collègues
Préparation de caméra pour une réservation</t>
  </si>
  <si>
    <t>Création de meeting pour la 2ème visite de stage avec M.Ithurbide
Discussion avec Luca pour planifier les rdv - Trouver du matériel (écran 55 pouces) dans le campus, dans les stocks vers les auditoriums
Discussion
Création de 2 autres meetings avec Luca
Discussion avec Eqbal pour des affaires privées et le powerpoint à faire avec le rapport de stage
Check pour les vacances - les RH se sont trompé dans mon nombre de vacances - envoi d'un mail - attente de la réponse - reçu
Discussion avec mon manager des powerpoint en pdf. demande à un designer ce qu'il en pense - en attente de la réponse puis check avec ma collègue - il faut changer les textes, ils ne sont pas tous à jour.
Demande d'aide pour soulever un écran 95 pouces - pause café - une collègue s'est blessé - soin par P.A
Création d'étiquettes pour les pc des study rooms</t>
  </si>
  <si>
    <t>Check des textes + exportation en pdf-a
Modification de certaines images</t>
  </si>
  <si>
    <t>Changement de cable HDMI dans une salle de conférence avec Luca - le nouveau cable ne fonctionne pas - mise en place d'un autre cable - test du cable - tri des cables sous la table - test des adaptateurs - il manque un adaptateur USB-C - Mise en place d'un adaptateur USB-C
Réinstallation d'une imprimante parce que les personnes ont bougé des meubles dans leur bureau - Une personne des RH à fait une impression alors que l'imprimante n'était pas installé - demande à la personne de se connecter sous son compte afin que je puisse supprimer son impression - redémarrage de l'imprimante - cela fonctionne</t>
  </si>
  <si>
    <t>Remplissage du journal de bord
Remplissage de mon auto-évaluation</t>
  </si>
  <si>
    <t>Outlook, créer une règle - la règle est déjà créé - pas d'accès pour créer un ticket - la personne n'a pas d'accès à Jira avec sa nouvelle adresse mail - demande à mes collègues pour lui ajouter les droits
Récupération de caméras + appairage d'un casque 
Récupération de caméras + tripods d'un programme</t>
  </si>
  <si>
    <t>Check d’où sont 6 pcs voyager pour les rebuild - trouvé 3 sur 6 - mon collègue va les désactiver et on verra bien si des gens nous disent que cela ne marche plus - pas de réservation ou autre pour les 3 qui n'ont pas été retrouvé
Préparation de 3 pc voyagers qui seront à utiliser avec les écrans 55 pouces</t>
  </si>
  <si>
    <t>Déplacement d'un écran avec P.A
Recherche des écrans samsung 55 pouces dans le campus à installer pour vendredi</t>
  </si>
  <si>
    <t>Demande de YubiKey - création asset - remplissage du fichier Excel - mail office
Préparation d'une imprimante
Création de réservation
Check des tickets
Installation d'une imprimante + check des salles A0xx (imprimante remplissage papier, écran, son, etc ...)
Préparation d'une Yubikey
Check des tickets</t>
  </si>
  <si>
    <t>Récupération de téléphone IP et d'une caméra - reste encore 3 téléphones IP à récupérer - MBA sont dans l'auditorium
Check des mails
Envoi de mail à M.Ithurbide
Lecture des consignes pour le rapport de stage
Discussion avec Eqbal pour une histoire perso
Récupération des téléphones IP
Impression d'étiquettes à devoir coller sur les pc des study rooms</t>
  </si>
  <si>
    <t>Installation de 5 tripods au BR34 + demande de cable pour les visionner sur les écrans - retour au bureau pour prendre des cables - la personne a déjà des cables</t>
  </si>
  <si>
    <t>Remplissage du journal de bord</t>
  </si>
  <si>
    <t>Check de certains print screen qui ne sont plus à jour peut-être - check avec ma collègue puis envoi d'un mail à mon manager pour qu'il nous envoie les dernières versions de nos capture d'écran</t>
  </si>
  <si>
    <t>rangement de la BR150 en enlevant les cables inutiles + replacement des tables</t>
  </si>
  <si>
    <t>check des mails
Test des nouvelles docking station avec des T450s &amp; T460s - tout est fonctionnel (Ecran en HDMI &amp; Display port, Réseau) sauf la charge du pc
Recherche de cable display port - nous n'en n'avons plus
Recherche pour des cables displayport à acheter
Pause
Mon manager veut que l'on modifie les placement des cabls et table au BR150
Test avec plusieurs écrans des nouvelles docking station 
Commande de 30 cables displayport</t>
  </si>
  <si>
    <t>Test des pointeurs pour essayer de retrouver à quelle clé usb ils sont appairés
Récupération des écrans dans le campus - préparation des écrans pour les installer</t>
  </si>
  <si>
    <t>Problème de chrome - ne veut pas démarrer, il dit ne pas trouver .exe - désinstallation de l'app puis réinstallation de chrome. - Installation de OneLogin protect - ne veut pas scan le code ni accepter la suite de chiffre manuelle - le téléphone de la personne n'est pas connecté à internet - connexion au wifi puis scan du code qr - installation fini
OneLogin protect - problème d'installation depuis AppStore - la personne doit remettre sa carte bancaire à jour dans les paramètres de AppStore - installation puis configuration terminé
Demande de pc pour une nouvel personne - changement de MDP
Nouveau téléphone - installation de Outlook - connexion à son email IMD - la personne doit approuver sa connexion - les Apps du TFA sont sur son autres téléphones - je lui ai expliqué qu'il peut utiliser un de ses téléphones pour les mails et l'autres pour approuver mais que cela serait plus pratique de tout avoir sur le même. - la personne veut séparer ces app sur les 2 téléphones - comme il veut - installation de Whatsapp pour récupérer ses discussions dessus</t>
  </si>
  <si>
    <t>Check des tickets
Préparation d'un Hub USB
Préparation d'une imprimante portable avec de l'encre en réserve
Check d'une webcam pour voir si elle est de retour
Préparation de 5 caméras avec tripods, changement des socles des caméras - cable micro HDMI  - format des caméras + adaptateurs - création des réservations
Problème de téléphone ip
Check des tickets</t>
  </si>
  <si>
    <t>Explication du déroulement du vendredi 31 mai pour toutes les livraisons d'ipad</t>
  </si>
  <si>
    <t>Check des mails</t>
  </si>
  <si>
    <t>Check des tickets</t>
  </si>
  <si>
    <t>Préparation d'un pc pour une nouvelle arrivante</t>
  </si>
  <si>
    <t>remplissage du journal de bord</t>
  </si>
  <si>
    <t>Luca nous a montré et expliqué ou placer les écrans 
Préparation des souris et clavier pour les écrans - pas besoin de clavier
Aide Luca pour lancer son livestream avec Eqbal
Installation des écrans au resto, bignami et réception -  problème de cable au bignami, changement de rallonge - c'est bon - les ordinateurs se verrouillent au bout de 15 min - plein de test pour désactiver la veille, le verrouillage auto - en fin de compte problème de GPO - demande à un collègue de check cela parce que c'est lui qui a les accès - rangement de l'écran au resto pour cause que le laptop se lock et que le président ne vas pas apprécier s'il voit ça - on va devoir le réinstaller - on fait ça pendant toute la journée</t>
  </si>
  <si>
    <t>Problème de pc qui ne s'affiche pas sur l'écran - J'ai amené un autre cable HDMI à Eqbal, cela ne marche toujours pas - demande d'aide à Luca - Luca à trouvé que la fréquence de la télé n'était pas correct - problème réglé
Pas de réponse sur un ticket - demande à mes collègues - les admins ont le ticket et le feront dans les temps ils m'ont dit.
Problème de téléphone - changement du téléphone - pas résolu - j'ai pris le téléphone à l'it, changer son cable, puis test en appelant 2 personnes - tout est fonctionnel - go à la réception pour donner le téléphone, l'utilisateur à fait un test avec son collègue - tout est bon
Récupération de caméras + ipad</t>
  </si>
  <si>
    <t>Préparation de pc participant en les retirant de l'AD + en créant des comptes local admin + 2 pc voyager</t>
  </si>
  <si>
    <t>Rangement de l'armoire des caques et téléphone IP</t>
  </si>
  <si>
    <t>Préparation des pc participants en modifiant leurs mot de passes pour le week-end pour les admins et des pc voyagers - les admins m'ont dit qu'ils n'ont plus besoin des pcs - le test durant le week-end est annulé - modification de nouveau des pcs</t>
  </si>
  <si>
    <t>Préparation d'une Yubikey + impression des feuilles d'explications - Il manque une personne dans le fichier Excel des Yubikey, check avec Eqbal pour comparer les assets avec le fichier - On a trouvé la personne manquante, ajout de la personne au fichier Excel - plus de problème
Demande d'imprimante et un pointeur pour aujourd'hui - problème, nos 4 imprimantes de voyage sont déjà prises - 2 personnes doivent les rendre aujourd'hui - appel d'une des personnes, elle ne répond pas, la personne n'est pas là pendant la journée - appel de l'autre personne, elle n'est pas sur le campus mais son imprimante est dans son bureau, il m'a dit que je pouvais aller la chercher si j'en ai besoin - récupération de l'imprimante dans son bureau - problème réglé ticket résolu</t>
  </si>
  <si>
    <t>Check des écrans a la réception, au bignami et au restaurant - tout est opérationnel
Récupération des haut-parleurs
Installation du nouvelle écran pour Luca avec lui-même</t>
  </si>
  <si>
    <t>Récupération de caméras, tripods + rangement
Récupération de matériel d'une personne qui est parti + direction son bureau pour récupérer l'écran, téléphone IP, docking, clavier, souris, ethernet, etc…
Récupération de caméra - la personne qui à les caméras me demande si elle peut les avoir jusqu'à 15h - pas de problème
Une personne veut voir mon manager</t>
  </si>
  <si>
    <t>Check des study room + collage des étiquettes pour préciser ou est le bouton d'alimentation du pc et ou sont les 2 ports USB sur tous les pcs du campus dans les study room</t>
  </si>
  <si>
    <t>Petit déjeuner
Discussion n'importe quoi avec les collègues et sur l'écran de Luca
apéro</t>
  </si>
  <si>
    <r>
      <t xml:space="preserve">Commentaire:
</t>
    </r>
    <r>
      <rPr>
        <sz val="12"/>
        <color theme="0"/>
        <rFont val="Calibri"/>
        <family val="2"/>
        <scheme val="minor"/>
      </rPr>
      <t>Pendant cette semaine, j'ai cherché des écrans samsung 55 pouces, puis on les a installé avec Eqbal dans le campus. Cela a été long pour cause que les pc voyager se verrouillez, alors que l'on avait modifié tous les paramètres. Cela était dû à une GPO qu'un collègue a intégré, il a du retirer les 3 pcs de la GPO afin que les pcs ne se verrouillent plus tout seul.
Sinon, j'ai fait des interventions par ticket et à l'it.
J'ai aussi fait coller sur les pc des study room des étiquettes, pour préciser ou est le bouton power et les 2 ports USB.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</si>
</sst>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164" fontId="0" fillId="2" borderId="2" xfId="1" applyNumberFormat="1" applyFont="1" applyFill="1" applyBorder="1"/>
    <xf numFmtId="0" fontId="0" fillId="2" borderId="3" xfId="0" applyFill="1" applyBorder="1" applyAlignment="1">
      <alignment wrapText="1"/>
    </xf>
    <xf numFmtId="164" fontId="0" fillId="2" borderId="2" xfId="0" applyNumberFormat="1" applyFill="1" applyBorder="1"/>
    <xf numFmtId="0" fontId="4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wrapText="1"/>
    </xf>
    <xf numFmtId="164" fontId="0" fillId="2" borderId="5" xfId="0" applyNumberFormat="1" applyFill="1" applyBorder="1"/>
    <xf numFmtId="0" fontId="6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wrapText="1"/>
    </xf>
    <xf numFmtId="164" fontId="0" fillId="2" borderId="4" xfId="1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164" fontId="0" fillId="2" borderId="4" xfId="0" applyNumberFormat="1" applyFill="1" applyBorder="1"/>
    <xf numFmtId="164" fontId="0" fillId="2" borderId="2" xfId="1" applyNumberFormat="1" applyFont="1" applyFill="1" applyBorder="1" applyAlignment="1">
      <alignment wrapText="1"/>
    </xf>
    <xf numFmtId="164" fontId="0" fillId="2" borderId="4" xfId="1" applyNumberFormat="1" applyFont="1" applyFill="1" applyBorder="1" applyAlignment="1">
      <alignment wrapText="1"/>
    </xf>
    <xf numFmtId="164" fontId="0" fillId="2" borderId="2" xfId="0" applyNumberFormat="1" applyFill="1" applyBorder="1" applyAlignment="1">
      <alignment wrapText="1"/>
    </xf>
    <xf numFmtId="0" fontId="0" fillId="2" borderId="6" xfId="0" applyFill="1" applyBorder="1" applyAlignment="1">
      <alignment wrapText="1"/>
    </xf>
    <xf numFmtId="164" fontId="8" fillId="2" borderId="4" xfId="0" applyNumberFormat="1" applyFont="1" applyFill="1" applyBorder="1"/>
    <xf numFmtId="164" fontId="8" fillId="2" borderId="2" xfId="0" applyNumberFormat="1" applyFont="1" applyFill="1" applyBorder="1"/>
    <xf numFmtId="164" fontId="8" fillId="2" borderId="6" xfId="0" applyNumberFormat="1" applyFont="1" applyFill="1" applyBorder="1"/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4" fontId="0" fillId="3" borderId="10" xfId="0" applyNumberFormat="1" applyFill="1" applyBorder="1"/>
    <xf numFmtId="164" fontId="0" fillId="3" borderId="12" xfId="0" applyNumberFormat="1" applyFill="1" applyBorder="1"/>
    <xf numFmtId="46" fontId="0" fillId="3" borderId="10" xfId="0" applyNumberFormat="1" applyFill="1" applyBorder="1"/>
    <xf numFmtId="0" fontId="9" fillId="3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164" fontId="7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de la semaine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0437-4F19-80EF-3F6DCDBD90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0437-4F19-80EF-3F6DCDBD90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0437-4F19-80EF-3F6DCDBD90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0437-4F19-80EF-3F6DCDBD90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0437-4F19-80EF-3F6DCDBD90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B-0437-4F19-80EF-3F6DCDBD90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D-0437-4F19-80EF-3F6DCDBD901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F-0437-4F19-80EF-3F6DCDBD901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1-0437-4F19-80EF-3F6DCDBD901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3-0437-4F19-80EF-3F6DCDBD901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5-0437-4F19-80EF-3F6DCDBD901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7-0437-4F19-80EF-3F6DCDBD901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9-0437-4F19-80EF-3F6DCDBD901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E3E8-4F1D-A9EB-8975FF5FB37A}"/>
              </c:ext>
            </c:extLst>
          </c:dPt>
          <c:dLbls>
            <c:dLbl>
              <c:idx val="7"/>
              <c:layout>
                <c:manualLayout>
                  <c:x val="7.756199764281628E-2"/>
                  <c:y val="3.83260344046874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437-4F19-80EF-3F6DCDBD9019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'Résumé de la semaine'!$B$3:$B$16</c:f>
              <c:strCache>
                <c:ptCount val="14"/>
                <c:pt idx="0">
                  <c:v>Intervention (ticketing)</c:v>
                </c:pt>
                <c:pt idx="1">
                  <c:v>Ipad</c:v>
                </c:pt>
                <c:pt idx="2">
                  <c:v>Check Salle</c:v>
                </c:pt>
                <c:pt idx="3">
                  <c:v>RMA</c:v>
                </c:pt>
                <c:pt idx="4">
                  <c:v>Audio Visuel</c:v>
                </c:pt>
                <c:pt idx="5">
                  <c:v>PC voyager/participant</c:v>
                </c:pt>
                <c:pt idx="6">
                  <c:v>Documentation</c:v>
                </c:pt>
                <c:pt idx="7">
                  <c:v>Acquisition connaissances</c:v>
                </c:pt>
                <c:pt idx="8">
                  <c:v>Intervention (chez l'IT)</c:v>
                </c:pt>
                <c:pt idx="9">
                  <c:v>Autres</c:v>
                </c:pt>
                <c:pt idx="10">
                  <c:v>Meeting</c:v>
                </c:pt>
                <c:pt idx="11">
                  <c:v>Excel</c:v>
                </c:pt>
                <c:pt idx="12">
                  <c:v>Installation</c:v>
                </c:pt>
                <c:pt idx="13">
                  <c:v>PowerPoint</c:v>
                </c:pt>
              </c:strCache>
            </c:strRef>
          </c:cat>
          <c:val>
            <c:numRef>
              <c:f>'Résumé de la semaine'!$C$3:$C$16</c:f>
              <c:numCache>
                <c:formatCode>[$-F400]h:mm:ss\ AM/PM</c:formatCode>
                <c:ptCount val="14"/>
                <c:pt idx="0">
                  <c:v>0.2013888888888889</c:v>
                </c:pt>
                <c:pt idx="1">
                  <c:v>1.3888888888888888E-2</c:v>
                </c:pt>
                <c:pt idx="2">
                  <c:v>9.375E-2</c:v>
                </c:pt>
                <c:pt idx="3">
                  <c:v>1.0416666666666666E-2</c:v>
                </c:pt>
                <c:pt idx="4">
                  <c:v>0.3298611111111111</c:v>
                </c:pt>
                <c:pt idx="5">
                  <c:v>0.11458333333333333</c:v>
                </c:pt>
                <c:pt idx="8">
                  <c:v>0.24652777777777779</c:v>
                </c:pt>
                <c:pt idx="9">
                  <c:v>0.36458333333333331</c:v>
                </c:pt>
                <c:pt idx="11">
                  <c:v>0.14583333333333331</c:v>
                </c:pt>
                <c:pt idx="12">
                  <c:v>9.375E-2</c:v>
                </c:pt>
                <c:pt idx="13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8-4F1D-A9EB-8975FF5F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Lundi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13503065925322"/>
          <c:y val="0.12551138439827123"/>
          <c:w val="0.71005970672462893"/>
          <c:h val="0.79222003642420968"/>
        </c:manualLayout>
      </c:layout>
      <c:pieChart>
        <c:varyColors val="1"/>
        <c:ser>
          <c:idx val="0"/>
          <c:order val="0"/>
          <c:spPr>
            <a:ln w="25400" cmpd="sng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1-B8F2-43AF-9184-D281030244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3-B8F2-43AF-9184-D281030244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5-B8F2-43AF-9184-D281030244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B8F2-43AF-9184-D281030244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9-B8F2-43AF-9184-D281030244F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B-B8F2-43AF-9184-D281030244F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D-B8F2-43AF-9184-D281030244F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F-B8F2-43AF-9184-D281030244F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1-B8F2-43AF-9184-D281030244F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3-B8F2-43AF-9184-D281030244F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5-9F72-40C8-81B5-9F6C54FDC74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 cmpd="sng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17-9F72-40C8-81B5-9F6C54FDC74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Lundi!$B$5:$B$16</c:f>
              <c:strCache>
                <c:ptCount val="12"/>
                <c:pt idx="0">
                  <c:v>Intervention (ticketing)</c:v>
                </c:pt>
                <c:pt idx="1">
                  <c:v>Ipad</c:v>
                </c:pt>
                <c:pt idx="2">
                  <c:v>PowerPoint</c:v>
                </c:pt>
                <c:pt idx="3">
                  <c:v>RMA</c:v>
                </c:pt>
                <c:pt idx="4">
                  <c:v>Audio Visuel</c:v>
                </c:pt>
                <c:pt idx="5">
                  <c:v>PC voyager/participant</c:v>
                </c:pt>
                <c:pt idx="6">
                  <c:v>Installation</c:v>
                </c:pt>
                <c:pt idx="7">
                  <c:v>Rangement</c:v>
                </c:pt>
                <c:pt idx="8">
                  <c:v>Intervention (chez l'IT)</c:v>
                </c:pt>
                <c:pt idx="9">
                  <c:v>Autres</c:v>
                </c:pt>
                <c:pt idx="10">
                  <c:v>Meeting</c:v>
                </c:pt>
                <c:pt idx="11">
                  <c:v>Excel</c:v>
                </c:pt>
              </c:strCache>
            </c:strRef>
          </c:cat>
          <c:val>
            <c:numRef>
              <c:f>Lundi!$D$5:$D$16</c:f>
              <c:numCache>
                <c:formatCode>[$-F400]h:mm:ss\ AM/PM</c:formatCode>
                <c:ptCount val="12"/>
                <c:pt idx="0">
                  <c:v>4.1666666666666664E-2</c:v>
                </c:pt>
                <c:pt idx="2">
                  <c:v>5.2083333333333336E-2</c:v>
                </c:pt>
                <c:pt idx="3">
                  <c:v>1.0416666666666666E-2</c:v>
                </c:pt>
                <c:pt idx="8">
                  <c:v>3.4722222222222224E-2</c:v>
                </c:pt>
                <c:pt idx="9">
                  <c:v>0.125</c:v>
                </c:pt>
                <c:pt idx="11">
                  <c:v>7.9861111111111105E-2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8F2-43AF-9184-D2810302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Mardi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47-4D86-9810-D02C472F564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47-4D86-9810-D02C472F564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47-4D86-9810-D02C472F564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247-4D86-9810-D02C472F564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47-4D86-9810-D02C472F564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19F-4A68-996D-42636043D5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19F-4A68-996D-42636043D5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19F-4A68-996D-42636043D5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19F-4A68-996D-42636043D5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19F-4A68-996D-42636043D5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DAA-46A4-AA1F-C7CB42CF94E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DAA-46A4-AA1F-C7CB42CF94E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Mardi!$B$6:$B$17</c:f>
              <c:strCache>
                <c:ptCount val="12"/>
                <c:pt idx="0">
                  <c:v>Intervention (ticketing)</c:v>
                </c:pt>
                <c:pt idx="1">
                  <c:v>Ipad</c:v>
                </c:pt>
                <c:pt idx="2">
                  <c:v>Excel</c:v>
                </c:pt>
                <c:pt idx="3">
                  <c:v>RMA</c:v>
                </c:pt>
                <c:pt idx="4">
                  <c:v>Audio Visuel</c:v>
                </c:pt>
                <c:pt idx="5">
                  <c:v>PC voyager/participant</c:v>
                </c:pt>
                <c:pt idx="6">
                  <c:v>Invision</c:v>
                </c:pt>
                <c:pt idx="7">
                  <c:v>Acquisition connaissances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Meeting</c:v>
                </c:pt>
                <c:pt idx="11">
                  <c:v>autres</c:v>
                </c:pt>
              </c:strCache>
            </c:strRef>
          </c:cat>
          <c:val>
            <c:numRef>
              <c:f>Mardi!$D$6:$D$17</c:f>
              <c:numCache>
                <c:formatCode>[$-F400]h:mm:ss\ AM/PM</c:formatCode>
                <c:ptCount val="12"/>
                <c:pt idx="0">
                  <c:v>5.2083333333333336E-2</c:v>
                </c:pt>
                <c:pt idx="2">
                  <c:v>3.8194444444444441E-2</c:v>
                </c:pt>
                <c:pt idx="4">
                  <c:v>3.125E-2</c:v>
                </c:pt>
                <c:pt idx="5">
                  <c:v>4.1666666666666664E-2</c:v>
                </c:pt>
                <c:pt idx="8">
                  <c:v>5.5555555555555552E-2</c:v>
                </c:pt>
                <c:pt idx="9">
                  <c:v>5.9027777777777783E-2</c:v>
                </c:pt>
                <c:pt idx="11">
                  <c:v>6.5972222222222224E-2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47-4D86-9810-D02C472F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Mercredi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8E-4D85-951C-0CA738164B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E-4D85-951C-0CA738164B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E-4D85-951C-0CA738164B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8E-4D85-951C-0CA738164B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8E-4D85-951C-0CA738164B9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BA-4489-BC56-478FAB2E48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BA-4489-BC56-478FAB2E48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BA-4489-BC56-478FAB2E486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BA-4489-BC56-478FAB2E486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BA-4489-BC56-478FAB2E486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BB2-43AF-9380-FDD8BBD9BEA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Mercredi!$B$6:$B$16</c:f>
              <c:strCache>
                <c:ptCount val="11"/>
                <c:pt idx="0">
                  <c:v>Intervention (ticketing)</c:v>
                </c:pt>
                <c:pt idx="1">
                  <c:v>Rangement</c:v>
                </c:pt>
                <c:pt idx="2">
                  <c:v>Excel</c:v>
                </c:pt>
                <c:pt idx="3">
                  <c:v>Audio visuel</c:v>
                </c:pt>
                <c:pt idx="4">
                  <c:v>PC  voyager/participant</c:v>
                </c:pt>
                <c:pt idx="5">
                  <c:v>Autres</c:v>
                </c:pt>
                <c:pt idx="6">
                  <c:v>Ipad</c:v>
                </c:pt>
                <c:pt idx="7">
                  <c:v>PowerPoint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Documentation</c:v>
                </c:pt>
              </c:strCache>
            </c:strRef>
          </c:cat>
          <c:val>
            <c:numRef>
              <c:f>Mercredi!$D$6:$D$16</c:f>
              <c:numCache>
                <c:formatCode>[$-F400]h:mm:ss\ AM/PM</c:formatCode>
                <c:ptCount val="11"/>
                <c:pt idx="0">
                  <c:v>6.25E-2</c:v>
                </c:pt>
                <c:pt idx="1">
                  <c:v>1.0416666666666666E-2</c:v>
                </c:pt>
                <c:pt idx="2">
                  <c:v>1.3888888888888888E-2</c:v>
                </c:pt>
                <c:pt idx="3">
                  <c:v>5.2083333333333336E-2</c:v>
                </c:pt>
                <c:pt idx="5">
                  <c:v>0.11805555555555557</c:v>
                </c:pt>
                <c:pt idx="6">
                  <c:v>1.3888888888888888E-2</c:v>
                </c:pt>
                <c:pt idx="7">
                  <c:v>1.0416666666666666E-2</c:v>
                </c:pt>
                <c:pt idx="8">
                  <c:v>4.8611111111111112E-2</c:v>
                </c:pt>
                <c:pt idx="9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8E-4D85-951C-0CA73816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Jeudi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8D-43B9-9CAC-70293E19AA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8D-43B9-9CAC-70293E19AA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8D-43B9-9CAC-70293E19AA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8D-43B9-9CAC-70293E19AA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8D-43B9-9CAC-70293E19AA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3D-4B3A-85B5-660FA53FC5E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3D-4B3A-85B5-660FA53FC5E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3D-4B3A-85B5-660FA53FC5E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3D-4B3A-85B5-660FA53FC5E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3D-4B3A-85B5-660FA53FC5E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6A-46D1-AEBE-7BBF29220A71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Jeudi!$B$6:$B$16</c:f>
              <c:strCache>
                <c:ptCount val="11"/>
                <c:pt idx="0">
                  <c:v>Intervention(ticketing)</c:v>
                </c:pt>
                <c:pt idx="1">
                  <c:v>PC voyager/participant</c:v>
                </c:pt>
                <c:pt idx="2">
                  <c:v>PowerPoint</c:v>
                </c:pt>
                <c:pt idx="3">
                  <c:v>Excel</c:v>
                </c:pt>
                <c:pt idx="4">
                  <c:v>Audio Visuel</c:v>
                </c:pt>
                <c:pt idx="5">
                  <c:v>Rangement</c:v>
                </c:pt>
                <c:pt idx="6">
                  <c:v>Ipad</c:v>
                </c:pt>
                <c:pt idx="7">
                  <c:v>Documentation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Autres</c:v>
                </c:pt>
              </c:strCache>
            </c:strRef>
          </c:cat>
          <c:val>
            <c:numRef>
              <c:f>Jeudi!$D$6:$D$16</c:f>
              <c:numCache>
                <c:formatCode>[$-F400]h:mm:ss\ AM/PM</c:formatCode>
                <c:ptCount val="11"/>
                <c:pt idx="0">
                  <c:v>6.9444444444444441E-3</c:v>
                </c:pt>
                <c:pt idx="1">
                  <c:v>4.1666666666666664E-2</c:v>
                </c:pt>
                <c:pt idx="3">
                  <c:v>3.472222222222222E-3</c:v>
                </c:pt>
                <c:pt idx="4">
                  <c:v>0.20833333333333334</c:v>
                </c:pt>
                <c:pt idx="8">
                  <c:v>5.5555555555555552E-2</c:v>
                </c:pt>
                <c:pt idx="9">
                  <c:v>2.0833333333333332E-2</c:v>
                </c:pt>
                <c:pt idx="10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8D-43B9-9CAC-70293E19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CH"/>
              <a:t>Résumé Vendredi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25400"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05-4AD6-959A-2A9069E451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05-4AD6-959A-2A9069E451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05-4AD6-959A-2A9069E451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05-4AD6-959A-2A9069E451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05-4AD6-959A-2A9069E451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4CD-4E2A-AFCA-0EDD01669C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4CD-4E2A-AFCA-0EDD01669CB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4CD-4E2A-AFCA-0EDD01669CB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4CD-4E2A-AFCA-0EDD01669CB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4CD-4E2A-AFCA-0EDD01669CB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5400"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27-406D-AC09-D8D426620F6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Vendredi!$B$6:$B$16</c:f>
              <c:strCache>
                <c:ptCount val="11"/>
                <c:pt idx="0">
                  <c:v>Intervention(ticketing)</c:v>
                </c:pt>
                <c:pt idx="1">
                  <c:v>PC voyager/participant</c:v>
                </c:pt>
                <c:pt idx="2">
                  <c:v>Check Salle</c:v>
                </c:pt>
                <c:pt idx="3">
                  <c:v>Excel</c:v>
                </c:pt>
                <c:pt idx="4">
                  <c:v>Audio Visuel</c:v>
                </c:pt>
                <c:pt idx="5">
                  <c:v>Rangement</c:v>
                </c:pt>
                <c:pt idx="6">
                  <c:v>Ipad</c:v>
                </c:pt>
                <c:pt idx="7">
                  <c:v>Powerpoint</c:v>
                </c:pt>
                <c:pt idx="8">
                  <c:v>Intervention (Chez l'IT)</c:v>
                </c:pt>
                <c:pt idx="9">
                  <c:v>Installation</c:v>
                </c:pt>
                <c:pt idx="10">
                  <c:v>Autres</c:v>
                </c:pt>
              </c:strCache>
            </c:strRef>
          </c:cat>
          <c:val>
            <c:numRef>
              <c:f>Vendredi!$D$6:$D$16</c:f>
              <c:numCache>
                <c:formatCode>[$-F400]h:mm:ss\ AM/PM</c:formatCode>
                <c:ptCount val="11"/>
                <c:pt idx="0">
                  <c:v>3.8194444444444441E-2</c:v>
                </c:pt>
                <c:pt idx="1">
                  <c:v>3.125E-2</c:v>
                </c:pt>
                <c:pt idx="2">
                  <c:v>9.375E-2</c:v>
                </c:pt>
                <c:pt idx="3">
                  <c:v>1.0416666666666666E-2</c:v>
                </c:pt>
                <c:pt idx="4">
                  <c:v>3.8194444444444441E-2</c:v>
                </c:pt>
                <c:pt idx="5">
                  <c:v>2.0833333333333332E-2</c:v>
                </c:pt>
                <c:pt idx="8">
                  <c:v>5.2083333333333336E-2</c:v>
                </c:pt>
                <c:pt idx="10">
                  <c:v>4.8611111111111112E-2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05-4AD6-959A-2A9069E4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213751</xdr:colOff>
      <xdr:row>1</xdr:row>
      <xdr:rowOff>4948</xdr:rowOff>
    </xdr:from>
    <xdr:to>
      <xdr:col>14</xdr:col>
      <xdr:colOff>283882</xdr:colOff>
      <xdr:row>24</xdr:row>
      <xdr:rowOff>175559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8E387DE-8CF9-4DD3-9A17-C4D8549A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225515</xdr:colOff>
      <xdr:row>0</xdr:row>
      <xdr:rowOff>157028</xdr:rowOff>
    </xdr:from>
    <xdr:to>
      <xdr:col>15</xdr:col>
      <xdr:colOff>256760</xdr:colOff>
      <xdr:row>22</xdr:row>
      <xdr:rowOff>173936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9C6D9516-C1A4-4B8A-AC37-CAB63419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273788</xdr:colOff>
      <xdr:row>1</xdr:row>
      <xdr:rowOff>3234</xdr:rowOff>
    </xdr:from>
    <xdr:to>
      <xdr:col>14</xdr:col>
      <xdr:colOff>285750</xdr:colOff>
      <xdr:row>23</xdr:row>
      <xdr:rowOff>85725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5D854C20-E91F-4CBF-9FA9-DA314AD1E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417447</xdr:colOff>
      <xdr:row>0</xdr:row>
      <xdr:rowOff>102882</xdr:rowOff>
    </xdr:from>
    <xdr:to>
      <xdr:col>14</xdr:col>
      <xdr:colOff>161925</xdr:colOff>
      <xdr:row>17</xdr:row>
      <xdr:rowOff>114301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9A596371-50CC-464C-A93D-487BDD87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482750</xdr:colOff>
      <xdr:row>2</xdr:row>
      <xdr:rowOff>70537</xdr:rowOff>
    </xdr:from>
    <xdr:to>
      <xdr:col>12</xdr:col>
      <xdr:colOff>523874</xdr:colOff>
      <xdr:row>29</xdr:row>
      <xdr:rowOff>38100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68BF470F-3A15-421E-847D-668B4546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584406</xdr:colOff>
      <xdr:row>2</xdr:row>
      <xdr:rowOff>95441</xdr:rowOff>
    </xdr:from>
    <xdr:to>
      <xdr:col>11</xdr:col>
      <xdr:colOff>657225</xdr:colOff>
      <xdr:row>20</xdr:row>
      <xdr:rowOff>104774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C6757036-CBD6-41D9-99AA-486E246D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03D8-C251-4269-BA1D-FE4378604C07}">
  <dimension ref="B1:F34"/>
  <sheetViews>
    <sheetView tabSelected="1" zoomScale="145" zoomScaleNormal="145" workbookViewId="0">
      <selection activeCell="H33" sqref="H33"/>
    </sheetView>
  </sheetViews>
  <sheetFormatPr defaultColWidth="11.42578125" defaultRowHeight="15" x14ac:dyDescent="0.25"/>
  <cols>
    <col min="2" max="2" width="25.28515625" customWidth="1"/>
    <col min="8" max="8" width="24.140625" customWidth="1"/>
  </cols>
  <sheetData>
    <row r="1" spans="2:3" ht="15.75" thickBot="1" x14ac:dyDescent="0.3"/>
    <row r="2" spans="2:3" ht="19.5" thickTop="1" x14ac:dyDescent="0.3">
      <c r="B2" s="32" t="s">
        <v>19</v>
      </c>
      <c r="C2" s="33" t="s">
        <v>18</v>
      </c>
    </row>
    <row r="3" spans="2:3" x14ac:dyDescent="0.25">
      <c r="B3" s="30" t="s">
        <v>22</v>
      </c>
      <c r="C3" s="34">
        <f>SUM(Lundi!D5,Mardi!D6,Mercredi!D6,Jeudi!D6,Vendredi!D6)</f>
        <v>0.2013888888888889</v>
      </c>
    </row>
    <row r="4" spans="2:3" x14ac:dyDescent="0.25">
      <c r="B4" s="30" t="s">
        <v>5</v>
      </c>
      <c r="C4" s="34">
        <f>SUM(Mercredi!D12)</f>
        <v>1.3888888888888888E-2</v>
      </c>
    </row>
    <row r="5" spans="2:3" x14ac:dyDescent="0.25">
      <c r="B5" s="30" t="s">
        <v>25</v>
      </c>
      <c r="C5" s="34">
        <f>SUM(Vendredi!D8)</f>
        <v>9.375E-2</v>
      </c>
    </row>
    <row r="6" spans="2:3" x14ac:dyDescent="0.25">
      <c r="B6" s="30" t="s">
        <v>6</v>
      </c>
      <c r="C6" s="34">
        <f>SUM(Lundi!D8)</f>
        <v>1.0416666666666666E-2</v>
      </c>
    </row>
    <row r="7" spans="2:3" x14ac:dyDescent="0.25">
      <c r="B7" s="30" t="s">
        <v>7</v>
      </c>
      <c r="C7" s="34">
        <f>SUM(Mardi!D10,Mercredi!D9,Jeudi!D10,Vendredi!D10)</f>
        <v>0.3298611111111111</v>
      </c>
    </row>
    <row r="8" spans="2:3" x14ac:dyDescent="0.25">
      <c r="B8" s="30" t="s">
        <v>12</v>
      </c>
      <c r="C8" s="34">
        <f>SUM(Mardi!D11,Jeudi!D7,Vendredi!D7)</f>
        <v>0.11458333333333333</v>
      </c>
    </row>
    <row r="9" spans="2:3" x14ac:dyDescent="0.25">
      <c r="B9" s="30" t="s">
        <v>13</v>
      </c>
      <c r="C9" s="34"/>
    </row>
    <row r="10" spans="2:3" x14ac:dyDescent="0.25">
      <c r="B10" s="30" t="s">
        <v>14</v>
      </c>
      <c r="C10" s="34"/>
    </row>
    <row r="11" spans="2:3" x14ac:dyDescent="0.25">
      <c r="B11" s="30" t="s">
        <v>21</v>
      </c>
      <c r="C11" s="34">
        <f>SUM(Lundi!D13,Mardi!D14,Mercredi!D14,Jeudi!D14,Vendredi!D14)</f>
        <v>0.24652777777777779</v>
      </c>
    </row>
    <row r="12" spans="2:3" x14ac:dyDescent="0.25">
      <c r="B12" s="30" t="s">
        <v>27</v>
      </c>
      <c r="C12" s="34">
        <f>SUM(Lundi!D14,Mardi!D17,Mercredi!D11,Jeudi!D16,Vendredi!D16)</f>
        <v>0.36458333333333331</v>
      </c>
    </row>
    <row r="13" spans="2:3" x14ac:dyDescent="0.25">
      <c r="B13" s="30" t="s">
        <v>17</v>
      </c>
      <c r="C13" s="34"/>
    </row>
    <row r="14" spans="2:3" x14ac:dyDescent="0.25">
      <c r="B14" s="30" t="s">
        <v>20</v>
      </c>
      <c r="C14" s="34">
        <f>SUM(Lundi!D16,Mardi!D8,Mercredi!D8,Jeudi!D9,Vendredi!D9)</f>
        <v>0.14583333333333331</v>
      </c>
    </row>
    <row r="15" spans="2:3" x14ac:dyDescent="0.25">
      <c r="B15" s="30" t="s">
        <v>15</v>
      </c>
      <c r="C15" s="34">
        <f>SUM(Mardi!D15,Mercredi!D15,Jeudi!D15)</f>
        <v>9.375E-2</v>
      </c>
    </row>
    <row r="16" spans="2:3" x14ac:dyDescent="0.25">
      <c r="B16" s="30" t="s">
        <v>33</v>
      </c>
      <c r="C16" s="34">
        <f>SUM(Lundi!D7,Mercredi!D13)</f>
        <v>6.25E-2</v>
      </c>
    </row>
    <row r="17" spans="2:6" ht="15.75" thickBot="1" x14ac:dyDescent="0.3">
      <c r="B17" s="31" t="s">
        <v>31</v>
      </c>
      <c r="C17" s="35">
        <f>SUM(Mercredi!D7,Vendredi!D11)</f>
        <v>3.125E-2</v>
      </c>
    </row>
    <row r="18" spans="2:6" ht="16.5" thickTop="1" thickBot="1" x14ac:dyDescent="0.3">
      <c r="B18" s="31" t="s">
        <v>29</v>
      </c>
      <c r="C18" s="36">
        <f>SUM(C3:C17)</f>
        <v>1.7083333333333333</v>
      </c>
    </row>
    <row r="19" spans="2:6" ht="15.75" thickTop="1" x14ac:dyDescent="0.25"/>
    <row r="21" spans="2:6" ht="14.85" customHeight="1" x14ac:dyDescent="0.25">
      <c r="B21" s="37" t="s">
        <v>71</v>
      </c>
      <c r="C21" s="37"/>
      <c r="D21" s="37"/>
      <c r="E21" s="37"/>
      <c r="F21" s="37"/>
    </row>
    <row r="22" spans="2:6" ht="14.85" customHeight="1" x14ac:dyDescent="0.25">
      <c r="B22" s="37"/>
      <c r="C22" s="37"/>
      <c r="D22" s="37"/>
      <c r="E22" s="37"/>
      <c r="F22" s="37"/>
    </row>
    <row r="23" spans="2:6" ht="14.85" customHeight="1" x14ac:dyDescent="0.25">
      <c r="B23" s="37"/>
      <c r="C23" s="37"/>
      <c r="D23" s="37"/>
      <c r="E23" s="37"/>
      <c r="F23" s="37"/>
    </row>
    <row r="24" spans="2:6" ht="14.85" customHeight="1" x14ac:dyDescent="0.25">
      <c r="B24" s="37"/>
      <c r="C24" s="37"/>
      <c r="D24" s="37"/>
      <c r="E24" s="37"/>
      <c r="F24" s="37"/>
    </row>
    <row r="25" spans="2:6" ht="14.85" customHeight="1" x14ac:dyDescent="0.25">
      <c r="B25" s="37"/>
      <c r="C25" s="37"/>
      <c r="D25" s="37"/>
      <c r="E25" s="37"/>
      <c r="F25" s="37"/>
    </row>
    <row r="26" spans="2:6" ht="14.85" customHeight="1" x14ac:dyDescent="0.25">
      <c r="B26" s="37"/>
      <c r="C26" s="37"/>
      <c r="D26" s="37"/>
      <c r="E26" s="37"/>
      <c r="F26" s="37"/>
    </row>
    <row r="27" spans="2:6" ht="14.85" customHeight="1" x14ac:dyDescent="0.25">
      <c r="B27" s="37"/>
      <c r="C27" s="37"/>
      <c r="D27" s="37"/>
      <c r="E27" s="37"/>
      <c r="F27" s="37"/>
    </row>
    <row r="28" spans="2:6" ht="14.85" customHeight="1" x14ac:dyDescent="0.25">
      <c r="B28" s="37"/>
      <c r="C28" s="37"/>
      <c r="D28" s="37"/>
      <c r="E28" s="37"/>
      <c r="F28" s="37"/>
    </row>
    <row r="29" spans="2:6" ht="15" customHeight="1" x14ac:dyDescent="0.25">
      <c r="B29" s="37"/>
      <c r="C29" s="37"/>
      <c r="D29" s="37"/>
      <c r="E29" s="37"/>
      <c r="F29" s="37"/>
    </row>
    <row r="30" spans="2:6" ht="15" customHeight="1" x14ac:dyDescent="0.25">
      <c r="B30" s="37"/>
      <c r="C30" s="37"/>
      <c r="D30" s="37"/>
      <c r="E30" s="37"/>
      <c r="F30" s="37"/>
    </row>
    <row r="31" spans="2:6" ht="15" customHeight="1" x14ac:dyDescent="0.25">
      <c r="B31" s="37"/>
      <c r="C31" s="37"/>
      <c r="D31" s="37"/>
      <c r="E31" s="37"/>
      <c r="F31" s="37"/>
    </row>
    <row r="32" spans="2:6" x14ac:dyDescent="0.25">
      <c r="B32" s="37"/>
      <c r="C32" s="37"/>
      <c r="D32" s="37"/>
      <c r="E32" s="37"/>
      <c r="F32" s="37"/>
    </row>
    <row r="33" spans="2:6" x14ac:dyDescent="0.25">
      <c r="B33" s="37"/>
      <c r="C33" s="37"/>
      <c r="D33" s="37"/>
      <c r="E33" s="37"/>
      <c r="F33" s="37"/>
    </row>
    <row r="34" spans="2:6" x14ac:dyDescent="0.25">
      <c r="B34" s="37"/>
      <c r="C34" s="37"/>
      <c r="D34" s="37"/>
      <c r="E34" s="37"/>
      <c r="F34" s="37"/>
    </row>
  </sheetData>
  <mergeCells count="1">
    <mergeCell ref="B21:F3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9663C-6641-4F8A-93C7-146E7A44F891}">
  <dimension ref="B2:H19"/>
  <sheetViews>
    <sheetView zoomScale="115" zoomScaleNormal="115" workbookViewId="0">
      <selection activeCell="D6" sqref="D6"/>
    </sheetView>
  </sheetViews>
  <sheetFormatPr defaultColWidth="11.42578125" defaultRowHeight="15" x14ac:dyDescent="0.25"/>
  <cols>
    <col min="2" max="2" width="24.7109375" customWidth="1"/>
    <col min="3" max="3" width="100.28515625" style="6" customWidth="1"/>
    <col min="8" max="8" width="14.7109375" customWidth="1"/>
    <col min="9" max="9" width="17.140625" customWidth="1"/>
  </cols>
  <sheetData>
    <row r="2" spans="2:5" ht="15.75" thickBot="1" x14ac:dyDescent="0.3">
      <c r="B2" t="s">
        <v>10</v>
      </c>
      <c r="C2" s="5">
        <v>0.33333333333333331</v>
      </c>
    </row>
    <row r="3" spans="2:5" ht="30" thickTop="1" thickBot="1" x14ac:dyDescent="0.5">
      <c r="B3" s="38" t="s">
        <v>0</v>
      </c>
      <c r="C3" s="38"/>
      <c r="D3" s="38"/>
      <c r="E3" s="2"/>
    </row>
    <row r="4" spans="2:5" ht="20.25" thickTop="1" thickBot="1" x14ac:dyDescent="0.35">
      <c r="B4" s="20" t="s">
        <v>19</v>
      </c>
      <c r="C4" s="21" t="s">
        <v>16</v>
      </c>
      <c r="D4" s="20" t="s">
        <v>18</v>
      </c>
      <c r="E4" s="4"/>
    </row>
    <row r="5" spans="2:5" ht="60.75" thickTop="1" x14ac:dyDescent="0.25">
      <c r="B5" s="17" t="s">
        <v>22</v>
      </c>
      <c r="C5" s="18" t="s">
        <v>37</v>
      </c>
      <c r="D5" s="19">
        <v>4.1666666666666664E-2</v>
      </c>
      <c r="E5" s="1"/>
    </row>
    <row r="6" spans="2:5" x14ac:dyDescent="0.25">
      <c r="B6" s="7" t="s">
        <v>5</v>
      </c>
      <c r="C6" s="8"/>
      <c r="D6" s="9"/>
      <c r="E6" s="1"/>
    </row>
    <row r="7" spans="2:5" ht="30" x14ac:dyDescent="0.25">
      <c r="B7" s="7" t="s">
        <v>33</v>
      </c>
      <c r="C7" s="8" t="s">
        <v>40</v>
      </c>
      <c r="D7" s="9">
        <v>5.2083333333333336E-2</v>
      </c>
      <c r="E7" s="1"/>
    </row>
    <row r="8" spans="2:5" x14ac:dyDescent="0.25">
      <c r="B8" s="7" t="s">
        <v>6</v>
      </c>
      <c r="C8" s="8" t="s">
        <v>36</v>
      </c>
      <c r="D8" s="9">
        <v>1.0416666666666666E-2</v>
      </c>
      <c r="E8" s="1"/>
    </row>
    <row r="9" spans="2:5" x14ac:dyDescent="0.25">
      <c r="B9" s="7" t="s">
        <v>7</v>
      </c>
      <c r="C9" s="10"/>
      <c r="D9" s="9"/>
      <c r="E9" s="1"/>
    </row>
    <row r="10" spans="2:5" x14ac:dyDescent="0.25">
      <c r="B10" s="7" t="s">
        <v>12</v>
      </c>
      <c r="C10" s="8"/>
      <c r="D10" s="11"/>
      <c r="E10" s="1"/>
    </row>
    <row r="11" spans="2:5" x14ac:dyDescent="0.25">
      <c r="B11" s="7" t="s">
        <v>15</v>
      </c>
      <c r="C11" s="8"/>
      <c r="D11" s="11"/>
      <c r="E11" s="1"/>
    </row>
    <row r="12" spans="2:5" x14ac:dyDescent="0.25">
      <c r="B12" s="7" t="s">
        <v>31</v>
      </c>
      <c r="C12" s="8"/>
      <c r="D12" s="11"/>
      <c r="E12" s="1"/>
    </row>
    <row r="13" spans="2:5" ht="105" x14ac:dyDescent="0.25">
      <c r="B13" s="7" t="s">
        <v>21</v>
      </c>
      <c r="C13" s="8" t="s">
        <v>38</v>
      </c>
      <c r="D13" s="11">
        <v>3.4722222222222224E-2</v>
      </c>
      <c r="E13" s="1"/>
    </row>
    <row r="14" spans="2:5" ht="180" x14ac:dyDescent="0.25">
      <c r="B14" s="7" t="s">
        <v>27</v>
      </c>
      <c r="C14" s="8" t="s">
        <v>39</v>
      </c>
      <c r="D14" s="11">
        <v>0.125</v>
      </c>
      <c r="E14" s="1"/>
    </row>
    <row r="15" spans="2:5" x14ac:dyDescent="0.25">
      <c r="B15" s="7" t="s">
        <v>17</v>
      </c>
      <c r="C15" s="8"/>
      <c r="D15" s="11"/>
      <c r="E15" s="1"/>
    </row>
    <row r="16" spans="2:5" ht="60.75" thickBot="1" x14ac:dyDescent="0.3">
      <c r="B16" s="12" t="s">
        <v>20</v>
      </c>
      <c r="C16" s="13" t="s">
        <v>35</v>
      </c>
      <c r="D16" s="14">
        <v>7.9861111111111105E-2</v>
      </c>
    </row>
    <row r="17" spans="2:8" ht="20.25" thickTop="1" thickBot="1" x14ac:dyDescent="0.35">
      <c r="B17" s="15" t="s">
        <v>8</v>
      </c>
      <c r="C17" s="39">
        <f>SUM(D5:D16)</f>
        <v>0.34375</v>
      </c>
      <c r="D17" s="39"/>
    </row>
    <row r="18" spans="2:8" ht="15.75" thickTop="1" x14ac:dyDescent="0.25">
      <c r="D18" s="1"/>
      <c r="E18" s="1"/>
    </row>
    <row r="19" spans="2:8" x14ac:dyDescent="0.25">
      <c r="B19" t="s">
        <v>9</v>
      </c>
      <c r="C19" s="5">
        <f>IF(C17&gt;C2,C17-C2,0)</f>
        <v>1.0416666666666685E-2</v>
      </c>
      <c r="F19" s="1"/>
      <c r="G19" s="1"/>
      <c r="H19" s="1"/>
    </row>
  </sheetData>
  <mergeCells count="2">
    <mergeCell ref="B3:D3"/>
    <mergeCell ref="C17:D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3190-40E7-4E85-BBA3-B0BF2DF1F78F}">
  <dimension ref="B2:E20"/>
  <sheetViews>
    <sheetView zoomScaleNormal="100" workbookViewId="0">
      <selection activeCell="D7" sqref="D7"/>
    </sheetView>
  </sheetViews>
  <sheetFormatPr defaultColWidth="11.42578125" defaultRowHeight="15" x14ac:dyDescent="0.25"/>
  <cols>
    <col min="2" max="2" width="24.7109375" customWidth="1"/>
    <col min="3" max="3" width="89.5703125" customWidth="1"/>
    <col min="8" max="8" width="14.7109375" customWidth="1"/>
    <col min="9" max="9" width="17.140625" customWidth="1"/>
  </cols>
  <sheetData>
    <row r="2" spans="2:5" x14ac:dyDescent="0.25">
      <c r="B2" t="s">
        <v>10</v>
      </c>
      <c r="C2" s="1">
        <v>0.33333333333333331</v>
      </c>
    </row>
    <row r="3" spans="2:5" ht="15.75" thickBot="1" x14ac:dyDescent="0.3"/>
    <row r="4" spans="2:5" ht="30" thickTop="1" thickBot="1" x14ac:dyDescent="0.5">
      <c r="B4" s="38" t="s">
        <v>1</v>
      </c>
      <c r="C4" s="38"/>
      <c r="D4" s="38"/>
      <c r="E4" s="2"/>
    </row>
    <row r="5" spans="2:5" ht="20.25" thickTop="1" thickBot="1" x14ac:dyDescent="0.35">
      <c r="B5" s="20" t="s">
        <v>19</v>
      </c>
      <c r="C5" s="20" t="s">
        <v>16</v>
      </c>
      <c r="D5" s="20" t="s">
        <v>18</v>
      </c>
      <c r="E5" s="3"/>
    </row>
    <row r="6" spans="2:5" ht="120.75" thickTop="1" x14ac:dyDescent="0.25">
      <c r="B6" s="17" t="s">
        <v>22</v>
      </c>
      <c r="C6" s="24" t="s">
        <v>46</v>
      </c>
      <c r="D6" s="27">
        <v>5.2083333333333336E-2</v>
      </c>
    </row>
    <row r="7" spans="2:5" x14ac:dyDescent="0.25">
      <c r="B7" s="7" t="s">
        <v>5</v>
      </c>
      <c r="C7" s="23"/>
      <c r="D7" s="28"/>
    </row>
    <row r="8" spans="2:5" ht="30" x14ac:dyDescent="0.25">
      <c r="B8" s="7" t="s">
        <v>20</v>
      </c>
      <c r="C8" s="23" t="s">
        <v>42</v>
      </c>
      <c r="D8" s="28">
        <v>3.8194444444444441E-2</v>
      </c>
    </row>
    <row r="9" spans="2:5" x14ac:dyDescent="0.25">
      <c r="B9" s="7" t="s">
        <v>6</v>
      </c>
      <c r="C9" s="23"/>
      <c r="D9" s="28"/>
    </row>
    <row r="10" spans="2:5" ht="30" x14ac:dyDescent="0.25">
      <c r="B10" s="7" t="s">
        <v>7</v>
      </c>
      <c r="C10" s="23" t="s">
        <v>45</v>
      </c>
      <c r="D10" s="28">
        <v>3.125E-2</v>
      </c>
    </row>
    <row r="11" spans="2:5" ht="60" x14ac:dyDescent="0.25">
      <c r="B11" s="7" t="s">
        <v>12</v>
      </c>
      <c r="C11" s="25" t="s">
        <v>44</v>
      </c>
      <c r="D11" s="28">
        <v>4.1666666666666664E-2</v>
      </c>
    </row>
    <row r="12" spans="2:5" x14ac:dyDescent="0.25">
      <c r="B12" s="7" t="s">
        <v>28</v>
      </c>
      <c r="C12" s="25"/>
      <c r="D12" s="28"/>
    </row>
    <row r="13" spans="2:5" x14ac:dyDescent="0.25">
      <c r="B13" s="7" t="s">
        <v>14</v>
      </c>
      <c r="C13" s="25"/>
      <c r="D13" s="28"/>
    </row>
    <row r="14" spans="2:5" ht="75" x14ac:dyDescent="0.25">
      <c r="B14" s="7" t="s">
        <v>21</v>
      </c>
      <c r="C14" s="25" t="s">
        <v>43</v>
      </c>
      <c r="D14" s="28">
        <v>5.5555555555555552E-2</v>
      </c>
    </row>
    <row r="15" spans="2:5" ht="105" x14ac:dyDescent="0.25">
      <c r="B15" s="7" t="s">
        <v>15</v>
      </c>
      <c r="C15" s="25" t="s">
        <v>41</v>
      </c>
      <c r="D15" s="28">
        <v>5.9027777777777783E-2</v>
      </c>
    </row>
    <row r="16" spans="2:5" x14ac:dyDescent="0.25">
      <c r="B16" s="7" t="s">
        <v>17</v>
      </c>
      <c r="C16" s="25"/>
      <c r="D16" s="28"/>
    </row>
    <row r="17" spans="2:4" ht="120.75" thickBot="1" x14ac:dyDescent="0.3">
      <c r="B17" s="16" t="s">
        <v>23</v>
      </c>
      <c r="C17" s="26" t="s">
        <v>47</v>
      </c>
      <c r="D17" s="29">
        <v>6.5972222222222224E-2</v>
      </c>
    </row>
    <row r="18" spans="2:4" ht="20.25" thickTop="1" thickBot="1" x14ac:dyDescent="0.35">
      <c r="B18" s="15" t="s">
        <v>8</v>
      </c>
      <c r="C18" s="39">
        <f>SUM(D6:D17)</f>
        <v>0.34375</v>
      </c>
      <c r="D18" s="39"/>
    </row>
    <row r="19" spans="2:4" ht="15.75" thickTop="1" x14ac:dyDescent="0.25"/>
    <row r="20" spans="2:4" x14ac:dyDescent="0.25">
      <c r="B20" t="s">
        <v>9</v>
      </c>
      <c r="C20" s="1">
        <f>IF(C18&gt;C2,C18-C2,0)</f>
        <v>1.0416666666666685E-2</v>
      </c>
    </row>
  </sheetData>
  <mergeCells count="2">
    <mergeCell ref="B4:D4"/>
    <mergeCell ref="C18:D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92B0-CD36-4638-9419-DEC18F30F2BE}">
  <dimension ref="A2:E20"/>
  <sheetViews>
    <sheetView zoomScaleNormal="100" workbookViewId="0">
      <selection activeCell="S4" sqref="S4"/>
    </sheetView>
  </sheetViews>
  <sheetFormatPr defaultColWidth="11.42578125" defaultRowHeight="15" x14ac:dyDescent="0.25"/>
  <cols>
    <col min="2" max="2" width="24.140625" customWidth="1"/>
    <col min="3" max="3" width="92.42578125" customWidth="1"/>
    <col min="8" max="8" width="14.7109375" customWidth="1"/>
    <col min="9" max="9" width="17.140625" customWidth="1"/>
  </cols>
  <sheetData>
    <row r="2" spans="1:5" x14ac:dyDescent="0.25">
      <c r="B2" t="s">
        <v>10</v>
      </c>
      <c r="C2" s="1">
        <v>0.33333333333333331</v>
      </c>
    </row>
    <row r="3" spans="1:5" ht="15.75" thickBot="1" x14ac:dyDescent="0.3"/>
    <row r="4" spans="1:5" ht="30" thickTop="1" thickBot="1" x14ac:dyDescent="0.5">
      <c r="B4" s="38" t="s">
        <v>2</v>
      </c>
      <c r="C4" s="38"/>
      <c r="D4" s="38"/>
    </row>
    <row r="5" spans="1:5" ht="20.25" thickTop="1" thickBot="1" x14ac:dyDescent="0.35">
      <c r="B5" s="20" t="s">
        <v>19</v>
      </c>
      <c r="C5" s="20" t="s">
        <v>16</v>
      </c>
      <c r="D5" s="20" t="s">
        <v>18</v>
      </c>
      <c r="E5" s="3"/>
    </row>
    <row r="6" spans="1:5" ht="120.75" thickTop="1" x14ac:dyDescent="0.25">
      <c r="B6" s="17" t="s">
        <v>22</v>
      </c>
      <c r="C6" s="24" t="s">
        <v>55</v>
      </c>
      <c r="D6" s="22">
        <v>6.25E-2</v>
      </c>
    </row>
    <row r="7" spans="1:5" x14ac:dyDescent="0.25">
      <c r="B7" s="7" t="s">
        <v>31</v>
      </c>
      <c r="C7" s="23" t="s">
        <v>51</v>
      </c>
      <c r="D7" s="11">
        <v>1.0416666666666666E-2</v>
      </c>
    </row>
    <row r="8" spans="1:5" x14ac:dyDescent="0.25">
      <c r="A8" t="s">
        <v>11</v>
      </c>
      <c r="B8" s="7" t="s">
        <v>20</v>
      </c>
      <c r="C8" s="23" t="s">
        <v>49</v>
      </c>
      <c r="D8" s="11">
        <v>1.3888888888888888E-2</v>
      </c>
    </row>
    <row r="9" spans="1:5" ht="30" x14ac:dyDescent="0.25">
      <c r="B9" s="7" t="s">
        <v>32</v>
      </c>
      <c r="C9" s="23" t="s">
        <v>53</v>
      </c>
      <c r="D9" s="11">
        <v>5.2083333333333336E-2</v>
      </c>
    </row>
    <row r="10" spans="1:5" x14ac:dyDescent="0.25">
      <c r="B10" s="7" t="s">
        <v>30</v>
      </c>
      <c r="C10" s="23"/>
      <c r="D10" s="11"/>
    </row>
    <row r="11" spans="1:5" ht="135" x14ac:dyDescent="0.25">
      <c r="B11" s="7" t="s">
        <v>27</v>
      </c>
      <c r="C11" s="25" t="s">
        <v>52</v>
      </c>
      <c r="D11" s="11">
        <v>0.11805555555555557</v>
      </c>
    </row>
    <row r="12" spans="1:5" x14ac:dyDescent="0.25">
      <c r="B12" s="7" t="s">
        <v>5</v>
      </c>
      <c r="C12" s="25" t="s">
        <v>56</v>
      </c>
      <c r="D12" s="11">
        <v>1.3888888888888888E-2</v>
      </c>
    </row>
    <row r="13" spans="1:5" ht="30" x14ac:dyDescent="0.25">
      <c r="B13" s="7" t="s">
        <v>33</v>
      </c>
      <c r="C13" s="25" t="s">
        <v>50</v>
      </c>
      <c r="D13" s="11">
        <v>1.0416666666666666E-2</v>
      </c>
    </row>
    <row r="14" spans="1:5" ht="180" x14ac:dyDescent="0.25">
      <c r="B14" s="7" t="s">
        <v>24</v>
      </c>
      <c r="C14" s="25" t="s">
        <v>54</v>
      </c>
      <c r="D14" s="11">
        <v>4.8611111111111112E-2</v>
      </c>
    </row>
    <row r="15" spans="1:5" ht="30" x14ac:dyDescent="0.25">
      <c r="B15" s="7" t="s">
        <v>15</v>
      </c>
      <c r="C15" s="25" t="s">
        <v>48</v>
      </c>
      <c r="D15" s="11">
        <v>1.3888888888888888E-2</v>
      </c>
    </row>
    <row r="16" spans="1:5" ht="15.75" thickBot="1" x14ac:dyDescent="0.3">
      <c r="B16" s="12" t="s">
        <v>13</v>
      </c>
      <c r="C16" s="13"/>
      <c r="D16" s="14"/>
    </row>
    <row r="17" spans="2:4" ht="20.25" thickTop="1" thickBot="1" x14ac:dyDescent="0.35">
      <c r="B17" s="15" t="s">
        <v>8</v>
      </c>
      <c r="C17" s="39">
        <f>SUM(D6:D16)</f>
        <v>0.34375000000000006</v>
      </c>
      <c r="D17" s="39"/>
    </row>
    <row r="18" spans="2:4" ht="15.75" thickTop="1" x14ac:dyDescent="0.25"/>
    <row r="20" spans="2:4" x14ac:dyDescent="0.25">
      <c r="B20" t="s">
        <v>9</v>
      </c>
      <c r="C20" s="1">
        <f>IF(C17&gt;C2,C17-C2,0)</f>
        <v>1.0416666666666741E-2</v>
      </c>
    </row>
  </sheetData>
  <mergeCells count="2">
    <mergeCell ref="B4:D4"/>
    <mergeCell ref="C17:D1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0D2E-DF2C-46FF-88AF-6B2EDFD4B8A9}">
  <dimension ref="A2:D20"/>
  <sheetViews>
    <sheetView zoomScale="130" zoomScaleNormal="130" workbookViewId="0">
      <selection activeCell="C12" sqref="C12"/>
    </sheetView>
  </sheetViews>
  <sheetFormatPr defaultColWidth="11.42578125" defaultRowHeight="15" x14ac:dyDescent="0.25"/>
  <cols>
    <col min="2" max="2" width="24.140625" customWidth="1"/>
    <col min="3" max="3" width="88.140625" customWidth="1"/>
    <col min="8" max="8" width="14.7109375" customWidth="1"/>
    <col min="9" max="9" width="17.140625" customWidth="1"/>
  </cols>
  <sheetData>
    <row r="2" spans="1:4" x14ac:dyDescent="0.25">
      <c r="B2" t="s">
        <v>10</v>
      </c>
      <c r="C2" s="1">
        <v>0.33333333333333331</v>
      </c>
    </row>
    <row r="3" spans="1:4" ht="15.75" thickBot="1" x14ac:dyDescent="0.3"/>
    <row r="4" spans="1:4" ht="30" thickTop="1" thickBot="1" x14ac:dyDescent="0.5">
      <c r="B4" s="38" t="s">
        <v>3</v>
      </c>
      <c r="C4" s="38"/>
      <c r="D4" s="38"/>
    </row>
    <row r="5" spans="1:4" ht="20.25" thickTop="1" thickBot="1" x14ac:dyDescent="0.35">
      <c r="B5" s="20" t="s">
        <v>19</v>
      </c>
      <c r="C5" s="20" t="s">
        <v>16</v>
      </c>
      <c r="D5" s="20" t="s">
        <v>18</v>
      </c>
    </row>
    <row r="6" spans="1:4" ht="15.75" thickTop="1" x14ac:dyDescent="0.25">
      <c r="B6" s="17" t="s">
        <v>26</v>
      </c>
      <c r="C6" s="24" t="s">
        <v>58</v>
      </c>
      <c r="D6" s="22">
        <v>6.9444444444444441E-3</v>
      </c>
    </row>
    <row r="7" spans="1:4" ht="30" x14ac:dyDescent="0.25">
      <c r="B7" s="7" t="s">
        <v>12</v>
      </c>
      <c r="C7" s="23" t="s">
        <v>63</v>
      </c>
      <c r="D7" s="11">
        <v>4.1666666666666664E-2</v>
      </c>
    </row>
    <row r="8" spans="1:4" x14ac:dyDescent="0.25">
      <c r="A8" t="s">
        <v>11</v>
      </c>
      <c r="B8" s="7" t="s">
        <v>33</v>
      </c>
      <c r="C8" s="23"/>
      <c r="D8" s="11"/>
    </row>
    <row r="9" spans="1:4" x14ac:dyDescent="0.25">
      <c r="B9" s="7" t="s">
        <v>20</v>
      </c>
      <c r="C9" s="23" t="s">
        <v>60</v>
      </c>
      <c r="D9" s="11">
        <v>3.472222222222222E-3</v>
      </c>
    </row>
    <row r="10" spans="1:4" ht="135" x14ac:dyDescent="0.25">
      <c r="B10" s="7" t="s">
        <v>7</v>
      </c>
      <c r="C10" s="23" t="s">
        <v>61</v>
      </c>
      <c r="D10" s="11">
        <v>0.20833333333333334</v>
      </c>
    </row>
    <row r="11" spans="1:4" x14ac:dyDescent="0.25">
      <c r="B11" s="7" t="s">
        <v>31</v>
      </c>
      <c r="C11" s="25"/>
      <c r="D11" s="11"/>
    </row>
    <row r="12" spans="1:4" x14ac:dyDescent="0.25">
      <c r="B12" s="7" t="s">
        <v>5</v>
      </c>
      <c r="C12" s="25"/>
      <c r="D12" s="11"/>
    </row>
    <row r="13" spans="1:4" x14ac:dyDescent="0.25">
      <c r="B13" s="7" t="s">
        <v>13</v>
      </c>
      <c r="C13" s="25"/>
      <c r="D13" s="11"/>
    </row>
    <row r="14" spans="1:4" ht="135" x14ac:dyDescent="0.25">
      <c r="B14" s="7" t="s">
        <v>24</v>
      </c>
      <c r="C14" s="25" t="s">
        <v>62</v>
      </c>
      <c r="D14" s="11">
        <v>5.5555555555555552E-2</v>
      </c>
    </row>
    <row r="15" spans="1:4" x14ac:dyDescent="0.25">
      <c r="B15" s="7" t="s">
        <v>15</v>
      </c>
      <c r="C15" s="25" t="s">
        <v>59</v>
      </c>
      <c r="D15" s="11">
        <v>2.0833333333333332E-2</v>
      </c>
    </row>
    <row r="16" spans="1:4" ht="15.75" thickBot="1" x14ac:dyDescent="0.3">
      <c r="B16" s="12" t="s">
        <v>27</v>
      </c>
      <c r="C16" s="13" t="s">
        <v>57</v>
      </c>
      <c r="D16" s="14">
        <v>6.9444444444444441E-3</v>
      </c>
    </row>
    <row r="17" spans="2:4" ht="20.25" thickTop="1" thickBot="1" x14ac:dyDescent="0.35">
      <c r="B17" s="15" t="s">
        <v>8</v>
      </c>
      <c r="C17" s="39">
        <f>SUM(D6:D16)</f>
        <v>0.34374999999999994</v>
      </c>
      <c r="D17" s="39"/>
    </row>
    <row r="18" spans="2:4" ht="15.75" thickTop="1" x14ac:dyDescent="0.25"/>
    <row r="20" spans="2:4" x14ac:dyDescent="0.25">
      <c r="B20" t="s">
        <v>9</v>
      </c>
      <c r="C20" s="1">
        <f>IF(C17&gt;C2,C17-C2,0)</f>
        <v>1.041666666666663E-2</v>
      </c>
    </row>
  </sheetData>
  <mergeCells count="2">
    <mergeCell ref="B4:D4"/>
    <mergeCell ref="C17:D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C1D8-ADAD-4649-9559-414264B70E9A}">
  <dimension ref="A2:D20"/>
  <sheetViews>
    <sheetView zoomScale="115" zoomScaleNormal="115" workbookViewId="0">
      <selection activeCell="D8" sqref="D8"/>
    </sheetView>
  </sheetViews>
  <sheetFormatPr defaultColWidth="11.42578125" defaultRowHeight="15" x14ac:dyDescent="0.25"/>
  <cols>
    <col min="2" max="2" width="24.28515625" customWidth="1"/>
    <col min="3" max="3" width="89" customWidth="1"/>
    <col min="8" max="8" width="14.7109375" customWidth="1"/>
    <col min="9" max="9" width="17.140625" customWidth="1"/>
  </cols>
  <sheetData>
    <row r="2" spans="1:4" x14ac:dyDescent="0.25">
      <c r="B2" t="s">
        <v>10</v>
      </c>
      <c r="C2" s="1">
        <v>0.33333333333333331</v>
      </c>
    </row>
    <row r="3" spans="1:4" ht="15.75" thickBot="1" x14ac:dyDescent="0.3"/>
    <row r="4" spans="1:4" ht="30" thickTop="1" thickBot="1" x14ac:dyDescent="0.5">
      <c r="B4" s="38" t="s">
        <v>4</v>
      </c>
      <c r="C4" s="38"/>
      <c r="D4" s="38"/>
    </row>
    <row r="5" spans="1:4" ht="20.25" thickTop="1" thickBot="1" x14ac:dyDescent="0.35">
      <c r="B5" s="20" t="s">
        <v>19</v>
      </c>
      <c r="C5" s="20" t="s">
        <v>16</v>
      </c>
      <c r="D5" s="20" t="s">
        <v>18</v>
      </c>
    </row>
    <row r="6" spans="1:4" ht="135.75" thickTop="1" x14ac:dyDescent="0.25">
      <c r="B6" s="17" t="s">
        <v>26</v>
      </c>
      <c r="C6" s="24" t="s">
        <v>66</v>
      </c>
      <c r="D6" s="22">
        <v>3.8194444444444441E-2</v>
      </c>
    </row>
    <row r="7" spans="1:4" ht="45" x14ac:dyDescent="0.25">
      <c r="B7" s="7" t="s">
        <v>12</v>
      </c>
      <c r="C7" s="23" t="s">
        <v>65</v>
      </c>
      <c r="D7" s="11">
        <v>3.125E-2</v>
      </c>
    </row>
    <row r="8" spans="1:4" ht="30" x14ac:dyDescent="0.25">
      <c r="A8" t="s">
        <v>11</v>
      </c>
      <c r="B8" s="7" t="s">
        <v>25</v>
      </c>
      <c r="C8" s="23" t="s">
        <v>69</v>
      </c>
      <c r="D8" s="11">
        <v>9.375E-2</v>
      </c>
    </row>
    <row r="9" spans="1:4" x14ac:dyDescent="0.25">
      <c r="B9" s="7" t="s">
        <v>20</v>
      </c>
      <c r="C9" s="23" t="s">
        <v>49</v>
      </c>
      <c r="D9" s="11">
        <v>1.0416666666666666E-2</v>
      </c>
    </row>
    <row r="10" spans="1:4" ht="45" x14ac:dyDescent="0.25">
      <c r="B10" s="7" t="s">
        <v>7</v>
      </c>
      <c r="C10" s="23" t="s">
        <v>67</v>
      </c>
      <c r="D10" s="11">
        <v>3.8194444444444441E-2</v>
      </c>
    </row>
    <row r="11" spans="1:4" x14ac:dyDescent="0.25">
      <c r="B11" s="7" t="s">
        <v>31</v>
      </c>
      <c r="C11" s="25" t="s">
        <v>64</v>
      </c>
      <c r="D11" s="11">
        <v>2.0833333333333332E-2</v>
      </c>
    </row>
    <row r="12" spans="1:4" x14ac:dyDescent="0.25">
      <c r="B12" s="7" t="s">
        <v>5</v>
      </c>
      <c r="C12" s="25"/>
      <c r="D12" s="11"/>
    </row>
    <row r="13" spans="1:4" x14ac:dyDescent="0.25">
      <c r="B13" s="7" t="s">
        <v>34</v>
      </c>
      <c r="C13" s="25"/>
      <c r="D13" s="11"/>
    </row>
    <row r="14" spans="1:4" ht="90" x14ac:dyDescent="0.25">
      <c r="B14" s="7" t="s">
        <v>24</v>
      </c>
      <c r="C14" s="25" t="s">
        <v>68</v>
      </c>
      <c r="D14" s="11">
        <v>5.2083333333333336E-2</v>
      </c>
    </row>
    <row r="15" spans="1:4" x14ac:dyDescent="0.25">
      <c r="B15" s="7" t="s">
        <v>15</v>
      </c>
      <c r="C15" s="25"/>
      <c r="D15" s="11"/>
    </row>
    <row r="16" spans="1:4" ht="45.75" thickBot="1" x14ac:dyDescent="0.3">
      <c r="B16" s="12" t="s">
        <v>27</v>
      </c>
      <c r="C16" s="13" t="s">
        <v>70</v>
      </c>
      <c r="D16" s="14">
        <v>4.8611111111111112E-2</v>
      </c>
    </row>
    <row r="17" spans="2:4" ht="20.25" thickTop="1" thickBot="1" x14ac:dyDescent="0.35">
      <c r="B17" s="15" t="s">
        <v>8</v>
      </c>
      <c r="C17" s="39">
        <f>SUM(D6:D16)</f>
        <v>0.33333333333333331</v>
      </c>
      <c r="D17" s="39"/>
    </row>
    <row r="18" spans="2:4" ht="15.75" thickTop="1" x14ac:dyDescent="0.25"/>
    <row r="20" spans="2:4" x14ac:dyDescent="0.25">
      <c r="B20" t="s">
        <v>9</v>
      </c>
      <c r="C20" s="1">
        <f>IF(C17&gt;C2,C17-C2,0)</f>
        <v>0</v>
      </c>
    </row>
  </sheetData>
  <mergeCells count="2">
    <mergeCell ref="B4:D4"/>
    <mergeCell ref="C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Résumé de la semaine</vt:lpstr>
      <vt:lpstr>Lundi</vt:lpstr>
      <vt:lpstr>Mardi</vt:lpstr>
      <vt:lpstr>Mercredi</vt:lpstr>
      <vt:lpstr>Jeudi</vt:lpstr>
      <vt:lpstr>Vendredi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Catarino Dinis, Jimmy</cp:lastModifiedBy>
  <dcterms:created xsi:type="dcterms:W3CDTF">2019-01-31T15:30:09Z</dcterms:created>
  <dcterms:modified xsi:type="dcterms:W3CDTF">2019-05-27T06:18:01Z</dcterms:modified>
</cp:coreProperties>
</file>