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8F223E68-3C59-42A3-8BCE-7BBEBCCD58F0}" xr6:coauthVersionLast="31" xr6:coauthVersionMax="40" xr10:uidLastSave="{00000000-0000-0000-0000-000000000000}"/>
  <bookViews>
    <workbookView xWindow="-90" yWindow="-90" windowWidth="19380" windowHeight="93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7" l="1"/>
  <c r="C16" i="7"/>
  <c r="C15" i="7"/>
  <c r="C14" i="7"/>
  <c r="C12" i="7"/>
  <c r="C11" i="7"/>
  <c r="C8" i="7"/>
  <c r="C7" i="7"/>
  <c r="C5" i="7"/>
  <c r="C4" i="7"/>
  <c r="C3" i="7"/>
  <c r="C18" i="7" l="1"/>
  <c r="C18" i="3" l="1"/>
  <c r="C20" i="3" s="1"/>
  <c r="C17" i="2" l="1"/>
  <c r="C17" i="4"/>
  <c r="C17" i="5"/>
  <c r="C17" i="6"/>
  <c r="C20" i="6" s="1"/>
  <c r="C20" i="5" l="1"/>
  <c r="C19" i="2"/>
  <c r="C20" i="4" l="1"/>
</calcChain>
</file>

<file path=xl/sharedStrings.xml><?xml version="1.0" encoding="utf-8"?>
<sst xmlns="http://schemas.openxmlformats.org/spreadsheetml/2006/main" count="145" uniqueCount="66">
  <si>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</si>
  <si>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</si>
  <si>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</si>
  <si>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</si>
  <si>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</si>
  <si>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</si>
  <si>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</si>
  <si>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</si>
  <si>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</si>
  <si>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</si>
  <si>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</si>
  <si>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</si>
  <si>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</si>
  <si>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</si>
  <si>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</si>
  <si>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</si>
  <si>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</si>
  <si>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</si>
  <si>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</si>
  <si>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</si>
  <si>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</si>
  <si>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</si>
  <si>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</si>
  <si>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</si>
  <si>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</si>
  <si>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</si>
  <si>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</si>
  <si>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Autres</t>
  </si>
  <si>
    <t>Total heure</t>
  </si>
  <si>
    <t>PC  voyager/participant</t>
  </si>
  <si>
    <t>Rangement</t>
  </si>
  <si>
    <t>Audio visuel</t>
  </si>
  <si>
    <t>PowerPoint</t>
  </si>
  <si>
    <t>Powerpoint</t>
  </si>
  <si>
    <t>Congé - Pentecôte</t>
  </si>
  <si>
    <t>Préparation de caméra + installation avec P.A au BR34</t>
  </si>
  <si>
    <t xml:space="preserve">Préparation de mtériel pour une personne - voting vote
Préparation d'un laptop + imprimante
Préparation d'un laptop + 2 clickers + adaptateur et un voting vote - appel de la personne pour connaitre les dates et lui demander l'adaptateur qu'il veut - je lui ai dit l'adaptateur que j'ai préparé et cela est correct, ca lui va </t>
  </si>
  <si>
    <t>Check d'un port dans une armoire de brassage - le port n'est pas configuré sous staff
Une personne a rdv avec mon manager - le laisse entrer la personne
Demande de chargeur pour son laptop</t>
  </si>
  <si>
    <t>Modification des documentations animées sous powerpoint - mise en forme des docs par rapport aux changements sur le site web</t>
  </si>
  <si>
    <t>Remplissage de mon journal de bord de la semaine passé + envoi
Remplissage de mon journal de bord</t>
  </si>
  <si>
    <t>Check des pc voyagers</t>
  </si>
  <si>
    <t>rangement du matériel dans le bureau</t>
  </si>
  <si>
    <t>Livraison ipad au M230 - la personne n'est pas la - elle a rdv avec mon manager à 15h, j'irai avec lui - explication avec mon manager à la PC/FA de comment fonctionne l'ipad pour le programme, explication du code pour le kart d'ipad et changement d'un spare qui est assigné à un nouveau participant</t>
  </si>
  <si>
    <t>Check des mails
Check mail du cpnv - je suis accepté à l'ECAL pour mon 2ème stage - check de ce qu'il faut que j'imprime
Problème de turning point - changement des usb entre les 2 - 1 sur 2 fonctionne - demander à un de mes collègue demain pour qu'il vérifie cela parce qu'il a les accès
Tri de mes mails du cpnv - ma boite est presque pleine</t>
  </si>
  <si>
    <t>Préparation de 11 caméras pour une installation de demain</t>
  </si>
  <si>
    <t>Réception d'un appel d'une personne qui n'arrive pas à se connecter sur un pc voyager - la personne doit se connecter avec son compte et non avec le compte du voyager</t>
  </si>
  <si>
    <t>Récupération de 2 sacs IMD pour nous dans un bureau
accueil d'un des candidats pour un entretien pour le 2ème stage
Impression de mon contrat de stage et signature mise - scan et attente d'une réponse de M.Ithurbide</t>
  </si>
  <si>
    <t>Configuration des voting pour turningPoint que demande une personne 
Check de mes tickets
Ajout de matériels à une réservation</t>
  </si>
  <si>
    <t>Récupération de 5 caméras installés dont on aura besoin cet après-midi.
Installation de 11 caméras pour le programme
Copie des films des caméras - désinstallation de certaines pour les réinstaller à d'autres endroits - préparation d'une salle en cachant les câbles + préparation d'une autre salle + check des salles à l'ELC
Direction BR32 pour copier les fichiers des caméras - la personne qui gère le programme m'a dit qu'ils ont en pour encore 30 min - j'attend  - appel Eqbal pour lui dire qu'il ne peut pas faire les copies à l'ELC et explication de comment on doit renommer certains fichiers qui viennent des pièces de négociations - attente et retour au bureau
Installation d'un haut-parleur</t>
  </si>
  <si>
    <t>Remplissage du journal de bord de hier
Remplissage du journal de bord</t>
  </si>
  <si>
    <t>Check mails -  check des rdv et de ce qu'il faut faire
Impression de 2 autres exemplaires de mon contrat pour le 2ème stage - signature des 2 - envoi de mon passport en couleur par mail à mon futur responsable de stage - il ne me reste qu'à envoyer tous les autres papiers par la poste
Discussion avec un collègue</t>
  </si>
  <si>
    <t>Demande de cables pour un appareil photo pour le brancher sur un laptop + demande de le brancher sur les pc des auditorium
Demande d'ouvrir une porte + réception d'une caméra avec un chargeur d'iphone + demande de cable
Demande d'une imprimante qui est réservé - check avec la personne de l'encre en réserve
Une personne veut voir un collègue
Récupération d'un spyder phone - rangement et check de la réservation</t>
  </si>
  <si>
    <t>Installation de 4 pcs avec un collègue dans un auditoire - on attend ils auront 15 min de retards
Installation de 12 pcs avec Eqbal dans un auditoire pour un programme
Installation d'une imprimante + rangement 2 imprimantes au stock</t>
  </si>
  <si>
    <t>Commencement du powerpoint à faire pour la présentation du stage et à rendre en même temps que le rapport de stage (déjà fait)
Continue du powerpoint avec eqbal pour se mettre d'accord sur le sommaire ainsi que de quoi on va parler
Ajout de note dans le powerpoint et création de hiérarchie en dessins</t>
  </si>
  <si>
    <t>Check des tickets
Check des réservations
Check des imprimantes qui sont en réservations</t>
  </si>
  <si>
    <t>Check des mails</t>
  </si>
  <si>
    <t>Récupération de pc - un collègue les a déjà récupérer à 7h30
Check des tickets</t>
  </si>
  <si>
    <t>Suite du powerpoint</t>
  </si>
  <si>
    <t>Problème d'outlook sur mac - demande d'aide à un collègue parce que le mac est en chinois pour les menus - on supprime le compte - dès qu'il sera supprimé, je le rajouterai à nouveau
Problème de Wifi - la carte de wifi est désactiver et la personne est en mode avion - réactivation de la carte - tout est bon</t>
  </si>
  <si>
    <t>Rangement de matériels dans un carton afin de ranger le bureau</t>
  </si>
  <si>
    <t>Check des study room</t>
  </si>
  <si>
    <t>Aide au M100</t>
  </si>
  <si>
    <t>Préparation de 19 caméras pour un programme - adaptateur mini &amp; micro - format + création de la réservation
Préparation de TurningPoint + test pour voir s'ils fonctionnent avec l'USB
Installation de caméras en A1xx et en A0xx</t>
  </si>
  <si>
    <t>Remplissage du journal de bord</t>
  </si>
  <si>
    <t>Check des pc participants de retour d'un programme - il en manque 1 il est derrière la place de la PC/FA - Récupération du pc manquant
Check de pc voyager revenu d'un programme</t>
  </si>
  <si>
    <r>
      <t xml:space="preserve">Commentaire:
</t>
    </r>
    <r>
      <rPr>
        <sz val="12"/>
        <color theme="0"/>
        <rFont val="Calibri"/>
        <family val="2"/>
        <scheme val="minor"/>
      </rPr>
      <t>Pendant cette semaine, j'ai effectué beaucoup d'installation pour des programmes avec Eqbal. On a du préparer une trentaine de caméras pendant la semaine, les installer, copier les fichiers sur les pcs des salles ou dans d'autres salles, etc ...
J'ai commencé à bosser sur le powerpoint pour la présentation du stage du 2 juillet que l'on doit rendre le 28 juin max avec Eqbal.
J'ai aussi eu une intervention au bureau sur un MAC perso concernant l'application Outlook qui ne se mettait plus à jour. Les textes sur le pc sont écris en chinois, donc j'ai demandé de l'aide à un collègue qui connait mieux MAC, on a passé des heures sur son problème, on a déconnecter le compte, reco, ça ne marchait pas (plusieurs méthode pour la reconnection), on a désinstaller tout Office puis on la réinstaller, son office ne trouve pas la clé de licence - Au final on a pas réussi à résoudre son problème - la personne à ses mails sur son téléphone ou sur son pc mais avec le web browser.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</si>
</sst>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0"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PowerPoint</c:v>
                </c:pt>
              </c:strCache>
            </c:strRef>
          </c:cat>
          <c:val>
            <c:numRef>
              <c:f>'Résumé de la semaine'!$C$3:$C$16</c:f>
              <c:numCache>
                <c:formatCode>[$-F400]h:mm:ss\ AM/PM</c:formatCode>
                <c:ptCount val="14"/>
                <c:pt idx="0">
                  <c:v>0.10069444444444445</c:v>
                </c:pt>
                <c:pt idx="1">
                  <c:v>3.125E-2</c:v>
                </c:pt>
                <c:pt idx="2">
                  <c:v>3.125E-2</c:v>
                </c:pt>
                <c:pt idx="4">
                  <c:v>5.5555555555555552E-2</c:v>
                </c:pt>
                <c:pt idx="5">
                  <c:v>7.9861111111111119E-2</c:v>
                </c:pt>
                <c:pt idx="8">
                  <c:v>8.3333333333333329E-2</c:v>
                </c:pt>
                <c:pt idx="9">
                  <c:v>0.13541666666666666</c:v>
                </c:pt>
                <c:pt idx="11">
                  <c:v>3.8194444444444448E-2</c:v>
                </c:pt>
                <c:pt idx="12">
                  <c:v>0.52777777777777779</c:v>
                </c:pt>
                <c:pt idx="13">
                  <c:v>0.2986111111111111</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Documentation</c:v>
                </c:pt>
                <c:pt idx="3">
                  <c:v>RMA</c:v>
                </c:pt>
                <c:pt idx="4">
                  <c:v>Audio Visuel</c:v>
                </c:pt>
                <c:pt idx="5">
                  <c:v>PC voyager/participant</c:v>
                </c:pt>
                <c:pt idx="6">
                  <c:v>Installation</c:v>
                </c:pt>
                <c:pt idx="7">
                  <c:v>Rangement</c:v>
                </c:pt>
                <c:pt idx="8">
                  <c:v>Intervention (chez l'IT)</c:v>
                </c:pt>
                <c:pt idx="9">
                  <c:v>Autres</c:v>
                </c:pt>
                <c:pt idx="10">
                  <c:v>Meeting</c:v>
                </c:pt>
                <c:pt idx="11">
                  <c:v>Excel</c:v>
                </c:pt>
              </c:strCache>
            </c:strRef>
          </c:cat>
          <c:val>
            <c:numRef>
              <c:f>Lundi!$D$5:$D$16</c:f>
              <c:numCache>
                <c:formatCode>[$-F400]h:mm:ss\ AM/PM</c:formatCode>
                <c:ptCount val="12"/>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Rangement</c:v>
                </c:pt>
                <c:pt idx="4">
                  <c:v>Audio Visuel</c:v>
                </c:pt>
                <c:pt idx="5">
                  <c:v>PC voyager/participant</c:v>
                </c:pt>
                <c:pt idx="6">
                  <c:v>Documentation</c:v>
                </c:pt>
                <c:pt idx="7">
                  <c:v>PowerPoint</c:v>
                </c:pt>
                <c:pt idx="8">
                  <c:v>Intervention (chez l'IT)</c:v>
                </c:pt>
                <c:pt idx="9">
                  <c:v>Installation</c:v>
                </c:pt>
                <c:pt idx="10">
                  <c:v>Meeting</c:v>
                </c:pt>
                <c:pt idx="11">
                  <c:v>autres</c:v>
                </c:pt>
              </c:strCache>
            </c:strRef>
          </c:cat>
          <c:val>
            <c:numRef>
              <c:f>Mardi!$D$6:$D$17</c:f>
              <c:numCache>
                <c:formatCode>[$-F400]h:mm:ss\ AM/PM</c:formatCode>
                <c:ptCount val="12"/>
                <c:pt idx="0">
                  <c:v>4.1666666666666664E-2</c:v>
                </c:pt>
                <c:pt idx="1">
                  <c:v>3.125E-2</c:v>
                </c:pt>
                <c:pt idx="2">
                  <c:v>2.4305555555555556E-2</c:v>
                </c:pt>
                <c:pt idx="3">
                  <c:v>2.0833333333333332E-2</c:v>
                </c:pt>
                <c:pt idx="4">
                  <c:v>2.4305555555555556E-2</c:v>
                </c:pt>
                <c:pt idx="5">
                  <c:v>2.0833333333333332E-2</c:v>
                </c:pt>
                <c:pt idx="7">
                  <c:v>8.3333333333333329E-2</c:v>
                </c:pt>
                <c:pt idx="8">
                  <c:v>1.0416666666666666E-2</c:v>
                </c:pt>
                <c:pt idx="9">
                  <c:v>1.3888888888888888E-2</c:v>
                </c:pt>
                <c:pt idx="11">
                  <c:v>7.6388888888888895E-2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Rangement</c:v>
                </c:pt>
                <c:pt idx="2">
                  <c:v>Excel</c:v>
                </c:pt>
                <c:pt idx="3">
                  <c:v>Audio visuel</c:v>
                </c:pt>
                <c:pt idx="4">
                  <c:v>PC  voyager/participant</c:v>
                </c:pt>
                <c:pt idx="5">
                  <c:v>Autres</c:v>
                </c:pt>
                <c:pt idx="6">
                  <c:v>Ipad</c:v>
                </c:pt>
                <c:pt idx="7">
                  <c:v>PowerPoint</c:v>
                </c:pt>
                <c:pt idx="8">
                  <c:v>Intervention (Chez l'IT)</c:v>
                </c:pt>
                <c:pt idx="9">
                  <c:v>Installation</c:v>
                </c:pt>
                <c:pt idx="10">
                  <c:v>Documentation</c:v>
                </c:pt>
              </c:strCache>
            </c:strRef>
          </c:cat>
          <c:val>
            <c:numRef>
              <c:f>Mercredi!$D$6:$D$16</c:f>
              <c:numCache>
                <c:formatCode>[$-F400]h:mm:ss\ AM/PM</c:formatCode>
                <c:ptCount val="11"/>
                <c:pt idx="0">
                  <c:v>3.125E-2</c:v>
                </c:pt>
                <c:pt idx="5">
                  <c:v>2.0833333333333332E-2</c:v>
                </c:pt>
                <c:pt idx="8">
                  <c:v>6.9444444444444441E-3</c:v>
                </c:pt>
                <c:pt idx="9">
                  <c:v>0.31944444444444448</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PC voyager/participant</c:v>
                </c:pt>
                <c:pt idx="2">
                  <c:v>PowerPoint</c:v>
                </c:pt>
                <c:pt idx="3">
                  <c:v>Excel</c:v>
                </c:pt>
                <c:pt idx="4">
                  <c:v>Audio Visuel</c:v>
                </c:pt>
                <c:pt idx="5">
                  <c:v>Rangement</c:v>
                </c:pt>
                <c:pt idx="6">
                  <c:v>Ipad</c:v>
                </c:pt>
                <c:pt idx="7">
                  <c:v>Documentation</c:v>
                </c:pt>
                <c:pt idx="8">
                  <c:v>Intervention (Chez l'IT)</c:v>
                </c:pt>
                <c:pt idx="9">
                  <c:v>Installation</c:v>
                </c:pt>
                <c:pt idx="10">
                  <c:v>Autres</c:v>
                </c:pt>
              </c:strCache>
            </c:strRef>
          </c:cat>
          <c:val>
            <c:numRef>
              <c:f>Jeudi!$D$6:$D$16</c:f>
              <c:numCache>
                <c:formatCode>[$-F400]h:mm:ss\ AM/PM</c:formatCode>
                <c:ptCount val="11"/>
                <c:pt idx="0">
                  <c:v>1.3888888888888888E-2</c:v>
                </c:pt>
                <c:pt idx="2">
                  <c:v>0.19791666666666666</c:v>
                </c:pt>
                <c:pt idx="3">
                  <c:v>1.0416666666666666E-2</c:v>
                </c:pt>
                <c:pt idx="8">
                  <c:v>2.7777777777777776E-2</c:v>
                </c:pt>
                <c:pt idx="9">
                  <c:v>5.9027777777777783E-2</c:v>
                </c:pt>
                <c:pt idx="10">
                  <c:v>3.4722222222222224E-2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PC voyager/participant</c:v>
                </c:pt>
                <c:pt idx="2">
                  <c:v>Check Salle</c:v>
                </c:pt>
                <c:pt idx="3">
                  <c:v>Excel</c:v>
                </c:pt>
                <c:pt idx="4">
                  <c:v>Audio Visuel</c:v>
                </c:pt>
                <c:pt idx="5">
                  <c:v>Rangement</c:v>
                </c:pt>
                <c:pt idx="6">
                  <c:v>Ipad</c:v>
                </c:pt>
                <c:pt idx="7">
                  <c:v>Powerpoint</c:v>
                </c:pt>
                <c:pt idx="8">
                  <c:v>Intervention (Chez l'IT)</c:v>
                </c:pt>
                <c:pt idx="9">
                  <c:v>Installation</c:v>
                </c:pt>
                <c:pt idx="10">
                  <c:v>Autres</c:v>
                </c:pt>
              </c:strCache>
            </c:strRef>
          </c:cat>
          <c:val>
            <c:numRef>
              <c:f>Vendredi!$D$6:$D$16</c:f>
              <c:numCache>
                <c:formatCode>[$-F400]h:mm:ss\ AM/PM</c:formatCode>
                <c:ptCount val="11"/>
                <c:pt idx="0">
                  <c:v>1.3888888888888888E-2</c:v>
                </c:pt>
                <c:pt idx="1">
                  <c:v>5.9027777777777783E-2</c:v>
                </c:pt>
                <c:pt idx="2">
                  <c:v>3.125E-2</c:v>
                </c:pt>
                <c:pt idx="3">
                  <c:v>3.472222222222222E-3</c:v>
                </c:pt>
                <c:pt idx="4">
                  <c:v>3.125E-2</c:v>
                </c:pt>
                <c:pt idx="5">
                  <c:v>6.9444444444444441E-3</c:v>
                </c:pt>
                <c:pt idx="7">
                  <c:v>1.7361111111111112E-2</c:v>
                </c:pt>
                <c:pt idx="8">
                  <c:v>3.8194444444444441E-2</c:v>
                </c:pt>
                <c:pt idx="9">
                  <c:v>0.13541666666666666</c:v>
                </c:pt>
                <c:pt idx="10">
                  <c:v>3.472222222222222E-3</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225515</xdr:colOff>
      <xdr:row>0</xdr:row>
      <xdr:rowOff>157028</xdr:rowOff>
    </xdr:from>
    <xdr:to>
      <xdr:col>15</xdr:col>
      <xdr:colOff>256760</xdr:colOff>
      <xdr:row>22</xdr:row>
      <xdr:rowOff>173936</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417447</xdr:colOff>
      <xdr:row>0</xdr:row>
      <xdr:rowOff>102882</xdr:rowOff>
    </xdr:from>
    <xdr:to>
      <xdr:col>14</xdr:col>
      <xdr:colOff>161925</xdr:colOff>
      <xdr:row>17</xdr:row>
      <xdr:rowOff>114301</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6"/>
  <sheetViews>
    <sheetView tabSelected="1" topLeftCell="A7" zoomScale="145" zoomScaleNormal="145" workbookViewId="0">
      <selection activeCell="J36" sqref="J36"/>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SUM(Mardi!D6,Mercredi!D6,Jeudi!D6,Vendredi!D6)</f>
        <v>0.10069444444444445</v>
      </c>
    </row>
    <row r="4" spans="2:3" x14ac:dyDescent="0.25">
      <c r="B4" s="30" t="s">
        <v>5</v>
      </c>
      <c r="C4" s="34">
        <f>SUM(Mardi!D7)</f>
        <v>3.125E-2</v>
      </c>
    </row>
    <row r="5" spans="2:3" x14ac:dyDescent="0.25">
      <c r="B5" s="30" t="s">
        <v>25</v>
      </c>
      <c r="C5" s="34">
        <f>SUM(Vendredi!D8)</f>
        <v>3.125E-2</v>
      </c>
    </row>
    <row r="6" spans="2:3" x14ac:dyDescent="0.25">
      <c r="B6" s="30" t="s">
        <v>6</v>
      </c>
      <c r="C6" s="34"/>
    </row>
    <row r="7" spans="2:3" x14ac:dyDescent="0.25">
      <c r="B7" s="30" t="s">
        <v>7</v>
      </c>
      <c r="C7" s="34">
        <f>SUM(Mardi!D10,Vendredi!D10)</f>
        <v>5.5555555555555552E-2</v>
      </c>
    </row>
    <row r="8" spans="2:3" x14ac:dyDescent="0.25">
      <c r="B8" s="30" t="s">
        <v>12</v>
      </c>
      <c r="C8" s="34">
        <f>SUM(Mardi!D11,Vendredi!D7)</f>
        <v>7.9861111111111119E-2</v>
      </c>
    </row>
    <row r="9" spans="2:3" x14ac:dyDescent="0.25">
      <c r="B9" s="30" t="s">
        <v>13</v>
      </c>
      <c r="C9" s="34"/>
    </row>
    <row r="10" spans="2:3" x14ac:dyDescent="0.25">
      <c r="B10" s="30" t="s">
        <v>14</v>
      </c>
      <c r="C10" s="34"/>
    </row>
    <row r="11" spans="2:3" x14ac:dyDescent="0.25">
      <c r="B11" s="30" t="s">
        <v>21</v>
      </c>
      <c r="C11" s="34">
        <f>SUM(Mardi!D14,Mercredi!D14,Jeudi!D14,Vendredi!D14)</f>
        <v>8.3333333333333329E-2</v>
      </c>
    </row>
    <row r="12" spans="2:3" x14ac:dyDescent="0.25">
      <c r="B12" s="30" t="s">
        <v>27</v>
      </c>
      <c r="C12" s="34">
        <f>SUM(Mardi!D17,Mercredi!D11,Jeudi!D16,Vendredi!D16)</f>
        <v>0.13541666666666666</v>
      </c>
    </row>
    <row r="13" spans="2:3" x14ac:dyDescent="0.25">
      <c r="B13" s="30" t="s">
        <v>17</v>
      </c>
      <c r="C13" s="34"/>
    </row>
    <row r="14" spans="2:3" x14ac:dyDescent="0.25">
      <c r="B14" s="30" t="s">
        <v>20</v>
      </c>
      <c r="C14" s="34">
        <f>SUM(Mardi!D8,Jeudi!D9,Vendredi!D9)</f>
        <v>3.8194444444444448E-2</v>
      </c>
    </row>
    <row r="15" spans="2:3" x14ac:dyDescent="0.25">
      <c r="B15" s="30" t="s">
        <v>15</v>
      </c>
      <c r="C15" s="34">
        <f>SUM(Mardi!D15,Mercredi!D15,Jeudi!D15,Vendredi!D15)</f>
        <v>0.52777777777777779</v>
      </c>
    </row>
    <row r="16" spans="2:3" x14ac:dyDescent="0.25">
      <c r="B16" s="30" t="s">
        <v>32</v>
      </c>
      <c r="C16" s="34">
        <f>SUM(Mardi!D13,Jeudi!D8,Vendredi!D13)</f>
        <v>0.2986111111111111</v>
      </c>
    </row>
    <row r="17" spans="2:6" ht="15.75" thickBot="1" x14ac:dyDescent="0.3">
      <c r="B17" s="31" t="s">
        <v>30</v>
      </c>
      <c r="C17" s="35">
        <f>SUM(Mardi!D9,Vendredi!D11)</f>
        <v>2.7777777777777776E-2</v>
      </c>
    </row>
    <row r="18" spans="2:6" ht="16.5" thickTop="1" thickBot="1" x14ac:dyDescent="0.3">
      <c r="B18" s="31" t="s">
        <v>28</v>
      </c>
      <c r="C18" s="36">
        <f>SUM(C3:C17)</f>
        <v>1.4097222222222221</v>
      </c>
    </row>
    <row r="19" spans="2:6" ht="15.75" thickTop="1" x14ac:dyDescent="0.25"/>
    <row r="21" spans="2:6" ht="14.85" customHeight="1" x14ac:dyDescent="0.25">
      <c r="B21" s="37" t="s">
        <v>65</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ht="15" customHeight="1" x14ac:dyDescent="0.25">
      <c r="B32" s="37"/>
      <c r="C32" s="37"/>
      <c r="D32" s="37"/>
      <c r="E32" s="37"/>
      <c r="F32" s="37"/>
    </row>
    <row r="33" spans="2:6" ht="15" customHeight="1" x14ac:dyDescent="0.25">
      <c r="B33" s="37"/>
      <c r="C33" s="37"/>
      <c r="D33" s="37"/>
      <c r="E33" s="37"/>
      <c r="F33" s="37"/>
    </row>
    <row r="34" spans="2:6" ht="15" customHeight="1" x14ac:dyDescent="0.25">
      <c r="B34" s="37"/>
      <c r="C34" s="37"/>
      <c r="D34" s="37"/>
      <c r="E34" s="37"/>
      <c r="F34" s="37"/>
    </row>
    <row r="35" spans="2:6" x14ac:dyDescent="0.25">
      <c r="B35" s="37"/>
      <c r="C35" s="37"/>
      <c r="D35" s="37"/>
      <c r="E35" s="37"/>
      <c r="F35" s="37"/>
    </row>
    <row r="36" spans="2:6" x14ac:dyDescent="0.25">
      <c r="B36" s="37"/>
      <c r="C36" s="37"/>
      <c r="D36" s="37"/>
      <c r="E36" s="37"/>
      <c r="F36" s="37"/>
    </row>
  </sheetData>
  <mergeCells count="1">
    <mergeCell ref="B21:F36"/>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B2:H22"/>
  <sheetViews>
    <sheetView zoomScaleNormal="100" workbookViewId="0">
      <selection activeCell="D22" sqref="D22"/>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2:5" ht="15.75" thickBot="1" x14ac:dyDescent="0.3">
      <c r="B2" t="s">
        <v>10</v>
      </c>
      <c r="C2" s="5">
        <v>0.33333333333333331</v>
      </c>
    </row>
    <row r="3" spans="2:5" ht="30" thickTop="1" thickBot="1" x14ac:dyDescent="0.5">
      <c r="B3" s="38" t="s">
        <v>0</v>
      </c>
      <c r="C3" s="38"/>
      <c r="D3" s="38"/>
      <c r="E3" s="2"/>
    </row>
    <row r="4" spans="2:5" ht="20.25" thickTop="1" thickBot="1" x14ac:dyDescent="0.35">
      <c r="B4" s="20" t="s">
        <v>19</v>
      </c>
      <c r="C4" s="21" t="s">
        <v>16</v>
      </c>
      <c r="D4" s="20" t="s">
        <v>18</v>
      </c>
      <c r="E4" s="4"/>
    </row>
    <row r="5" spans="2:5" ht="15.75" thickTop="1" x14ac:dyDescent="0.25">
      <c r="B5" s="17" t="s">
        <v>22</v>
      </c>
      <c r="C5" s="18"/>
      <c r="D5" s="19"/>
      <c r="E5" s="1"/>
    </row>
    <row r="6" spans="2:5" x14ac:dyDescent="0.25">
      <c r="B6" s="7" t="s">
        <v>5</v>
      </c>
      <c r="C6" s="8"/>
      <c r="D6" s="9"/>
      <c r="E6" s="1"/>
    </row>
    <row r="7" spans="2:5" x14ac:dyDescent="0.25">
      <c r="B7" s="7" t="s">
        <v>13</v>
      </c>
      <c r="C7" s="8"/>
      <c r="D7" s="9"/>
      <c r="E7" s="1"/>
    </row>
    <row r="8" spans="2:5" x14ac:dyDescent="0.25">
      <c r="B8" s="7" t="s">
        <v>6</v>
      </c>
      <c r="C8" s="8"/>
      <c r="D8" s="9"/>
      <c r="E8" s="1"/>
    </row>
    <row r="9" spans="2:5" x14ac:dyDescent="0.25">
      <c r="B9" s="7" t="s">
        <v>7</v>
      </c>
      <c r="C9" s="10"/>
      <c r="D9" s="9"/>
      <c r="E9" s="1"/>
    </row>
    <row r="10" spans="2:5" x14ac:dyDescent="0.25">
      <c r="B10" s="7" t="s">
        <v>12</v>
      </c>
      <c r="C10" s="8"/>
      <c r="D10" s="11"/>
      <c r="E10" s="1"/>
    </row>
    <row r="11" spans="2:5" x14ac:dyDescent="0.25">
      <c r="B11" s="7" t="s">
        <v>15</v>
      </c>
      <c r="C11" s="8"/>
      <c r="D11" s="11"/>
      <c r="E11" s="1"/>
    </row>
    <row r="12" spans="2:5" x14ac:dyDescent="0.25">
      <c r="B12" s="7" t="s">
        <v>30</v>
      </c>
      <c r="C12" s="8"/>
      <c r="D12" s="11"/>
      <c r="E12" s="1"/>
    </row>
    <row r="13" spans="2:5" x14ac:dyDescent="0.25">
      <c r="B13" s="7" t="s">
        <v>21</v>
      </c>
      <c r="C13" s="8"/>
      <c r="D13" s="11"/>
      <c r="E13" s="1"/>
    </row>
    <row r="14" spans="2:5" x14ac:dyDescent="0.25">
      <c r="B14" s="7" t="s">
        <v>27</v>
      </c>
      <c r="C14" s="8"/>
      <c r="D14" s="11"/>
      <c r="E14" s="1"/>
    </row>
    <row r="15" spans="2:5" x14ac:dyDescent="0.25">
      <c r="B15" s="7" t="s">
        <v>17</v>
      </c>
      <c r="C15" s="8"/>
      <c r="D15" s="11"/>
      <c r="E15" s="1"/>
    </row>
    <row r="16" spans="2:5" ht="15.75" thickBot="1" x14ac:dyDescent="0.3">
      <c r="B16" s="12" t="s">
        <v>20</v>
      </c>
      <c r="C16" s="13"/>
      <c r="D16" s="14"/>
    </row>
    <row r="17" spans="2:8" ht="20.25" thickTop="1" thickBot="1" x14ac:dyDescent="0.35">
      <c r="B17" s="15" t="s">
        <v>8</v>
      </c>
      <c r="C17" s="39">
        <f>SUM(D5:D16)</f>
        <v>0</v>
      </c>
      <c r="D17" s="39"/>
    </row>
    <row r="18" spans="2:8" ht="15.75" thickTop="1" x14ac:dyDescent="0.25">
      <c r="D18" s="1"/>
      <c r="E18" s="1"/>
    </row>
    <row r="19" spans="2:8" x14ac:dyDescent="0.25">
      <c r="B19" t="s">
        <v>9</v>
      </c>
      <c r="C19" s="5">
        <f>IF(C17&gt;C2,C17-C2,0)</f>
        <v>0</v>
      </c>
      <c r="F19" s="1"/>
      <c r="G19" s="1"/>
      <c r="H19" s="1"/>
    </row>
    <row r="22" spans="2:8" x14ac:dyDescent="0.25">
      <c r="C22" s="6" t="s">
        <v>34</v>
      </c>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Normal="100" workbookViewId="0">
      <selection activeCell="D9" sqref="D9"/>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19</v>
      </c>
      <c r="C5" s="20" t="s">
        <v>16</v>
      </c>
      <c r="D5" s="20" t="s">
        <v>18</v>
      </c>
      <c r="E5" s="3"/>
    </row>
    <row r="6" spans="2:5" ht="75.75" thickTop="1" x14ac:dyDescent="0.25">
      <c r="B6" s="17" t="s">
        <v>22</v>
      </c>
      <c r="C6" s="24" t="s">
        <v>36</v>
      </c>
      <c r="D6" s="27">
        <v>4.1666666666666664E-2</v>
      </c>
    </row>
    <row r="7" spans="2:5" ht="60" x14ac:dyDescent="0.25">
      <c r="B7" s="7" t="s">
        <v>5</v>
      </c>
      <c r="C7" s="23" t="s">
        <v>42</v>
      </c>
      <c r="D7" s="28">
        <v>3.125E-2</v>
      </c>
    </row>
    <row r="8" spans="2:5" ht="30" x14ac:dyDescent="0.25">
      <c r="B8" s="7" t="s">
        <v>20</v>
      </c>
      <c r="C8" s="23" t="s">
        <v>39</v>
      </c>
      <c r="D8" s="28">
        <v>2.4305555555555556E-2</v>
      </c>
    </row>
    <row r="9" spans="2:5" x14ac:dyDescent="0.25">
      <c r="B9" s="7" t="s">
        <v>30</v>
      </c>
      <c r="C9" s="23" t="s">
        <v>41</v>
      </c>
      <c r="D9" s="28">
        <v>2.0833333333333332E-2</v>
      </c>
    </row>
    <row r="10" spans="2:5" x14ac:dyDescent="0.25">
      <c r="B10" s="7" t="s">
        <v>7</v>
      </c>
      <c r="C10" s="23" t="s">
        <v>44</v>
      </c>
      <c r="D10" s="28">
        <v>2.4305555555555556E-2</v>
      </c>
    </row>
    <row r="11" spans="2:5" x14ac:dyDescent="0.25">
      <c r="B11" s="7" t="s">
        <v>12</v>
      </c>
      <c r="C11" s="25" t="s">
        <v>40</v>
      </c>
      <c r="D11" s="28">
        <v>2.0833333333333332E-2</v>
      </c>
    </row>
    <row r="12" spans="2:5" x14ac:dyDescent="0.25">
      <c r="B12" s="7" t="s">
        <v>13</v>
      </c>
      <c r="C12" s="25"/>
      <c r="D12" s="28"/>
    </row>
    <row r="13" spans="2:5" ht="30" x14ac:dyDescent="0.25">
      <c r="B13" s="7" t="s">
        <v>32</v>
      </c>
      <c r="C13" s="25" t="s">
        <v>38</v>
      </c>
      <c r="D13" s="28">
        <v>8.3333333333333329E-2</v>
      </c>
    </row>
    <row r="14" spans="2:5" ht="45" x14ac:dyDescent="0.25">
      <c r="B14" s="7" t="s">
        <v>21</v>
      </c>
      <c r="C14" s="25" t="s">
        <v>37</v>
      </c>
      <c r="D14" s="28">
        <v>1.0416666666666666E-2</v>
      </c>
    </row>
    <row r="15" spans="2:5" x14ac:dyDescent="0.25">
      <c r="B15" s="7" t="s">
        <v>15</v>
      </c>
      <c r="C15" s="25" t="s">
        <v>35</v>
      </c>
      <c r="D15" s="28">
        <v>1.3888888888888888E-2</v>
      </c>
    </row>
    <row r="16" spans="2:5" x14ac:dyDescent="0.25">
      <c r="B16" s="7" t="s">
        <v>17</v>
      </c>
      <c r="C16" s="25"/>
      <c r="D16" s="28"/>
    </row>
    <row r="17" spans="2:4" ht="90.75" thickBot="1" x14ac:dyDescent="0.3">
      <c r="B17" s="16" t="s">
        <v>23</v>
      </c>
      <c r="C17" s="26" t="s">
        <v>43</v>
      </c>
      <c r="D17" s="29">
        <v>7.6388888888888895E-2</v>
      </c>
    </row>
    <row r="18" spans="2:4" ht="20.25" thickTop="1" thickBot="1" x14ac:dyDescent="0.35">
      <c r="B18" s="15" t="s">
        <v>8</v>
      </c>
      <c r="C18" s="39">
        <f>SUM(D6:D17)</f>
        <v>0.34722222222222227</v>
      </c>
      <c r="D18" s="39"/>
    </row>
    <row r="19" spans="2:4" ht="15.75" thickTop="1" x14ac:dyDescent="0.25"/>
    <row r="20" spans="2:4" x14ac:dyDescent="0.25">
      <c r="B20" t="s">
        <v>9</v>
      </c>
      <c r="C20" s="1">
        <f>IF(C18&gt;C2,C18-C2,0)</f>
        <v>1.3888888888888951E-2</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Normal="100" workbookViewId="0">
      <selection activeCell="D14" sqref="D14"/>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19</v>
      </c>
      <c r="C5" s="20" t="s">
        <v>16</v>
      </c>
      <c r="D5" s="20" t="s">
        <v>18</v>
      </c>
      <c r="E5" s="3"/>
    </row>
    <row r="6" spans="1:5" ht="45.75" thickTop="1" x14ac:dyDescent="0.25">
      <c r="B6" s="17" t="s">
        <v>22</v>
      </c>
      <c r="C6" s="24" t="s">
        <v>47</v>
      </c>
      <c r="D6" s="22">
        <v>3.125E-2</v>
      </c>
    </row>
    <row r="7" spans="1:5" x14ac:dyDescent="0.25">
      <c r="B7" s="7" t="s">
        <v>30</v>
      </c>
      <c r="C7" s="23"/>
      <c r="D7" s="11"/>
    </row>
    <row r="8" spans="1:5" x14ac:dyDescent="0.25">
      <c r="A8" t="s">
        <v>11</v>
      </c>
      <c r="B8" s="7" t="s">
        <v>20</v>
      </c>
      <c r="C8" s="23"/>
      <c r="D8" s="11"/>
    </row>
    <row r="9" spans="1:5" x14ac:dyDescent="0.25">
      <c r="B9" s="7" t="s">
        <v>31</v>
      </c>
      <c r="C9" s="23"/>
      <c r="D9" s="11"/>
    </row>
    <row r="10" spans="1:5" x14ac:dyDescent="0.25">
      <c r="B10" s="7" t="s">
        <v>29</v>
      </c>
      <c r="C10" s="23"/>
      <c r="D10" s="11"/>
    </row>
    <row r="11" spans="1:5" ht="60" x14ac:dyDescent="0.25">
      <c r="B11" s="7" t="s">
        <v>27</v>
      </c>
      <c r="C11" s="25" t="s">
        <v>46</v>
      </c>
      <c r="D11" s="11">
        <v>2.0833333333333332E-2</v>
      </c>
    </row>
    <row r="12" spans="1:5" x14ac:dyDescent="0.25">
      <c r="B12" s="7" t="s">
        <v>5</v>
      </c>
      <c r="C12" s="25"/>
      <c r="D12" s="11"/>
    </row>
    <row r="13" spans="1:5" x14ac:dyDescent="0.25">
      <c r="B13" s="7" t="s">
        <v>32</v>
      </c>
      <c r="C13" s="25"/>
      <c r="D13" s="11"/>
    </row>
    <row r="14" spans="1:5" ht="30" x14ac:dyDescent="0.25">
      <c r="B14" s="7" t="s">
        <v>24</v>
      </c>
      <c r="C14" s="25" t="s">
        <v>45</v>
      </c>
      <c r="D14" s="11">
        <v>6.9444444444444441E-3</v>
      </c>
    </row>
    <row r="15" spans="1:5" ht="135" x14ac:dyDescent="0.25">
      <c r="B15" s="7" t="s">
        <v>15</v>
      </c>
      <c r="C15" s="25" t="s">
        <v>48</v>
      </c>
      <c r="D15" s="11">
        <v>0.31944444444444448</v>
      </c>
    </row>
    <row r="16" spans="1:5" ht="15.75" thickBot="1" x14ac:dyDescent="0.3">
      <c r="B16" s="12" t="s">
        <v>13</v>
      </c>
      <c r="C16" s="13"/>
      <c r="D16" s="14"/>
    </row>
    <row r="17" spans="2:4" ht="20.25" thickTop="1" thickBot="1" x14ac:dyDescent="0.35">
      <c r="B17" s="15" t="s">
        <v>8</v>
      </c>
      <c r="C17" s="39">
        <f>SUM(D6:D16)</f>
        <v>0.37847222222222227</v>
      </c>
      <c r="D17" s="39"/>
    </row>
    <row r="18" spans="2:4" ht="15.75" thickTop="1" x14ac:dyDescent="0.25"/>
    <row r="20" spans="2:4" x14ac:dyDescent="0.25">
      <c r="B20" t="s">
        <v>9</v>
      </c>
      <c r="C20" s="1">
        <f>IF(C17&gt;C2,C17-C2,0)</f>
        <v>4.5138888888888951E-2</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Normal="100" workbookViewId="0">
      <selection activeCell="D7" sqref="D7"/>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19</v>
      </c>
      <c r="C5" s="20" t="s">
        <v>16</v>
      </c>
      <c r="D5" s="20" t="s">
        <v>18</v>
      </c>
    </row>
    <row r="6" spans="1:4" ht="45.75" thickTop="1" x14ac:dyDescent="0.25">
      <c r="B6" s="17" t="s">
        <v>26</v>
      </c>
      <c r="C6" s="24" t="s">
        <v>54</v>
      </c>
      <c r="D6" s="22">
        <v>1.3888888888888888E-2</v>
      </c>
    </row>
    <row r="7" spans="1:4" x14ac:dyDescent="0.25">
      <c r="B7" s="7" t="s">
        <v>12</v>
      </c>
      <c r="C7" s="23"/>
      <c r="D7" s="11"/>
    </row>
    <row r="8" spans="1:4" ht="75" x14ac:dyDescent="0.25">
      <c r="A8" t="s">
        <v>11</v>
      </c>
      <c r="B8" s="7" t="s">
        <v>32</v>
      </c>
      <c r="C8" s="23" t="s">
        <v>53</v>
      </c>
      <c r="D8" s="11">
        <v>0.19791666666666666</v>
      </c>
    </row>
    <row r="9" spans="1:4" ht="30" x14ac:dyDescent="0.25">
      <c r="B9" s="7" t="s">
        <v>20</v>
      </c>
      <c r="C9" s="23" t="s">
        <v>49</v>
      </c>
      <c r="D9" s="11">
        <v>1.0416666666666666E-2</v>
      </c>
    </row>
    <row r="10" spans="1:4" x14ac:dyDescent="0.25">
      <c r="B10" s="7" t="s">
        <v>7</v>
      </c>
      <c r="C10" s="23"/>
      <c r="D10" s="11"/>
    </row>
    <row r="11" spans="1:4" x14ac:dyDescent="0.25">
      <c r="B11" s="7" t="s">
        <v>30</v>
      </c>
      <c r="C11" s="25"/>
      <c r="D11" s="11"/>
    </row>
    <row r="12" spans="1:4" x14ac:dyDescent="0.25">
      <c r="B12" s="7" t="s">
        <v>5</v>
      </c>
      <c r="C12" s="25"/>
      <c r="D12" s="11"/>
    </row>
    <row r="13" spans="1:4" x14ac:dyDescent="0.25">
      <c r="B13" s="7" t="s">
        <v>13</v>
      </c>
      <c r="C13" s="25"/>
      <c r="D13" s="11"/>
    </row>
    <row r="14" spans="1:4" ht="105" x14ac:dyDescent="0.25">
      <c r="B14" s="7" t="s">
        <v>24</v>
      </c>
      <c r="C14" s="25" t="s">
        <v>51</v>
      </c>
      <c r="D14" s="11">
        <v>2.7777777777777776E-2</v>
      </c>
    </row>
    <row r="15" spans="1:4" ht="45" x14ac:dyDescent="0.25">
      <c r="B15" s="7" t="s">
        <v>15</v>
      </c>
      <c r="C15" s="25" t="s">
        <v>52</v>
      </c>
      <c r="D15" s="11">
        <v>5.9027777777777783E-2</v>
      </c>
    </row>
    <row r="16" spans="1:4" ht="75.75" thickBot="1" x14ac:dyDescent="0.3">
      <c r="B16" s="12" t="s">
        <v>27</v>
      </c>
      <c r="C16" s="13" t="s">
        <v>50</v>
      </c>
      <c r="D16" s="14">
        <v>3.4722222222222224E-2</v>
      </c>
    </row>
    <row r="17" spans="2:4" ht="20.25" thickTop="1" thickBot="1" x14ac:dyDescent="0.35">
      <c r="B17" s="15" t="s">
        <v>8</v>
      </c>
      <c r="C17" s="39">
        <f>SUM(D6:D16)</f>
        <v>0.34375</v>
      </c>
      <c r="D17" s="39"/>
    </row>
    <row r="18" spans="2:4" ht="15.75" thickTop="1" x14ac:dyDescent="0.25"/>
    <row r="20" spans="2:4" x14ac:dyDescent="0.25">
      <c r="B20" t="s">
        <v>9</v>
      </c>
      <c r="C20" s="1">
        <f>IF(C17&gt;C2,C17-C2,0)</f>
        <v>1.0416666666666685E-2</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15" zoomScaleNormal="115" workbookViewId="0">
      <selection activeCell="D6" sqref="D6"/>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19</v>
      </c>
      <c r="C5" s="20" t="s">
        <v>16</v>
      </c>
      <c r="D5" s="20" t="s">
        <v>18</v>
      </c>
    </row>
    <row r="6" spans="1:4" ht="30.75" thickTop="1" x14ac:dyDescent="0.25">
      <c r="B6" s="17" t="s">
        <v>26</v>
      </c>
      <c r="C6" s="24" t="s">
        <v>56</v>
      </c>
      <c r="D6" s="22">
        <v>1.3888888888888888E-2</v>
      </c>
    </row>
    <row r="7" spans="1:4" ht="45" x14ac:dyDescent="0.25">
      <c r="B7" s="7" t="s">
        <v>12</v>
      </c>
      <c r="C7" s="23" t="s">
        <v>64</v>
      </c>
      <c r="D7" s="11">
        <v>5.9027777777777783E-2</v>
      </c>
    </row>
    <row r="8" spans="1:4" x14ac:dyDescent="0.25">
      <c r="A8" t="s">
        <v>11</v>
      </c>
      <c r="B8" s="7" t="s">
        <v>25</v>
      </c>
      <c r="C8" s="23" t="s">
        <v>60</v>
      </c>
      <c r="D8" s="11">
        <v>3.125E-2</v>
      </c>
    </row>
    <row r="9" spans="1:4" x14ac:dyDescent="0.25">
      <c r="B9" s="7" t="s">
        <v>20</v>
      </c>
      <c r="C9" s="23" t="s">
        <v>63</v>
      </c>
      <c r="D9" s="11">
        <v>3.472222222222222E-3</v>
      </c>
    </row>
    <row r="10" spans="1:4" x14ac:dyDescent="0.25">
      <c r="B10" s="7" t="s">
        <v>7</v>
      </c>
      <c r="C10" s="23" t="s">
        <v>61</v>
      </c>
      <c r="D10" s="11">
        <v>3.125E-2</v>
      </c>
    </row>
    <row r="11" spans="1:4" x14ac:dyDescent="0.25">
      <c r="B11" s="7" t="s">
        <v>30</v>
      </c>
      <c r="C11" s="25" t="s">
        <v>59</v>
      </c>
      <c r="D11" s="11">
        <v>6.9444444444444441E-3</v>
      </c>
    </row>
    <row r="12" spans="1:4" x14ac:dyDescent="0.25">
      <c r="B12" s="7" t="s">
        <v>5</v>
      </c>
      <c r="C12" s="25"/>
      <c r="D12" s="11"/>
    </row>
    <row r="13" spans="1:4" x14ac:dyDescent="0.25">
      <c r="B13" s="7" t="s">
        <v>33</v>
      </c>
      <c r="C13" s="25" t="s">
        <v>57</v>
      </c>
      <c r="D13" s="11">
        <v>1.7361111111111112E-2</v>
      </c>
    </row>
    <row r="14" spans="1:4" ht="60" x14ac:dyDescent="0.25">
      <c r="B14" s="7" t="s">
        <v>24</v>
      </c>
      <c r="C14" s="25" t="s">
        <v>58</v>
      </c>
      <c r="D14" s="11">
        <v>3.8194444444444441E-2</v>
      </c>
    </row>
    <row r="15" spans="1:4" ht="60" x14ac:dyDescent="0.25">
      <c r="B15" s="7" t="s">
        <v>15</v>
      </c>
      <c r="C15" s="25" t="s">
        <v>62</v>
      </c>
      <c r="D15" s="11">
        <v>0.13541666666666666</v>
      </c>
    </row>
    <row r="16" spans="1:4" ht="15.75" thickBot="1" x14ac:dyDescent="0.3">
      <c r="B16" s="12" t="s">
        <v>27</v>
      </c>
      <c r="C16" s="13" t="s">
        <v>55</v>
      </c>
      <c r="D16" s="14">
        <v>3.472222222222222E-3</v>
      </c>
    </row>
    <row r="17" spans="2:4" ht="20.25" thickTop="1" thickBot="1" x14ac:dyDescent="0.35">
      <c r="B17" s="15" t="s">
        <v>8</v>
      </c>
      <c r="C17" s="39">
        <f>SUM(D6:D16)</f>
        <v>0.34027777777777779</v>
      </c>
      <c r="D17" s="39"/>
    </row>
    <row r="18" spans="2:4" ht="15.75" thickTop="1" x14ac:dyDescent="0.25"/>
    <row r="20" spans="2:4" x14ac:dyDescent="0.25">
      <c r="B20" t="s">
        <v>9</v>
      </c>
      <c r="C20" s="1">
        <f>IF(C17&gt;C2,C17-C2,0)</f>
        <v>6.9444444444444753E-3</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2019-06-17T07:35:50Z</dcterms:modified>
</cp:coreProperties>
</file>