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ILAGR~1\AppData\Local\Temp\Rar$DIa9716.15017\"/>
    </mc:Choice>
  </mc:AlternateContent>
  <xr:revisionPtr revIDLastSave="0" documentId="13_ncr:1_{CBF86F05-B3A3-427F-82E4-494186E8379D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5°A" sheetId="1" r:id="rId1"/>
    <sheet name="5°B" sheetId="2" r:id="rId2"/>
    <sheet name="5°C" sheetId="3" r:id="rId3"/>
    <sheet name="5°D" sheetId="4" r:id="rId4"/>
    <sheet name="BOLETA 5°A" sheetId="5" r:id="rId5"/>
    <sheet name="BOLETA 5°B" sheetId="6" r:id="rId6"/>
    <sheet name="BOLETA 5°C" sheetId="7" r:id="rId7"/>
    <sheet name="BOLETA 5°D" sheetId="8" r:id="rId8"/>
  </sheets>
  <definedNames>
    <definedName name="bloquear_conf">#REF!</definedName>
    <definedName name="feb">#REF!</definedName>
    <definedName name="febrero">#REF!</definedName>
    <definedName name="lista_c">#REF!</definedName>
    <definedName name="locked">#REF!</definedName>
    <definedName name="materias">#REF!</definedName>
    <definedName name="NOTAS">#REF!</definedName>
    <definedName name="promedio">#REF!</definedName>
    <definedName name="qwe">#REF!</definedName>
  </definedNames>
  <calcPr calcId="191029"/>
  <extLst>
    <ext uri="GoogleSheetsCustomDataVersion2">
      <go:sheetsCustomData xmlns:go="http://customooxmlschemas.google.com/" r:id="rId13" roundtripDataChecksum="z6VS3khR9NGFF4e8lWpc9E4WCzv7hUWDeNZtUjDoDEI="/>
    </ext>
  </extLst>
</workbook>
</file>

<file path=xl/calcChain.xml><?xml version="1.0" encoding="utf-8"?>
<calcChain xmlns="http://schemas.openxmlformats.org/spreadsheetml/2006/main">
  <c r="H41" i="5" l="1"/>
  <c r="G41" i="5"/>
  <c r="G40" i="5"/>
  <c r="H39" i="5"/>
  <c r="H38" i="5"/>
  <c r="G38" i="5"/>
  <c r="G37" i="5"/>
  <c r="H36" i="5"/>
  <c r="G35" i="5"/>
  <c r="H34" i="5"/>
  <c r="G31" i="5"/>
  <c r="H30" i="5"/>
  <c r="G29" i="5"/>
  <c r="H28" i="5"/>
  <c r="H23" i="5"/>
  <c r="H21" i="5"/>
  <c r="H19" i="5"/>
  <c r="G19" i="5"/>
  <c r="G20" i="5"/>
  <c r="N55" i="8"/>
  <c r="L55" i="8"/>
  <c r="J55" i="8"/>
  <c r="G55" i="8"/>
  <c r="P54" i="8"/>
  <c r="N54" i="8"/>
  <c r="L54" i="8"/>
  <c r="J54" i="8"/>
  <c r="G54" i="8"/>
  <c r="M47" i="8"/>
  <c r="L47" i="8"/>
  <c r="H47" i="8"/>
  <c r="G47" i="8"/>
  <c r="M46" i="8"/>
  <c r="L46" i="8"/>
  <c r="H46" i="8"/>
  <c r="G46" i="8"/>
  <c r="M42" i="8"/>
  <c r="L42" i="8"/>
  <c r="H42" i="8"/>
  <c r="G42" i="8"/>
  <c r="M41" i="8"/>
  <c r="L41" i="8"/>
  <c r="H41" i="8"/>
  <c r="G41" i="8"/>
  <c r="M40" i="8"/>
  <c r="L40" i="8"/>
  <c r="H40" i="8"/>
  <c r="G40" i="8"/>
  <c r="M39" i="8"/>
  <c r="L39" i="8"/>
  <c r="H39" i="8"/>
  <c r="G39" i="8"/>
  <c r="M38" i="8"/>
  <c r="L38" i="8"/>
  <c r="H38" i="8"/>
  <c r="G38" i="8"/>
  <c r="M37" i="8"/>
  <c r="L37" i="8"/>
  <c r="H37" i="8"/>
  <c r="G37" i="8"/>
  <c r="M36" i="8"/>
  <c r="L36" i="8"/>
  <c r="H36" i="8"/>
  <c r="G36" i="8"/>
  <c r="M35" i="8"/>
  <c r="L35" i="8"/>
  <c r="H35" i="8"/>
  <c r="G35" i="8"/>
  <c r="M34" i="8"/>
  <c r="L34" i="8"/>
  <c r="H34" i="8"/>
  <c r="G34" i="8"/>
  <c r="M33" i="8"/>
  <c r="L33" i="8"/>
  <c r="H33" i="8"/>
  <c r="G33" i="8"/>
  <c r="M32" i="8"/>
  <c r="L32" i="8"/>
  <c r="H32" i="8"/>
  <c r="G32" i="8"/>
  <c r="M31" i="8"/>
  <c r="L31" i="8"/>
  <c r="H31" i="8"/>
  <c r="G31" i="8"/>
  <c r="M30" i="8"/>
  <c r="L30" i="8"/>
  <c r="H30" i="8"/>
  <c r="G30" i="8"/>
  <c r="M29" i="8"/>
  <c r="L29" i="8"/>
  <c r="H29" i="8"/>
  <c r="G29" i="8"/>
  <c r="M28" i="8"/>
  <c r="L28" i="8"/>
  <c r="H28" i="8"/>
  <c r="G28" i="8"/>
  <c r="M27" i="8"/>
  <c r="L27" i="8"/>
  <c r="H27" i="8"/>
  <c r="G27" i="8"/>
  <c r="M26" i="8"/>
  <c r="L26" i="8"/>
  <c r="H26" i="8"/>
  <c r="G26" i="8"/>
  <c r="M25" i="8"/>
  <c r="L25" i="8"/>
  <c r="H25" i="8"/>
  <c r="G25" i="8"/>
  <c r="M24" i="8"/>
  <c r="L24" i="8"/>
  <c r="H24" i="8"/>
  <c r="G24" i="8"/>
  <c r="M23" i="8"/>
  <c r="L23" i="8"/>
  <c r="H23" i="8"/>
  <c r="G23" i="8"/>
  <c r="M22" i="8"/>
  <c r="L22" i="8"/>
  <c r="H22" i="8"/>
  <c r="G22" i="8"/>
  <c r="M21" i="8"/>
  <c r="L21" i="8"/>
  <c r="H21" i="8"/>
  <c r="G21" i="8"/>
  <c r="M20" i="8"/>
  <c r="L20" i="8"/>
  <c r="H20" i="8"/>
  <c r="G20" i="8"/>
  <c r="M19" i="8"/>
  <c r="L19" i="8"/>
  <c r="H19" i="8"/>
  <c r="G19" i="8"/>
  <c r="M18" i="8"/>
  <c r="L18" i="8"/>
  <c r="H18" i="8"/>
  <c r="G18" i="8"/>
  <c r="M17" i="8"/>
  <c r="L17" i="8"/>
  <c r="H17" i="8"/>
  <c r="G17" i="8"/>
  <c r="G13" i="8"/>
  <c r="K12" i="8"/>
  <c r="I12" i="8"/>
  <c r="G12" i="8"/>
  <c r="O10" i="8"/>
  <c r="G10" i="8"/>
  <c r="N55" i="7"/>
  <c r="J55" i="7"/>
  <c r="G55" i="7"/>
  <c r="P54" i="7"/>
  <c r="N54" i="7"/>
  <c r="L54" i="7"/>
  <c r="J54" i="7"/>
  <c r="G54" i="7"/>
  <c r="M47" i="7"/>
  <c r="L47" i="7"/>
  <c r="H47" i="7"/>
  <c r="G47" i="7"/>
  <c r="M46" i="7"/>
  <c r="L46" i="7"/>
  <c r="H46" i="7"/>
  <c r="G46" i="7"/>
  <c r="M42" i="7"/>
  <c r="L42" i="7"/>
  <c r="H42" i="7"/>
  <c r="G42" i="7"/>
  <c r="M41" i="7"/>
  <c r="L41" i="7"/>
  <c r="H41" i="7"/>
  <c r="G41" i="7"/>
  <c r="M40" i="7"/>
  <c r="L40" i="7"/>
  <c r="H40" i="7"/>
  <c r="G40" i="7"/>
  <c r="M39" i="7"/>
  <c r="L39" i="7"/>
  <c r="H39" i="7"/>
  <c r="G39" i="7"/>
  <c r="M38" i="7"/>
  <c r="L38" i="7"/>
  <c r="H38" i="7"/>
  <c r="G38" i="7"/>
  <c r="M37" i="7"/>
  <c r="L37" i="7"/>
  <c r="H37" i="7"/>
  <c r="G37" i="7"/>
  <c r="M36" i="7"/>
  <c r="L36" i="7"/>
  <c r="H36" i="7"/>
  <c r="G36" i="7"/>
  <c r="M35" i="7"/>
  <c r="L35" i="7"/>
  <c r="H35" i="7"/>
  <c r="G35" i="7"/>
  <c r="M34" i="7"/>
  <c r="L34" i="7"/>
  <c r="H34" i="7"/>
  <c r="G34" i="7"/>
  <c r="M33" i="7"/>
  <c r="L33" i="7"/>
  <c r="H33" i="7"/>
  <c r="G33" i="7"/>
  <c r="M32" i="7"/>
  <c r="L32" i="7"/>
  <c r="H32" i="7"/>
  <c r="G32" i="7"/>
  <c r="M31" i="7"/>
  <c r="L31" i="7"/>
  <c r="H31" i="7"/>
  <c r="G31" i="7"/>
  <c r="M30" i="7"/>
  <c r="L30" i="7"/>
  <c r="H30" i="7"/>
  <c r="G30" i="7"/>
  <c r="M29" i="7"/>
  <c r="L29" i="7"/>
  <c r="H29" i="7"/>
  <c r="G29" i="7"/>
  <c r="M28" i="7"/>
  <c r="L28" i="7"/>
  <c r="H28" i="7"/>
  <c r="G28" i="7"/>
  <c r="M27" i="7"/>
  <c r="L27" i="7"/>
  <c r="H27" i="7"/>
  <c r="G27" i="7"/>
  <c r="M26" i="7"/>
  <c r="L26" i="7"/>
  <c r="H26" i="7"/>
  <c r="G26" i="7"/>
  <c r="M25" i="7"/>
  <c r="L25" i="7"/>
  <c r="H25" i="7"/>
  <c r="G25" i="7"/>
  <c r="M24" i="7"/>
  <c r="L24" i="7"/>
  <c r="H24" i="7"/>
  <c r="G24" i="7"/>
  <c r="M23" i="7"/>
  <c r="L23" i="7"/>
  <c r="H23" i="7"/>
  <c r="G23" i="7"/>
  <c r="M22" i="7"/>
  <c r="L22" i="7"/>
  <c r="H22" i="7"/>
  <c r="G22" i="7"/>
  <c r="M21" i="7"/>
  <c r="L21" i="7"/>
  <c r="H21" i="7"/>
  <c r="G21" i="7"/>
  <c r="M20" i="7"/>
  <c r="L20" i="7"/>
  <c r="H20" i="7"/>
  <c r="G20" i="7"/>
  <c r="M19" i="7"/>
  <c r="L19" i="7"/>
  <c r="H19" i="7"/>
  <c r="G19" i="7"/>
  <c r="M18" i="7"/>
  <c r="L18" i="7"/>
  <c r="H18" i="7"/>
  <c r="G18" i="7"/>
  <c r="M17" i="7"/>
  <c r="L17" i="7"/>
  <c r="H17" i="7"/>
  <c r="G17" i="7"/>
  <c r="G13" i="7"/>
  <c r="K12" i="7"/>
  <c r="I12" i="7"/>
  <c r="G12" i="7"/>
  <c r="O10" i="7"/>
  <c r="G10" i="7"/>
  <c r="N55" i="6"/>
  <c r="L55" i="6"/>
  <c r="J55" i="6"/>
  <c r="G55" i="6"/>
  <c r="P54" i="6"/>
  <c r="N54" i="6"/>
  <c r="L54" i="6"/>
  <c r="J54" i="6"/>
  <c r="G54" i="6"/>
  <c r="M47" i="6"/>
  <c r="L47" i="6"/>
  <c r="H47" i="6"/>
  <c r="G47" i="6"/>
  <c r="M46" i="6"/>
  <c r="L46" i="6"/>
  <c r="H46" i="6"/>
  <c r="G46" i="6"/>
  <c r="M42" i="6"/>
  <c r="L42" i="6"/>
  <c r="H42" i="6"/>
  <c r="G42" i="6"/>
  <c r="M41" i="6"/>
  <c r="L41" i="6"/>
  <c r="H41" i="6"/>
  <c r="G41" i="6"/>
  <c r="M40" i="6"/>
  <c r="L40" i="6"/>
  <c r="H40" i="6"/>
  <c r="G40" i="6"/>
  <c r="M39" i="6"/>
  <c r="L39" i="6"/>
  <c r="H39" i="6"/>
  <c r="G39" i="6"/>
  <c r="M38" i="6"/>
  <c r="L38" i="6"/>
  <c r="H38" i="6"/>
  <c r="G38" i="6"/>
  <c r="M37" i="6"/>
  <c r="L37" i="6"/>
  <c r="H37" i="6"/>
  <c r="G37" i="6"/>
  <c r="M36" i="6"/>
  <c r="L36" i="6"/>
  <c r="H36" i="6"/>
  <c r="G36" i="6"/>
  <c r="M35" i="6"/>
  <c r="L35" i="6"/>
  <c r="H35" i="6"/>
  <c r="G35" i="6"/>
  <c r="M34" i="6"/>
  <c r="L34" i="6"/>
  <c r="H34" i="6"/>
  <c r="G34" i="6"/>
  <c r="M33" i="6"/>
  <c r="L33" i="6"/>
  <c r="H33" i="6"/>
  <c r="G33" i="6"/>
  <c r="M32" i="6"/>
  <c r="L32" i="6"/>
  <c r="H32" i="6"/>
  <c r="G32" i="6"/>
  <c r="M31" i="6"/>
  <c r="L31" i="6"/>
  <c r="H31" i="6"/>
  <c r="G31" i="6"/>
  <c r="M30" i="6"/>
  <c r="L30" i="6"/>
  <c r="H30" i="6"/>
  <c r="G30" i="6"/>
  <c r="M29" i="6"/>
  <c r="L29" i="6"/>
  <c r="H29" i="6"/>
  <c r="G29" i="6"/>
  <c r="M28" i="6"/>
  <c r="L28" i="6"/>
  <c r="H28" i="6"/>
  <c r="G28" i="6"/>
  <c r="M27" i="6"/>
  <c r="L27" i="6"/>
  <c r="H27" i="6"/>
  <c r="G27" i="6"/>
  <c r="M26" i="6"/>
  <c r="L26" i="6"/>
  <c r="H26" i="6"/>
  <c r="G26" i="6"/>
  <c r="M25" i="6"/>
  <c r="L25" i="6"/>
  <c r="H25" i="6"/>
  <c r="G25" i="6"/>
  <c r="M24" i="6"/>
  <c r="L24" i="6"/>
  <c r="H24" i="6"/>
  <c r="G24" i="6"/>
  <c r="M23" i="6"/>
  <c r="L23" i="6"/>
  <c r="H23" i="6"/>
  <c r="G23" i="6"/>
  <c r="M22" i="6"/>
  <c r="L22" i="6"/>
  <c r="H22" i="6"/>
  <c r="G22" i="6"/>
  <c r="M21" i="6"/>
  <c r="L21" i="6"/>
  <c r="H21" i="6"/>
  <c r="G21" i="6"/>
  <c r="M20" i="6"/>
  <c r="L20" i="6"/>
  <c r="H20" i="6"/>
  <c r="G20" i="6"/>
  <c r="M19" i="6"/>
  <c r="L19" i="6"/>
  <c r="H19" i="6"/>
  <c r="G19" i="6"/>
  <c r="M18" i="6"/>
  <c r="L18" i="6"/>
  <c r="H18" i="6"/>
  <c r="G18" i="6"/>
  <c r="M17" i="6"/>
  <c r="L17" i="6"/>
  <c r="H17" i="6"/>
  <c r="G17" i="6"/>
  <c r="G13" i="6"/>
  <c r="K12" i="6"/>
  <c r="I12" i="6"/>
  <c r="G12" i="6"/>
  <c r="O10" i="6"/>
  <c r="G10" i="6"/>
  <c r="N55" i="5"/>
  <c r="L55" i="5"/>
  <c r="J55" i="5"/>
  <c r="G55" i="5"/>
  <c r="P54" i="5"/>
  <c r="N54" i="5"/>
  <c r="L54" i="5"/>
  <c r="J54" i="5"/>
  <c r="G54" i="5"/>
  <c r="M47" i="5"/>
  <c r="L47" i="5"/>
  <c r="H47" i="5"/>
  <c r="G47" i="5"/>
  <c r="M46" i="5"/>
  <c r="L46" i="5"/>
  <c r="H46" i="5"/>
  <c r="G46" i="5"/>
  <c r="M42" i="5"/>
  <c r="L42" i="5"/>
  <c r="H42" i="5"/>
  <c r="G42" i="5"/>
  <c r="M41" i="5"/>
  <c r="L41" i="5"/>
  <c r="M40" i="5"/>
  <c r="L40" i="5"/>
  <c r="H40" i="5"/>
  <c r="M39" i="5"/>
  <c r="L39" i="5"/>
  <c r="G39" i="5"/>
  <c r="M38" i="5"/>
  <c r="L38" i="5"/>
  <c r="M37" i="5"/>
  <c r="L37" i="5"/>
  <c r="H37" i="5"/>
  <c r="M36" i="5"/>
  <c r="L36" i="5"/>
  <c r="G36" i="5"/>
  <c r="M35" i="5"/>
  <c r="L35" i="5"/>
  <c r="H35" i="5"/>
  <c r="M34" i="5"/>
  <c r="L34" i="5"/>
  <c r="G34" i="5"/>
  <c r="M33" i="5"/>
  <c r="L33" i="5"/>
  <c r="H33" i="5"/>
  <c r="G33" i="5"/>
  <c r="M32" i="5"/>
  <c r="L32" i="5"/>
  <c r="H32" i="5"/>
  <c r="G32" i="5"/>
  <c r="M31" i="5"/>
  <c r="L31" i="5"/>
  <c r="H31" i="5"/>
  <c r="M30" i="5"/>
  <c r="L30" i="5"/>
  <c r="G30" i="5"/>
  <c r="M29" i="5"/>
  <c r="L29" i="5"/>
  <c r="H29" i="5"/>
  <c r="M28" i="5"/>
  <c r="L28" i="5"/>
  <c r="G28" i="5"/>
  <c r="M27" i="5"/>
  <c r="L27" i="5"/>
  <c r="H27" i="5"/>
  <c r="G27" i="5"/>
  <c r="M26" i="5"/>
  <c r="L26" i="5"/>
  <c r="H26" i="5"/>
  <c r="G26" i="5"/>
  <c r="M25" i="5"/>
  <c r="L25" i="5"/>
  <c r="H25" i="5"/>
  <c r="G25" i="5"/>
  <c r="M24" i="5"/>
  <c r="L24" i="5"/>
  <c r="H24" i="5"/>
  <c r="G24" i="5"/>
  <c r="M23" i="5"/>
  <c r="L23" i="5"/>
  <c r="G23" i="5"/>
  <c r="M22" i="5"/>
  <c r="L22" i="5"/>
  <c r="H22" i="5"/>
  <c r="G22" i="5"/>
  <c r="M21" i="5"/>
  <c r="L21" i="5"/>
  <c r="G21" i="5"/>
  <c r="M20" i="5"/>
  <c r="L20" i="5"/>
  <c r="H20" i="5"/>
  <c r="M19" i="5"/>
  <c r="L19" i="5"/>
  <c r="M18" i="5"/>
  <c r="L18" i="5"/>
  <c r="H18" i="5"/>
  <c r="G18" i="5"/>
  <c r="M17" i="5"/>
  <c r="L17" i="5"/>
  <c r="H17" i="5"/>
  <c r="G17" i="5"/>
  <c r="G13" i="5"/>
  <c r="K12" i="5"/>
  <c r="I12" i="5"/>
  <c r="G12" i="5"/>
  <c r="O10" i="5"/>
  <c r="G10" i="5"/>
</calcChain>
</file>

<file path=xl/sharedStrings.xml><?xml version="1.0" encoding="utf-8"?>
<sst xmlns="http://schemas.openxmlformats.org/spreadsheetml/2006/main" count="7953" uniqueCount="560">
  <si>
    <t>LISTA DE ESTUDIANTES I TRIMESTRE</t>
  </si>
  <si>
    <t>CURSOS</t>
  </si>
  <si>
    <t>DPCC</t>
  </si>
  <si>
    <t>CIENCIAS SOCIALES</t>
  </si>
  <si>
    <t>EDUCACION FISICA</t>
  </si>
  <si>
    <t>ARTE Y CULTURA</t>
  </si>
  <si>
    <t>COMUNICACIÓN</t>
  </si>
  <si>
    <t>INGLES</t>
  </si>
  <si>
    <t>MATEMATICA</t>
  </si>
  <si>
    <t>CIENCIA Y TECNOLOGIA</t>
  </si>
  <si>
    <t>EDUCACION RELIGIOSA</t>
  </si>
  <si>
    <t>EDUCACION POR EL TRABAJO</t>
  </si>
  <si>
    <t>COMPETENCIAS TRANSVERSALES</t>
  </si>
  <si>
    <t>INASISTENCIA</t>
  </si>
  <si>
    <t>TARDANZAS</t>
  </si>
  <si>
    <t>COMPORTAMIENTO</t>
  </si>
  <si>
    <t>GRADO</t>
  </si>
  <si>
    <t>5°</t>
  </si>
  <si>
    <t>NOTA</t>
  </si>
  <si>
    <t>COMPETENCIA</t>
  </si>
  <si>
    <t>SECCIÓN</t>
  </si>
  <si>
    <t>A</t>
  </si>
  <si>
    <t>NIVEL DE LOGRO    (NL)</t>
  </si>
  <si>
    <t>CONSTRUYE SU 
IDENTIDAD</t>
  </si>
  <si>
    <t>CONVIVE Y PARTICIPA 
DEMOCRÁTICAMENTE EN LA BÚSQUEDA DEL BIEN COMÚN</t>
  </si>
  <si>
    <t>CONSTRUYE INTERPRETACIONES HISTÓRICAS.</t>
  </si>
  <si>
    <t>GESTIONA RESPONSABLEMENTE EL ESPACIO Y EL AMBIENTE</t>
  </si>
  <si>
    <t>GESTIONA RESPONSABLEMENTE LOS RECURSOS ECONÓMICOS</t>
  </si>
  <si>
    <t>SE DESENVUELVE DE MANERA AUTÓNOMA A TRAVÉS DE SU MOTRICIDAD</t>
  </si>
  <si>
    <t>INTERACTÚA A TRAVÉS DE SUS HABILIDADES SOCIOMOTRICES</t>
  </si>
  <si>
    <t>ASUME UNA VIDA SALUDABLE.</t>
  </si>
  <si>
    <t>APRECIA DE MANERA CRÍTICA MANIFESTACIONES ARTÍSTICO-CULTURALES</t>
  </si>
  <si>
    <t>CREA PROYECTOS DESDE LOS LENGUAJES ARTÍSTICOS</t>
  </si>
  <si>
    <t xml:space="preserve">    </t>
  </si>
  <si>
    <t>SE COMUNICA ORALMENTE EN SU LENGUA MATERNA.</t>
  </si>
  <si>
    <t>LEE DIVERSOS TIPOS DE TEXTOS ESCRITOS EN LENGUA MATERNA.</t>
  </si>
  <si>
    <t>ESCRIBE DIVERSOS TIPOS DE TEXTOS EN LENGUA MATERNA</t>
  </si>
  <si>
    <t>SE COMUNICA ORALMENTE EN INGLÉS COMO LENGUA EXTRANJERO</t>
  </si>
  <si>
    <t>LEE DIVERSOS TIPOS DE TEXTOS ESCRITOS EN INGLÉS COMO LENGUA EXTRANJERA</t>
  </si>
  <si>
    <t>ESCRIBE DIVERSOS TIPOS DE TEXTOS EN INGLÉS COMO LENGUA EXTRANJERA</t>
  </si>
  <si>
    <t>RESUELVE PROBLEMAS DE CANTIDAD</t>
  </si>
  <si>
    <t>RESUELVE PROBLEMAS DE REGULARIDAD, EQUIVALENCIA Y CAMBIO</t>
  </si>
  <si>
    <t>RESUELVE PROBLEMAS DE FORMA, MOVIMIENTO Y LOCALIZACIÓN</t>
  </si>
  <si>
    <t>RESUELVE PROBLEMAS DE GESTIÓN DE DATOS E INCERTIDUMBRE</t>
  </si>
  <si>
    <t>INDAGA MEDIANTE MÉTODOS CIENTÍFICOS PARA CONSTRUIR CONOCIMIENTOS.</t>
  </si>
  <si>
    <t>EXPLICA EL MUNDO FÍSICO BASÁNDOSE EN CONOCIMIENTOS SOBRE LOS SERES VIVOS, MATERIA Y ENERGÍA, BIODIVERSIDAD, TIERRA Y UNIVERSO</t>
  </si>
  <si>
    <t>DISEÑA Y CONSTRUYE SOLUCIONES TECNOLÓGICAS PARA RESOLVER PROBLEMAS DE SU ENTORNO.</t>
  </si>
  <si>
    <t>CONSTRUYE SU IDENTIDAD COMO PERSONA HUMANA, AMADA POR DIOS, DIGNA, LIBRE Y TRASCENDENTE, COMPRENDIENDO LA DOCTRINA DE SU PROPIA RELIGIÓN, ABIERTO AL DIÁLOGO CON LAS QUE LE SON CERCANAS</t>
  </si>
  <si>
    <t>ASUME LA EXPERIENCIA DEL ENCUENTRO PERSONAL Y COMUNITARIO CON DIOS EN SU PROYECTO DE VIDA EN COHERENCIA CON SU CREENCIA RELIGIOSA</t>
  </si>
  <si>
    <t>GESTIONA PROYECTOS DE EMPRENDIMIENTO ECONÓMICO O SOCIAL</t>
  </si>
  <si>
    <t>SE DESENVUELVE EN ENTORNOS VIRTUALES GENERADOS POR LAS TICS</t>
  </si>
  <si>
    <t>GESTIONA SU APRENDIZAJE DE FORMA AUTÓNOMA</t>
  </si>
  <si>
    <t>JUSTIFICADAS</t>
  </si>
  <si>
    <t>INJUSTIFICADAS</t>
  </si>
  <si>
    <t>AÑO ESCOLAR</t>
  </si>
  <si>
    <t>TUTOR</t>
  </si>
  <si>
    <t>PROF. CECILIA MORI RAYGADA</t>
  </si>
  <si>
    <t>Nº</t>
  </si>
  <si>
    <t>Apellidos y Nombres</t>
  </si>
  <si>
    <t>COLOCAR CONCLUSIÓN DESCRIPTIVA</t>
  </si>
  <si>
    <t>COLOCAR CONCLUSION DESCRIPTIVA</t>
  </si>
  <si>
    <t>COLOCAR 
INASISTENCIA</t>
  </si>
  <si>
    <t>COLOCAR 
TARDANZAS</t>
  </si>
  <si>
    <t>ACHO</t>
  </si>
  <si>
    <t>CURINUQUI</t>
  </si>
  <si>
    <t>MARLITA</t>
  </si>
  <si>
    <t>Manifiesta sus emociones, sentimientos e ideas y asume con argumentos su posición frente a situaciones de conflicto.</t>
  </si>
  <si>
    <t>Propone actitudes de respeto y empatía  frente a problemas de discriminación a  personas con necesidades educativas especiales.</t>
  </si>
  <si>
    <t>Demuestra un manejo satisfactorio de la competencia</t>
  </si>
  <si>
    <t>Te desenvuelve de manera autónoma en la práctica de la carrera de velocidad y la técnica de entrega del testimonio en la carrera de relevos.</t>
  </si>
  <si>
    <t>Estableces soluciones en los juegos predeportivas aplicados al fútbol, poniendo en práctica al equipo.</t>
  </si>
  <si>
    <t>Promueves prácticas para el cuidado de tu salud, al demostrar tus habilidades motrices en el salto alto, demostrando la técnica Fosbury Flop.</t>
  </si>
  <si>
    <t>AD</t>
  </si>
  <si>
    <t>APRECIA  LAS DIVERSAS FUNCIONES QUE A CUMPLIDO EL ARTE</t>
  </si>
  <si>
    <t>Crea proyectos artísticos que comunican de manera efectiva</t>
  </si>
  <si>
    <t>C</t>
  </si>
  <si>
    <t>No se logró la competencia esperada.</t>
  </si>
  <si>
    <t>Obtiene informacion relevante, establece las relaciones entre ideas, explica el tema y los usbtemas, sin embargo falta inferir el sentido global del texto.</t>
  </si>
  <si>
    <t>El estudiante se comunica en inglés con vocabulario apropiado. El volumen y la entonación son adecuados en la pronunciación de los vocabularios.</t>
  </si>
  <si>
    <t xml:space="preserve">El estudiante comprende los textos que lee en inglés, reconociendo relaciones lógicas (Clarroom language, All about me, the places) en la información entregada. </t>
  </si>
  <si>
    <t>El estudiante escribe oraciones en inglés, relacionando sus ideas con vocabulario cotidiano y construcciones gramaticales simples.</t>
  </si>
  <si>
    <t>Resuelve problemas referido a expresiones numéricas y operativas con números racionales. Tiene dificultad en aplicar propiedades</t>
  </si>
  <si>
    <t>Resuelve problemas referidos a sistema de ecuaciones lineales. Tiene dificultad en la comprensión de la solución e interpretación</t>
  </si>
  <si>
    <t>Resuelve problemas sobre relaciones entre medidas de sus lados de un triángulo rectángulo. Tiene dificultad en determinar ángulos y lados</t>
  </si>
  <si>
    <t>B</t>
  </si>
  <si>
    <t>Tiene dificultad en resolver situaciones referidas a comportamientos de datos sobre medidas de tendencia central. No interpreta la informacion contenida</t>
  </si>
  <si>
    <t>El estudiante, demostro lograr la competencia a traves del desarrollo total de todas las actividades programadas</t>
  </si>
  <si>
    <t xml:space="preserve">El estudiante tuvo un desempeño regular al esarrollar las actividades programadas </t>
  </si>
  <si>
    <t>Logra valorar las manifestaciones de su entorno argumentando su fe de manera comprensible.</t>
  </si>
  <si>
    <t>Logra promover acciones  orientadas  a laconstrucción de una comunidad de fe.</t>
  </si>
  <si>
    <t>Integras activamente información e implementas de manera satisfactoria las ideas combinando habilidades técnicas, trabajando cooperativamente evaluando los resultados</t>
  </si>
  <si>
    <t>Se desenvuelve en entornos virtuales al interactuar en redes sociales de manera consciente con sus pares</t>
  </si>
  <si>
    <t>Gestiona su aprendizaje de manera autónoma al priorizar la realización de su tarea. Se organiza y autoevalúa</t>
  </si>
  <si>
    <t>ACOSTA</t>
  </si>
  <si>
    <t>PINEDO</t>
  </si>
  <si>
    <t>SEGUNDO EBER</t>
  </si>
  <si>
    <t>Presenta dificultades para manifiestar sus emociones, sentimientos e ideas y asumir con argumentos su posición frente a situaciones de conflicto.</t>
  </si>
  <si>
    <t>Falta proponer actitudes de respeto y empatía  frente a problemas de discriminación a  personas con necesidades educativas especiales.</t>
  </si>
  <si>
    <t xml:space="preserve">Está en proceso para lograr la competencia.  </t>
  </si>
  <si>
    <t>Tiene dificultades para desarrollar la Apreciación de manera critica</t>
  </si>
  <si>
    <t xml:space="preserve">El estudiante  muestra necesidad en comunicarse en inglés. El volumen y la entonación en la pronunciación de las palabras requieren más tiempo de práctica. </t>
  </si>
  <si>
    <t>El estudiante no cuenta con evidencias en comprender los textos que lee en inglés.</t>
  </si>
  <si>
    <t>El estudiante no cuenta con evidencias en escribir oraciones en inglés.</t>
  </si>
  <si>
    <t>Resuelve problemas sobre medida de tendencia central. Tiene dificultad en interpretar la informacion contenida</t>
  </si>
  <si>
    <t>Aún le falta reconocer la importancia de la moral cristiana.</t>
  </si>
  <si>
    <t>AMPUERO</t>
  </si>
  <si>
    <t>SALAS</t>
  </si>
  <si>
    <t>SANDY</t>
  </si>
  <si>
    <t>Tiene dificultades al crear proyectos  artísticos</t>
  </si>
  <si>
    <t>NA</t>
  </si>
  <si>
    <t>ANGULO</t>
  </si>
  <si>
    <t>SHUPINGAHUA</t>
  </si>
  <si>
    <t>ERIC ANDERSON</t>
  </si>
  <si>
    <t>Expresa sus ideas, sin embargo le falta fluidez y orden al desarrollar sus ideas y adecuar su texto al propósito comunicativo</t>
  </si>
  <si>
    <t>Escribe textos diversos adecuandose al destinatario y tipo textual, sin embargo falta desarrollar las ideas en forma ordenada y reflexionando permanentemente sobre el sentido del texto.</t>
  </si>
  <si>
    <t>Tiene dificultad en resolver un sistema de ecuaciones. No comprende el método de resolución y su interpretación</t>
  </si>
  <si>
    <t>Resuelve problemas sobre medida de tendencia central. Interpreta la información contenida sin dificultad</t>
  </si>
  <si>
    <t>Aún le falta asumir su rol protagónico compromediéndose ética y moralmente en su entorno.</t>
  </si>
  <si>
    <t>AREVALO</t>
  </si>
  <si>
    <t>PIZANGO</t>
  </si>
  <si>
    <t>FAUSTO STALIN</t>
  </si>
  <si>
    <t>AYACHI</t>
  </si>
  <si>
    <t>ZAITA</t>
  </si>
  <si>
    <t>SEGUNDO PLACIDO</t>
  </si>
  <si>
    <t>CACHIQUE</t>
  </si>
  <si>
    <t>IZQUIERDO</t>
  </si>
  <si>
    <t>YON KEN</t>
  </si>
  <si>
    <t>EL ESTUDIANTE ESTA EN PROCESO EN ESTA CAPACIDAD</t>
  </si>
  <si>
    <t>Obtiene informacion relevante, explica el tema, sin embargo falta inferir la intención del autor así como el sentido global del texto.</t>
  </si>
  <si>
    <t>El estudiante no cuenta con evidencias en comunicarse en inglés.</t>
  </si>
  <si>
    <t>El estudiante muestra necesidad en comprender los textos que lee en inglés, aún necesita reconocer relaciones lógicas (classroom language, all about me, the places) para comprenderlas.</t>
  </si>
  <si>
    <t xml:space="preserve">El estudiante muestra necesidad en escribir oraciones en inglés, sus ideas, vocabulario cotidiano y construcciones gramaticales son limitadas. </t>
  </si>
  <si>
    <t>Resuelve problemas sobre relaciones entre medidas de sus lados de un triángulo rectángulo. Determina ángulos y lados sin dificultad</t>
  </si>
  <si>
    <t>El estudiante , presento dificultades al desarrollar las actividades propuestas en clase, por lo que no puedo lograr la competencia al nivel esperado.</t>
  </si>
  <si>
    <t xml:space="preserve">El estudiante tiene dificultades de combinar los conocimientos teoricos  con lo practico, trabajando en equipo junto a sus pares. </t>
  </si>
  <si>
    <t>CEOPA</t>
  </si>
  <si>
    <t>SABOYA</t>
  </si>
  <si>
    <t>NOLBERTO</t>
  </si>
  <si>
    <t>Tiene dificultad en traducir a expresiones numéricas una situación planteada. No logra terminar el proceso de resolución</t>
  </si>
  <si>
    <t>Se encuentra en inicio de aprendizaje</t>
  </si>
  <si>
    <t>No logra fundamentar la presencia de Dios en la historia de la salvación.</t>
  </si>
  <si>
    <t>El estudiante tiene dificultades de combinar los conocimientos teóricos con lo práctico, trabajando en equipo junto a sus pares</t>
  </si>
  <si>
    <t>CHOTA</t>
  </si>
  <si>
    <t>GARCIA</t>
  </si>
  <si>
    <t>MAYLIT GABRIELA</t>
  </si>
  <si>
    <t>TAPULLIMA</t>
  </si>
  <si>
    <t>REYNA</t>
  </si>
  <si>
    <t>CHUJANDAMA</t>
  </si>
  <si>
    <t>PASHANASI</t>
  </si>
  <si>
    <t>HEISTEN OCTAVIO</t>
  </si>
  <si>
    <t>El estudiante combina los conocimientos teóricos con lo  práctico, trabajando en equipo junto a sus pares.</t>
  </si>
  <si>
    <t>DAVILA</t>
  </si>
  <si>
    <t>AMARINGO</t>
  </si>
  <si>
    <t>KARLA MARIANA</t>
  </si>
  <si>
    <t>DIAZ</t>
  </si>
  <si>
    <t>ALIAGA</t>
  </si>
  <si>
    <t>WARNER PAOLO</t>
  </si>
  <si>
    <t>DOÑEZ</t>
  </si>
  <si>
    <t>PEREIRA</t>
  </si>
  <si>
    <t>SHANI MARICIELO</t>
  </si>
  <si>
    <t>Tiene dificultad en relacionar las medidas de sus lados de un triángulo. No determina longitudes y ángulos</t>
  </si>
  <si>
    <t>GONZALES</t>
  </si>
  <si>
    <t>NAPUCHI</t>
  </si>
  <si>
    <t>ALI</t>
  </si>
  <si>
    <t>YUIMACHI</t>
  </si>
  <si>
    <t>DAYANARA</t>
  </si>
  <si>
    <t>Demuestras interés en la práctica de la carrera de velocidad, pero tienes que practicar la técnica de la entrega del testimonio en la carrera de relevos.</t>
  </si>
  <si>
    <t>HERNANDEZ</t>
  </si>
  <si>
    <t>RIOS</t>
  </si>
  <si>
    <t>GRACIELITA</t>
  </si>
  <si>
    <t>ISUIZA</t>
  </si>
  <si>
    <t>TARRILLLO</t>
  </si>
  <si>
    <t>SIMI LOYSITH</t>
  </si>
  <si>
    <t>LANCHA</t>
  </si>
  <si>
    <t>CANAQUIRI</t>
  </si>
  <si>
    <t>GRECIA CELESTE</t>
  </si>
  <si>
    <t>LOZANO</t>
  </si>
  <si>
    <t>RINABI</t>
  </si>
  <si>
    <t>JOSE LUIS EMMANUEL</t>
  </si>
  <si>
    <t>MONTOYA</t>
  </si>
  <si>
    <t>MACUYAMA</t>
  </si>
  <si>
    <t>NATALY SIOMARA</t>
  </si>
  <si>
    <t>Participas de las actividades del salto alto, pero tienes que poner más interés, y lograr la técnica Fosbury Flop en el salto alto.</t>
  </si>
  <si>
    <t>La estudiante combina los conocimientos teóricos con lo práctico, trabajando en equipo junto a sus pares.</t>
  </si>
  <si>
    <t>OLORTEGUI</t>
  </si>
  <si>
    <t>OJANAMA</t>
  </si>
  <si>
    <t>KARLA NICOL</t>
  </si>
  <si>
    <t>PINGUS</t>
  </si>
  <si>
    <t>CHUQUIPIONDO</t>
  </si>
  <si>
    <t>ELITA</t>
  </si>
  <si>
    <t>SINARAHUA</t>
  </si>
  <si>
    <t>PEPE MANOLO</t>
  </si>
  <si>
    <t>El estudiante combina los conocimientos teóricos con lo práctico, trabajando en equipo junto a sus pares.</t>
  </si>
  <si>
    <t>ROJAS</t>
  </si>
  <si>
    <t>DÁVILA</t>
  </si>
  <si>
    <t>NAYELY ANTONELA</t>
  </si>
  <si>
    <t>SORIA</t>
  </si>
  <si>
    <t>GOMEZ</t>
  </si>
  <si>
    <t>NELIDA CONSUELO</t>
  </si>
  <si>
    <t>La estudiante tiene dificultades de combinar los conocimientos teóricos con lo práctico, trabajando en equipo junto a sus pares.</t>
  </si>
  <si>
    <t>TAPAYURI</t>
  </si>
  <si>
    <t>RUIZ</t>
  </si>
  <si>
    <t>YOJANI GECIL</t>
  </si>
  <si>
    <t>Escribe textos diversos adecuandose al destinatario y tipo textual, emplea estrategias como el reforzamiento y la contraargumentación, sin embargo falta desarrollar las ideas en forma ordenada y reflexionando permanentemente sobre el sentido del texto.</t>
  </si>
  <si>
    <t>TELLO</t>
  </si>
  <si>
    <t>PAREDES</t>
  </si>
  <si>
    <t>HEIBIN NEFI</t>
  </si>
  <si>
    <t>El estudiante tiene dificultades de combinar los conocimientos teóricos con lo práctico, trabajando en equipo junto a sus pares.</t>
  </si>
  <si>
    <t>TORRES</t>
  </si>
  <si>
    <t>NUÑEZ</t>
  </si>
  <si>
    <t>DIANA LILIBETH</t>
  </si>
  <si>
    <t>VEGA</t>
  </si>
  <si>
    <t>MURAYARI</t>
  </si>
  <si>
    <t>ELVIS CARLOS DANIEL</t>
  </si>
  <si>
    <t>VILCARROMERO</t>
  </si>
  <si>
    <t>ALVARADO</t>
  </si>
  <si>
    <t>MIGUEL ADONIAS</t>
  </si>
  <si>
    <t>VILLACORTA</t>
  </si>
  <si>
    <t>SANDRO</t>
  </si>
  <si>
    <t>YUYARIMA</t>
  </si>
  <si>
    <t>ARIMUYA</t>
  </si>
  <si>
    <t>BROLYN</t>
  </si>
  <si>
    <t>SANGAMA</t>
  </si>
  <si>
    <t>VALESCA MASIEL</t>
  </si>
  <si>
    <t>ZAPATA</t>
  </si>
  <si>
    <t>AVILA</t>
  </si>
  <si>
    <t>MARÍA JOSE</t>
  </si>
  <si>
    <t>La estudiante combina los conocimientos teórico con lo práctico, trabajando en equipo junto a sus pares.</t>
  </si>
  <si>
    <t>PROF. NATALIA HUAMÁN CARDICELIS</t>
  </si>
  <si>
    <t>AMASIFEN</t>
  </si>
  <si>
    <t>MAGIPO</t>
  </si>
  <si>
    <t>GRACIELA</t>
  </si>
  <si>
    <t>El estudiante, demostro lograr la competencia a traves del desarrollo de todas las actividades programadas</t>
  </si>
  <si>
    <t>APRECIA LAS DIVERSAS FUNCIONES QUE A CUMPLIDO EL ARTE</t>
  </si>
  <si>
    <t>Expresa sus ideas y emociones, sin embargo le falta orden al desarrollar sus ideas y adecuar su texto al propósito comunicativo.</t>
  </si>
  <si>
    <t>Obtiene informacion relevante, explica el tema y los usbtemas, sin embargo falta inferir el sentido global del texto.</t>
  </si>
  <si>
    <t>Escribe textos diversos adecuandose al destinatario y tipo textual, sin embargo falta desarrollar las ideas en forma ordenada y el uso de vocabulario adecuado.</t>
  </si>
  <si>
    <t>EL ESTUDIANTE LOGRO SATISFACTORIA ESTA COMPETENCIA</t>
  </si>
  <si>
    <t>BALCAZAR</t>
  </si>
  <si>
    <t>CARRION</t>
  </si>
  <si>
    <t>LUISA GUADALUPE</t>
  </si>
  <si>
    <t>BARRERA</t>
  </si>
  <si>
    <t>MENDOZA</t>
  </si>
  <si>
    <t>NARDY MARIAM</t>
  </si>
  <si>
    <t>La estudiante combina el conocimiento teórico con lo practico, trabajando en equipo con sus pares.</t>
  </si>
  <si>
    <t>BUTUNA</t>
  </si>
  <si>
    <t>MEGIA</t>
  </si>
  <si>
    <t>JAFET</t>
  </si>
  <si>
    <t>Tiene dificultades al crear proyectos artísticos</t>
  </si>
  <si>
    <t>JERSON ALBERT</t>
  </si>
  <si>
    <t>El estudiante tiene dificultad de combinar los conocimientos teóricos y practicos, trabaja en equipo con sus pares.</t>
  </si>
  <si>
    <t>CANALES</t>
  </si>
  <si>
    <t>FASANANDO</t>
  </si>
  <si>
    <t>IGNACIA</t>
  </si>
  <si>
    <t>El estudiante tuvo un desempeño regular en el desarrollo de las actividades programadas</t>
  </si>
  <si>
    <t>CHANCHARI</t>
  </si>
  <si>
    <t>GILER VICTORIANO</t>
  </si>
  <si>
    <t>El estudiante demuestra aprendizaje más alla del nivel
esperado</t>
  </si>
  <si>
    <t>CHINO</t>
  </si>
  <si>
    <t>CABALLERO</t>
  </si>
  <si>
    <t>DALIA ROSA</t>
  </si>
  <si>
    <t>ARELI</t>
  </si>
  <si>
    <t>No demuestra coherencia en los cree y hace en su proyecto de vida personal.</t>
  </si>
  <si>
    <t>CORDOVA</t>
  </si>
  <si>
    <t>PUA</t>
  </si>
  <si>
    <t>IRIS JANETH</t>
  </si>
  <si>
    <t>CURITIMA</t>
  </si>
  <si>
    <t>INUMA</t>
  </si>
  <si>
    <t>GRECIA NICOLL</t>
  </si>
  <si>
    <t>EL ESTUDIANTE ESTA EN PROCESO EN ESTA COMPETENCIA</t>
  </si>
  <si>
    <t>FLORES</t>
  </si>
  <si>
    <t>CRISTIAN OMAR</t>
  </si>
  <si>
    <t>VITALIA</t>
  </si>
  <si>
    <t>Expresa sus ideas e interpreta el sentido del texto, sin embargo le falta orden al desarrollar el tema y adecuar su texto al propósito comunicativo</t>
  </si>
  <si>
    <t>La estudiante combina los conocimientos teóricos y prácticos , trabajando en equipo con sus pares.</t>
  </si>
  <si>
    <t>Se  desenvuelve en entornos virtuales al interactuar en redes sociales de manera consciente con sus pares</t>
  </si>
  <si>
    <t xml:space="preserve">GRÁNDEZ </t>
  </si>
  <si>
    <t>CÁRDENAS</t>
  </si>
  <si>
    <t>WILLY</t>
  </si>
  <si>
    <t>Está en inicio, muestra un progreso mínimo en las capacidades para lograr la competencia</t>
  </si>
  <si>
    <t>Le falta desenvolverse en entornos virtuales al interactuar en redes sociales de manera consciente con sus pares</t>
  </si>
  <si>
    <t>Le falta  Gestionar  su aprendizaje de manera autónoma al priorizar la realización de su tarea. Se organiza y autoevalúa</t>
  </si>
  <si>
    <t>GUERRA</t>
  </si>
  <si>
    <t>BARDALES</t>
  </si>
  <si>
    <t>GRETTY AFRODITA</t>
  </si>
  <si>
    <t>MUCUSHUA</t>
  </si>
  <si>
    <t>YURENA LILI</t>
  </si>
  <si>
    <t>No logró la competencia.</t>
  </si>
  <si>
    <t>No logró la competencia</t>
  </si>
  <si>
    <t>Interactúa en redes sociales, pero no clasifica y organiza información establecida</t>
  </si>
  <si>
    <t>Desarrolla su aprendizaje al priorizar su tarea, pero no se organiza y autoevalúa</t>
  </si>
  <si>
    <t>LLANCO</t>
  </si>
  <si>
    <t>APUELA</t>
  </si>
  <si>
    <t>ROSA ENITH</t>
  </si>
  <si>
    <t>LOMAS</t>
  </si>
  <si>
    <t>ARMAS</t>
  </si>
  <si>
    <t>GEIDER</t>
  </si>
  <si>
    <t>El estudiante combina los conocimientos teóricos y practicos trabajando en equipo con sus pares.</t>
  </si>
  <si>
    <t>MACEDO</t>
  </si>
  <si>
    <t>GRETY LOREN</t>
  </si>
  <si>
    <t>TECCO</t>
  </si>
  <si>
    <t>ABRAHAN</t>
  </si>
  <si>
    <t>EDITH</t>
  </si>
  <si>
    <t>DEYSI MARLITH</t>
  </si>
  <si>
    <t>NAPO</t>
  </si>
  <si>
    <t>TANGOA</t>
  </si>
  <si>
    <t>ERICK</t>
  </si>
  <si>
    <t>El estudiante tiene dificultad de combinar conocimientos teóricos con lo práctico, trabajando en equipo junto a sus pares.</t>
  </si>
  <si>
    <t>PASHANASE</t>
  </si>
  <si>
    <t>JULIO MIGUEL</t>
  </si>
  <si>
    <t>RENGIFO</t>
  </si>
  <si>
    <t>NESTOR AUGUSTO OCTAVIO</t>
  </si>
  <si>
    <t>El estudiante  combina conocimientos teóricos con lo práctico, trabajando en equipo junto a sus pares.</t>
  </si>
  <si>
    <t>ALTAMIRANO</t>
  </si>
  <si>
    <t>KATHERYN NICOLL</t>
  </si>
  <si>
    <t>SALAZAR</t>
  </si>
  <si>
    <t>LUIS ENRIQUE</t>
  </si>
  <si>
    <t>MELODY ADRIANA</t>
  </si>
  <si>
    <t>TUESTA</t>
  </si>
  <si>
    <t>COLÁN</t>
  </si>
  <si>
    <t>KHER STONNE</t>
  </si>
  <si>
    <t>El estudiante combina conocimientos teorico con lo practico , trabajando en equipo junto a sus pares</t>
  </si>
  <si>
    <t>RAMIREZ</t>
  </si>
  <si>
    <t>KATHERIN ESTHER</t>
  </si>
  <si>
    <t>La estudiante combina conocimientos teorico con lo practico, trabajando en equipo junto a sus pares.</t>
  </si>
  <si>
    <t>VARGAS</t>
  </si>
  <si>
    <t>CURMAYARI</t>
  </si>
  <si>
    <t>GREYSI NOELIA</t>
  </si>
  <si>
    <t>VASQUEZ</t>
  </si>
  <si>
    <t>CINTHIA ANGELINA</t>
  </si>
  <si>
    <t>VELA</t>
  </si>
  <si>
    <t>MOHENA</t>
  </si>
  <si>
    <t>RUTH MELINA</t>
  </si>
  <si>
    <t>Evidencia un nivel superior a lo esperado respecto a la competencia</t>
  </si>
  <si>
    <t>La estudiante combina los conocimientos teóricos con lo práctico, trabajando en quipo junto a sus pares.</t>
  </si>
  <si>
    <t>YUMBATO</t>
  </si>
  <si>
    <t>EMILY VALERY</t>
  </si>
  <si>
    <t>La estudiante tiene dificultades de combinar los conocimientos teóricos con lo práctico, trabaja en equipo junto a sus pares.</t>
  </si>
  <si>
    <t>PROF. DARLYN MILKO PEZO CORREA</t>
  </si>
  <si>
    <t>JEANETTE</t>
  </si>
  <si>
    <t>Demuestra un manejo satisfactorio durante las actividades establecidas en la competencia</t>
  </si>
  <si>
    <t>Obtiene informacion relevante, explica el tema y los subtemas y los diferentes puntos de vista, sin embargo falta inferir el sentido global del texto.</t>
  </si>
  <si>
    <t>Escribe textos diversos adecuandose al destinatario y tipo textual, sin embargo falta desarrollar las ideas en forma ordenada y el uso de vocabulario adecuado,como sinónimos o antónimos.</t>
  </si>
  <si>
    <t>Presenta dificultades para realizar indagaciones y lograr la construcción de sus conocimientos</t>
  </si>
  <si>
    <t>Tiene dificultades para explicar  conocimientos sobre el mundo físico, los seres vivos y el universo.</t>
  </si>
  <si>
    <t>Tiene dificultades para diseñar y construir tecnologia que le permitan resolver problemas de su entorno</t>
  </si>
  <si>
    <t xml:space="preserve">ARTEAGA </t>
  </si>
  <si>
    <t xml:space="preserve">VASQUEZ </t>
  </si>
  <si>
    <t>LUIS FERNANDO</t>
  </si>
  <si>
    <t>Obtiene informacion relevante, explica el tema y los subtemas, sin embargo falta inferir la intención del autor así como el sentido global del texto</t>
  </si>
  <si>
    <t>Logra realizar indagaciones importantes que le permiten la construcción de sus conocimientos</t>
  </si>
  <si>
    <t>Logra dar explicaciones importantes sobre conocimientos del mundo físico, seres vivos y el universo.</t>
  </si>
  <si>
    <t>Logra diseñar y construir tecnologías básicas que le permiten resolver problemas de su entorno</t>
  </si>
  <si>
    <t>El estudiante combina los conocimientos teórico y práctico , trabajando en equipo junto a sus pares.</t>
  </si>
  <si>
    <t xml:space="preserve">BECERRA </t>
  </si>
  <si>
    <t>NELLY MARGARITA</t>
  </si>
  <si>
    <t>BUSTAMANTE</t>
  </si>
  <si>
    <t>MONDRAGON</t>
  </si>
  <si>
    <t>LUZMILA MILAGROS</t>
  </si>
  <si>
    <t>SINTI</t>
  </si>
  <si>
    <t>MILENA XIOMARA</t>
  </si>
  <si>
    <t>La estudiante tiene dificultad de combinar conocimientos teórico con lo práctico,trabajando en equipo con sus pares.</t>
  </si>
  <si>
    <t>CHUMBE</t>
  </si>
  <si>
    <t>INOCENTE</t>
  </si>
  <si>
    <t>LUZ MARIELA</t>
  </si>
  <si>
    <t>Se encuentra en proceso para lograr la competencia</t>
  </si>
  <si>
    <t>YOSELIN</t>
  </si>
  <si>
    <t>La estudiante combina conocimientos teórico con lo práctico,trabajando en equipo con sus pares.</t>
  </si>
  <si>
    <t>EVANDER</t>
  </si>
  <si>
    <t>El estudiante tiene dificultad de combinar conocimientos teórico con lo práctico , trabajando  en equipo junto a sus pares.</t>
  </si>
  <si>
    <t>HANCCO</t>
  </si>
  <si>
    <t>MARYCRUZ TRINIDAD</t>
  </si>
  <si>
    <t xml:space="preserve">Practicas los juegos predeportivos aplicados al futbol, pero tienes que involucrarte dando ideas para mejorar las estrategias de juego. </t>
  </si>
  <si>
    <t>HUANSI</t>
  </si>
  <si>
    <t>LEOVIGILDO</t>
  </si>
  <si>
    <t>Tiene dificultad de lograr la competencia</t>
  </si>
  <si>
    <t xml:space="preserve">LANCHA </t>
  </si>
  <si>
    <t xml:space="preserve">HUIÑAPI </t>
  </si>
  <si>
    <t>FRANKLIN JACK</t>
  </si>
  <si>
    <t>El estudiante combina conocimientos teorico con lo practico, trabajando en equipo junto a sus pares.</t>
  </si>
  <si>
    <t>ARIRAMA</t>
  </si>
  <si>
    <t>ANA CRISTINA</t>
  </si>
  <si>
    <t>La estudiante no logro la competencia tiene dificultad de combinar conocimientos teórico con lo práctico,trabajando en equipo con sus pares.</t>
  </si>
  <si>
    <t>MEGO</t>
  </si>
  <si>
    <t>LUZ KEYLITA</t>
  </si>
  <si>
    <t>La estudiante combina los conocimientos terico con lo practico, trabajando en equipo junto a sus pares.</t>
  </si>
  <si>
    <t>MENESES</t>
  </si>
  <si>
    <t>YARANGA</t>
  </si>
  <si>
    <t>MAX WILMER</t>
  </si>
  <si>
    <t>NOLORBE</t>
  </si>
  <si>
    <t>OLGA ESTEFITA</t>
  </si>
  <si>
    <t>JUAN ALEX</t>
  </si>
  <si>
    <t>INSAPILLO</t>
  </si>
  <si>
    <t>LLESI</t>
  </si>
  <si>
    <t>MILY</t>
  </si>
  <si>
    <t>ALEGRIA</t>
  </si>
  <si>
    <t>GIAN MARCOS</t>
  </si>
  <si>
    <t>PEREZ</t>
  </si>
  <si>
    <t>CASTRO</t>
  </si>
  <si>
    <t>JORGE</t>
  </si>
  <si>
    <t>MONCADA</t>
  </si>
  <si>
    <t>JORGE LUIS</t>
  </si>
  <si>
    <t>El estudiante no logro la competencia,tiene dificultad en combinar lo teórico con lo práctico, trabajando en equipo junto a sus pares.</t>
  </si>
  <si>
    <t>FRAN BORIS</t>
  </si>
  <si>
    <t xml:space="preserve">PIZANGO </t>
  </si>
  <si>
    <t>GÓMEZ</t>
  </si>
  <si>
    <t>EMY NURIA</t>
  </si>
  <si>
    <t>La estudiante combina conocimientos teóricos y practicos, trabajando en equipo junto a sus pares.</t>
  </si>
  <si>
    <t>REATEGUI</t>
  </si>
  <si>
    <t>FRANCESCOLY ZETTY</t>
  </si>
  <si>
    <t>Escribe diversos tipos de textos, adecuándose al género textual y al propósito comunicativo en torno a un tema, sin embargo falta  jerarquizar sus ideas y utilizar adecuadamente los recursos gramaticales</t>
  </si>
  <si>
    <t>HITLER</t>
  </si>
  <si>
    <t>El estudiante tiene dificultad en combinar lo teórico con lo práctico, trabajando en equipo junto a sus pares.</t>
  </si>
  <si>
    <t>SAAVEDRA</t>
  </si>
  <si>
    <t>LIRIAN BAELA</t>
  </si>
  <si>
    <t>LUZMILA</t>
  </si>
  <si>
    <t>SHAPIAMA</t>
  </si>
  <si>
    <t>JEYSON</t>
  </si>
  <si>
    <t>MARLENI</t>
  </si>
  <si>
    <t>YARICAHUA</t>
  </si>
  <si>
    <t>ERIKA ESTHER</t>
  </si>
  <si>
    <t>La estudiante no logro esta competencia,tiene dificultad de combinar los conocimientos teórico con lo práctico, trabajando en equipo junto a sus pares.</t>
  </si>
  <si>
    <t>VIN</t>
  </si>
  <si>
    <t>SANCHEZ</t>
  </si>
  <si>
    <t>GIMY LEVY</t>
  </si>
  <si>
    <t>SÁNCHEZ</t>
  </si>
  <si>
    <t>JHORDYN ANDER</t>
  </si>
  <si>
    <t>El estudiante tiene dificultad de combinar los conocimientos teorico y práctico  trabajando en equipo con sus pares.</t>
  </si>
  <si>
    <t>YAICATE</t>
  </si>
  <si>
    <t>RUTH PATRICIA</t>
  </si>
  <si>
    <t>D</t>
  </si>
  <si>
    <t>PROF. RAÚL ACOSTUPA ANGULO</t>
  </si>
  <si>
    <t>GÓNGORA</t>
  </si>
  <si>
    <t>LORENA PRISCILA</t>
  </si>
  <si>
    <t>Expresa sus ideas y emociones, sin embargo le falta orden y adecuar su texto al propósito comunicativo.</t>
  </si>
  <si>
    <t>CARITIMARI</t>
  </si>
  <si>
    <t>JESUS ANGEL</t>
  </si>
  <si>
    <t>CERVAN</t>
  </si>
  <si>
    <t>VICTOR ANTONIO</t>
  </si>
  <si>
    <t>Obtiene informacion relevante, explica el tema y los subtemas, sin embargo falta inferir la intención del autor así como el sentido global del texto.</t>
  </si>
  <si>
    <t xml:space="preserve">Tiene dificultad en relacionar las medidas de sus lados de un triángulo. No determina longitudes y ángulos </t>
  </si>
  <si>
    <t xml:space="preserve">GUERRA  </t>
  </si>
  <si>
    <t>MANIHUARI</t>
  </si>
  <si>
    <t>ALEX ANTONIO</t>
  </si>
  <si>
    <t>Expresa sus ideas e interpreta el sentido del texto, sin embargo le falta orden al desarrollar el tema y adecuar su texto al propósito comunicativo.</t>
  </si>
  <si>
    <t>Obtiene informacion relevante, establece las relaciones entre ideas, explica el tema y los usbtemas, sin embargo falta inferir el sentido global del texto</t>
  </si>
  <si>
    <t>HIPUSHIMA</t>
  </si>
  <si>
    <t>ASIPALI</t>
  </si>
  <si>
    <t>SERGIO ANDRE</t>
  </si>
  <si>
    <t>LAYCHE</t>
  </si>
  <si>
    <t>TAFUR</t>
  </si>
  <si>
    <t>JAIRA CRISTINA</t>
  </si>
  <si>
    <t>MACA</t>
  </si>
  <si>
    <t>LELY JESUS</t>
  </si>
  <si>
    <t>No logró la competencia esperada</t>
  </si>
  <si>
    <t>CANCINO</t>
  </si>
  <si>
    <t>YONHY EITTEL</t>
  </si>
  <si>
    <t xml:space="preserve">El estudante evidencia conocimientos del área y cumple
con las tareas en el tiempo programado. </t>
  </si>
  <si>
    <t>CARDENAS</t>
  </si>
  <si>
    <t>CALEB ABEDNEGO</t>
  </si>
  <si>
    <r>
      <rPr>
        <sz val="16"/>
        <color rgb="FF000000"/>
        <rFont val="Arial"/>
        <family val="2"/>
      </rPr>
      <t xml:space="preserve">SAMUEL JARED             </t>
    </r>
    <r>
      <rPr>
        <b/>
        <sz val="16"/>
        <color rgb="FF000000"/>
        <rFont val="Arial"/>
        <family val="2"/>
      </rPr>
      <t xml:space="preserve"> (NEE)</t>
    </r>
  </si>
  <si>
    <t>PANAIFO</t>
  </si>
  <si>
    <t>BRIGITH JARVIS</t>
  </si>
  <si>
    <t>La estudiante evidencia conocimientos del área y cumple
con las tareas en el tiempo programado</t>
  </si>
  <si>
    <t>ALICIA</t>
  </si>
  <si>
    <t>KATERIN ESTEFANY</t>
  </si>
  <si>
    <t>SALDAÑA</t>
  </si>
  <si>
    <t>BETSY</t>
  </si>
  <si>
    <t>La estudiante demuestra aprendizaje más alla del nivel 
esperado</t>
  </si>
  <si>
    <t>LIS</t>
  </si>
  <si>
    <t>WILTON</t>
  </si>
  <si>
    <t>RANDOLFO MATIAS</t>
  </si>
  <si>
    <t>El estudiante evidencia conocimentos del área y cumple
con  las tareas en el tiempo programado</t>
  </si>
  <si>
    <t>SARAI</t>
  </si>
  <si>
    <t>La estudiante demuestra aprendzaje más alla del nivel
esperado</t>
  </si>
  <si>
    <t>JHOANY ANABEL</t>
  </si>
  <si>
    <t xml:space="preserve">TORRES </t>
  </si>
  <si>
    <t xml:space="preserve">PINCHI </t>
  </si>
  <si>
    <t>SANDRA</t>
  </si>
  <si>
    <t>TUANAMA</t>
  </si>
  <si>
    <t>CARBALLO</t>
  </si>
  <si>
    <t>ARELY</t>
  </si>
  <si>
    <t>La estudiante demuestra aprendizaje más alla del nivel
esperado</t>
  </si>
  <si>
    <t xml:space="preserve">VERA  </t>
  </si>
  <si>
    <t>CIELO ELIZABETH</t>
  </si>
  <si>
    <t>YAHUARCANI</t>
  </si>
  <si>
    <t>YSMIÑO</t>
  </si>
  <si>
    <t>FRANK JEFFREY</t>
  </si>
  <si>
    <t>YAICURIMA</t>
  </si>
  <si>
    <t>SHIRLE LIRIA</t>
  </si>
  <si>
    <t>FASABI</t>
  </si>
  <si>
    <t>MICHAEL</t>
  </si>
  <si>
    <t>El estudiante evidencia conocimientos del área y cumple
con las tareas en el tiempo programado</t>
  </si>
  <si>
    <t>Interactúa en redes sociales,  pero no clasifica y organiza información establecida</t>
  </si>
  <si>
    <t>baja</t>
  </si>
  <si>
    <t>INFORME DE PROGRESO DE LAS COMPETENCIAS DEL ESTUDIANTE - 2023</t>
  </si>
  <si>
    <t>DRE:</t>
  </si>
  <si>
    <t>LORETO</t>
  </si>
  <si>
    <t>UGEL:</t>
  </si>
  <si>
    <t>ALTO AMAZONAS</t>
  </si>
  <si>
    <t>NIVEL:</t>
  </si>
  <si>
    <t>SECUNDARIA</t>
  </si>
  <si>
    <t>INSTITUCIÓN EDUCATIVA:</t>
  </si>
  <si>
    <t>AGROPECUARIO N° 110</t>
  </si>
  <si>
    <t>CÓDIGO MODULAR:</t>
  </si>
  <si>
    <t>0579086</t>
  </si>
  <si>
    <t>GRADO:</t>
  </si>
  <si>
    <t>SECCIÓN:</t>
  </si>
  <si>
    <t>CÓDIGO DEL ESTUDIANTE:</t>
  </si>
  <si>
    <t>DNI:</t>
  </si>
  <si>
    <t>APELLIDOS Y NOMBRES 
DEL ESTUDIANTE:</t>
  </si>
  <si>
    <t>APELLIDOS Y NOMBRES 
DEL DOCENTE TUTOR:</t>
  </si>
  <si>
    <t>COLOCAR NUMERO DE ORDEN</t>
  </si>
  <si>
    <t>ÁREA CURRICULAR</t>
  </si>
  <si>
    <t>COMPETENCIAS</t>
  </si>
  <si>
    <t>I TRIMESTRE</t>
  </si>
  <si>
    <t>II TRIMESTRE</t>
  </si>
  <si>
    <t>III TRIMESTRE</t>
  </si>
  <si>
    <t>Nivel de logro</t>
  </si>
  <si>
    <t>Conclusiones descriptivas</t>
  </si>
  <si>
    <t>DESARROLLO PERSONAL CIUDADANÍA Y CÍVICA</t>
  </si>
  <si>
    <t>Construye su 
identidad</t>
  </si>
  <si>
    <t/>
  </si>
  <si>
    <t>Convive y participa democráticamente en la búsqueda del bien común</t>
  </si>
  <si>
    <t>Construye interpretaciones históricas.</t>
  </si>
  <si>
    <t xml:space="preserve"> Gestiona responsablemente el espacio y el ambiente</t>
  </si>
  <si>
    <t xml:space="preserve"> Gestiona responsablemente los recursos económicos</t>
  </si>
  <si>
    <t>EDUCACIÓN FÍSICA</t>
  </si>
  <si>
    <t>Se desenvuelve de manera autónoma a través de su motricidad</t>
  </si>
  <si>
    <t xml:space="preserve"> Interactúa a través de sus habilidades sociomotrices</t>
  </si>
  <si>
    <t>Asume una vida saludable.</t>
  </si>
  <si>
    <t>Aprecia de manera crítica manifestaciones artístico-culturales</t>
  </si>
  <si>
    <t xml:space="preserve"> Crea proyectos desde los lenguajes artísticos</t>
  </si>
  <si>
    <t xml:space="preserve"> Se comunica oralmente en su lengua materna.</t>
  </si>
  <si>
    <t>Lee diversos tipos de textos escritos en lengua materna.</t>
  </si>
  <si>
    <t>Escribe diversos tipos de textos en lengua materna</t>
  </si>
  <si>
    <t>INGLÉS</t>
  </si>
  <si>
    <t>Se   comunica oralmente en inglés como lengua extranjer</t>
  </si>
  <si>
    <t xml:space="preserve">   Lee diversos tipos de textos escritos en inglés como lengua extranjera </t>
  </si>
  <si>
    <t>Escribe diversos tipos de textos en inglés como lengua extranjera</t>
  </si>
  <si>
    <t>MATEMÁTICA</t>
  </si>
  <si>
    <t>Resuelve problemas de cantidad</t>
  </si>
  <si>
    <t>Resuelve problemas de regularidad, equivalencia y cambio</t>
  </si>
  <si>
    <t>Resuelve problemas de forma, movimiento y localización</t>
  </si>
  <si>
    <t>Resuelve problemas de gestión de datos e incertidumbre</t>
  </si>
  <si>
    <t>CIENCIA y TECNOLOGÍA</t>
  </si>
  <si>
    <t>Indaga mediante métodos científicos para construir conocimientos.</t>
  </si>
  <si>
    <t>Explica el mundo físico basándose en conocimientos sobre los seres vivos, materia y energía, biodiversidad, Tierra y universo</t>
  </si>
  <si>
    <t>Diseña y construye soluciones tecnológicas para resolver problemas de su entorno.</t>
  </si>
  <si>
    <t>EDUC. RELIGIOSA</t>
  </si>
  <si>
    <t>Asume la experiencia del encuentro personal y comunitario con Dios en su proyecto de vida en coherencia con su creencia religiosa</t>
  </si>
  <si>
    <t xml:space="preserve">Construye su identidad como persona humana, amada por Dios, digna,libre y trascendente, comprendiendo la doctrina de su propia religión, abierto al diálogo con las que le son cercanas </t>
  </si>
  <si>
    <t>ED. PARA EL TRABAJO</t>
  </si>
  <si>
    <t>Gestiona proyectos de emprendimiento económico o social</t>
  </si>
  <si>
    <t>Se desenvuelve en entornos virtuales generados por las  TIC.</t>
  </si>
  <si>
    <t>Gestiona su aprendizaje de forma autónoma</t>
  </si>
  <si>
    <t>RESUMEN DE ASISTENCIA DEL ESTUDIANTE</t>
  </si>
  <si>
    <t>PERIODOS</t>
  </si>
  <si>
    <t>SITUACIÓN AL FINALIZAR EL PERIODO LECTIVO</t>
  </si>
  <si>
    <t>PRO (para promovido de grado), PER (para permanece en el grado) o RR (para requiere recuperación)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</si>
</sst>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1"/>
      <color theme="1"/>
      <name val="Arial"/>
      <scheme val="minor"/>
    </font>
    <font>
      <sz val="30"/>
      <color theme="1"/>
      <name val="Arial Black"/>
      <family val="2"/>
    </font>
    <font>
      <sz val="36"/>
      <color theme="1"/>
      <name val="Arial Black"/>
      <family val="2"/>
    </font>
    <font>
      <sz val="28"/>
      <color theme="1"/>
      <name val="Arial Black"/>
      <family val="2"/>
    </font>
    <font>
      <sz val="11"/>
      <name val="Arial"/>
      <family val="2"/>
    </font>
    <font>
      <sz val="36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Arial Narrow"/>
      <family val="2"/>
    </font>
    <font>
      <b/>
      <sz val="20"/>
      <color theme="1"/>
      <name val="Arial Narrow"/>
      <family val="2"/>
    </font>
    <font>
      <b/>
      <sz val="18"/>
      <color theme="1"/>
      <name val="Calibri"/>
      <family val="2"/>
    </font>
    <font>
      <sz val="12"/>
      <color theme="1"/>
      <name val="Quattrocento Sans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Quattrocento Sans"/>
    </font>
    <font>
      <b/>
      <sz val="14"/>
      <color theme="1"/>
      <name val="Arial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sz val="12"/>
      <color theme="1"/>
      <name val="Arial"/>
      <family val="2"/>
    </font>
    <font>
      <sz val="16"/>
      <color rgb="FF000000"/>
      <name val="Trebuchet MS"/>
      <family val="2"/>
    </font>
    <font>
      <b/>
      <sz val="12"/>
      <color rgb="FF000000"/>
      <name val="Calibri"/>
      <family val="2"/>
    </font>
    <font>
      <sz val="12"/>
      <color rgb="FF000000"/>
      <name val="Docs-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3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Docs-Calibri"/>
    </font>
    <font>
      <sz val="11"/>
      <color theme="1"/>
      <name val="&quot;Times New Roman&quot;"/>
    </font>
    <font>
      <b/>
      <sz val="8"/>
      <color rgb="FF000000"/>
      <name val="Docs-Calibri"/>
    </font>
    <font>
      <b/>
      <sz val="11"/>
      <color rgb="FF000000"/>
      <name val="Arial Narrow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8"/>
      <color rgb="FF000000"/>
      <name val="Calibri"/>
      <family val="2"/>
    </font>
    <font>
      <b/>
      <sz val="9"/>
      <color rgb="FF000000"/>
      <name val="Docs-Calibri"/>
    </font>
    <font>
      <sz val="33"/>
      <color theme="1"/>
      <name val="Arial Black"/>
      <family val="2"/>
    </font>
    <font>
      <sz val="15"/>
      <color theme="1"/>
      <name val="Arial"/>
      <family val="2"/>
    </font>
    <font>
      <b/>
      <sz val="11"/>
      <color rgb="FF000000"/>
      <name val="Docs-Calibri"/>
    </font>
    <font>
      <sz val="16"/>
      <color theme="1"/>
      <name val="Trebuchet MS"/>
      <family val="2"/>
    </font>
    <font>
      <sz val="16"/>
      <color theme="1"/>
      <name val="Arial"/>
      <family val="2"/>
    </font>
    <font>
      <sz val="9"/>
      <color theme="1"/>
      <name val="Calibri"/>
      <family val="2"/>
    </font>
    <font>
      <sz val="16"/>
      <color rgb="FF000000"/>
      <name val="Arial"/>
      <family val="2"/>
    </font>
    <font>
      <b/>
      <sz val="24"/>
      <color theme="1"/>
      <name val="Calibri"/>
      <family val="2"/>
    </font>
    <font>
      <b/>
      <sz val="72"/>
      <color rgb="FFFF5050"/>
      <name val="Cambria"/>
      <family val="1"/>
    </font>
    <font>
      <sz val="14"/>
      <color theme="1"/>
      <name val="Calibri"/>
      <family val="2"/>
    </font>
    <font>
      <sz val="16"/>
      <color theme="1"/>
      <name val="Calibri"/>
      <family val="2"/>
    </font>
    <font>
      <b/>
      <sz val="22"/>
      <color theme="1"/>
      <name val="Calibri"/>
      <family val="2"/>
    </font>
    <font>
      <b/>
      <sz val="18"/>
      <color theme="1"/>
      <name val="Arial"/>
      <family val="2"/>
    </font>
    <font>
      <b/>
      <sz val="16"/>
      <color theme="1"/>
      <name val="Calibri"/>
      <family val="2"/>
    </font>
    <font>
      <b/>
      <sz val="11"/>
      <color theme="1"/>
      <name val="Arial"/>
      <family val="2"/>
    </font>
    <font>
      <b/>
      <sz val="16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E5B8B7"/>
        <bgColor rgb="FFE5B8B7"/>
      </patternFill>
    </fill>
    <fill>
      <patternFill patternType="solid">
        <fgColor rgb="FF993300"/>
        <bgColor rgb="FF993300"/>
      </patternFill>
    </fill>
    <fill>
      <patternFill patternType="solid">
        <fgColor rgb="FF92D050"/>
        <bgColor rgb="FF92D050"/>
      </patternFill>
    </fill>
    <fill>
      <patternFill patternType="solid">
        <fgColor rgb="FFDBE5F1"/>
        <bgColor rgb="FFDBE5F1"/>
      </patternFill>
    </fill>
    <fill>
      <patternFill patternType="solid">
        <fgColor rgb="FFFFFF99"/>
        <bgColor rgb="FFFFFF99"/>
      </patternFill>
    </fill>
    <fill>
      <patternFill patternType="solid">
        <fgColor rgb="FF0000FF"/>
        <bgColor rgb="FF0000FF"/>
      </patternFill>
    </fill>
    <fill>
      <patternFill patternType="solid">
        <fgColor rgb="FF66FF66"/>
        <bgColor rgb="FF66FF66"/>
      </patternFill>
    </fill>
    <fill>
      <patternFill patternType="solid">
        <fgColor rgb="FF99FFCC"/>
        <bgColor rgb="FF99FFCC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0" borderId="0" xfId="0" applyFont="1"/>
    <xf numFmtId="0" fontId="7" fillId="0" borderId="0" xfId="0" applyFont="1"/>
    <xf numFmtId="0" fontId="9" fillId="4" borderId="10" xfId="0" applyFont="1" applyFill="1" applyBorder="1"/>
    <xf numFmtId="0" fontId="9" fillId="4" borderId="12" xfId="0" applyFont="1" applyFill="1" applyBorder="1"/>
    <xf numFmtId="0" fontId="9" fillId="4" borderId="13" xfId="0" applyFont="1" applyFill="1" applyBorder="1" applyAlignment="1">
      <alignment horizontal="center"/>
    </xf>
    <xf numFmtId="0" fontId="12" fillId="6" borderId="14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center" vertical="center"/>
    </xf>
    <xf numFmtId="0" fontId="7" fillId="4" borderId="10" xfId="0" applyFont="1" applyFill="1" applyBorder="1"/>
    <xf numFmtId="0" fontId="17" fillId="8" borderId="25" xfId="0" applyFont="1" applyFill="1" applyBorder="1" applyAlignment="1">
      <alignment horizontal="center" vertical="center" wrapText="1"/>
    </xf>
    <xf numFmtId="0" fontId="17" fillId="8" borderId="15" xfId="0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0" fontId="18" fillId="8" borderId="26" xfId="0" applyFont="1" applyFill="1" applyBorder="1" applyAlignment="1">
      <alignment horizontal="center" vertical="center" wrapText="1"/>
    </xf>
    <xf numFmtId="0" fontId="17" fillId="8" borderId="27" xfId="0" applyFont="1" applyFill="1" applyBorder="1" applyAlignment="1">
      <alignment horizontal="center" vertical="center" wrapText="1"/>
    </xf>
    <xf numFmtId="0" fontId="17" fillId="8" borderId="28" xfId="0" applyFont="1" applyFill="1" applyBorder="1" applyAlignment="1">
      <alignment horizontal="center" vertical="center" wrapText="1"/>
    </xf>
    <xf numFmtId="0" fontId="19" fillId="3" borderId="15" xfId="0" applyFont="1" applyFill="1" applyBorder="1" applyAlignment="1">
      <alignment horizontal="center" vertical="center"/>
    </xf>
    <xf numFmtId="0" fontId="20" fillId="0" borderId="15" xfId="0" applyFont="1" applyBorder="1" applyAlignment="1">
      <alignment horizontal="left" vertical="center" wrapText="1" readingOrder="1"/>
    </xf>
    <xf numFmtId="0" fontId="6" fillId="9" borderId="29" xfId="0" applyFont="1" applyFill="1" applyBorder="1" applyAlignment="1">
      <alignment horizontal="center" vertical="center" wrapText="1"/>
    </xf>
    <xf numFmtId="1" fontId="6" fillId="10" borderId="15" xfId="0" applyNumberFormat="1" applyFont="1" applyFill="1" applyBorder="1" applyAlignment="1">
      <alignment horizontal="center" vertical="center" wrapText="1"/>
    </xf>
    <xf numFmtId="0" fontId="7" fillId="9" borderId="2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21" fillId="9" borderId="29" xfId="0" applyFont="1" applyFill="1" applyBorder="1" applyAlignment="1">
      <alignment horizontal="center"/>
    </xf>
    <xf numFmtId="1" fontId="22" fillId="10" borderId="0" xfId="0" applyNumberFormat="1" applyFont="1" applyFill="1" applyAlignment="1">
      <alignment horizontal="left"/>
    </xf>
    <xf numFmtId="0" fontId="21" fillId="9" borderId="30" xfId="0" applyFont="1" applyFill="1" applyBorder="1" applyAlignment="1">
      <alignment horizontal="center"/>
    </xf>
    <xf numFmtId="0" fontId="7" fillId="9" borderId="15" xfId="0" applyFont="1" applyFill="1" applyBorder="1" applyAlignment="1">
      <alignment horizontal="center" vertical="center" wrapText="1"/>
    </xf>
    <xf numFmtId="1" fontId="23" fillId="10" borderId="15" xfId="0" applyNumberFormat="1" applyFont="1" applyFill="1" applyBorder="1" applyAlignment="1">
      <alignment horizontal="center" vertical="center"/>
    </xf>
    <xf numFmtId="1" fontId="23" fillId="10" borderId="15" xfId="0" applyNumberFormat="1" applyFont="1" applyFill="1" applyBorder="1" applyAlignment="1">
      <alignment horizontal="center"/>
    </xf>
    <xf numFmtId="0" fontId="24" fillId="9" borderId="29" xfId="0" applyFont="1" applyFill="1" applyBorder="1" applyAlignment="1">
      <alignment horizontal="center"/>
    </xf>
    <xf numFmtId="1" fontId="25" fillId="10" borderId="15" xfId="0" applyNumberFormat="1" applyFont="1" applyFill="1" applyBorder="1" applyAlignment="1">
      <alignment horizontal="center" vertical="center" wrapText="1"/>
    </xf>
    <xf numFmtId="0" fontId="26" fillId="9" borderId="29" xfId="0" applyFont="1" applyFill="1" applyBorder="1" applyAlignment="1">
      <alignment horizontal="center" vertical="center" wrapText="1"/>
    </xf>
    <xf numFmtId="0" fontId="27" fillId="9" borderId="10" xfId="0" applyFont="1" applyFill="1" applyBorder="1" applyAlignment="1">
      <alignment horizontal="center" vertical="center"/>
    </xf>
    <xf numFmtId="1" fontId="28" fillId="10" borderId="0" xfId="0" applyNumberFormat="1" applyFont="1" applyFill="1" applyAlignment="1">
      <alignment horizontal="center"/>
    </xf>
    <xf numFmtId="0" fontId="27" fillId="9" borderId="29" xfId="0" applyFont="1" applyFill="1" applyBorder="1" applyAlignment="1">
      <alignment horizontal="center" vertical="center"/>
    </xf>
    <xf numFmtId="0" fontId="27" fillId="9" borderId="30" xfId="0" applyFont="1" applyFill="1" applyBorder="1" applyAlignment="1">
      <alignment horizontal="center" vertical="center"/>
    </xf>
    <xf numFmtId="0" fontId="24" fillId="9" borderId="15" xfId="0" applyFont="1" applyFill="1" applyBorder="1" applyAlignment="1">
      <alignment horizontal="center"/>
    </xf>
    <xf numFmtId="1" fontId="29" fillId="10" borderId="15" xfId="0" applyNumberFormat="1" applyFont="1" applyFill="1" applyBorder="1" applyAlignment="1">
      <alignment wrapText="1"/>
    </xf>
    <xf numFmtId="0" fontId="7" fillId="4" borderId="31" xfId="0" applyFont="1" applyFill="1" applyBorder="1" applyAlignment="1">
      <alignment horizontal="center" vertical="center" wrapText="1"/>
    </xf>
    <xf numFmtId="1" fontId="30" fillId="10" borderId="0" xfId="0" applyNumberFormat="1" applyFont="1" applyFill="1" applyAlignment="1">
      <alignment horizontal="center"/>
    </xf>
    <xf numFmtId="0" fontId="7" fillId="4" borderId="10" xfId="0" applyFont="1" applyFill="1" applyBorder="1" applyAlignment="1">
      <alignment vertical="center" wrapText="1"/>
    </xf>
    <xf numFmtId="1" fontId="23" fillId="10" borderId="15" xfId="0" applyNumberFormat="1" applyFont="1" applyFill="1" applyBorder="1" applyAlignment="1">
      <alignment horizontal="center"/>
    </xf>
    <xf numFmtId="1" fontId="23" fillId="10" borderId="32" xfId="0" applyNumberFormat="1" applyFont="1" applyFill="1" applyBorder="1" applyAlignment="1">
      <alignment horizontal="center"/>
    </xf>
    <xf numFmtId="0" fontId="31" fillId="4" borderId="33" xfId="0" applyFont="1" applyFill="1" applyBorder="1"/>
    <xf numFmtId="1" fontId="23" fillId="10" borderId="32" xfId="0" applyNumberFormat="1" applyFont="1" applyFill="1" applyBorder="1" applyAlignment="1">
      <alignment horizontal="center"/>
    </xf>
    <xf numFmtId="0" fontId="32" fillId="11" borderId="10" xfId="0" applyFont="1" applyFill="1" applyBorder="1"/>
    <xf numFmtId="0" fontId="33" fillId="10" borderId="15" xfId="0" applyFont="1" applyFill="1" applyBorder="1" applyAlignment="1">
      <alignment horizontal="center"/>
    </xf>
    <xf numFmtId="0" fontId="21" fillId="9" borderId="26" xfId="0" applyFont="1" applyFill="1" applyBorder="1" applyAlignment="1">
      <alignment horizontal="center"/>
    </xf>
    <xf numFmtId="1" fontId="27" fillId="10" borderId="15" xfId="0" applyNumberFormat="1" applyFont="1" applyFill="1" applyBorder="1" applyAlignment="1">
      <alignment horizontal="left" vertical="center" wrapText="1"/>
    </xf>
    <xf numFmtId="0" fontId="21" fillId="9" borderId="27" xfId="0" applyFont="1" applyFill="1" applyBorder="1" applyAlignment="1">
      <alignment horizontal="center"/>
    </xf>
    <xf numFmtId="1" fontId="7" fillId="0" borderId="0" xfId="0" applyNumberFormat="1" applyFont="1" applyAlignment="1"/>
    <xf numFmtId="0" fontId="24" fillId="9" borderId="26" xfId="0" applyFont="1" applyFill="1" applyBorder="1" applyAlignment="1">
      <alignment horizontal="center"/>
    </xf>
    <xf numFmtId="1" fontId="6" fillId="10" borderId="15" xfId="0" applyNumberFormat="1" applyFont="1" applyFill="1" applyBorder="1" applyAlignment="1">
      <alignment horizontal="left" vertical="center" wrapText="1"/>
    </xf>
    <xf numFmtId="0" fontId="27" fillId="9" borderId="26" xfId="0" applyFont="1" applyFill="1" applyBorder="1" applyAlignment="1">
      <alignment horizontal="center" vertical="center"/>
    </xf>
    <xf numFmtId="0" fontId="27" fillId="9" borderId="27" xfId="0" applyFont="1" applyFill="1" applyBorder="1" applyAlignment="1">
      <alignment horizontal="center" vertical="center"/>
    </xf>
    <xf numFmtId="0" fontId="24" fillId="9" borderId="25" xfId="0" applyFont="1" applyFill="1" applyBorder="1" applyAlignment="1">
      <alignment horizontal="center"/>
    </xf>
    <xf numFmtId="1" fontId="29" fillId="10" borderId="0" xfId="0" applyNumberFormat="1" applyFont="1" applyFill="1" applyAlignment="1">
      <alignment wrapText="1"/>
    </xf>
    <xf numFmtId="1" fontId="23" fillId="10" borderId="25" xfId="0" applyNumberFormat="1" applyFont="1" applyFill="1" applyBorder="1" applyAlignment="1">
      <alignment horizontal="center"/>
    </xf>
    <xf numFmtId="1" fontId="23" fillId="10" borderId="28" xfId="0" applyNumberFormat="1" applyFont="1" applyFill="1" applyBorder="1" applyAlignment="1">
      <alignment horizontal="center"/>
    </xf>
    <xf numFmtId="1" fontId="23" fillId="10" borderId="28" xfId="0" applyNumberFormat="1" applyFont="1" applyFill="1" applyBorder="1" applyAlignment="1">
      <alignment horizontal="center"/>
    </xf>
    <xf numFmtId="0" fontId="33" fillId="10" borderId="25" xfId="0" applyFont="1" applyFill="1" applyBorder="1" applyAlignment="1">
      <alignment horizontal="center"/>
    </xf>
    <xf numFmtId="0" fontId="20" fillId="12" borderId="15" xfId="0" applyFont="1" applyFill="1" applyBorder="1" applyAlignment="1">
      <alignment horizontal="left" vertical="center" wrapText="1" readingOrder="1"/>
    </xf>
    <xf numFmtId="0" fontId="7" fillId="9" borderId="29" xfId="0" applyFont="1" applyFill="1" applyBorder="1" applyAlignment="1">
      <alignment horizontal="center" vertical="center" wrapText="1"/>
    </xf>
    <xf numFmtId="1" fontId="6" fillId="10" borderId="15" xfId="0" applyNumberFormat="1" applyFont="1" applyFill="1" applyBorder="1" applyAlignment="1">
      <alignment horizontal="center" vertical="center" wrapText="1"/>
    </xf>
    <xf numFmtId="0" fontId="21" fillId="9" borderId="26" xfId="0" applyFont="1" applyFill="1" applyBorder="1" applyAlignment="1">
      <alignment horizontal="center"/>
    </xf>
    <xf numFmtId="1" fontId="23" fillId="10" borderId="25" xfId="0" applyNumberFormat="1" applyFont="1" applyFill="1" applyBorder="1" applyAlignment="1">
      <alignment horizontal="left"/>
    </xf>
    <xf numFmtId="0" fontId="21" fillId="9" borderId="27" xfId="0" applyFont="1" applyFill="1" applyBorder="1" applyAlignment="1">
      <alignment horizontal="center"/>
    </xf>
    <xf numFmtId="1" fontId="6" fillId="10" borderId="15" xfId="0" applyNumberFormat="1" applyFont="1" applyFill="1" applyBorder="1" applyAlignment="1">
      <alignment horizontal="left" vertical="center" wrapText="1"/>
    </xf>
    <xf numFmtId="1" fontId="13" fillId="10" borderId="15" xfId="0" applyNumberFormat="1" applyFont="1" applyFill="1" applyBorder="1" applyAlignment="1">
      <alignment horizontal="center" vertical="center" wrapText="1"/>
    </xf>
    <xf numFmtId="0" fontId="26" fillId="9" borderId="29" xfId="0" applyFont="1" applyFill="1" applyBorder="1" applyAlignment="1">
      <alignment horizontal="center" vertical="center" wrapText="1"/>
    </xf>
    <xf numFmtId="1" fontId="23" fillId="10" borderId="25" xfId="0" applyNumberFormat="1" applyFont="1" applyFill="1" applyBorder="1" applyAlignment="1">
      <alignment horizontal="center" wrapText="1"/>
    </xf>
    <xf numFmtId="0" fontId="24" fillId="9" borderId="25" xfId="0" applyFont="1" applyFill="1" applyBorder="1" applyAlignment="1">
      <alignment horizontal="center"/>
    </xf>
    <xf numFmtId="0" fontId="33" fillId="10" borderId="25" xfId="0" applyFont="1" applyFill="1" applyBorder="1" applyAlignment="1">
      <alignment horizontal="center"/>
    </xf>
    <xf numFmtId="1" fontId="23" fillId="10" borderId="15" xfId="0" applyNumberFormat="1" applyFont="1" applyFill="1" applyBorder="1" applyAlignment="1">
      <alignment horizontal="center" vertical="center" wrapText="1"/>
    </xf>
    <xf numFmtId="1" fontId="23" fillId="10" borderId="25" xfId="0" applyNumberFormat="1" applyFont="1" applyFill="1" applyBorder="1" applyAlignment="1">
      <alignment horizontal="center"/>
    </xf>
    <xf numFmtId="0" fontId="27" fillId="9" borderId="10" xfId="0" applyFont="1" applyFill="1" applyBorder="1" applyAlignment="1">
      <alignment horizontal="center"/>
    </xf>
    <xf numFmtId="1" fontId="34" fillId="10" borderId="0" xfId="0" applyNumberFormat="1" applyFont="1" applyFill="1" applyAlignment="1">
      <alignment horizontal="center"/>
    </xf>
    <xf numFmtId="0" fontId="24" fillId="9" borderId="26" xfId="0" applyFont="1" applyFill="1" applyBorder="1" applyAlignment="1">
      <alignment horizontal="center"/>
    </xf>
    <xf numFmtId="1" fontId="23" fillId="10" borderId="15" xfId="0" applyNumberFormat="1" applyFont="1" applyFill="1" applyBorder="1" applyAlignment="1">
      <alignment horizontal="center" vertical="center" wrapText="1"/>
    </xf>
    <xf numFmtId="1" fontId="35" fillId="10" borderId="25" xfId="0" applyNumberFormat="1" applyFont="1" applyFill="1" applyBorder="1" applyAlignment="1">
      <alignment horizontal="left"/>
    </xf>
    <xf numFmtId="1" fontId="13" fillId="10" borderId="15" xfId="0" applyNumberFormat="1" applyFont="1" applyFill="1" applyBorder="1" applyAlignment="1">
      <alignment horizontal="center" vertical="center" wrapText="1"/>
    </xf>
    <xf numFmtId="1" fontId="36" fillId="10" borderId="0" xfId="0" applyNumberFormat="1" applyFont="1" applyFill="1" applyAlignment="1">
      <alignment horizontal="center"/>
    </xf>
    <xf numFmtId="1" fontId="37" fillId="10" borderId="0" xfId="0" applyNumberFormat="1" applyFont="1" applyFill="1" applyAlignment="1">
      <alignment horizontal="center"/>
    </xf>
    <xf numFmtId="1" fontId="6" fillId="10" borderId="15" xfId="0" applyNumberFormat="1" applyFont="1" applyFill="1" applyBorder="1" applyAlignment="1">
      <alignment horizontal="center" wrapText="1"/>
    </xf>
    <xf numFmtId="1" fontId="23" fillId="10" borderId="10" xfId="0" applyNumberFormat="1" applyFont="1" applyFill="1" applyBorder="1" applyAlignment="1">
      <alignment horizontal="center"/>
    </xf>
    <xf numFmtId="1" fontId="7" fillId="10" borderId="15" xfId="0" applyNumberFormat="1" applyFont="1" applyFill="1" applyBorder="1" applyAlignment="1">
      <alignment horizontal="center" vertical="center" wrapText="1"/>
    </xf>
    <xf numFmtId="1" fontId="23" fillId="10" borderId="15" xfId="0" applyNumberFormat="1" applyFont="1" applyFill="1" applyBorder="1" applyAlignment="1">
      <alignment horizontal="left"/>
    </xf>
    <xf numFmtId="0" fontId="21" fillId="9" borderId="18" xfId="0" applyFont="1" applyFill="1" applyBorder="1" applyAlignment="1">
      <alignment horizontal="center"/>
    </xf>
    <xf numFmtId="0" fontId="21" fillId="9" borderId="10" xfId="0" applyFont="1" applyFill="1" applyBorder="1" applyAlignment="1">
      <alignment horizontal="center"/>
    </xf>
    <xf numFmtId="0" fontId="24" fillId="9" borderId="18" xfId="0" applyFont="1" applyFill="1" applyBorder="1" applyAlignment="1">
      <alignment horizontal="center"/>
    </xf>
    <xf numFmtId="1" fontId="23" fillId="10" borderId="12" xfId="0" applyNumberFormat="1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 vertical="center" wrapText="1"/>
    </xf>
    <xf numFmtId="1" fontId="23" fillId="10" borderId="14" xfId="0" applyNumberFormat="1" applyFont="1" applyFill="1" applyBorder="1" applyAlignment="1">
      <alignment horizontal="center"/>
    </xf>
    <xf numFmtId="1" fontId="6" fillId="10" borderId="14" xfId="0" applyNumberFormat="1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4" fillId="9" borderId="12" xfId="0" applyFont="1" applyFill="1" applyBorder="1" applyAlignment="1">
      <alignment horizontal="center"/>
    </xf>
    <xf numFmtId="1" fontId="23" fillId="10" borderId="12" xfId="0" applyNumberFormat="1" applyFont="1" applyFill="1" applyBorder="1" applyAlignment="1">
      <alignment horizontal="center"/>
    </xf>
    <xf numFmtId="1" fontId="23" fillId="10" borderId="33" xfId="0" applyNumberFormat="1" applyFont="1" applyFill="1" applyBorder="1" applyAlignment="1">
      <alignment horizontal="center"/>
    </xf>
    <xf numFmtId="1" fontId="23" fillId="10" borderId="33" xfId="0" applyNumberFormat="1" applyFont="1" applyFill="1" applyBorder="1" applyAlignment="1">
      <alignment horizontal="center"/>
    </xf>
    <xf numFmtId="0" fontId="33" fillId="10" borderId="12" xfId="0" applyFont="1" applyFill="1" applyBorder="1" applyAlignment="1">
      <alignment horizontal="center"/>
    </xf>
    <xf numFmtId="0" fontId="21" fillId="9" borderId="15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 vertical="center" wrapText="1"/>
    </xf>
    <xf numFmtId="0" fontId="7" fillId="9" borderId="34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1" fontId="6" fillId="10" borderId="14" xfId="0" applyNumberFormat="1" applyFont="1" applyFill="1" applyBorder="1" applyAlignment="1">
      <alignment horizontal="left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7" fillId="9" borderId="15" xfId="0" applyFont="1" applyFill="1" applyBorder="1" applyAlignment="1">
      <alignment horizontal="center" vertical="center"/>
    </xf>
    <xf numFmtId="0" fontId="26" fillId="9" borderId="34" xfId="0" applyFont="1" applyFill="1" applyBorder="1" applyAlignment="1">
      <alignment horizontal="center" vertical="center" wrapText="1"/>
    </xf>
    <xf numFmtId="0" fontId="31" fillId="4" borderId="15" xfId="0" applyFont="1" applyFill="1" applyBorder="1"/>
    <xf numFmtId="0" fontId="32" fillId="11" borderId="15" xfId="0" applyFont="1" applyFill="1" applyBorder="1"/>
    <xf numFmtId="0" fontId="32" fillId="0" borderId="22" xfId="0" applyFont="1" applyBorder="1"/>
    <xf numFmtId="0" fontId="32" fillId="0" borderId="0" xfId="0" applyFont="1"/>
    <xf numFmtId="0" fontId="7" fillId="9" borderId="13" xfId="0" applyFont="1" applyFill="1" applyBorder="1" applyAlignment="1">
      <alignment horizontal="center" vertical="center" wrapText="1"/>
    </xf>
    <xf numFmtId="1" fontId="23" fillId="10" borderId="14" xfId="0" applyNumberFormat="1" applyFont="1" applyFill="1" applyBorder="1" applyAlignment="1">
      <alignment horizontal="center" vertical="center" wrapText="1"/>
    </xf>
    <xf numFmtId="0" fontId="21" fillId="9" borderId="15" xfId="0" applyFont="1" applyFill="1" applyBorder="1" applyAlignment="1">
      <alignment horizontal="center"/>
    </xf>
    <xf numFmtId="0" fontId="7" fillId="9" borderId="34" xfId="0" applyFont="1" applyFill="1" applyBorder="1" applyAlignment="1">
      <alignment horizontal="center" vertical="center" wrapText="1"/>
    </xf>
    <xf numFmtId="1" fontId="6" fillId="10" borderId="14" xfId="0" applyNumberFormat="1" applyFont="1" applyFill="1" applyBorder="1" applyAlignment="1">
      <alignment horizontal="center" vertical="center" wrapText="1"/>
    </xf>
    <xf numFmtId="0" fontId="24" fillId="9" borderId="15" xfId="0" applyFont="1" applyFill="1" applyBorder="1" applyAlignment="1">
      <alignment horizontal="center"/>
    </xf>
    <xf numFmtId="0" fontId="7" fillId="9" borderId="15" xfId="0" applyFont="1" applyFill="1" applyBorder="1" applyAlignment="1">
      <alignment horizontal="center" vertical="center" wrapText="1"/>
    </xf>
    <xf numFmtId="1" fontId="6" fillId="10" borderId="14" xfId="0" applyNumberFormat="1" applyFont="1" applyFill="1" applyBorder="1" applyAlignment="1">
      <alignment horizontal="left" vertical="center" wrapText="1"/>
    </xf>
    <xf numFmtId="0" fontId="26" fillId="9" borderId="13" xfId="0" applyFont="1" applyFill="1" applyBorder="1" applyAlignment="1">
      <alignment horizontal="center" vertical="center" wrapText="1"/>
    </xf>
    <xf numFmtId="1" fontId="23" fillId="10" borderId="15" xfId="0" applyNumberFormat="1" applyFont="1" applyFill="1" applyBorder="1" applyAlignment="1">
      <alignment horizontal="center" wrapText="1"/>
    </xf>
    <xf numFmtId="0" fontId="26" fillId="9" borderId="34" xfId="0" applyFont="1" applyFill="1" applyBorder="1" applyAlignment="1">
      <alignment horizontal="center" vertical="center" wrapText="1"/>
    </xf>
    <xf numFmtId="0" fontId="33" fillId="10" borderId="15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23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49" fontId="7" fillId="0" borderId="15" xfId="0" applyNumberFormat="1" applyFont="1" applyBorder="1" applyAlignment="1">
      <alignment horizontal="center" wrapText="1"/>
    </xf>
    <xf numFmtId="0" fontId="38" fillId="0" borderId="0" xfId="0" applyFont="1" applyAlignment="1">
      <alignment vertical="center"/>
    </xf>
    <xf numFmtId="0" fontId="39" fillId="0" borderId="0" xfId="0" applyFont="1"/>
    <xf numFmtId="0" fontId="17" fillId="8" borderId="26" xfId="0" applyFont="1" applyFill="1" applyBorder="1" applyAlignment="1">
      <alignment horizontal="center" vertical="center" wrapText="1"/>
    </xf>
    <xf numFmtId="1" fontId="40" fillId="10" borderId="0" xfId="0" applyNumberFormat="1" applyFont="1" applyFill="1" applyAlignment="1">
      <alignment horizontal="center"/>
    </xf>
    <xf numFmtId="0" fontId="24" fillId="9" borderId="15" xfId="0" applyFont="1" applyFill="1" applyBorder="1" applyAlignment="1">
      <alignment horizontal="right"/>
    </xf>
    <xf numFmtId="1" fontId="40" fillId="10" borderId="15" xfId="0" applyNumberFormat="1" applyFont="1" applyFill="1" applyBorder="1" applyAlignment="1">
      <alignment horizontal="center"/>
    </xf>
    <xf numFmtId="0" fontId="24" fillId="9" borderId="25" xfId="0" applyFont="1" applyFill="1" applyBorder="1" applyAlignment="1">
      <alignment horizontal="right"/>
    </xf>
    <xf numFmtId="0" fontId="20" fillId="13" borderId="15" xfId="0" applyFont="1" applyFill="1" applyBorder="1" applyAlignment="1">
      <alignment horizontal="left" vertical="center" wrapText="1" readingOrder="1"/>
    </xf>
    <xf numFmtId="0" fontId="27" fillId="9" borderId="10" xfId="0" applyFont="1" applyFill="1" applyBorder="1" applyAlignment="1">
      <alignment horizontal="center"/>
    </xf>
    <xf numFmtId="0" fontId="24" fillId="9" borderId="25" xfId="0" applyFont="1" applyFill="1" applyBorder="1" applyAlignment="1">
      <alignment horizontal="right"/>
    </xf>
    <xf numFmtId="1" fontId="23" fillId="10" borderId="0" xfId="0" applyNumberFormat="1" applyFont="1" applyFill="1" applyAlignment="1">
      <alignment horizontal="center"/>
    </xf>
    <xf numFmtId="0" fontId="41" fillId="12" borderId="15" xfId="0" applyFont="1" applyFill="1" applyBorder="1" applyAlignment="1">
      <alignment horizontal="left" vertical="center"/>
    </xf>
    <xf numFmtId="1" fontId="23" fillId="10" borderId="15" xfId="0" applyNumberFormat="1" applyFont="1" applyFill="1" applyBorder="1" applyAlignment="1">
      <alignment horizontal="center"/>
    </xf>
    <xf numFmtId="0" fontId="41" fillId="0" borderId="15" xfId="0" applyFont="1" applyBorder="1"/>
    <xf numFmtId="1" fontId="23" fillId="10" borderId="10" xfId="0" applyNumberFormat="1" applyFont="1" applyFill="1" applyBorder="1" applyAlignment="1">
      <alignment horizontal="center"/>
    </xf>
    <xf numFmtId="0" fontId="7" fillId="9" borderId="26" xfId="0" applyFont="1" applyFill="1" applyBorder="1" applyAlignment="1">
      <alignment horizontal="center" vertical="center" wrapText="1"/>
    </xf>
    <xf numFmtId="0" fontId="42" fillId="0" borderId="15" xfId="0" applyFont="1" applyBorder="1" applyAlignment="1">
      <alignment horizontal="left" vertical="center"/>
    </xf>
    <xf numFmtId="0" fontId="24" fillId="9" borderId="12" xfId="0" applyFont="1" applyFill="1" applyBorder="1" applyAlignment="1">
      <alignment horizontal="right"/>
    </xf>
    <xf numFmtId="1" fontId="23" fillId="10" borderId="35" xfId="0" applyNumberFormat="1" applyFont="1" applyFill="1" applyBorder="1" applyAlignment="1">
      <alignment horizontal="center"/>
    </xf>
    <xf numFmtId="0" fontId="24" fillId="9" borderId="15" xfId="0" applyFont="1" applyFill="1" applyBorder="1" applyAlignment="1">
      <alignment horizontal="right"/>
    </xf>
    <xf numFmtId="1" fontId="23" fillId="10" borderId="35" xfId="0" applyNumberFormat="1" applyFont="1" applyFill="1" applyBorder="1" applyAlignment="1">
      <alignment horizontal="center"/>
    </xf>
    <xf numFmtId="1" fontId="23" fillId="10" borderId="15" xfId="0" applyNumberFormat="1" applyFont="1" applyFill="1" applyBorder="1" applyAlignment="1">
      <alignment horizontal="left"/>
    </xf>
    <xf numFmtId="0" fontId="20" fillId="0" borderId="15" xfId="0" applyFont="1" applyBorder="1" applyAlignment="1">
      <alignment horizontal="left" vertical="center" wrapText="1" readingOrder="1"/>
    </xf>
    <xf numFmtId="1" fontId="23" fillId="10" borderId="15" xfId="0" applyNumberFormat="1" applyFont="1" applyFill="1" applyBorder="1" applyAlignment="1">
      <alignment horizontal="center" wrapText="1"/>
    </xf>
    <xf numFmtId="1" fontId="23" fillId="10" borderId="25" xfId="0" applyNumberFormat="1" applyFont="1" applyFill="1" applyBorder="1" applyAlignment="1">
      <alignment horizontal="center" wrapText="1"/>
    </xf>
    <xf numFmtId="0" fontId="41" fillId="13" borderId="15" xfId="0" applyFont="1" applyFill="1" applyBorder="1" applyAlignment="1">
      <alignment vertical="center"/>
    </xf>
    <xf numFmtId="0" fontId="41" fillId="0" borderId="15" xfId="0" applyFont="1" applyBorder="1" applyAlignment="1">
      <alignment vertical="center"/>
    </xf>
    <xf numFmtId="0" fontId="41" fillId="0" borderId="15" xfId="0" applyFont="1" applyBorder="1" applyAlignment="1">
      <alignment vertical="center" wrapText="1"/>
    </xf>
    <xf numFmtId="1" fontId="43" fillId="0" borderId="0" xfId="0" applyNumberFormat="1" applyFont="1" applyAlignment="1"/>
    <xf numFmtId="0" fontId="41" fillId="12" borderId="15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 wrapText="1"/>
    </xf>
    <xf numFmtId="0" fontId="20" fillId="12" borderId="15" xfId="0" applyFont="1" applyFill="1" applyBorder="1" applyAlignment="1">
      <alignment horizontal="left" vertical="center" wrapText="1" readingOrder="1"/>
    </xf>
    <xf numFmtId="0" fontId="42" fillId="0" borderId="15" xfId="0" applyFont="1" applyBorder="1" applyAlignment="1">
      <alignment vertical="center"/>
    </xf>
    <xf numFmtId="0" fontId="9" fillId="11" borderId="13" xfId="0" applyFont="1" applyFill="1" applyBorder="1" applyAlignment="1">
      <alignment horizontal="center"/>
    </xf>
    <xf numFmtId="0" fontId="9" fillId="11" borderId="18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 wrapText="1"/>
    </xf>
    <xf numFmtId="0" fontId="44" fillId="0" borderId="15" xfId="0" applyFont="1" applyBorder="1" applyAlignment="1">
      <alignment horizontal="left" vertical="center" wrapText="1" readingOrder="1"/>
    </xf>
    <xf numFmtId="0" fontId="26" fillId="9" borderId="15" xfId="0" applyFont="1" applyFill="1" applyBorder="1" applyAlignment="1">
      <alignment horizontal="center" vertical="center" wrapText="1"/>
    </xf>
    <xf numFmtId="0" fontId="42" fillId="13" borderId="15" xfId="0" applyFont="1" applyFill="1" applyBorder="1" applyAlignment="1">
      <alignment vertical="center"/>
    </xf>
    <xf numFmtId="0" fontId="42" fillId="0" borderId="15" xfId="0" applyFont="1" applyBorder="1" applyAlignment="1">
      <alignment vertical="center" wrapText="1"/>
    </xf>
    <xf numFmtId="0" fontId="44" fillId="12" borderId="15" xfId="0" applyFont="1" applyFill="1" applyBorder="1" applyAlignment="1">
      <alignment horizontal="left" vertical="center" wrapText="1" readingOrder="1"/>
    </xf>
    <xf numFmtId="0" fontId="44" fillId="0" borderId="21" xfId="0" applyFont="1" applyBorder="1" applyAlignment="1">
      <alignment horizontal="left" vertical="center" wrapText="1" readingOrder="1"/>
    </xf>
    <xf numFmtId="0" fontId="44" fillId="0" borderId="15" xfId="0" applyFont="1" applyBorder="1" applyAlignment="1">
      <alignment horizontal="left" vertical="center" wrapText="1" readingOrder="1"/>
    </xf>
    <xf numFmtId="0" fontId="44" fillId="13" borderId="15" xfId="0" applyFont="1" applyFill="1" applyBorder="1" applyAlignment="1">
      <alignment horizontal="left" vertical="center" wrapText="1" readingOrder="1"/>
    </xf>
    <xf numFmtId="0" fontId="45" fillId="0" borderId="0" xfId="0" applyFont="1" applyAlignment="1">
      <alignment vertical="center"/>
    </xf>
    <xf numFmtId="0" fontId="13" fillId="0" borderId="15" xfId="0" applyFont="1" applyBorder="1" applyAlignment="1">
      <alignment horizontal="left" vertical="center"/>
    </xf>
    <xf numFmtId="0" fontId="48" fillId="0" borderId="1" xfId="0" applyFont="1" applyBorder="1" applyAlignment="1">
      <alignment vertical="center"/>
    </xf>
    <xf numFmtId="0" fontId="48" fillId="0" borderId="2" xfId="0" applyFont="1" applyBorder="1" applyAlignment="1">
      <alignment vertical="center"/>
    </xf>
    <xf numFmtId="0" fontId="48" fillId="0" borderId="11" xfId="0" applyFont="1" applyBorder="1" applyAlignment="1">
      <alignment vertical="center"/>
    </xf>
    <xf numFmtId="0" fontId="13" fillId="0" borderId="15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49" fillId="0" borderId="0" xfId="0" applyFont="1" applyAlignment="1">
      <alignment vertical="center" wrapText="1"/>
    </xf>
    <xf numFmtId="0" fontId="26" fillId="0" borderId="15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textRotation="90"/>
    </xf>
    <xf numFmtId="0" fontId="6" fillId="0" borderId="15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32" fillId="0" borderId="15" xfId="0" applyFont="1" applyBorder="1"/>
    <xf numFmtId="0" fontId="7" fillId="0" borderId="0" xfId="0" applyFont="1" applyAlignment="1">
      <alignment horizontal="center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/>
    <xf numFmtId="0" fontId="4" fillId="0" borderId="23" xfId="0" applyFont="1" applyBorder="1"/>
    <xf numFmtId="0" fontId="6" fillId="0" borderId="20" xfId="0" applyFont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15" fillId="3" borderId="7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11" xfId="0" applyFont="1" applyBorder="1"/>
    <xf numFmtId="0" fontId="4" fillId="0" borderId="16" xfId="0" applyFont="1" applyBorder="1"/>
    <xf numFmtId="0" fontId="4" fillId="0" borderId="24" xfId="0" applyFont="1" applyBorder="1"/>
    <xf numFmtId="0" fontId="4" fillId="0" borderId="17" xfId="0" applyFont="1" applyBorder="1"/>
    <xf numFmtId="0" fontId="11" fillId="0" borderId="11" xfId="0" applyFont="1" applyBorder="1" applyAlignment="1">
      <alignment horizontal="center" vertical="center" wrapText="1"/>
    </xf>
    <xf numFmtId="0" fontId="4" fillId="0" borderId="19" xfId="0" applyFont="1" applyBorder="1"/>
    <xf numFmtId="0" fontId="6" fillId="0" borderId="20" xfId="0" applyFont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8" fillId="3" borderId="7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22" xfId="0" applyFont="1" applyBorder="1"/>
    <xf numFmtId="0" fontId="6" fillId="0" borderId="11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horizontal="center"/>
    </xf>
    <xf numFmtId="0" fontId="26" fillId="0" borderId="7" xfId="0" applyFont="1" applyBorder="1" applyAlignment="1">
      <alignment horizontal="left" vertical="center" wrapText="1"/>
    </xf>
    <xf numFmtId="0" fontId="47" fillId="0" borderId="7" xfId="0" applyFont="1" applyBorder="1" applyAlignment="1">
      <alignment horizontal="center" vertical="center" textRotation="90" wrapText="1"/>
    </xf>
    <xf numFmtId="0" fontId="13" fillId="0" borderId="20" xfId="0" applyFont="1" applyBorder="1" applyAlignment="1">
      <alignment horizontal="center" vertical="center" textRotation="90" wrapText="1"/>
    </xf>
    <xf numFmtId="0" fontId="13" fillId="0" borderId="1" xfId="0" applyFont="1" applyBorder="1" applyAlignment="1">
      <alignment horizontal="center" vertical="center" textRotation="90"/>
    </xf>
    <xf numFmtId="0" fontId="11" fillId="0" borderId="20" xfId="0" applyFont="1" applyBorder="1" applyAlignment="1">
      <alignment horizontal="center" vertical="center" textRotation="90" wrapText="1"/>
    </xf>
    <xf numFmtId="0" fontId="11" fillId="0" borderId="20" xfId="0" applyFont="1" applyBorder="1" applyAlignment="1">
      <alignment horizontal="center" vertical="center" textRotation="90"/>
    </xf>
    <xf numFmtId="0" fontId="13" fillId="0" borderId="7" xfId="0" applyFont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49" fontId="13" fillId="0" borderId="7" xfId="0" applyNumberFormat="1" applyFont="1" applyBorder="1" applyAlignment="1">
      <alignment horizontal="center" vertical="center"/>
    </xf>
    <xf numFmtId="0" fontId="47" fillId="0" borderId="7" xfId="0" applyFont="1" applyBorder="1" applyAlignment="1">
      <alignment horizontal="center"/>
    </xf>
    <xf numFmtId="0" fontId="26" fillId="0" borderId="7" xfId="0" applyFont="1" applyBorder="1" applyAlignment="1">
      <alignment horizontal="left"/>
    </xf>
    <xf numFmtId="0" fontId="26" fillId="0" borderId="7" xfId="0" applyFont="1" applyBorder="1" applyAlignment="1">
      <alignment horizontal="center" vertical="center" wrapText="1"/>
    </xf>
    <xf numFmtId="0" fontId="50" fillId="0" borderId="20" xfId="0" applyFont="1" applyBorder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 wrapText="1"/>
    </xf>
    <xf numFmtId="0" fontId="47" fillId="0" borderId="7" xfId="0" applyFont="1" applyBorder="1" applyAlignment="1">
      <alignment horizontal="center" vertical="center" wrapText="1"/>
    </xf>
    <xf numFmtId="0" fontId="51" fillId="0" borderId="7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8" fillId="0" borderId="0" xfId="0" applyFont="1"/>
    <xf numFmtId="0" fontId="13" fillId="0" borderId="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26" fillId="0" borderId="0" xfId="0" applyFont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52" fillId="0" borderId="20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7" fillId="0" borderId="20" xfId="0" applyFont="1" applyBorder="1" applyAlignment="1">
      <alignment horizontal="center"/>
    </xf>
    <xf numFmtId="0" fontId="46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49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133350</xdr:colOff>
      <xdr:row>6</xdr:row>
      <xdr:rowOff>190500</xdr:rowOff>
    </xdr:from>
    <xdr:ext cx="1047750" cy="1304925"/>
    <xdr:pic>
      <xdr:nvPicPr>
        <xdr:cNvPr id="2" name="image2.jpg" descr="C:\Users\SECRETARIA\Desktop\Sin título-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514350</xdr:colOff>
      <xdr:row>2</xdr:row>
      <xdr:rowOff>95250</xdr:rowOff>
    </xdr:from>
    <xdr:ext cx="2343150" cy="561975"/>
    <xdr:pic>
      <xdr:nvPicPr>
        <xdr:cNvPr id="3" name="image1.png" descr="Funciones | Minedu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1028700</xdr:colOff>
      <xdr:row>2</xdr:row>
      <xdr:rowOff>66675</xdr:rowOff>
    </xdr:from>
    <xdr:ext cx="2343150" cy="647700"/>
    <xdr:pic>
      <xdr:nvPicPr>
        <xdr:cNvPr id="4" name="image3.png" descr="UGELAA - INICI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16</xdr:col>
      <xdr:colOff>488462</xdr:colOff>
      <xdr:row>17</xdr:row>
      <xdr:rowOff>48846</xdr:rowOff>
    </xdr:from>
    <xdr:to>
      <xdr:col>18</xdr:col>
      <xdr:colOff>21884</xdr:colOff>
      <xdr:row>17</xdr:row>
      <xdr:rowOff>2020553</xdr:rowOff>
    </xdr:to>
    <xdr:pic>
      <xdr:nvPicPr>
        <xdr:cNvPr id="5" name="Imagen 4" descr="C:\Users\Usuario\Downloads\WhatsApp Image 2023-04-03 at 09.21.16 (1).jpe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  <a14:imgEffect>
                    <a14:colorTemperature colorTemp="5300"/>
                  </a14:imgEffect>
                  <a14:imgEffect>
                    <a14:saturation sat="200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581" t="27558" r="34193" b="27028"/>
        <a:stretch/>
      </xdr:blipFill>
      <xdr:spPr bwMode="auto">
        <a:xfrm rot="16200000">
          <a:off x="12518839" y="6433469"/>
          <a:ext cx="1971707" cy="200015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15</xdr:col>
      <xdr:colOff>24423</xdr:colOff>
      <xdr:row>56</xdr:row>
      <xdr:rowOff>122116</xdr:rowOff>
    </xdr:from>
    <xdr:to>
      <xdr:col>16</xdr:col>
      <xdr:colOff>168422</xdr:colOff>
      <xdr:row>66</xdr:row>
      <xdr:rowOff>139977</xdr:rowOff>
    </xdr:to>
    <xdr:pic>
      <xdr:nvPicPr>
        <xdr:cNvPr id="7" name="Imagen 6" descr="C:\Users\Usuario\Downloads\WhatsApp Image 2023-04-03 at 09.21.16 (1).jpe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  <a14:imgEffect>
                    <a14:colorTemperature colorTemp="5300"/>
                  </a14:imgEffect>
                  <a14:imgEffect>
                    <a14:saturation sat="200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581" t="27558" r="34193" b="27028"/>
        <a:stretch/>
      </xdr:blipFill>
      <xdr:spPr bwMode="auto">
        <a:xfrm rot="16200000">
          <a:off x="10198646" y="68077316"/>
          <a:ext cx="1971707" cy="200015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133350</xdr:colOff>
      <xdr:row>6</xdr:row>
      <xdr:rowOff>190500</xdr:rowOff>
    </xdr:from>
    <xdr:ext cx="1047750" cy="1304925"/>
    <xdr:pic>
      <xdr:nvPicPr>
        <xdr:cNvPr id="2" name="image2.jpg" descr="C:\Users\SECRETARIA\Desktop\Sin título-1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314325</xdr:colOff>
      <xdr:row>2</xdr:row>
      <xdr:rowOff>76200</xdr:rowOff>
    </xdr:from>
    <xdr:ext cx="2343150" cy="561975"/>
    <xdr:pic>
      <xdr:nvPicPr>
        <xdr:cNvPr id="3" name="image1.png" descr="Funciones | Minedu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400050</xdr:colOff>
      <xdr:row>2</xdr:row>
      <xdr:rowOff>47625</xdr:rowOff>
    </xdr:from>
    <xdr:ext cx="2324100" cy="647700"/>
    <xdr:pic>
      <xdr:nvPicPr>
        <xdr:cNvPr id="4" name="image3.png" descr="UGELAA - INICI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16</xdr:col>
      <xdr:colOff>654845</xdr:colOff>
      <xdr:row>17</xdr:row>
      <xdr:rowOff>29765</xdr:rowOff>
    </xdr:from>
    <xdr:to>
      <xdr:col>18</xdr:col>
      <xdr:colOff>205821</xdr:colOff>
      <xdr:row>17</xdr:row>
      <xdr:rowOff>2001472</xdr:rowOff>
    </xdr:to>
    <xdr:pic>
      <xdr:nvPicPr>
        <xdr:cNvPr id="5" name="Imagen 4" descr="C:\Users\Usuario\Downloads\WhatsApp Image 2023-04-03 at 09.21.16 (1).jpe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  <a14:imgEffect>
                    <a14:colorTemperature colorTemp="5300"/>
                  </a14:imgEffect>
                  <a14:imgEffect>
                    <a14:saturation sat="200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581" t="27558" r="34193" b="27028"/>
        <a:stretch/>
      </xdr:blipFill>
      <xdr:spPr bwMode="auto">
        <a:xfrm rot="16200000">
          <a:off x="12630651" y="6419349"/>
          <a:ext cx="1971707" cy="199175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16</xdr:col>
      <xdr:colOff>446485</xdr:colOff>
      <xdr:row>53</xdr:row>
      <xdr:rowOff>267890</xdr:rowOff>
    </xdr:from>
    <xdr:to>
      <xdr:col>17</xdr:col>
      <xdr:colOff>1396446</xdr:colOff>
      <xdr:row>61</xdr:row>
      <xdr:rowOff>36941</xdr:rowOff>
    </xdr:to>
    <xdr:pic>
      <xdr:nvPicPr>
        <xdr:cNvPr id="6" name="Imagen 5" descr="C:\Users\Usuario\Downloads\WhatsApp Image 2023-04-03 at 09.21.16 (1).jpe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  <a14:imgEffect>
                    <a14:colorTemperature colorTemp="5300"/>
                  </a14:imgEffect>
                  <a14:imgEffect>
                    <a14:saturation sat="200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581" t="27558" r="34193" b="27028"/>
        <a:stretch/>
      </xdr:blipFill>
      <xdr:spPr bwMode="auto">
        <a:xfrm rot="16200000">
          <a:off x="12422291" y="67051928"/>
          <a:ext cx="1971707" cy="199175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133350</xdr:colOff>
      <xdr:row>6</xdr:row>
      <xdr:rowOff>190500</xdr:rowOff>
    </xdr:from>
    <xdr:ext cx="1047750" cy="1304925"/>
    <xdr:pic>
      <xdr:nvPicPr>
        <xdr:cNvPr id="2" name="image2.jpg" descr="C:\Users\SECRETARIA\Desktop\Sin título-1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333375</xdr:colOff>
      <xdr:row>2</xdr:row>
      <xdr:rowOff>47625</xdr:rowOff>
    </xdr:from>
    <xdr:ext cx="2352675" cy="600075"/>
    <xdr:pic>
      <xdr:nvPicPr>
        <xdr:cNvPr id="3" name="image1.png" descr="Funciones | Minedu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</xdr:row>
      <xdr:rowOff>28575</xdr:rowOff>
    </xdr:from>
    <xdr:ext cx="2314575" cy="685800"/>
    <xdr:pic>
      <xdr:nvPicPr>
        <xdr:cNvPr id="4" name="image3.png" descr="UGELAA - INICI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16</xdr:col>
      <xdr:colOff>392906</xdr:colOff>
      <xdr:row>16</xdr:row>
      <xdr:rowOff>35718</xdr:rowOff>
    </xdr:from>
    <xdr:to>
      <xdr:col>17</xdr:col>
      <xdr:colOff>1342867</xdr:colOff>
      <xdr:row>16</xdr:row>
      <xdr:rowOff>2007425</xdr:rowOff>
    </xdr:to>
    <xdr:pic>
      <xdr:nvPicPr>
        <xdr:cNvPr id="5" name="Imagen 4" descr="C:\Users\Usuario\Downloads\WhatsApp Image 2023-04-03 at 09.21.16 (1).jpe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  <a14:imgEffect>
                    <a14:colorTemperature colorTemp="5300"/>
                  </a14:imgEffect>
                  <a14:imgEffect>
                    <a14:saturation sat="200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581" t="27558" r="34193" b="27028"/>
        <a:stretch/>
      </xdr:blipFill>
      <xdr:spPr bwMode="auto">
        <a:xfrm rot="16200000">
          <a:off x="12407408" y="4439935"/>
          <a:ext cx="1971707" cy="199771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14</xdr:col>
      <xdr:colOff>631031</xdr:colOff>
      <xdr:row>56</xdr:row>
      <xdr:rowOff>71438</xdr:rowOff>
    </xdr:from>
    <xdr:to>
      <xdr:col>15</xdr:col>
      <xdr:colOff>1580992</xdr:colOff>
      <xdr:row>66</xdr:row>
      <xdr:rowOff>19082</xdr:rowOff>
    </xdr:to>
    <xdr:pic>
      <xdr:nvPicPr>
        <xdr:cNvPr id="6" name="Imagen 5" descr="C:\Users\Usuario\Downloads\WhatsApp Image 2023-04-03 at 09.21.16 (1).jpe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  <a14:imgEffect>
                    <a14:colorTemperature colorTemp="5300"/>
                  </a14:imgEffect>
                  <a14:imgEffect>
                    <a14:saturation sat="200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581" t="27558" r="34193" b="27028"/>
        <a:stretch/>
      </xdr:blipFill>
      <xdr:spPr bwMode="auto">
        <a:xfrm rot="16200000">
          <a:off x="9728502" y="68066936"/>
          <a:ext cx="1971707" cy="199771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133350</xdr:colOff>
      <xdr:row>6</xdr:row>
      <xdr:rowOff>190500</xdr:rowOff>
    </xdr:from>
    <xdr:ext cx="1047750" cy="1304925"/>
    <xdr:pic>
      <xdr:nvPicPr>
        <xdr:cNvPr id="2" name="image2.jpg" descr="C:\Users\SECRETARIA\Desktop\Sin título-1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428625</xdr:colOff>
      <xdr:row>2</xdr:row>
      <xdr:rowOff>47625</xdr:rowOff>
    </xdr:from>
    <xdr:ext cx="2352675" cy="571500"/>
    <xdr:pic>
      <xdr:nvPicPr>
        <xdr:cNvPr id="3" name="image1.png" descr="Funciones | Minedu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990600</xdr:colOff>
      <xdr:row>2</xdr:row>
      <xdr:rowOff>28575</xdr:rowOff>
    </xdr:from>
    <xdr:ext cx="2333625" cy="657225"/>
    <xdr:pic>
      <xdr:nvPicPr>
        <xdr:cNvPr id="4" name="image3.png" descr="UGELAA - INICI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16</xdr:col>
      <xdr:colOff>186358</xdr:colOff>
      <xdr:row>17</xdr:row>
      <xdr:rowOff>20707</xdr:rowOff>
    </xdr:from>
    <xdr:to>
      <xdr:col>17</xdr:col>
      <xdr:colOff>1136319</xdr:colOff>
      <xdr:row>17</xdr:row>
      <xdr:rowOff>1992414</xdr:rowOff>
    </xdr:to>
    <xdr:pic>
      <xdr:nvPicPr>
        <xdr:cNvPr id="5" name="Imagen 4" descr="C:\Users\Usuario\Downloads\WhatsApp Image 2023-04-03 at 09.21.16 (1).jpe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  <a14:imgEffect>
                    <a14:colorTemperature colorTemp="5300"/>
                  </a14:imgEffect>
                  <a14:imgEffect>
                    <a14:saturation sat="200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581" t="27558" r="34193" b="27028"/>
        <a:stretch/>
      </xdr:blipFill>
      <xdr:spPr bwMode="auto">
        <a:xfrm rot="16200000">
          <a:off x="12296110" y="6443292"/>
          <a:ext cx="1971707" cy="200599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14</xdr:col>
      <xdr:colOff>911087</xdr:colOff>
      <xdr:row>56</xdr:row>
      <xdr:rowOff>82826</xdr:rowOff>
    </xdr:from>
    <xdr:to>
      <xdr:col>15</xdr:col>
      <xdr:colOff>1861047</xdr:colOff>
      <xdr:row>65</xdr:row>
      <xdr:rowOff>190946</xdr:rowOff>
    </xdr:to>
    <xdr:pic>
      <xdr:nvPicPr>
        <xdr:cNvPr id="6" name="Imagen 5" descr="C:\Users\Usuario\Downloads\WhatsApp Image 2023-04-03 at 09.21.16 (1).jpeg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  <a14:imgEffect>
                    <a14:colorTemperature colorTemp="5300"/>
                  </a14:imgEffect>
                  <a14:imgEffect>
                    <a14:saturation sat="200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581" t="27558" r="34193" b="27028"/>
        <a:stretch/>
      </xdr:blipFill>
      <xdr:spPr bwMode="auto">
        <a:xfrm rot="16200000">
          <a:off x="10101219" y="67962368"/>
          <a:ext cx="1971707" cy="200599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000"/>
  <sheetViews>
    <sheetView showGridLines="0" topLeftCell="A45" zoomScale="64" zoomScaleNormal="64" workbookViewId="0">
      <pane xSplit="5" topLeftCell="F1" activePane="topRight" state="frozen"/>
      <selection pane="topRight" activeCell="I50" sqref="I50"/>
    </sheetView>
  </sheetViews>
  <sheetFormatPr baseColWidth="10" defaultColWidth="12.625" defaultRowHeight="15" customHeight="1"/>
  <cols>
    <col min="1" max="1" width="5" customWidth="1"/>
    <col min="2" max="4" width="31.25" customWidth="1"/>
    <col min="5" max="5" width="0.375" customWidth="1"/>
    <col min="6" max="6" width="13" customWidth="1"/>
    <col min="7" max="7" width="44.375" customWidth="1"/>
    <col min="8" max="8" width="13.375" customWidth="1"/>
    <col min="9" max="9" width="44.375" customWidth="1"/>
    <col min="10" max="10" width="1.5" customWidth="1"/>
    <col min="11" max="11" width="16.375" customWidth="1"/>
    <col min="12" max="12" width="44.375" customWidth="1"/>
    <col min="13" max="13" width="16.375" customWidth="1"/>
    <col min="14" max="14" width="44.375" customWidth="1"/>
    <col min="15" max="15" width="16.375" customWidth="1"/>
    <col min="16" max="16" width="44.375" customWidth="1"/>
    <col min="17" max="17" width="1.5" customWidth="1"/>
    <col min="18" max="18" width="16.375" customWidth="1"/>
    <col min="19" max="19" width="44.375" customWidth="1"/>
    <col min="20" max="20" width="16.375" customWidth="1"/>
    <col min="21" max="21" width="44.375" customWidth="1"/>
    <col min="22" max="22" width="16.375" customWidth="1"/>
    <col min="23" max="23" width="44.375" customWidth="1"/>
    <col min="24" max="24" width="1.5" customWidth="1"/>
    <col min="25" max="25" width="16.375" customWidth="1"/>
    <col min="26" max="26" width="47.5" customWidth="1"/>
    <col min="27" max="27" width="16.375" customWidth="1"/>
    <col min="28" max="28" width="44.375" customWidth="1"/>
    <col min="29" max="29" width="1.5" customWidth="1"/>
    <col min="30" max="30" width="16.375" customWidth="1"/>
    <col min="31" max="31" width="44.375" customWidth="1"/>
    <col min="32" max="32" width="16.375" customWidth="1"/>
    <col min="33" max="33" width="44.375" customWidth="1"/>
    <col min="34" max="34" width="16.375" customWidth="1"/>
    <col min="35" max="35" width="44.375" customWidth="1"/>
    <col min="36" max="36" width="1.5" customWidth="1"/>
    <col min="37" max="37" width="16.375" customWidth="1"/>
    <col min="38" max="38" width="44.375" customWidth="1"/>
    <col min="39" max="39" width="16.375" customWidth="1"/>
    <col min="40" max="40" width="44.375" customWidth="1"/>
    <col min="41" max="41" width="16.375" customWidth="1"/>
    <col min="42" max="42" width="44.375" customWidth="1"/>
    <col min="43" max="43" width="1.5" customWidth="1"/>
    <col min="44" max="44" width="16.375" customWidth="1"/>
    <col min="45" max="45" width="44.375" customWidth="1"/>
    <col min="46" max="46" width="16.375" customWidth="1"/>
    <col min="47" max="47" width="44.375" customWidth="1"/>
    <col min="48" max="48" width="16.375" customWidth="1"/>
    <col min="49" max="49" width="44.375" customWidth="1"/>
    <col min="50" max="50" width="16.375" customWidth="1"/>
    <col min="51" max="51" width="44.375" customWidth="1"/>
    <col min="52" max="52" width="1.5" customWidth="1"/>
    <col min="53" max="53" width="16.375" customWidth="1"/>
    <col min="54" max="54" width="44.375" customWidth="1"/>
    <col min="55" max="55" width="16.375" customWidth="1"/>
    <col min="56" max="56" width="44.375" customWidth="1"/>
    <col min="57" max="57" width="16.375" customWidth="1"/>
    <col min="58" max="58" width="44.375" customWidth="1"/>
    <col min="59" max="59" width="1.5" customWidth="1"/>
    <col min="60" max="60" width="16.375" customWidth="1"/>
    <col min="61" max="61" width="44.375" customWidth="1"/>
    <col min="62" max="62" width="16.375" customWidth="1"/>
    <col min="63" max="63" width="44.375" customWidth="1"/>
    <col min="64" max="64" width="1.5" customWidth="1"/>
    <col min="65" max="65" width="16.375" customWidth="1"/>
    <col min="66" max="66" width="44.375" customWidth="1"/>
    <col min="67" max="67" width="1.5" customWidth="1"/>
    <col min="68" max="68" width="16.375" customWidth="1"/>
    <col min="69" max="69" width="44.375" customWidth="1"/>
    <col min="70" max="70" width="16.375" customWidth="1"/>
    <col min="71" max="71" width="85.625" customWidth="1"/>
    <col min="72" max="72" width="1.5" customWidth="1"/>
    <col min="73" max="73" width="16.75" customWidth="1"/>
    <col min="74" max="74" width="18.75" customWidth="1"/>
    <col min="75" max="75" width="1.5" customWidth="1"/>
    <col min="76" max="76" width="16.75" customWidth="1"/>
    <col min="77" max="77" width="18.75" customWidth="1"/>
    <col min="78" max="78" width="1.5" customWidth="1"/>
    <col min="79" max="79" width="29" customWidth="1"/>
    <col min="80" max="80" width="19.75" customWidth="1"/>
    <col min="81" max="94" width="9.375" customWidth="1"/>
  </cols>
  <sheetData>
    <row r="1" spans="1:94" ht="49.5" customHeight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94" ht="19.5" customHeight="1">
      <c r="A2" s="218" t="s">
        <v>0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8"/>
      <c r="BW2" s="219"/>
    </row>
    <row r="3" spans="1:94" ht="19.5" customHeight="1">
      <c r="A3" s="220"/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  <c r="AU3" s="221"/>
      <c r="AV3" s="221"/>
      <c r="AW3" s="221"/>
      <c r="AX3" s="221"/>
      <c r="AY3" s="221"/>
      <c r="AZ3" s="221"/>
      <c r="BA3" s="221"/>
      <c r="BB3" s="221"/>
      <c r="BC3" s="221"/>
      <c r="BD3" s="221"/>
      <c r="BE3" s="221"/>
      <c r="BF3" s="221"/>
      <c r="BG3" s="221"/>
      <c r="BH3" s="221"/>
      <c r="BI3" s="221"/>
      <c r="BJ3" s="221"/>
      <c r="BK3" s="221"/>
      <c r="BL3" s="221"/>
      <c r="BM3" s="221"/>
      <c r="BN3" s="221"/>
      <c r="BO3" s="221"/>
      <c r="BP3" s="221"/>
      <c r="BQ3" s="221"/>
      <c r="BR3" s="221"/>
      <c r="BS3" s="221"/>
      <c r="BT3" s="221"/>
      <c r="BU3" s="221"/>
      <c r="BV3" s="221"/>
      <c r="BW3" s="222"/>
    </row>
    <row r="4" spans="1:94" ht="19.5" customHeight="1">
      <c r="A4" s="223"/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</row>
    <row r="5" spans="1:94" ht="19.5" customHeight="1">
      <c r="A5" s="224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4"/>
      <c r="BB5" s="224"/>
      <c r="BC5" s="224"/>
      <c r="BD5" s="224"/>
      <c r="BE5" s="224"/>
      <c r="BF5" s="224"/>
      <c r="BG5" s="224"/>
      <c r="BH5" s="224"/>
      <c r="BI5" s="224"/>
      <c r="BJ5" s="224"/>
      <c r="BK5" s="224"/>
      <c r="BL5" s="224"/>
      <c r="BM5" s="224"/>
      <c r="BN5" s="224"/>
      <c r="BO5" s="224"/>
      <c r="BP5" s="224"/>
      <c r="BQ5" s="224"/>
      <c r="BR5" s="224"/>
      <c r="BS5" s="224"/>
      <c r="BT5" s="224"/>
      <c r="BU5" s="224"/>
      <c r="BV5" s="224"/>
      <c r="BW5" s="224"/>
      <c r="BX5" s="4"/>
      <c r="BY5" s="5"/>
      <c r="BZ5" s="5"/>
      <c r="CA5" s="5"/>
      <c r="CB5" s="6"/>
      <c r="CC5" s="7"/>
      <c r="CD5" s="6"/>
      <c r="CE5" s="6"/>
      <c r="CF5" s="6"/>
      <c r="CG5" s="7"/>
      <c r="CH5" s="6"/>
      <c r="CI5" s="6"/>
      <c r="CJ5" s="6"/>
      <c r="CK5" s="6"/>
      <c r="CL5" s="7"/>
      <c r="CM5" s="6"/>
      <c r="CN5" s="6"/>
      <c r="CO5" s="6"/>
      <c r="CP5" s="6"/>
    </row>
    <row r="6" spans="1:94" ht="19.5" customHeight="1">
      <c r="A6" s="225" t="s">
        <v>1</v>
      </c>
      <c r="B6" s="202"/>
      <c r="C6" s="202"/>
      <c r="D6" s="203"/>
      <c r="E6" s="8"/>
      <c r="F6" s="216" t="s">
        <v>2</v>
      </c>
      <c r="G6" s="202"/>
      <c r="H6" s="202"/>
      <c r="I6" s="203"/>
      <c r="J6" s="8"/>
      <c r="K6" s="216" t="s">
        <v>3</v>
      </c>
      <c r="L6" s="202"/>
      <c r="M6" s="202"/>
      <c r="N6" s="202"/>
      <c r="O6" s="202"/>
      <c r="P6" s="203"/>
      <c r="Q6" s="8"/>
      <c r="R6" s="216" t="s">
        <v>4</v>
      </c>
      <c r="S6" s="202"/>
      <c r="T6" s="202"/>
      <c r="U6" s="202"/>
      <c r="V6" s="202"/>
      <c r="W6" s="203"/>
      <c r="X6" s="8"/>
      <c r="Y6" s="216" t="s">
        <v>5</v>
      </c>
      <c r="Z6" s="202"/>
      <c r="AA6" s="202"/>
      <c r="AB6" s="203"/>
      <c r="AC6" s="8"/>
      <c r="AD6" s="216" t="s">
        <v>6</v>
      </c>
      <c r="AE6" s="202"/>
      <c r="AF6" s="202"/>
      <c r="AG6" s="202"/>
      <c r="AH6" s="202"/>
      <c r="AI6" s="203"/>
      <c r="AJ6" s="8"/>
      <c r="AK6" s="216" t="s">
        <v>7</v>
      </c>
      <c r="AL6" s="202"/>
      <c r="AM6" s="202"/>
      <c r="AN6" s="202"/>
      <c r="AO6" s="202"/>
      <c r="AP6" s="203"/>
      <c r="AQ6" s="8"/>
      <c r="AR6" s="216" t="s">
        <v>8</v>
      </c>
      <c r="AS6" s="202"/>
      <c r="AT6" s="202"/>
      <c r="AU6" s="202"/>
      <c r="AV6" s="202"/>
      <c r="AW6" s="202"/>
      <c r="AX6" s="202"/>
      <c r="AY6" s="203"/>
      <c r="AZ6" s="8"/>
      <c r="BA6" s="216" t="s">
        <v>9</v>
      </c>
      <c r="BB6" s="202"/>
      <c r="BC6" s="202"/>
      <c r="BD6" s="202"/>
      <c r="BE6" s="202"/>
      <c r="BF6" s="203"/>
      <c r="BG6" s="8"/>
      <c r="BH6" s="216" t="s">
        <v>10</v>
      </c>
      <c r="BI6" s="202"/>
      <c r="BJ6" s="202"/>
      <c r="BK6" s="203"/>
      <c r="BL6" s="8"/>
      <c r="BM6" s="216" t="s">
        <v>11</v>
      </c>
      <c r="BN6" s="203"/>
      <c r="BO6" s="8"/>
      <c r="BP6" s="216" t="s">
        <v>12</v>
      </c>
      <c r="BQ6" s="202"/>
      <c r="BR6" s="202"/>
      <c r="BS6" s="203"/>
      <c r="BT6" s="8"/>
      <c r="BU6" s="217" t="s">
        <v>13</v>
      </c>
      <c r="BV6" s="209"/>
      <c r="BW6" s="9"/>
      <c r="BX6" s="217" t="s">
        <v>14</v>
      </c>
      <c r="BY6" s="209"/>
      <c r="BZ6" s="10"/>
      <c r="CA6" s="213" t="s">
        <v>15</v>
      </c>
    </row>
    <row r="7" spans="1:94" ht="19.5" customHeight="1">
      <c r="A7" s="201" t="s">
        <v>16</v>
      </c>
      <c r="B7" s="202"/>
      <c r="C7" s="203"/>
      <c r="D7" s="11" t="s">
        <v>17</v>
      </c>
      <c r="E7" s="8"/>
      <c r="F7" s="12" t="s">
        <v>18</v>
      </c>
      <c r="G7" s="12" t="s">
        <v>19</v>
      </c>
      <c r="H7" s="12" t="s">
        <v>18</v>
      </c>
      <c r="I7" s="12" t="s">
        <v>19</v>
      </c>
      <c r="J7" s="8"/>
      <c r="K7" s="12" t="s">
        <v>18</v>
      </c>
      <c r="L7" s="12" t="s">
        <v>19</v>
      </c>
      <c r="M7" s="12" t="s">
        <v>18</v>
      </c>
      <c r="N7" s="12" t="s">
        <v>19</v>
      </c>
      <c r="O7" s="12" t="s">
        <v>18</v>
      </c>
      <c r="P7" s="12" t="s">
        <v>19</v>
      </c>
      <c r="Q7" s="8"/>
      <c r="R7" s="12" t="s">
        <v>18</v>
      </c>
      <c r="S7" s="12" t="s">
        <v>19</v>
      </c>
      <c r="T7" s="12" t="s">
        <v>18</v>
      </c>
      <c r="U7" s="12" t="s">
        <v>19</v>
      </c>
      <c r="V7" s="12" t="s">
        <v>18</v>
      </c>
      <c r="W7" s="12" t="s">
        <v>19</v>
      </c>
      <c r="X7" s="8"/>
      <c r="Y7" s="12" t="s">
        <v>18</v>
      </c>
      <c r="Z7" s="12" t="s">
        <v>19</v>
      </c>
      <c r="AA7" s="12" t="s">
        <v>18</v>
      </c>
      <c r="AB7" s="12" t="s">
        <v>19</v>
      </c>
      <c r="AC7" s="8"/>
      <c r="AD7" s="12" t="s">
        <v>18</v>
      </c>
      <c r="AE7" s="12" t="s">
        <v>19</v>
      </c>
      <c r="AF7" s="12" t="s">
        <v>18</v>
      </c>
      <c r="AG7" s="12" t="s">
        <v>19</v>
      </c>
      <c r="AH7" s="12" t="s">
        <v>18</v>
      </c>
      <c r="AI7" s="12" t="s">
        <v>19</v>
      </c>
      <c r="AJ7" s="8"/>
      <c r="AK7" s="12" t="s">
        <v>18</v>
      </c>
      <c r="AL7" s="12" t="s">
        <v>19</v>
      </c>
      <c r="AM7" s="12" t="s">
        <v>18</v>
      </c>
      <c r="AN7" s="12" t="s">
        <v>19</v>
      </c>
      <c r="AO7" s="12" t="s">
        <v>18</v>
      </c>
      <c r="AP7" s="12" t="s">
        <v>19</v>
      </c>
      <c r="AQ7" s="8"/>
      <c r="AR7" s="12" t="s">
        <v>18</v>
      </c>
      <c r="AS7" s="12" t="s">
        <v>19</v>
      </c>
      <c r="AT7" s="12" t="s">
        <v>18</v>
      </c>
      <c r="AU7" s="12" t="s">
        <v>19</v>
      </c>
      <c r="AV7" s="12" t="s">
        <v>18</v>
      </c>
      <c r="AW7" s="12" t="s">
        <v>19</v>
      </c>
      <c r="AX7" s="12" t="s">
        <v>18</v>
      </c>
      <c r="AY7" s="12" t="s">
        <v>19</v>
      </c>
      <c r="AZ7" s="8"/>
      <c r="BA7" s="12" t="s">
        <v>18</v>
      </c>
      <c r="BB7" s="12" t="s">
        <v>19</v>
      </c>
      <c r="BC7" s="12" t="s">
        <v>18</v>
      </c>
      <c r="BD7" s="12" t="s">
        <v>19</v>
      </c>
      <c r="BE7" s="12" t="s">
        <v>18</v>
      </c>
      <c r="BF7" s="12" t="s">
        <v>19</v>
      </c>
      <c r="BG7" s="8"/>
      <c r="BH7" s="12" t="s">
        <v>18</v>
      </c>
      <c r="BI7" s="12" t="s">
        <v>19</v>
      </c>
      <c r="BJ7" s="12" t="s">
        <v>18</v>
      </c>
      <c r="BK7" s="12" t="s">
        <v>19</v>
      </c>
      <c r="BL7" s="8"/>
      <c r="BM7" s="12" t="s">
        <v>18</v>
      </c>
      <c r="BN7" s="12" t="s">
        <v>19</v>
      </c>
      <c r="BO7" s="8"/>
      <c r="BP7" s="12" t="s">
        <v>18</v>
      </c>
      <c r="BQ7" s="12" t="s">
        <v>19</v>
      </c>
      <c r="BR7" s="12" t="s">
        <v>18</v>
      </c>
      <c r="BS7" s="12" t="s">
        <v>19</v>
      </c>
      <c r="BT7" s="8"/>
      <c r="BU7" s="210"/>
      <c r="BV7" s="212"/>
      <c r="BW7" s="9"/>
      <c r="BX7" s="210"/>
      <c r="BY7" s="212"/>
      <c r="BZ7" s="13"/>
      <c r="CA7" s="214"/>
    </row>
    <row r="8" spans="1:94" ht="19.5" customHeight="1">
      <c r="A8" s="201" t="s">
        <v>20</v>
      </c>
      <c r="B8" s="202"/>
      <c r="C8" s="203"/>
      <c r="D8" s="14" t="s">
        <v>21</v>
      </c>
      <c r="E8" s="8"/>
      <c r="F8" s="197" t="s">
        <v>22</v>
      </c>
      <c r="G8" s="200" t="s">
        <v>23</v>
      </c>
      <c r="H8" s="197" t="s">
        <v>22</v>
      </c>
      <c r="I8" s="200" t="s">
        <v>24</v>
      </c>
      <c r="J8" s="8"/>
      <c r="K8" s="197" t="s">
        <v>22</v>
      </c>
      <c r="L8" s="200" t="s">
        <v>25</v>
      </c>
      <c r="M8" s="197" t="s">
        <v>22</v>
      </c>
      <c r="N8" s="200" t="s">
        <v>26</v>
      </c>
      <c r="O8" s="197" t="s">
        <v>22</v>
      </c>
      <c r="P8" s="200" t="s">
        <v>27</v>
      </c>
      <c r="Q8" s="8"/>
      <c r="R8" s="197" t="s">
        <v>22</v>
      </c>
      <c r="S8" s="200" t="s">
        <v>28</v>
      </c>
      <c r="T8" s="197" t="s">
        <v>22</v>
      </c>
      <c r="U8" s="200" t="s">
        <v>29</v>
      </c>
      <c r="V8" s="197" t="s">
        <v>22</v>
      </c>
      <c r="W8" s="200" t="s">
        <v>30</v>
      </c>
      <c r="X8" s="8"/>
      <c r="Y8" s="197" t="s">
        <v>22</v>
      </c>
      <c r="Z8" s="226" t="s">
        <v>31</v>
      </c>
      <c r="AA8" s="197" t="s">
        <v>22</v>
      </c>
      <c r="AB8" s="228" t="s">
        <v>32</v>
      </c>
      <c r="AC8" s="8"/>
      <c r="AD8" s="197" t="s">
        <v>33</v>
      </c>
      <c r="AE8" s="200" t="s">
        <v>34</v>
      </c>
      <c r="AF8" s="197" t="s">
        <v>22</v>
      </c>
      <c r="AG8" s="200" t="s">
        <v>35</v>
      </c>
      <c r="AH8" s="197" t="s">
        <v>22</v>
      </c>
      <c r="AI8" s="200" t="s">
        <v>36</v>
      </c>
      <c r="AJ8" s="8"/>
      <c r="AK8" s="197" t="s">
        <v>22</v>
      </c>
      <c r="AL8" s="200" t="s">
        <v>37</v>
      </c>
      <c r="AM8" s="197" t="s">
        <v>22</v>
      </c>
      <c r="AN8" s="200" t="s">
        <v>38</v>
      </c>
      <c r="AO8" s="197" t="s">
        <v>22</v>
      </c>
      <c r="AP8" s="200" t="s">
        <v>39</v>
      </c>
      <c r="AQ8" s="8"/>
      <c r="AR8" s="197" t="s">
        <v>22</v>
      </c>
      <c r="AS8" s="200" t="s">
        <v>40</v>
      </c>
      <c r="AT8" s="197" t="s">
        <v>22</v>
      </c>
      <c r="AU8" s="200" t="s">
        <v>41</v>
      </c>
      <c r="AV8" s="197" t="s">
        <v>22</v>
      </c>
      <c r="AW8" s="200" t="s">
        <v>42</v>
      </c>
      <c r="AX8" s="197" t="s">
        <v>22</v>
      </c>
      <c r="AY8" s="200" t="s">
        <v>43</v>
      </c>
      <c r="AZ8" s="8"/>
      <c r="BA8" s="197" t="s">
        <v>22</v>
      </c>
      <c r="BB8" s="200" t="s">
        <v>44</v>
      </c>
      <c r="BC8" s="197" t="s">
        <v>22</v>
      </c>
      <c r="BD8" s="200" t="s">
        <v>45</v>
      </c>
      <c r="BE8" s="197" t="s">
        <v>22</v>
      </c>
      <c r="BF8" s="200" t="s">
        <v>46</v>
      </c>
      <c r="BG8" s="8"/>
      <c r="BH8" s="197" t="s">
        <v>22</v>
      </c>
      <c r="BI8" s="200" t="s">
        <v>47</v>
      </c>
      <c r="BJ8" s="197" t="s">
        <v>22</v>
      </c>
      <c r="BK8" s="200" t="s">
        <v>48</v>
      </c>
      <c r="BL8" s="8"/>
      <c r="BM8" s="197" t="s">
        <v>22</v>
      </c>
      <c r="BN8" s="200" t="s">
        <v>49</v>
      </c>
      <c r="BO8" s="8"/>
      <c r="BP8" s="197" t="s">
        <v>22</v>
      </c>
      <c r="BQ8" s="200" t="s">
        <v>50</v>
      </c>
      <c r="BR8" s="197" t="s">
        <v>22</v>
      </c>
      <c r="BS8" s="200" t="s">
        <v>51</v>
      </c>
      <c r="BT8" s="8"/>
      <c r="BU8" s="215" t="s">
        <v>52</v>
      </c>
      <c r="BV8" s="215" t="s">
        <v>53</v>
      </c>
      <c r="BW8" s="9"/>
      <c r="BX8" s="215" t="s">
        <v>52</v>
      </c>
      <c r="BY8" s="215" t="s">
        <v>53</v>
      </c>
      <c r="BZ8" s="13"/>
      <c r="CA8" s="214"/>
    </row>
    <row r="9" spans="1:94" ht="19.5" customHeight="1">
      <c r="A9" s="201" t="s">
        <v>54</v>
      </c>
      <c r="B9" s="202"/>
      <c r="C9" s="203"/>
      <c r="D9" s="14">
        <v>2023</v>
      </c>
      <c r="E9" s="8"/>
      <c r="F9" s="198"/>
      <c r="G9" s="198"/>
      <c r="H9" s="198"/>
      <c r="I9" s="198"/>
      <c r="J9" s="8"/>
      <c r="K9" s="198"/>
      <c r="L9" s="198"/>
      <c r="M9" s="198"/>
      <c r="N9" s="198"/>
      <c r="O9" s="198"/>
      <c r="P9" s="198"/>
      <c r="Q9" s="8"/>
      <c r="R9" s="198"/>
      <c r="S9" s="198"/>
      <c r="T9" s="198"/>
      <c r="U9" s="198"/>
      <c r="V9" s="198"/>
      <c r="W9" s="198"/>
      <c r="X9" s="8"/>
      <c r="Y9" s="198"/>
      <c r="Z9" s="227"/>
      <c r="AA9" s="198"/>
      <c r="AB9" s="214"/>
      <c r="AC9" s="8"/>
      <c r="AD9" s="198"/>
      <c r="AE9" s="198"/>
      <c r="AF9" s="198"/>
      <c r="AG9" s="198"/>
      <c r="AH9" s="198"/>
      <c r="AI9" s="198"/>
      <c r="AJ9" s="8"/>
      <c r="AK9" s="198"/>
      <c r="AL9" s="198"/>
      <c r="AM9" s="198"/>
      <c r="AN9" s="198"/>
      <c r="AO9" s="198"/>
      <c r="AP9" s="198"/>
      <c r="AQ9" s="8"/>
      <c r="AR9" s="198"/>
      <c r="AS9" s="198"/>
      <c r="AT9" s="198"/>
      <c r="AU9" s="198"/>
      <c r="AV9" s="198"/>
      <c r="AW9" s="198"/>
      <c r="AX9" s="198"/>
      <c r="AY9" s="198"/>
      <c r="AZ9" s="8"/>
      <c r="BA9" s="198"/>
      <c r="BB9" s="198"/>
      <c r="BC9" s="198"/>
      <c r="BD9" s="198"/>
      <c r="BE9" s="198"/>
      <c r="BF9" s="198"/>
      <c r="BG9" s="8"/>
      <c r="BH9" s="198"/>
      <c r="BI9" s="198"/>
      <c r="BJ9" s="198"/>
      <c r="BK9" s="198"/>
      <c r="BL9" s="8"/>
      <c r="BM9" s="198"/>
      <c r="BN9" s="198"/>
      <c r="BO9" s="8"/>
      <c r="BP9" s="198"/>
      <c r="BQ9" s="198"/>
      <c r="BR9" s="198"/>
      <c r="BS9" s="198"/>
      <c r="BT9" s="8"/>
      <c r="BU9" s="198"/>
      <c r="BV9" s="198"/>
      <c r="BW9" s="9"/>
      <c r="BX9" s="198"/>
      <c r="BY9" s="198"/>
      <c r="BZ9" s="13"/>
      <c r="CA9" s="214"/>
    </row>
    <row r="10" spans="1:94" ht="19.5" customHeight="1">
      <c r="A10" s="204" t="s">
        <v>55</v>
      </c>
      <c r="B10" s="203"/>
      <c r="C10" s="205" t="s">
        <v>56</v>
      </c>
      <c r="D10" s="203"/>
      <c r="E10" s="8"/>
      <c r="F10" s="198"/>
      <c r="G10" s="198"/>
      <c r="H10" s="198"/>
      <c r="I10" s="198"/>
      <c r="J10" s="8"/>
      <c r="K10" s="198"/>
      <c r="L10" s="198"/>
      <c r="M10" s="198"/>
      <c r="N10" s="198"/>
      <c r="O10" s="198"/>
      <c r="P10" s="198"/>
      <c r="Q10" s="8"/>
      <c r="R10" s="198"/>
      <c r="S10" s="198"/>
      <c r="T10" s="198"/>
      <c r="U10" s="198"/>
      <c r="V10" s="198"/>
      <c r="W10" s="198"/>
      <c r="X10" s="8"/>
      <c r="Y10" s="198"/>
      <c r="Z10" s="227"/>
      <c r="AA10" s="198"/>
      <c r="AB10" s="214"/>
      <c r="AC10" s="8"/>
      <c r="AD10" s="198"/>
      <c r="AE10" s="198"/>
      <c r="AF10" s="198"/>
      <c r="AG10" s="198"/>
      <c r="AH10" s="198"/>
      <c r="AI10" s="198"/>
      <c r="AJ10" s="8"/>
      <c r="AK10" s="198"/>
      <c r="AL10" s="198"/>
      <c r="AM10" s="198"/>
      <c r="AN10" s="198"/>
      <c r="AO10" s="198"/>
      <c r="AP10" s="198"/>
      <c r="AQ10" s="8"/>
      <c r="AR10" s="198"/>
      <c r="AS10" s="198"/>
      <c r="AT10" s="198"/>
      <c r="AU10" s="198"/>
      <c r="AV10" s="198"/>
      <c r="AW10" s="198"/>
      <c r="AX10" s="198"/>
      <c r="AY10" s="198"/>
      <c r="AZ10" s="8"/>
      <c r="BA10" s="198"/>
      <c r="BB10" s="198"/>
      <c r="BC10" s="198"/>
      <c r="BD10" s="198"/>
      <c r="BE10" s="198"/>
      <c r="BF10" s="198"/>
      <c r="BG10" s="8"/>
      <c r="BH10" s="198"/>
      <c r="BI10" s="198"/>
      <c r="BJ10" s="198"/>
      <c r="BK10" s="198"/>
      <c r="BL10" s="8"/>
      <c r="BM10" s="198"/>
      <c r="BN10" s="198"/>
      <c r="BO10" s="8"/>
      <c r="BP10" s="198"/>
      <c r="BQ10" s="198"/>
      <c r="BR10" s="198"/>
      <c r="BS10" s="198"/>
      <c r="BT10" s="8"/>
      <c r="BU10" s="198"/>
      <c r="BV10" s="198"/>
      <c r="BW10" s="9"/>
      <c r="BX10" s="198"/>
      <c r="BY10" s="198"/>
      <c r="BZ10" s="13"/>
      <c r="CA10" s="214"/>
    </row>
    <row r="11" spans="1:94" ht="19.5" customHeight="1">
      <c r="A11" s="206" t="s">
        <v>57</v>
      </c>
      <c r="B11" s="207" t="s">
        <v>58</v>
      </c>
      <c r="C11" s="208"/>
      <c r="D11" s="209"/>
      <c r="E11" s="15"/>
      <c r="F11" s="198"/>
      <c r="G11" s="199"/>
      <c r="H11" s="198"/>
      <c r="I11" s="199"/>
      <c r="J11" s="15"/>
      <c r="K11" s="198"/>
      <c r="L11" s="199"/>
      <c r="M11" s="198"/>
      <c r="N11" s="199"/>
      <c r="O11" s="198"/>
      <c r="P11" s="199"/>
      <c r="Q11" s="15"/>
      <c r="R11" s="198"/>
      <c r="S11" s="199"/>
      <c r="T11" s="198"/>
      <c r="U11" s="199"/>
      <c r="V11" s="198"/>
      <c r="W11" s="199"/>
      <c r="X11" s="15"/>
      <c r="Y11" s="198"/>
      <c r="Z11" s="227"/>
      <c r="AA11" s="198"/>
      <c r="AB11" s="214"/>
      <c r="AC11" s="15"/>
      <c r="AD11" s="198"/>
      <c r="AE11" s="199"/>
      <c r="AF11" s="198"/>
      <c r="AG11" s="199"/>
      <c r="AH11" s="198"/>
      <c r="AI11" s="199"/>
      <c r="AJ11" s="15"/>
      <c r="AK11" s="198"/>
      <c r="AL11" s="199"/>
      <c r="AM11" s="198"/>
      <c r="AN11" s="199"/>
      <c r="AO11" s="198"/>
      <c r="AP11" s="199"/>
      <c r="AQ11" s="15"/>
      <c r="AR11" s="198"/>
      <c r="AS11" s="199"/>
      <c r="AT11" s="198"/>
      <c r="AU11" s="199"/>
      <c r="AV11" s="198"/>
      <c r="AW11" s="199"/>
      <c r="AX11" s="198"/>
      <c r="AY11" s="199"/>
      <c r="AZ11" s="15"/>
      <c r="BA11" s="198"/>
      <c r="BB11" s="199"/>
      <c r="BC11" s="198"/>
      <c r="BD11" s="199"/>
      <c r="BE11" s="198"/>
      <c r="BF11" s="199"/>
      <c r="BG11" s="15"/>
      <c r="BH11" s="198"/>
      <c r="BI11" s="199"/>
      <c r="BJ11" s="198"/>
      <c r="BK11" s="199"/>
      <c r="BL11" s="15"/>
      <c r="BM11" s="198"/>
      <c r="BN11" s="199"/>
      <c r="BO11" s="15"/>
      <c r="BP11" s="198"/>
      <c r="BQ11" s="199"/>
      <c r="BR11" s="198"/>
      <c r="BS11" s="199"/>
      <c r="BT11" s="15"/>
      <c r="BU11" s="199"/>
      <c r="BV11" s="199"/>
      <c r="BW11" s="9"/>
      <c r="BX11" s="199"/>
      <c r="BY11" s="199"/>
      <c r="BZ11" s="13"/>
      <c r="CA11" s="214"/>
    </row>
    <row r="12" spans="1:94" ht="30" customHeight="1">
      <c r="A12" s="199"/>
      <c r="B12" s="210"/>
      <c r="C12" s="211"/>
      <c r="D12" s="212"/>
      <c r="E12" s="15"/>
      <c r="F12" s="199"/>
      <c r="G12" s="16" t="s">
        <v>59</v>
      </c>
      <c r="H12" s="199"/>
      <c r="I12" s="17" t="s">
        <v>59</v>
      </c>
      <c r="J12" s="15"/>
      <c r="K12" s="199"/>
      <c r="L12" s="16" t="s">
        <v>59</v>
      </c>
      <c r="M12" s="199"/>
      <c r="N12" s="16" t="s">
        <v>59</v>
      </c>
      <c r="O12" s="199"/>
      <c r="P12" s="16" t="s">
        <v>59</v>
      </c>
      <c r="Q12" s="15"/>
      <c r="R12" s="199"/>
      <c r="S12" s="16" t="s">
        <v>59</v>
      </c>
      <c r="T12" s="199"/>
      <c r="U12" s="16" t="s">
        <v>59</v>
      </c>
      <c r="V12" s="199"/>
      <c r="W12" s="16" t="s">
        <v>59</v>
      </c>
      <c r="X12" s="15"/>
      <c r="Y12" s="198"/>
      <c r="Z12" s="18" t="s">
        <v>59</v>
      </c>
      <c r="AA12" s="198"/>
      <c r="AB12" s="18" t="s">
        <v>60</v>
      </c>
      <c r="AC12" s="15"/>
      <c r="AD12" s="199"/>
      <c r="AE12" s="19" t="s">
        <v>60</v>
      </c>
      <c r="AF12" s="199"/>
      <c r="AG12" s="20" t="s">
        <v>60</v>
      </c>
      <c r="AH12" s="199"/>
      <c r="AI12" s="21" t="s">
        <v>60</v>
      </c>
      <c r="AJ12" s="15"/>
      <c r="AK12" s="199"/>
      <c r="AL12" s="17" t="s">
        <v>60</v>
      </c>
      <c r="AM12" s="199"/>
      <c r="AN12" s="17" t="s">
        <v>60</v>
      </c>
      <c r="AO12" s="199"/>
      <c r="AP12" s="17" t="s">
        <v>60</v>
      </c>
      <c r="AQ12" s="15"/>
      <c r="AR12" s="199"/>
      <c r="AS12" s="16" t="s">
        <v>59</v>
      </c>
      <c r="AT12" s="199"/>
      <c r="AU12" s="16" t="s">
        <v>59</v>
      </c>
      <c r="AV12" s="199"/>
      <c r="AW12" s="16" t="s">
        <v>59</v>
      </c>
      <c r="AX12" s="199"/>
      <c r="AY12" s="16" t="s">
        <v>59</v>
      </c>
      <c r="AZ12" s="15"/>
      <c r="BA12" s="199"/>
      <c r="BB12" s="16" t="s">
        <v>59</v>
      </c>
      <c r="BC12" s="199"/>
      <c r="BD12" s="16" t="s">
        <v>59</v>
      </c>
      <c r="BE12" s="199"/>
      <c r="BF12" s="16" t="s">
        <v>59</v>
      </c>
      <c r="BG12" s="15"/>
      <c r="BH12" s="199"/>
      <c r="BI12" s="16" t="s">
        <v>59</v>
      </c>
      <c r="BJ12" s="199"/>
      <c r="BK12" s="16" t="s">
        <v>59</v>
      </c>
      <c r="BL12" s="15"/>
      <c r="BM12" s="199"/>
      <c r="BN12" s="16" t="s">
        <v>59</v>
      </c>
      <c r="BO12" s="15"/>
      <c r="BP12" s="199"/>
      <c r="BQ12" s="16" t="s">
        <v>59</v>
      </c>
      <c r="BR12" s="199"/>
      <c r="BS12" s="16" t="s">
        <v>59</v>
      </c>
      <c r="BT12" s="15"/>
      <c r="BU12" s="16" t="s">
        <v>61</v>
      </c>
      <c r="BV12" s="16" t="s">
        <v>61</v>
      </c>
      <c r="BW12" s="9"/>
      <c r="BX12" s="16" t="s">
        <v>62</v>
      </c>
      <c r="BY12" s="16" t="s">
        <v>62</v>
      </c>
      <c r="BZ12" s="13"/>
      <c r="CA12" s="212"/>
    </row>
    <row r="13" spans="1:94" ht="37.5" customHeight="1">
      <c r="A13" s="22">
        <v>1</v>
      </c>
      <c r="B13" s="23" t="s">
        <v>63</v>
      </c>
      <c r="C13" s="23" t="s">
        <v>64</v>
      </c>
      <c r="D13" s="23" t="s">
        <v>65</v>
      </c>
      <c r="E13" s="15"/>
      <c r="F13" s="24" t="s">
        <v>21</v>
      </c>
      <c r="G13" s="25" t="s">
        <v>66</v>
      </c>
      <c r="H13" s="26" t="s">
        <v>21</v>
      </c>
      <c r="I13" s="25" t="s">
        <v>67</v>
      </c>
      <c r="J13" s="27"/>
      <c r="K13" s="28" t="s">
        <v>21</v>
      </c>
      <c r="L13" s="29" t="s">
        <v>68</v>
      </c>
      <c r="M13" s="30" t="s">
        <v>21</v>
      </c>
      <c r="N13" s="29" t="s">
        <v>68</v>
      </c>
      <c r="O13" s="30" t="s">
        <v>21</v>
      </c>
      <c r="P13" s="29" t="s">
        <v>68</v>
      </c>
      <c r="Q13" s="27"/>
      <c r="R13" s="26" t="s">
        <v>21</v>
      </c>
      <c r="S13" s="25" t="s">
        <v>69</v>
      </c>
      <c r="T13" s="26" t="s">
        <v>21</v>
      </c>
      <c r="U13" s="25" t="s">
        <v>70</v>
      </c>
      <c r="V13" s="26" t="s">
        <v>21</v>
      </c>
      <c r="W13" s="25" t="s">
        <v>71</v>
      </c>
      <c r="X13" s="27"/>
      <c r="Y13" s="31" t="s">
        <v>72</v>
      </c>
      <c r="Z13" s="32" t="s">
        <v>73</v>
      </c>
      <c r="AA13" s="31" t="s">
        <v>72</v>
      </c>
      <c r="AB13" s="33" t="s">
        <v>74</v>
      </c>
      <c r="AC13" s="27"/>
      <c r="AD13" s="34" t="s">
        <v>75</v>
      </c>
      <c r="AE13" s="33" t="s">
        <v>76</v>
      </c>
      <c r="AF13" s="26" t="s">
        <v>21</v>
      </c>
      <c r="AG13" s="33" t="s">
        <v>77</v>
      </c>
      <c r="AH13" s="26" t="s">
        <v>75</v>
      </c>
      <c r="AI13" s="33" t="s">
        <v>76</v>
      </c>
      <c r="AJ13" s="27"/>
      <c r="AK13" s="26" t="s">
        <v>21</v>
      </c>
      <c r="AL13" s="35" t="s">
        <v>78</v>
      </c>
      <c r="AM13" s="26" t="s">
        <v>21</v>
      </c>
      <c r="AN13" s="35" t="s">
        <v>79</v>
      </c>
      <c r="AO13" s="26" t="s">
        <v>21</v>
      </c>
      <c r="AP13" s="35" t="s">
        <v>80</v>
      </c>
      <c r="AQ13" s="27"/>
      <c r="AR13" s="36" t="s">
        <v>21</v>
      </c>
      <c r="AS13" s="25" t="s">
        <v>81</v>
      </c>
      <c r="AT13" s="37" t="s">
        <v>21</v>
      </c>
      <c r="AU13" s="25" t="s">
        <v>82</v>
      </c>
      <c r="AV13" s="36" t="s">
        <v>21</v>
      </c>
      <c r="AW13" s="25" t="s">
        <v>83</v>
      </c>
      <c r="AX13" s="36" t="s">
        <v>84</v>
      </c>
      <c r="AY13" s="38" t="s">
        <v>85</v>
      </c>
      <c r="AZ13" s="27"/>
      <c r="BA13" s="39" t="s">
        <v>21</v>
      </c>
      <c r="BB13" s="25" t="s">
        <v>86</v>
      </c>
      <c r="BC13" s="40" t="s">
        <v>84</v>
      </c>
      <c r="BD13" s="25" t="s">
        <v>87</v>
      </c>
      <c r="BE13" s="40" t="s">
        <v>21</v>
      </c>
      <c r="BF13" s="25" t="s">
        <v>86</v>
      </c>
      <c r="BG13" s="27"/>
      <c r="BH13" s="36" t="s">
        <v>21</v>
      </c>
      <c r="BI13" s="25" t="s">
        <v>88</v>
      </c>
      <c r="BJ13" s="36" t="s">
        <v>21</v>
      </c>
      <c r="BK13" s="25" t="s">
        <v>89</v>
      </c>
      <c r="BL13" s="27"/>
      <c r="BM13" s="41" t="s">
        <v>72</v>
      </c>
      <c r="BN13" s="42" t="s">
        <v>90</v>
      </c>
      <c r="BO13" s="43"/>
      <c r="BP13" s="36" t="s">
        <v>21</v>
      </c>
      <c r="BQ13" s="44" t="s">
        <v>91</v>
      </c>
      <c r="BR13" s="36" t="s">
        <v>21</v>
      </c>
      <c r="BS13" s="25" t="s">
        <v>92</v>
      </c>
      <c r="BT13" s="45"/>
      <c r="BU13" s="46"/>
      <c r="BV13" s="47">
        <v>3</v>
      </c>
      <c r="BW13" s="48"/>
      <c r="BX13" s="49"/>
      <c r="BY13" s="47">
        <v>2</v>
      </c>
      <c r="BZ13" s="50"/>
      <c r="CA13" s="51" t="s">
        <v>21</v>
      </c>
    </row>
    <row r="14" spans="1:94" ht="37.5" customHeight="1">
      <c r="A14" s="22">
        <v>2</v>
      </c>
      <c r="B14" s="23" t="s">
        <v>93</v>
      </c>
      <c r="C14" s="23" t="s">
        <v>94</v>
      </c>
      <c r="D14" s="23" t="s">
        <v>95</v>
      </c>
      <c r="E14" s="15"/>
      <c r="F14" s="26" t="s">
        <v>84</v>
      </c>
      <c r="G14" s="25" t="s">
        <v>96</v>
      </c>
      <c r="H14" s="26" t="s">
        <v>84</v>
      </c>
      <c r="I14" s="25" t="s">
        <v>97</v>
      </c>
      <c r="J14" s="27"/>
      <c r="K14" s="52" t="s">
        <v>84</v>
      </c>
      <c r="L14" s="53" t="s">
        <v>98</v>
      </c>
      <c r="M14" s="54" t="s">
        <v>84</v>
      </c>
      <c r="N14" s="53" t="s">
        <v>98</v>
      </c>
      <c r="O14" s="54" t="s">
        <v>84</v>
      </c>
      <c r="P14" s="53" t="s">
        <v>98</v>
      </c>
      <c r="Q14" s="27"/>
      <c r="R14" s="26" t="s">
        <v>21</v>
      </c>
      <c r="S14" s="25" t="s">
        <v>69</v>
      </c>
      <c r="T14" s="26" t="s">
        <v>21</v>
      </c>
      <c r="U14" s="55" t="s">
        <v>70</v>
      </c>
      <c r="V14" s="26" t="s">
        <v>21</v>
      </c>
      <c r="W14" s="25" t="s">
        <v>71</v>
      </c>
      <c r="X14" s="27"/>
      <c r="Y14" s="31" t="s">
        <v>75</v>
      </c>
      <c r="Z14" s="33" t="s">
        <v>99</v>
      </c>
      <c r="AA14" s="31" t="s">
        <v>21</v>
      </c>
      <c r="AB14" s="33" t="s">
        <v>74</v>
      </c>
      <c r="AC14" s="27"/>
      <c r="AD14" s="56" t="s">
        <v>75</v>
      </c>
      <c r="AE14" s="33" t="s">
        <v>76</v>
      </c>
      <c r="AF14" s="26" t="s">
        <v>75</v>
      </c>
      <c r="AG14" s="33" t="s">
        <v>76</v>
      </c>
      <c r="AH14" s="26" t="s">
        <v>75</v>
      </c>
      <c r="AI14" s="33" t="s">
        <v>76</v>
      </c>
      <c r="AJ14" s="27"/>
      <c r="AK14" s="26" t="s">
        <v>84</v>
      </c>
      <c r="AL14" s="57" t="s">
        <v>100</v>
      </c>
      <c r="AM14" s="26" t="s">
        <v>75</v>
      </c>
      <c r="AN14" s="25" t="s">
        <v>101</v>
      </c>
      <c r="AO14" s="26" t="s">
        <v>75</v>
      </c>
      <c r="AP14" s="25" t="s">
        <v>102</v>
      </c>
      <c r="AQ14" s="27"/>
      <c r="AR14" s="36" t="s">
        <v>21</v>
      </c>
      <c r="AS14" s="44" t="s">
        <v>81</v>
      </c>
      <c r="AT14" s="36" t="s">
        <v>21</v>
      </c>
      <c r="AU14" s="44" t="s">
        <v>82</v>
      </c>
      <c r="AV14" s="36" t="s">
        <v>21</v>
      </c>
      <c r="AW14" s="44" t="s">
        <v>83</v>
      </c>
      <c r="AX14" s="36" t="s">
        <v>21</v>
      </c>
      <c r="AY14" s="25" t="s">
        <v>103</v>
      </c>
      <c r="AZ14" s="27"/>
      <c r="BA14" s="58" t="s">
        <v>84</v>
      </c>
      <c r="BB14" s="25" t="s">
        <v>87</v>
      </c>
      <c r="BC14" s="59" t="s">
        <v>21</v>
      </c>
      <c r="BD14" s="25" t="s">
        <v>86</v>
      </c>
      <c r="BE14" s="59" t="s">
        <v>84</v>
      </c>
      <c r="BF14" s="25" t="s">
        <v>87</v>
      </c>
      <c r="BG14" s="27"/>
      <c r="BH14" s="36" t="s">
        <v>84</v>
      </c>
      <c r="BI14" s="25" t="s">
        <v>104</v>
      </c>
      <c r="BJ14" s="36" t="s">
        <v>21</v>
      </c>
      <c r="BK14" s="25" t="s">
        <v>89</v>
      </c>
      <c r="BL14" s="27"/>
      <c r="BM14" s="60" t="s">
        <v>72</v>
      </c>
      <c r="BN14" s="61" t="s">
        <v>90</v>
      </c>
      <c r="BO14" s="27"/>
      <c r="BP14" s="36" t="s">
        <v>21</v>
      </c>
      <c r="BQ14" s="44" t="s">
        <v>91</v>
      </c>
      <c r="BR14" s="36" t="s">
        <v>21</v>
      </c>
      <c r="BS14" s="38" t="s">
        <v>92</v>
      </c>
      <c r="BT14" s="45"/>
      <c r="BU14" s="62"/>
      <c r="BV14" s="63">
        <v>11</v>
      </c>
      <c r="BW14" s="48"/>
      <c r="BX14" s="64"/>
      <c r="BY14" s="63">
        <v>4</v>
      </c>
      <c r="BZ14" s="50"/>
      <c r="CA14" s="65" t="s">
        <v>21</v>
      </c>
    </row>
    <row r="15" spans="1:94" ht="37.5" customHeight="1">
      <c r="A15" s="22">
        <v>3</v>
      </c>
      <c r="B15" s="66" t="s">
        <v>105</v>
      </c>
      <c r="C15" s="66" t="s">
        <v>106</v>
      </c>
      <c r="D15" s="66" t="s">
        <v>107</v>
      </c>
      <c r="E15" s="15"/>
      <c r="F15" s="67"/>
      <c r="G15" s="68"/>
      <c r="H15" s="67" t="s">
        <v>109</v>
      </c>
      <c r="I15" s="68"/>
      <c r="J15" s="27"/>
      <c r="K15" s="69"/>
      <c r="L15" s="70"/>
      <c r="M15" s="71"/>
      <c r="N15" s="70"/>
      <c r="O15" s="71" t="s">
        <v>109</v>
      </c>
      <c r="P15" s="72"/>
      <c r="Q15" s="27"/>
      <c r="R15" s="67"/>
      <c r="S15" s="68"/>
      <c r="T15" s="67"/>
      <c r="U15" s="68"/>
      <c r="V15" s="67" t="s">
        <v>109</v>
      </c>
      <c r="W15" s="68"/>
      <c r="X15" s="27"/>
      <c r="Y15" s="31" t="s">
        <v>75</v>
      </c>
      <c r="Z15" s="33" t="s">
        <v>99</v>
      </c>
      <c r="AA15" s="31" t="s">
        <v>75</v>
      </c>
      <c r="AB15" s="33" t="s">
        <v>108</v>
      </c>
      <c r="AC15" s="27"/>
      <c r="AD15" s="56"/>
      <c r="AE15" s="62"/>
      <c r="AF15" s="26"/>
      <c r="AG15" s="33" t="s">
        <v>76</v>
      </c>
      <c r="AH15" s="26" t="s">
        <v>109</v>
      </c>
      <c r="AI15" s="68"/>
      <c r="AJ15" s="27"/>
      <c r="AK15" s="26" t="s">
        <v>109</v>
      </c>
      <c r="AL15" s="73"/>
      <c r="AM15" s="26" t="s">
        <v>109</v>
      </c>
      <c r="AN15" s="73"/>
      <c r="AO15" s="26" t="s">
        <v>109</v>
      </c>
      <c r="AP15" s="73"/>
      <c r="AQ15" s="27"/>
      <c r="AR15" s="74"/>
      <c r="AS15" s="68"/>
      <c r="AT15" s="74"/>
      <c r="AU15" s="68"/>
      <c r="AV15" s="74"/>
      <c r="AW15" s="68"/>
      <c r="AX15" s="74" t="s">
        <v>109</v>
      </c>
      <c r="AY15" s="68"/>
      <c r="AZ15" s="27"/>
      <c r="BA15" s="58" t="s">
        <v>109</v>
      </c>
      <c r="BB15" s="75"/>
      <c r="BC15" s="59" t="s">
        <v>109</v>
      </c>
      <c r="BD15" s="62"/>
      <c r="BE15" s="59" t="s">
        <v>109</v>
      </c>
      <c r="BF15" s="62"/>
      <c r="BG15" s="27"/>
      <c r="BH15" s="36" t="s">
        <v>109</v>
      </c>
      <c r="BI15" s="68"/>
      <c r="BJ15" s="36" t="s">
        <v>109</v>
      </c>
      <c r="BK15" s="68"/>
      <c r="BL15" s="27"/>
      <c r="BM15" s="76" t="s">
        <v>109</v>
      </c>
      <c r="BN15" s="46"/>
      <c r="BO15" s="27"/>
      <c r="BP15" s="74" t="s">
        <v>109</v>
      </c>
      <c r="BQ15" s="68"/>
      <c r="BR15" s="74" t="s">
        <v>109</v>
      </c>
      <c r="BS15" s="68"/>
      <c r="BT15" s="45"/>
      <c r="BU15" s="62"/>
      <c r="BV15" s="64"/>
      <c r="BW15" s="48"/>
      <c r="BX15" s="64"/>
      <c r="BY15" s="64"/>
      <c r="BZ15" s="50"/>
      <c r="CA15" s="77" t="s">
        <v>109</v>
      </c>
    </row>
    <row r="16" spans="1:94" ht="37.5" customHeight="1">
      <c r="A16" s="22">
        <v>4</v>
      </c>
      <c r="B16" s="23" t="s">
        <v>110</v>
      </c>
      <c r="C16" s="23" t="s">
        <v>111</v>
      </c>
      <c r="D16" s="23" t="s">
        <v>112</v>
      </c>
      <c r="E16" s="15"/>
      <c r="F16" s="26" t="s">
        <v>21</v>
      </c>
      <c r="G16" s="25" t="s">
        <v>66</v>
      </c>
      <c r="H16" s="26" t="s">
        <v>21</v>
      </c>
      <c r="I16" s="25" t="s">
        <v>67</v>
      </c>
      <c r="J16" s="27"/>
      <c r="K16" s="52" t="s">
        <v>84</v>
      </c>
      <c r="L16" s="53" t="s">
        <v>98</v>
      </c>
      <c r="M16" s="54" t="s">
        <v>84</v>
      </c>
      <c r="N16" s="53" t="s">
        <v>98</v>
      </c>
      <c r="O16" s="54" t="s">
        <v>84</v>
      </c>
      <c r="P16" s="53" t="s">
        <v>98</v>
      </c>
      <c r="Q16" s="27"/>
      <c r="R16" s="26" t="s">
        <v>21</v>
      </c>
      <c r="S16" s="25" t="s">
        <v>69</v>
      </c>
      <c r="T16" s="26" t="s">
        <v>21</v>
      </c>
      <c r="U16" s="25" t="s">
        <v>70</v>
      </c>
      <c r="V16" s="26" t="s">
        <v>21</v>
      </c>
      <c r="W16" s="25" t="s">
        <v>71</v>
      </c>
      <c r="X16" s="27"/>
      <c r="Y16" s="31" t="s">
        <v>21</v>
      </c>
      <c r="Z16" s="78" t="s">
        <v>73</v>
      </c>
      <c r="AA16" s="31" t="s">
        <v>21</v>
      </c>
      <c r="AB16" s="33" t="s">
        <v>74</v>
      </c>
      <c r="AC16" s="27"/>
      <c r="AD16" s="56" t="s">
        <v>84</v>
      </c>
      <c r="AE16" s="79" t="s">
        <v>113</v>
      </c>
      <c r="AF16" s="26" t="s">
        <v>21</v>
      </c>
      <c r="AG16" s="33" t="s">
        <v>77</v>
      </c>
      <c r="AH16" s="26" t="s">
        <v>84</v>
      </c>
      <c r="AI16" s="25" t="s">
        <v>114</v>
      </c>
      <c r="AJ16" s="27"/>
      <c r="AK16" s="26" t="s">
        <v>84</v>
      </c>
      <c r="AL16" s="25" t="s">
        <v>100</v>
      </c>
      <c r="AM16" s="26" t="s">
        <v>21</v>
      </c>
      <c r="AN16" s="25" t="s">
        <v>79</v>
      </c>
      <c r="AO16" s="26" t="s">
        <v>21</v>
      </c>
      <c r="AP16" s="25" t="s">
        <v>80</v>
      </c>
      <c r="AQ16" s="27"/>
      <c r="AR16" s="36" t="s">
        <v>21</v>
      </c>
      <c r="AS16" s="44" t="s">
        <v>81</v>
      </c>
      <c r="AT16" s="80" t="s">
        <v>84</v>
      </c>
      <c r="AU16" s="44" t="s">
        <v>115</v>
      </c>
      <c r="AV16" s="36" t="s">
        <v>21</v>
      </c>
      <c r="AW16" s="44" t="s">
        <v>83</v>
      </c>
      <c r="AX16" s="36" t="s">
        <v>72</v>
      </c>
      <c r="AY16" s="81" t="s">
        <v>116</v>
      </c>
      <c r="AZ16" s="27"/>
      <c r="BA16" s="58" t="s">
        <v>21</v>
      </c>
      <c r="BB16" s="25" t="s">
        <v>86</v>
      </c>
      <c r="BC16" s="59" t="s">
        <v>21</v>
      </c>
      <c r="BD16" s="25" t="s">
        <v>86</v>
      </c>
      <c r="BE16" s="59" t="s">
        <v>21</v>
      </c>
      <c r="BF16" s="25" t="s">
        <v>86</v>
      </c>
      <c r="BG16" s="27"/>
      <c r="BH16" s="36" t="s">
        <v>21</v>
      </c>
      <c r="BI16" s="25" t="s">
        <v>88</v>
      </c>
      <c r="BJ16" s="36" t="s">
        <v>21</v>
      </c>
      <c r="BK16" s="25" t="s">
        <v>117</v>
      </c>
      <c r="BL16" s="27"/>
      <c r="BM16" s="60" t="s">
        <v>72</v>
      </c>
      <c r="BN16" s="61" t="s">
        <v>90</v>
      </c>
      <c r="BO16" s="27"/>
      <c r="BP16" s="36" t="s">
        <v>21</v>
      </c>
      <c r="BQ16" s="44" t="s">
        <v>91</v>
      </c>
      <c r="BR16" s="36" t="s">
        <v>21</v>
      </c>
      <c r="BS16" s="38" t="s">
        <v>92</v>
      </c>
      <c r="BT16" s="45"/>
      <c r="BU16" s="62"/>
      <c r="BV16" s="64"/>
      <c r="BW16" s="48"/>
      <c r="BX16" s="64"/>
      <c r="BY16" s="63">
        <v>1</v>
      </c>
      <c r="BZ16" s="50"/>
      <c r="CA16" s="65" t="s">
        <v>21</v>
      </c>
    </row>
    <row r="17" spans="1:79" ht="37.5" customHeight="1">
      <c r="A17" s="22">
        <v>5</v>
      </c>
      <c r="B17" s="66" t="s">
        <v>118</v>
      </c>
      <c r="C17" s="66" t="s">
        <v>119</v>
      </c>
      <c r="D17" s="66" t="s">
        <v>120</v>
      </c>
      <c r="E17" s="15"/>
      <c r="F17" s="67"/>
      <c r="G17" s="68"/>
      <c r="H17" s="67" t="s">
        <v>109</v>
      </c>
      <c r="I17" s="68"/>
      <c r="J17" s="27"/>
      <c r="K17" s="69"/>
      <c r="L17" s="46"/>
      <c r="M17" s="71"/>
      <c r="N17" s="70"/>
      <c r="O17" s="71" t="s">
        <v>109</v>
      </c>
      <c r="P17" s="72"/>
      <c r="Q17" s="27"/>
      <c r="R17" s="67"/>
      <c r="S17" s="68"/>
      <c r="T17" s="67"/>
      <c r="U17" s="68"/>
      <c r="V17" s="67" t="s">
        <v>109</v>
      </c>
      <c r="W17" s="68"/>
      <c r="X17" s="27"/>
      <c r="Y17" s="31" t="s">
        <v>75</v>
      </c>
      <c r="Z17" s="33" t="s">
        <v>99</v>
      </c>
      <c r="AA17" s="31" t="s">
        <v>75</v>
      </c>
      <c r="AB17" s="33" t="s">
        <v>108</v>
      </c>
      <c r="AC17" s="27"/>
      <c r="AD17" s="82"/>
      <c r="AE17" s="62"/>
      <c r="AF17" s="67"/>
      <c r="AG17" s="46"/>
      <c r="AH17" s="67" t="s">
        <v>109</v>
      </c>
      <c r="AI17" s="68"/>
      <c r="AJ17" s="27"/>
      <c r="AK17" s="26" t="s">
        <v>109</v>
      </c>
      <c r="AL17" s="73"/>
      <c r="AM17" s="26" t="s">
        <v>109</v>
      </c>
      <c r="AN17" s="73"/>
      <c r="AO17" s="26" t="s">
        <v>109</v>
      </c>
      <c r="AP17" s="73"/>
      <c r="AQ17" s="27"/>
      <c r="AR17" s="74"/>
      <c r="AS17" s="68"/>
      <c r="AT17" s="74"/>
      <c r="AU17" s="68"/>
      <c r="AV17" s="74"/>
      <c r="AW17" s="68"/>
      <c r="AX17" s="74" t="s">
        <v>109</v>
      </c>
      <c r="AY17" s="68"/>
      <c r="AZ17" s="27"/>
      <c r="BA17" s="58" t="s">
        <v>109</v>
      </c>
      <c r="BB17" s="75"/>
      <c r="BC17" s="59" t="s">
        <v>109</v>
      </c>
      <c r="BD17" s="62"/>
      <c r="BE17" s="59" t="s">
        <v>109</v>
      </c>
      <c r="BF17" s="62"/>
      <c r="BG17" s="27"/>
      <c r="BH17" s="74"/>
      <c r="BI17" s="68"/>
      <c r="BJ17" s="74" t="s">
        <v>109</v>
      </c>
      <c r="BK17" s="68"/>
      <c r="BL17" s="27"/>
      <c r="BM17" s="76" t="s">
        <v>109</v>
      </c>
      <c r="BN17" s="46"/>
      <c r="BO17" s="27"/>
      <c r="BP17" s="74" t="s">
        <v>109</v>
      </c>
      <c r="BQ17" s="68"/>
      <c r="BR17" s="74" t="s">
        <v>109</v>
      </c>
      <c r="BS17" s="68"/>
      <c r="BT17" s="45"/>
      <c r="BU17" s="62"/>
      <c r="BV17" s="64"/>
      <c r="BW17" s="48"/>
      <c r="BX17" s="64"/>
      <c r="BY17" s="64"/>
      <c r="BZ17" s="50"/>
      <c r="CA17" s="77" t="s">
        <v>109</v>
      </c>
    </row>
    <row r="18" spans="1:79" ht="37.5" customHeight="1">
      <c r="A18" s="22">
        <v>6</v>
      </c>
      <c r="B18" s="66" t="s">
        <v>121</v>
      </c>
      <c r="C18" s="66" t="s">
        <v>122</v>
      </c>
      <c r="D18" s="66" t="s">
        <v>123</v>
      </c>
      <c r="E18" s="15"/>
      <c r="F18" s="67"/>
      <c r="G18" s="83"/>
      <c r="H18" s="67" t="s">
        <v>109</v>
      </c>
      <c r="I18" s="83"/>
      <c r="J18" s="27"/>
      <c r="K18" s="69"/>
      <c r="L18" s="70"/>
      <c r="M18" s="71"/>
      <c r="N18" s="84"/>
      <c r="O18" s="71" t="s">
        <v>109</v>
      </c>
      <c r="P18" s="72"/>
      <c r="Q18" s="27"/>
      <c r="R18" s="67"/>
      <c r="S18" s="68"/>
      <c r="T18" s="67"/>
      <c r="U18" s="68"/>
      <c r="V18" s="67" t="s">
        <v>109</v>
      </c>
      <c r="W18" s="68"/>
      <c r="X18" s="27"/>
      <c r="Y18" s="31" t="s">
        <v>75</v>
      </c>
      <c r="Z18" s="33" t="s">
        <v>99</v>
      </c>
      <c r="AA18" s="31" t="s">
        <v>75</v>
      </c>
      <c r="AB18" s="33" t="s">
        <v>108</v>
      </c>
      <c r="AC18" s="27"/>
      <c r="AD18" s="82"/>
      <c r="AE18" s="62"/>
      <c r="AF18" s="67"/>
      <c r="AG18" s="46"/>
      <c r="AH18" s="67" t="s">
        <v>109</v>
      </c>
      <c r="AI18" s="68"/>
      <c r="AJ18" s="27"/>
      <c r="AK18" s="26" t="s">
        <v>109</v>
      </c>
      <c r="AL18" s="72"/>
      <c r="AM18" s="26" t="s">
        <v>109</v>
      </c>
      <c r="AN18" s="68"/>
      <c r="AO18" s="26" t="s">
        <v>109</v>
      </c>
      <c r="AP18" s="68"/>
      <c r="AQ18" s="27"/>
      <c r="AR18" s="74"/>
      <c r="AS18" s="68"/>
      <c r="AT18" s="74"/>
      <c r="AU18" s="68"/>
      <c r="AV18" s="74"/>
      <c r="AW18" s="68"/>
      <c r="AX18" s="74" t="s">
        <v>109</v>
      </c>
      <c r="AY18" s="68"/>
      <c r="AZ18" s="27"/>
      <c r="BA18" s="58" t="s">
        <v>109</v>
      </c>
      <c r="BB18" s="75"/>
      <c r="BC18" s="59" t="s">
        <v>109</v>
      </c>
      <c r="BD18" s="75"/>
      <c r="BE18" s="59" t="s">
        <v>109</v>
      </c>
      <c r="BF18" s="75"/>
      <c r="BG18" s="27"/>
      <c r="BH18" s="74"/>
      <c r="BI18" s="68"/>
      <c r="BJ18" s="74" t="s">
        <v>109</v>
      </c>
      <c r="BK18" s="68"/>
      <c r="BL18" s="27"/>
      <c r="BM18" s="76" t="s">
        <v>109</v>
      </c>
      <c r="BN18" s="46"/>
      <c r="BO18" s="27"/>
      <c r="BP18" s="74" t="s">
        <v>109</v>
      </c>
      <c r="BQ18" s="68"/>
      <c r="BR18" s="74" t="s">
        <v>109</v>
      </c>
      <c r="BS18" s="68"/>
      <c r="BT18" s="45"/>
      <c r="BU18" s="62"/>
      <c r="BV18" s="64"/>
      <c r="BW18" s="48"/>
      <c r="BX18" s="64"/>
      <c r="BY18" s="64"/>
      <c r="BZ18" s="50"/>
      <c r="CA18" s="77" t="s">
        <v>109</v>
      </c>
    </row>
    <row r="19" spans="1:79" ht="37.5" customHeight="1">
      <c r="A19" s="22">
        <v>7</v>
      </c>
      <c r="B19" s="23" t="s">
        <v>124</v>
      </c>
      <c r="C19" s="23" t="s">
        <v>125</v>
      </c>
      <c r="D19" s="23" t="s">
        <v>126</v>
      </c>
      <c r="E19" s="15"/>
      <c r="F19" s="26" t="s">
        <v>84</v>
      </c>
      <c r="G19" s="25" t="s">
        <v>96</v>
      </c>
      <c r="H19" s="26" t="s">
        <v>21</v>
      </c>
      <c r="I19" s="25" t="s">
        <v>67</v>
      </c>
      <c r="J19" s="27"/>
      <c r="K19" s="52" t="s">
        <v>84</v>
      </c>
      <c r="L19" s="53" t="s">
        <v>98</v>
      </c>
      <c r="M19" s="54" t="s">
        <v>84</v>
      </c>
      <c r="N19" s="53" t="s">
        <v>98</v>
      </c>
      <c r="O19" s="54" t="s">
        <v>84</v>
      </c>
      <c r="P19" s="53" t="s">
        <v>98</v>
      </c>
      <c r="Q19" s="27"/>
      <c r="R19" s="26" t="s">
        <v>21</v>
      </c>
      <c r="S19" s="85" t="s">
        <v>69</v>
      </c>
      <c r="T19" s="26" t="s">
        <v>21</v>
      </c>
      <c r="U19" s="85" t="s">
        <v>70</v>
      </c>
      <c r="V19" s="26" t="s">
        <v>21</v>
      </c>
      <c r="W19" s="85" t="s">
        <v>71</v>
      </c>
      <c r="X19" s="27"/>
      <c r="Y19" s="31" t="s">
        <v>75</v>
      </c>
      <c r="Z19" s="33" t="s">
        <v>99</v>
      </c>
      <c r="AA19" s="31" t="s">
        <v>84</v>
      </c>
      <c r="AB19" s="33" t="s">
        <v>127</v>
      </c>
      <c r="AC19" s="27"/>
      <c r="AD19" s="56" t="s">
        <v>75</v>
      </c>
      <c r="AE19" s="33" t="s">
        <v>76</v>
      </c>
      <c r="AF19" s="26" t="s">
        <v>84</v>
      </c>
      <c r="AG19" s="25" t="s">
        <v>128</v>
      </c>
      <c r="AH19" s="26" t="s">
        <v>75</v>
      </c>
      <c r="AI19" s="33" t="s">
        <v>76</v>
      </c>
      <c r="AJ19" s="27"/>
      <c r="AK19" s="26" t="s">
        <v>75</v>
      </c>
      <c r="AL19" s="57" t="s">
        <v>129</v>
      </c>
      <c r="AM19" s="26" t="s">
        <v>84</v>
      </c>
      <c r="AN19" s="25" t="s">
        <v>130</v>
      </c>
      <c r="AO19" s="26" t="s">
        <v>84</v>
      </c>
      <c r="AP19" s="25" t="s">
        <v>131</v>
      </c>
      <c r="AQ19" s="27"/>
      <c r="AR19" s="36" t="s">
        <v>21</v>
      </c>
      <c r="AS19" s="44" t="s">
        <v>81</v>
      </c>
      <c r="AT19" s="36" t="s">
        <v>21</v>
      </c>
      <c r="AU19" s="44" t="s">
        <v>82</v>
      </c>
      <c r="AV19" s="36" t="s">
        <v>72</v>
      </c>
      <c r="AW19" s="86" t="s">
        <v>132</v>
      </c>
      <c r="AX19" s="36" t="s">
        <v>21</v>
      </c>
      <c r="AY19" s="81" t="s">
        <v>103</v>
      </c>
      <c r="AZ19" s="27"/>
      <c r="BA19" s="58" t="s">
        <v>84</v>
      </c>
      <c r="BB19" s="25" t="s">
        <v>87</v>
      </c>
      <c r="BC19" s="59" t="s">
        <v>84</v>
      </c>
      <c r="BD19" s="25" t="s">
        <v>87</v>
      </c>
      <c r="BE19" s="59" t="s">
        <v>75</v>
      </c>
      <c r="BF19" s="33" t="s">
        <v>133</v>
      </c>
      <c r="BG19" s="27"/>
      <c r="BH19" s="36" t="s">
        <v>21</v>
      </c>
      <c r="BI19" s="25" t="s">
        <v>88</v>
      </c>
      <c r="BJ19" s="36" t="s">
        <v>84</v>
      </c>
      <c r="BK19" s="25" t="s">
        <v>117</v>
      </c>
      <c r="BL19" s="27"/>
      <c r="BM19" s="60" t="s">
        <v>84</v>
      </c>
      <c r="BN19" s="25" t="s">
        <v>134</v>
      </c>
      <c r="BO19" s="27"/>
      <c r="BP19" s="36" t="s">
        <v>84</v>
      </c>
      <c r="BQ19" s="44" t="s">
        <v>91</v>
      </c>
      <c r="BR19" s="36" t="s">
        <v>21</v>
      </c>
      <c r="BS19" s="38" t="s">
        <v>92</v>
      </c>
      <c r="BT19" s="45"/>
      <c r="BU19" s="62"/>
      <c r="BV19" s="63">
        <v>2</v>
      </c>
      <c r="BW19" s="48"/>
      <c r="BX19" s="64"/>
      <c r="BY19" s="64"/>
      <c r="BZ19" s="50"/>
      <c r="CA19" s="65" t="s">
        <v>84</v>
      </c>
    </row>
    <row r="20" spans="1:79" ht="37.5" customHeight="1">
      <c r="A20" s="22">
        <v>8</v>
      </c>
      <c r="B20" s="23" t="s">
        <v>135</v>
      </c>
      <c r="C20" s="23" t="s">
        <v>136</v>
      </c>
      <c r="D20" s="23" t="s">
        <v>137</v>
      </c>
      <c r="E20" s="15"/>
      <c r="F20" s="26" t="s">
        <v>84</v>
      </c>
      <c r="G20" s="25" t="s">
        <v>96</v>
      </c>
      <c r="H20" s="26" t="s">
        <v>84</v>
      </c>
      <c r="I20" s="25" t="s">
        <v>97</v>
      </c>
      <c r="J20" s="27"/>
      <c r="K20" s="52" t="s">
        <v>84</v>
      </c>
      <c r="L20" s="53" t="s">
        <v>98</v>
      </c>
      <c r="M20" s="54" t="s">
        <v>84</v>
      </c>
      <c r="N20" s="53" t="s">
        <v>98</v>
      </c>
      <c r="O20" s="54" t="s">
        <v>84</v>
      </c>
      <c r="P20" s="53" t="s">
        <v>98</v>
      </c>
      <c r="Q20" s="27"/>
      <c r="R20" s="67"/>
      <c r="S20" s="68"/>
      <c r="T20" s="67"/>
      <c r="U20" s="68"/>
      <c r="V20" s="67" t="s">
        <v>109</v>
      </c>
      <c r="W20" s="68"/>
      <c r="X20" s="27"/>
      <c r="Y20" s="31" t="s">
        <v>84</v>
      </c>
      <c r="Z20" s="33" t="s">
        <v>127</v>
      </c>
      <c r="AA20" s="31" t="s">
        <v>84</v>
      </c>
      <c r="AB20" s="33" t="s">
        <v>127</v>
      </c>
      <c r="AC20" s="27"/>
      <c r="AD20" s="56" t="s">
        <v>75</v>
      </c>
      <c r="AE20" s="33" t="s">
        <v>76</v>
      </c>
      <c r="AF20" s="26" t="s">
        <v>75</v>
      </c>
      <c r="AG20" s="33" t="s">
        <v>76</v>
      </c>
      <c r="AH20" s="26" t="s">
        <v>75</v>
      </c>
      <c r="AI20" s="33" t="s">
        <v>76</v>
      </c>
      <c r="AJ20" s="27"/>
      <c r="AK20" s="26" t="s">
        <v>84</v>
      </c>
      <c r="AL20" s="57" t="s">
        <v>100</v>
      </c>
      <c r="AM20" s="26" t="s">
        <v>75</v>
      </c>
      <c r="AN20" s="25" t="s">
        <v>101</v>
      </c>
      <c r="AO20" s="26" t="s">
        <v>75</v>
      </c>
      <c r="AP20" s="25" t="s">
        <v>102</v>
      </c>
      <c r="AQ20" s="27"/>
      <c r="AR20" s="36" t="s">
        <v>84</v>
      </c>
      <c r="AS20" s="44" t="s">
        <v>138</v>
      </c>
      <c r="AT20" s="36" t="s">
        <v>75</v>
      </c>
      <c r="AU20" s="44" t="s">
        <v>139</v>
      </c>
      <c r="AV20" s="36" t="s">
        <v>21</v>
      </c>
      <c r="AW20" s="86" t="s">
        <v>83</v>
      </c>
      <c r="AX20" s="36" t="s">
        <v>84</v>
      </c>
      <c r="AY20" s="38" t="s">
        <v>85</v>
      </c>
      <c r="AZ20" s="27"/>
      <c r="BA20" s="58" t="s">
        <v>75</v>
      </c>
      <c r="BB20" s="33" t="s">
        <v>133</v>
      </c>
      <c r="BC20" s="59" t="s">
        <v>84</v>
      </c>
      <c r="BD20" s="25" t="s">
        <v>87</v>
      </c>
      <c r="BE20" s="59" t="s">
        <v>75</v>
      </c>
      <c r="BF20" s="33" t="s">
        <v>133</v>
      </c>
      <c r="BG20" s="27"/>
      <c r="BH20" s="36" t="s">
        <v>75</v>
      </c>
      <c r="BI20" s="25" t="s">
        <v>140</v>
      </c>
      <c r="BJ20" s="36" t="s">
        <v>84</v>
      </c>
      <c r="BK20" s="25" t="s">
        <v>117</v>
      </c>
      <c r="BL20" s="27"/>
      <c r="BM20" s="60" t="s">
        <v>84</v>
      </c>
      <c r="BN20" s="33" t="s">
        <v>141</v>
      </c>
      <c r="BO20" s="27"/>
      <c r="BP20" s="36" t="s">
        <v>84</v>
      </c>
      <c r="BQ20" s="44" t="s">
        <v>91</v>
      </c>
      <c r="BR20" s="36" t="s">
        <v>21</v>
      </c>
      <c r="BS20" s="38" t="s">
        <v>92</v>
      </c>
      <c r="BT20" s="45"/>
      <c r="BU20" s="62"/>
      <c r="BV20" s="63">
        <v>22</v>
      </c>
      <c r="BW20" s="48"/>
      <c r="BX20" s="64"/>
      <c r="BY20" s="63">
        <v>5</v>
      </c>
      <c r="BZ20" s="50"/>
      <c r="CA20" s="65" t="s">
        <v>84</v>
      </c>
    </row>
    <row r="21" spans="1:79" ht="37.5" customHeight="1">
      <c r="A21" s="22">
        <v>9</v>
      </c>
      <c r="B21" s="23" t="s">
        <v>142</v>
      </c>
      <c r="C21" s="23" t="s">
        <v>143</v>
      </c>
      <c r="D21" s="23" t="s">
        <v>144</v>
      </c>
      <c r="E21" s="15"/>
      <c r="F21" s="26" t="s">
        <v>21</v>
      </c>
      <c r="G21" s="25" t="s">
        <v>66</v>
      </c>
      <c r="H21" s="26" t="s">
        <v>84</v>
      </c>
      <c r="I21" s="25" t="s">
        <v>97</v>
      </c>
      <c r="J21" s="27"/>
      <c r="K21" s="52" t="s">
        <v>84</v>
      </c>
      <c r="L21" s="53" t="s">
        <v>98</v>
      </c>
      <c r="M21" s="54" t="s">
        <v>84</v>
      </c>
      <c r="N21" s="53" t="s">
        <v>98</v>
      </c>
      <c r="O21" s="54" t="s">
        <v>84</v>
      </c>
      <c r="P21" s="53" t="s">
        <v>98</v>
      </c>
      <c r="Q21" s="27"/>
      <c r="R21" s="26" t="s">
        <v>21</v>
      </c>
      <c r="S21" s="25" t="s">
        <v>69</v>
      </c>
      <c r="T21" s="26" t="s">
        <v>21</v>
      </c>
      <c r="U21" s="25" t="s">
        <v>70</v>
      </c>
      <c r="V21" s="26" t="s">
        <v>21</v>
      </c>
      <c r="W21" s="25" t="s">
        <v>71</v>
      </c>
      <c r="X21" s="27"/>
      <c r="Y21" s="31" t="s">
        <v>72</v>
      </c>
      <c r="Z21" s="46"/>
      <c r="AA21" s="31" t="s">
        <v>72</v>
      </c>
      <c r="AB21" s="33" t="s">
        <v>74</v>
      </c>
      <c r="AC21" s="27"/>
      <c r="AD21" s="56" t="s">
        <v>75</v>
      </c>
      <c r="AE21" s="33" t="s">
        <v>76</v>
      </c>
      <c r="AF21" s="26" t="s">
        <v>84</v>
      </c>
      <c r="AG21" s="33" t="s">
        <v>128</v>
      </c>
      <c r="AH21" s="26" t="s">
        <v>84</v>
      </c>
      <c r="AI21" s="25" t="s">
        <v>114</v>
      </c>
      <c r="AJ21" s="27"/>
      <c r="AK21" s="26" t="s">
        <v>84</v>
      </c>
      <c r="AL21" s="25" t="s">
        <v>100</v>
      </c>
      <c r="AM21" s="26" t="s">
        <v>84</v>
      </c>
      <c r="AN21" s="25" t="s">
        <v>130</v>
      </c>
      <c r="AO21" s="26" t="s">
        <v>84</v>
      </c>
      <c r="AP21" s="35" t="s">
        <v>131</v>
      </c>
      <c r="AQ21" s="27"/>
      <c r="AR21" s="36" t="s">
        <v>21</v>
      </c>
      <c r="AS21" s="44" t="s">
        <v>81</v>
      </c>
      <c r="AT21" s="36" t="s">
        <v>84</v>
      </c>
      <c r="AU21" s="44" t="s">
        <v>115</v>
      </c>
      <c r="AV21" s="36" t="s">
        <v>21</v>
      </c>
      <c r="AW21" s="44" t="s">
        <v>83</v>
      </c>
      <c r="AX21" s="36" t="s">
        <v>21</v>
      </c>
      <c r="AY21" s="87" t="s">
        <v>103</v>
      </c>
      <c r="AZ21" s="27"/>
      <c r="BA21" s="58" t="s">
        <v>84</v>
      </c>
      <c r="BB21" s="25" t="s">
        <v>87</v>
      </c>
      <c r="BC21" s="59" t="s">
        <v>84</v>
      </c>
      <c r="BD21" s="25" t="s">
        <v>87</v>
      </c>
      <c r="BE21" s="59" t="s">
        <v>84</v>
      </c>
      <c r="BF21" s="25" t="s">
        <v>87</v>
      </c>
      <c r="BG21" s="27"/>
      <c r="BH21" s="36" t="s">
        <v>21</v>
      </c>
      <c r="BI21" s="25" t="s">
        <v>88</v>
      </c>
      <c r="BJ21" s="36" t="s">
        <v>21</v>
      </c>
      <c r="BK21" s="25" t="s">
        <v>89</v>
      </c>
      <c r="BL21" s="27"/>
      <c r="BM21" s="60" t="s">
        <v>72</v>
      </c>
      <c r="BN21" s="61" t="s">
        <v>90</v>
      </c>
      <c r="BO21" s="27"/>
      <c r="BP21" s="36" t="s">
        <v>21</v>
      </c>
      <c r="BQ21" s="44" t="s">
        <v>91</v>
      </c>
      <c r="BR21" s="36" t="s">
        <v>21</v>
      </c>
      <c r="BS21" s="38" t="s">
        <v>92</v>
      </c>
      <c r="BT21" s="45"/>
      <c r="BU21" s="79">
        <v>2</v>
      </c>
      <c r="BV21" s="63">
        <v>1</v>
      </c>
      <c r="BW21" s="48"/>
      <c r="BX21" s="64"/>
      <c r="BY21" s="63">
        <v>1</v>
      </c>
      <c r="BZ21" s="50"/>
      <c r="CA21" s="65" t="s">
        <v>21</v>
      </c>
    </row>
    <row r="22" spans="1:79" ht="37.5" customHeight="1">
      <c r="A22" s="22">
        <v>10</v>
      </c>
      <c r="B22" s="23" t="s">
        <v>142</v>
      </c>
      <c r="C22" s="23" t="s">
        <v>145</v>
      </c>
      <c r="D22" s="23" t="s">
        <v>146</v>
      </c>
      <c r="E22" s="15"/>
      <c r="F22" s="26" t="s">
        <v>21</v>
      </c>
      <c r="G22" s="25" t="s">
        <v>66</v>
      </c>
      <c r="H22" s="26" t="s">
        <v>21</v>
      </c>
      <c r="I22" s="25" t="s">
        <v>67</v>
      </c>
      <c r="J22" s="27"/>
      <c r="K22" s="52" t="s">
        <v>21</v>
      </c>
      <c r="L22" s="29" t="s">
        <v>68</v>
      </c>
      <c r="M22" s="54" t="s">
        <v>21</v>
      </c>
      <c r="N22" s="29" t="s">
        <v>68</v>
      </c>
      <c r="O22" s="54" t="s">
        <v>21</v>
      </c>
      <c r="P22" s="29" t="s">
        <v>68</v>
      </c>
      <c r="Q22" s="27"/>
      <c r="R22" s="26" t="s">
        <v>21</v>
      </c>
      <c r="S22" s="25" t="s">
        <v>69</v>
      </c>
      <c r="T22" s="26" t="s">
        <v>21</v>
      </c>
      <c r="U22" s="25" t="s">
        <v>70</v>
      </c>
      <c r="V22" s="26" t="s">
        <v>21</v>
      </c>
      <c r="W22" s="25" t="s">
        <v>71</v>
      </c>
      <c r="X22" s="27"/>
      <c r="Y22" s="31" t="s">
        <v>21</v>
      </c>
      <c r="Z22" s="33" t="s">
        <v>73</v>
      </c>
      <c r="AA22" s="31" t="s">
        <v>72</v>
      </c>
      <c r="AB22" s="33" t="s">
        <v>74</v>
      </c>
      <c r="AC22" s="27"/>
      <c r="AD22" s="56" t="s">
        <v>84</v>
      </c>
      <c r="AE22" s="79" t="s">
        <v>113</v>
      </c>
      <c r="AF22" s="26" t="s">
        <v>84</v>
      </c>
      <c r="AG22" s="33" t="s">
        <v>128</v>
      </c>
      <c r="AH22" s="26" t="s">
        <v>84</v>
      </c>
      <c r="AI22" s="25" t="s">
        <v>114</v>
      </c>
      <c r="AJ22" s="27"/>
      <c r="AK22" s="26" t="s">
        <v>21</v>
      </c>
      <c r="AL22" s="57" t="s">
        <v>78</v>
      </c>
      <c r="AM22" s="26" t="s">
        <v>21</v>
      </c>
      <c r="AN22" s="25" t="s">
        <v>79</v>
      </c>
      <c r="AO22" s="26" t="s">
        <v>21</v>
      </c>
      <c r="AP22" s="25" t="s">
        <v>80</v>
      </c>
      <c r="AQ22" s="27"/>
      <c r="AR22" s="36" t="s">
        <v>21</v>
      </c>
      <c r="AS22" s="44" t="s">
        <v>81</v>
      </c>
      <c r="AT22" s="36" t="s">
        <v>21</v>
      </c>
      <c r="AU22" s="44" t="s">
        <v>82</v>
      </c>
      <c r="AV22" s="36" t="s">
        <v>21</v>
      </c>
      <c r="AW22" s="44" t="s">
        <v>83</v>
      </c>
      <c r="AX22" s="36" t="s">
        <v>21</v>
      </c>
      <c r="AY22" s="87" t="s">
        <v>103</v>
      </c>
      <c r="AZ22" s="27"/>
      <c r="BA22" s="58" t="s">
        <v>21</v>
      </c>
      <c r="BB22" s="25" t="s">
        <v>86</v>
      </c>
      <c r="BC22" s="59" t="s">
        <v>21</v>
      </c>
      <c r="BD22" s="25" t="s">
        <v>86</v>
      </c>
      <c r="BE22" s="59" t="s">
        <v>21</v>
      </c>
      <c r="BF22" s="25" t="s">
        <v>86</v>
      </c>
      <c r="BG22" s="27"/>
      <c r="BH22" s="36" t="s">
        <v>21</v>
      </c>
      <c r="BI22" s="25" t="s">
        <v>88</v>
      </c>
      <c r="BJ22" s="36" t="s">
        <v>21</v>
      </c>
      <c r="BK22" s="25" t="s">
        <v>89</v>
      </c>
      <c r="BL22" s="27"/>
      <c r="BM22" s="60" t="s">
        <v>72</v>
      </c>
      <c r="BN22" s="61" t="s">
        <v>90</v>
      </c>
      <c r="BO22" s="27"/>
      <c r="BP22" s="36" t="s">
        <v>21</v>
      </c>
      <c r="BQ22" s="44" t="s">
        <v>91</v>
      </c>
      <c r="BR22" s="36" t="s">
        <v>21</v>
      </c>
      <c r="BS22" s="38" t="s">
        <v>92</v>
      </c>
      <c r="BT22" s="45"/>
      <c r="BU22" s="62"/>
      <c r="BV22" s="64"/>
      <c r="BW22" s="48"/>
      <c r="BX22" s="64"/>
      <c r="BY22" s="64"/>
      <c r="BZ22" s="50"/>
      <c r="CA22" s="65" t="s">
        <v>21</v>
      </c>
    </row>
    <row r="23" spans="1:79" ht="37.5" customHeight="1">
      <c r="A23" s="22">
        <v>11</v>
      </c>
      <c r="B23" s="23" t="s">
        <v>147</v>
      </c>
      <c r="C23" s="23" t="s">
        <v>148</v>
      </c>
      <c r="D23" s="23" t="s">
        <v>149</v>
      </c>
      <c r="E23" s="15"/>
      <c r="F23" s="26" t="s">
        <v>84</v>
      </c>
      <c r="G23" s="25" t="s">
        <v>96</v>
      </c>
      <c r="H23" s="26" t="s">
        <v>84</v>
      </c>
      <c r="I23" s="25" t="s">
        <v>97</v>
      </c>
      <c r="J23" s="27"/>
      <c r="K23" s="52" t="s">
        <v>21</v>
      </c>
      <c r="L23" s="29" t="s">
        <v>68</v>
      </c>
      <c r="M23" s="54" t="s">
        <v>21</v>
      </c>
      <c r="N23" s="29" t="s">
        <v>68</v>
      </c>
      <c r="O23" s="54" t="s">
        <v>21</v>
      </c>
      <c r="P23" s="29" t="s">
        <v>68</v>
      </c>
      <c r="Q23" s="27"/>
      <c r="R23" s="26" t="s">
        <v>21</v>
      </c>
      <c r="S23" s="25" t="s">
        <v>69</v>
      </c>
      <c r="T23" s="26" t="s">
        <v>21</v>
      </c>
      <c r="U23" s="25" t="s">
        <v>70</v>
      </c>
      <c r="V23" s="26" t="s">
        <v>21</v>
      </c>
      <c r="W23" s="25" t="s">
        <v>71</v>
      </c>
      <c r="X23" s="27"/>
      <c r="Y23" s="31" t="s">
        <v>84</v>
      </c>
      <c r="Z23" s="33" t="s">
        <v>127</v>
      </c>
      <c r="AA23" s="31" t="s">
        <v>21</v>
      </c>
      <c r="AB23" s="33" t="s">
        <v>74</v>
      </c>
      <c r="AC23" s="27"/>
      <c r="AD23" s="56" t="s">
        <v>84</v>
      </c>
      <c r="AE23" s="79" t="s">
        <v>113</v>
      </c>
      <c r="AF23" s="26" t="s">
        <v>21</v>
      </c>
      <c r="AG23" s="33" t="s">
        <v>77</v>
      </c>
      <c r="AH23" s="26" t="s">
        <v>75</v>
      </c>
      <c r="AI23" s="33" t="s">
        <v>76</v>
      </c>
      <c r="AJ23" s="27"/>
      <c r="AK23" s="26" t="s">
        <v>84</v>
      </c>
      <c r="AL23" s="57" t="s">
        <v>100</v>
      </c>
      <c r="AM23" s="26" t="s">
        <v>21</v>
      </c>
      <c r="AN23" s="25" t="s">
        <v>79</v>
      </c>
      <c r="AO23" s="26" t="s">
        <v>21</v>
      </c>
      <c r="AP23" s="25" t="s">
        <v>80</v>
      </c>
      <c r="AQ23" s="27"/>
      <c r="AR23" s="36" t="s">
        <v>21</v>
      </c>
      <c r="AS23" s="44" t="s">
        <v>81</v>
      </c>
      <c r="AT23" s="36" t="s">
        <v>21</v>
      </c>
      <c r="AU23" s="44" t="s">
        <v>82</v>
      </c>
      <c r="AV23" s="36" t="s">
        <v>21</v>
      </c>
      <c r="AW23" s="44" t="s">
        <v>83</v>
      </c>
      <c r="AX23" s="36" t="s">
        <v>21</v>
      </c>
      <c r="AY23" s="87" t="s">
        <v>103</v>
      </c>
      <c r="AZ23" s="27"/>
      <c r="BA23" s="58" t="s">
        <v>21</v>
      </c>
      <c r="BB23" s="25" t="s">
        <v>86</v>
      </c>
      <c r="BC23" s="59" t="s">
        <v>84</v>
      </c>
      <c r="BD23" s="25" t="s">
        <v>87</v>
      </c>
      <c r="BE23" s="59" t="s">
        <v>21</v>
      </c>
      <c r="BF23" s="25" t="s">
        <v>86</v>
      </c>
      <c r="BG23" s="27"/>
      <c r="BH23" s="36" t="s">
        <v>21</v>
      </c>
      <c r="BI23" s="25" t="s">
        <v>88</v>
      </c>
      <c r="BJ23" s="36" t="s">
        <v>21</v>
      </c>
      <c r="BK23" s="25" t="s">
        <v>89</v>
      </c>
      <c r="BL23" s="27"/>
      <c r="BM23" s="76" t="s">
        <v>21</v>
      </c>
      <c r="BN23" s="156" t="s">
        <v>150</v>
      </c>
      <c r="BO23" s="27"/>
      <c r="BP23" s="36" t="s">
        <v>21</v>
      </c>
      <c r="BQ23" s="44" t="s">
        <v>91</v>
      </c>
      <c r="BR23" s="36" t="s">
        <v>21</v>
      </c>
      <c r="BS23" s="38" t="s">
        <v>92</v>
      </c>
      <c r="BT23" s="45"/>
      <c r="BU23" s="62"/>
      <c r="BV23" s="63">
        <v>1</v>
      </c>
      <c r="BW23" s="48"/>
      <c r="BX23" s="64"/>
      <c r="BY23" s="63">
        <v>4</v>
      </c>
      <c r="BZ23" s="50"/>
      <c r="CA23" s="65" t="s">
        <v>21</v>
      </c>
    </row>
    <row r="24" spans="1:79" ht="37.5" customHeight="1">
      <c r="A24" s="22">
        <v>12</v>
      </c>
      <c r="B24" s="23" t="s">
        <v>151</v>
      </c>
      <c r="C24" s="23" t="s">
        <v>152</v>
      </c>
      <c r="D24" s="23" t="s">
        <v>153</v>
      </c>
      <c r="E24" s="15"/>
      <c r="F24" s="26" t="s">
        <v>21</v>
      </c>
      <c r="G24" s="25" t="s">
        <v>66</v>
      </c>
      <c r="H24" s="26" t="s">
        <v>21</v>
      </c>
      <c r="I24" s="25" t="s">
        <v>67</v>
      </c>
      <c r="J24" s="27"/>
      <c r="K24" s="52" t="s">
        <v>21</v>
      </c>
      <c r="L24" s="29" t="s">
        <v>68</v>
      </c>
      <c r="M24" s="54" t="s">
        <v>21</v>
      </c>
      <c r="N24" s="29" t="s">
        <v>68</v>
      </c>
      <c r="O24" s="54" t="s">
        <v>21</v>
      </c>
      <c r="P24" s="29" t="s">
        <v>68</v>
      </c>
      <c r="Q24" s="27"/>
      <c r="R24" s="26" t="s">
        <v>21</v>
      </c>
      <c r="S24" s="25" t="s">
        <v>69</v>
      </c>
      <c r="T24" s="26" t="s">
        <v>21</v>
      </c>
      <c r="U24" s="25" t="s">
        <v>70</v>
      </c>
      <c r="V24" s="26" t="s">
        <v>21</v>
      </c>
      <c r="W24" s="25" t="s">
        <v>71</v>
      </c>
      <c r="X24" s="27"/>
      <c r="Y24" s="31" t="s">
        <v>21</v>
      </c>
      <c r="Z24" s="33" t="s">
        <v>73</v>
      </c>
      <c r="AA24" s="31" t="s">
        <v>72</v>
      </c>
      <c r="AB24" s="33" t="s">
        <v>74</v>
      </c>
      <c r="AC24" s="27"/>
      <c r="AD24" s="56" t="s">
        <v>84</v>
      </c>
      <c r="AE24" s="79" t="s">
        <v>113</v>
      </c>
      <c r="AF24" s="26" t="s">
        <v>84</v>
      </c>
      <c r="AG24" s="33" t="s">
        <v>128</v>
      </c>
      <c r="AH24" s="26" t="s">
        <v>84</v>
      </c>
      <c r="AI24" s="25" t="s">
        <v>114</v>
      </c>
      <c r="AJ24" s="27"/>
      <c r="AK24" s="26" t="s">
        <v>21</v>
      </c>
      <c r="AL24" s="35" t="s">
        <v>78</v>
      </c>
      <c r="AM24" s="26" t="s">
        <v>84</v>
      </c>
      <c r="AN24" s="35" t="s">
        <v>130</v>
      </c>
      <c r="AO24" s="26" t="s">
        <v>21</v>
      </c>
      <c r="AP24" s="35" t="s">
        <v>80</v>
      </c>
      <c r="AQ24" s="27"/>
      <c r="AR24" s="36" t="s">
        <v>84</v>
      </c>
      <c r="AS24" s="44" t="s">
        <v>138</v>
      </c>
      <c r="AT24" s="36" t="s">
        <v>21</v>
      </c>
      <c r="AU24" s="44" t="s">
        <v>82</v>
      </c>
      <c r="AV24" s="36" t="s">
        <v>21</v>
      </c>
      <c r="AW24" s="44" t="s">
        <v>83</v>
      </c>
      <c r="AX24" s="36" t="s">
        <v>21</v>
      </c>
      <c r="AY24" s="87" t="s">
        <v>103</v>
      </c>
      <c r="AZ24" s="27"/>
      <c r="BA24" s="58" t="s">
        <v>21</v>
      </c>
      <c r="BB24" s="25" t="s">
        <v>86</v>
      </c>
      <c r="BC24" s="59" t="s">
        <v>21</v>
      </c>
      <c r="BD24" s="25" t="s">
        <v>86</v>
      </c>
      <c r="BE24" s="59" t="s">
        <v>21</v>
      </c>
      <c r="BF24" s="25" t="s">
        <v>86</v>
      </c>
      <c r="BG24" s="27"/>
      <c r="BH24" s="36" t="s">
        <v>21</v>
      </c>
      <c r="BI24" s="25" t="s">
        <v>88</v>
      </c>
      <c r="BJ24" s="36" t="s">
        <v>21</v>
      </c>
      <c r="BK24" s="25" t="s">
        <v>89</v>
      </c>
      <c r="BL24" s="27"/>
      <c r="BM24" s="60" t="s">
        <v>72</v>
      </c>
      <c r="BN24" s="61" t="s">
        <v>90</v>
      </c>
      <c r="BO24" s="27"/>
      <c r="BP24" s="36" t="s">
        <v>21</v>
      </c>
      <c r="BQ24" s="44" t="s">
        <v>91</v>
      </c>
      <c r="BR24" s="36" t="s">
        <v>21</v>
      </c>
      <c r="BS24" s="38" t="s">
        <v>92</v>
      </c>
      <c r="BT24" s="45"/>
      <c r="BU24" s="62"/>
      <c r="BV24" s="63">
        <v>6</v>
      </c>
      <c r="BW24" s="48"/>
      <c r="BX24" s="64"/>
      <c r="BY24" s="63">
        <v>6</v>
      </c>
      <c r="BZ24" s="50"/>
      <c r="CA24" s="65" t="s">
        <v>21</v>
      </c>
    </row>
    <row r="25" spans="1:79" ht="37.5" customHeight="1">
      <c r="A25" s="22">
        <v>13</v>
      </c>
      <c r="B25" s="66" t="s">
        <v>154</v>
      </c>
      <c r="C25" s="66" t="s">
        <v>155</v>
      </c>
      <c r="D25" s="66" t="s">
        <v>156</v>
      </c>
      <c r="E25" s="15"/>
      <c r="F25" s="67"/>
      <c r="G25" s="83"/>
      <c r="H25" s="67" t="s">
        <v>109</v>
      </c>
      <c r="I25" s="83"/>
      <c r="J25" s="27"/>
      <c r="K25" s="69"/>
      <c r="L25" s="46"/>
      <c r="M25" s="71"/>
      <c r="N25" s="70"/>
      <c r="O25" s="71" t="s">
        <v>109</v>
      </c>
      <c r="P25" s="72"/>
      <c r="Q25" s="27"/>
      <c r="R25" s="67"/>
      <c r="S25" s="68"/>
      <c r="T25" s="67"/>
      <c r="U25" s="68"/>
      <c r="V25" s="67" t="s">
        <v>109</v>
      </c>
      <c r="W25" s="68"/>
      <c r="X25" s="27"/>
      <c r="Y25" s="31" t="s">
        <v>75</v>
      </c>
      <c r="Z25" s="33" t="s">
        <v>99</v>
      </c>
      <c r="AA25" s="31" t="s">
        <v>75</v>
      </c>
      <c r="AB25" s="33" t="s">
        <v>73</v>
      </c>
      <c r="AC25" s="27"/>
      <c r="AD25" s="82"/>
      <c r="AE25" s="62"/>
      <c r="AF25" s="67"/>
      <c r="AG25" s="46"/>
      <c r="AH25" s="67" t="s">
        <v>109</v>
      </c>
      <c r="AI25" s="68"/>
      <c r="AJ25" s="27"/>
      <c r="AK25" s="26" t="s">
        <v>109</v>
      </c>
      <c r="AL25" s="73"/>
      <c r="AM25" s="26" t="s">
        <v>109</v>
      </c>
      <c r="AN25" s="73"/>
      <c r="AO25" s="26" t="s">
        <v>109</v>
      </c>
      <c r="AP25" s="73"/>
      <c r="AQ25" s="27"/>
      <c r="AR25" s="74"/>
      <c r="AS25" s="68"/>
      <c r="AT25" s="74"/>
      <c r="AU25" s="68"/>
      <c r="AV25" s="74"/>
      <c r="AW25" s="68"/>
      <c r="AX25" s="74" t="s">
        <v>109</v>
      </c>
      <c r="AY25" s="68"/>
      <c r="AZ25" s="27"/>
      <c r="BA25" s="58" t="s">
        <v>109</v>
      </c>
      <c r="BB25" s="46"/>
      <c r="BC25" s="59" t="s">
        <v>109</v>
      </c>
      <c r="BD25" s="62"/>
      <c r="BE25" s="59" t="s">
        <v>109</v>
      </c>
      <c r="BF25" s="62"/>
      <c r="BG25" s="27"/>
      <c r="BH25" s="74"/>
      <c r="BI25" s="68"/>
      <c r="BJ25" s="74" t="s">
        <v>109</v>
      </c>
      <c r="BK25" s="68"/>
      <c r="BL25" s="27"/>
      <c r="BM25" s="76" t="s">
        <v>109</v>
      </c>
      <c r="BN25" s="46"/>
      <c r="BO25" s="27"/>
      <c r="BP25" s="74" t="s">
        <v>109</v>
      </c>
      <c r="BQ25" s="88"/>
      <c r="BR25" s="74" t="s">
        <v>109</v>
      </c>
      <c r="BS25" s="68"/>
      <c r="BT25" s="45"/>
      <c r="BU25" s="62"/>
      <c r="BV25" s="64"/>
      <c r="BW25" s="48"/>
      <c r="BX25" s="64"/>
      <c r="BY25" s="64"/>
      <c r="BZ25" s="50"/>
      <c r="CA25" s="77" t="s">
        <v>109</v>
      </c>
    </row>
    <row r="26" spans="1:79" ht="37.5" customHeight="1">
      <c r="A26" s="22">
        <v>14</v>
      </c>
      <c r="B26" s="23" t="s">
        <v>157</v>
      </c>
      <c r="C26" s="23" t="s">
        <v>158</v>
      </c>
      <c r="D26" s="23" t="s">
        <v>159</v>
      </c>
      <c r="E26" s="15"/>
      <c r="F26" s="26" t="s">
        <v>21</v>
      </c>
      <c r="G26" s="25" t="s">
        <v>66</v>
      </c>
      <c r="H26" s="26" t="s">
        <v>21</v>
      </c>
      <c r="I26" s="25" t="s">
        <v>67</v>
      </c>
      <c r="J26" s="27"/>
      <c r="K26" s="52" t="s">
        <v>84</v>
      </c>
      <c r="L26" s="53" t="s">
        <v>98</v>
      </c>
      <c r="M26" s="54" t="s">
        <v>84</v>
      </c>
      <c r="N26" s="53" t="s">
        <v>98</v>
      </c>
      <c r="O26" s="54" t="s">
        <v>84</v>
      </c>
      <c r="P26" s="72"/>
      <c r="Q26" s="27"/>
      <c r="R26" s="26" t="s">
        <v>21</v>
      </c>
      <c r="S26" s="25" t="s">
        <v>69</v>
      </c>
      <c r="T26" s="26" t="s">
        <v>21</v>
      </c>
      <c r="U26" s="25" t="s">
        <v>70</v>
      </c>
      <c r="V26" s="26" t="s">
        <v>21</v>
      </c>
      <c r="W26" s="25" t="s">
        <v>71</v>
      </c>
      <c r="X26" s="27"/>
      <c r="Y26" s="31" t="s">
        <v>21</v>
      </c>
      <c r="Z26" s="33" t="s">
        <v>73</v>
      </c>
      <c r="AA26" s="31" t="s">
        <v>21</v>
      </c>
      <c r="AB26" s="33" t="s">
        <v>74</v>
      </c>
      <c r="AC26" s="27"/>
      <c r="AD26" s="56" t="s">
        <v>75</v>
      </c>
      <c r="AE26" s="33" t="s">
        <v>76</v>
      </c>
      <c r="AF26" s="26" t="s">
        <v>75</v>
      </c>
      <c r="AG26" s="33" t="s">
        <v>76</v>
      </c>
      <c r="AH26" s="26" t="s">
        <v>84</v>
      </c>
      <c r="AI26" s="25" t="s">
        <v>114</v>
      </c>
      <c r="AJ26" s="27"/>
      <c r="AK26" s="26" t="s">
        <v>84</v>
      </c>
      <c r="AL26" s="25" t="s">
        <v>100</v>
      </c>
      <c r="AM26" s="26" t="s">
        <v>84</v>
      </c>
      <c r="AN26" s="35" t="s">
        <v>130</v>
      </c>
      <c r="AO26" s="26" t="s">
        <v>84</v>
      </c>
      <c r="AP26" s="35" t="s">
        <v>131</v>
      </c>
      <c r="AQ26" s="27"/>
      <c r="AR26" s="36" t="s">
        <v>84</v>
      </c>
      <c r="AS26" s="44" t="s">
        <v>138</v>
      </c>
      <c r="AT26" s="36" t="s">
        <v>21</v>
      </c>
      <c r="AU26" s="44" t="s">
        <v>82</v>
      </c>
      <c r="AV26" s="36" t="s">
        <v>84</v>
      </c>
      <c r="AW26" s="44" t="s">
        <v>160</v>
      </c>
      <c r="AX26" s="36" t="s">
        <v>21</v>
      </c>
      <c r="AY26" s="87" t="s">
        <v>103</v>
      </c>
      <c r="AZ26" s="27"/>
      <c r="BA26" s="58" t="s">
        <v>75</v>
      </c>
      <c r="BB26" s="33" t="s">
        <v>133</v>
      </c>
      <c r="BC26" s="59" t="s">
        <v>84</v>
      </c>
      <c r="BD26" s="25" t="s">
        <v>87</v>
      </c>
      <c r="BE26" s="59" t="s">
        <v>75</v>
      </c>
      <c r="BF26" s="33" t="s">
        <v>133</v>
      </c>
      <c r="BG26" s="27"/>
      <c r="BH26" s="36" t="s">
        <v>21</v>
      </c>
      <c r="BI26" s="25" t="s">
        <v>88</v>
      </c>
      <c r="BJ26" s="36" t="s">
        <v>21</v>
      </c>
      <c r="BK26" s="25" t="s">
        <v>89</v>
      </c>
      <c r="BL26" s="27"/>
      <c r="BM26" s="60" t="s">
        <v>72</v>
      </c>
      <c r="BN26" s="61" t="s">
        <v>90</v>
      </c>
      <c r="BO26" s="27"/>
      <c r="BP26" s="36" t="s">
        <v>21</v>
      </c>
      <c r="BQ26" s="44" t="s">
        <v>91</v>
      </c>
      <c r="BR26" s="36" t="s">
        <v>21</v>
      </c>
      <c r="BS26" s="38" t="s">
        <v>92</v>
      </c>
      <c r="BT26" s="45"/>
      <c r="BU26" s="62"/>
      <c r="BV26" s="64"/>
      <c r="BW26" s="48"/>
      <c r="BX26" s="64"/>
      <c r="BY26" s="63">
        <v>10</v>
      </c>
      <c r="BZ26" s="50"/>
      <c r="CA26" s="65" t="s">
        <v>21</v>
      </c>
    </row>
    <row r="27" spans="1:79" ht="37.5" customHeight="1">
      <c r="A27" s="22">
        <v>15</v>
      </c>
      <c r="B27" s="66" t="s">
        <v>161</v>
      </c>
      <c r="C27" s="66" t="s">
        <v>162</v>
      </c>
      <c r="D27" s="66" t="s">
        <v>163</v>
      </c>
      <c r="E27" s="15"/>
      <c r="F27" s="67"/>
      <c r="G27" s="68"/>
      <c r="H27" s="67" t="s">
        <v>109</v>
      </c>
      <c r="I27" s="68"/>
      <c r="J27" s="27"/>
      <c r="K27" s="69"/>
      <c r="L27" s="70"/>
      <c r="M27" s="71"/>
      <c r="N27" s="84"/>
      <c r="O27" s="71" t="s">
        <v>109</v>
      </c>
      <c r="P27" s="72"/>
      <c r="Q27" s="27"/>
      <c r="R27" s="67"/>
      <c r="S27" s="68"/>
      <c r="T27" s="67"/>
      <c r="U27" s="68"/>
      <c r="V27" s="67" t="s">
        <v>109</v>
      </c>
      <c r="W27" s="68"/>
      <c r="X27" s="27"/>
      <c r="Y27" s="31" t="s">
        <v>75</v>
      </c>
      <c r="Z27" s="33" t="s">
        <v>99</v>
      </c>
      <c r="AA27" s="31" t="s">
        <v>75</v>
      </c>
      <c r="AB27" s="33" t="s">
        <v>108</v>
      </c>
      <c r="AC27" s="27"/>
      <c r="AD27" s="82"/>
      <c r="AE27" s="62"/>
      <c r="AF27" s="67"/>
      <c r="AG27" s="46"/>
      <c r="AH27" s="67" t="s">
        <v>109</v>
      </c>
      <c r="AI27" s="68"/>
      <c r="AJ27" s="27"/>
      <c r="AK27" s="26" t="s">
        <v>109</v>
      </c>
      <c r="AL27" s="72"/>
      <c r="AM27" s="26" t="s">
        <v>109</v>
      </c>
      <c r="AN27" s="68"/>
      <c r="AO27" s="26" t="s">
        <v>109</v>
      </c>
      <c r="AP27" s="68"/>
      <c r="AQ27" s="27"/>
      <c r="AR27" s="74"/>
      <c r="AS27" s="68"/>
      <c r="AT27" s="74"/>
      <c r="AU27" s="68"/>
      <c r="AV27" s="74"/>
      <c r="AW27" s="68"/>
      <c r="AX27" s="74" t="s">
        <v>109</v>
      </c>
      <c r="AY27" s="68"/>
      <c r="AZ27" s="27"/>
      <c r="BA27" s="58" t="s">
        <v>109</v>
      </c>
      <c r="BB27" s="46"/>
      <c r="BC27" s="59" t="s">
        <v>109</v>
      </c>
      <c r="BD27" s="62"/>
      <c r="BE27" s="59" t="s">
        <v>109</v>
      </c>
      <c r="BF27" s="62"/>
      <c r="BG27" s="27"/>
      <c r="BH27" s="74"/>
      <c r="BI27" s="68"/>
      <c r="BJ27" s="74" t="s">
        <v>109</v>
      </c>
      <c r="BK27" s="68"/>
      <c r="BL27" s="27"/>
      <c r="BM27" s="76" t="s">
        <v>109</v>
      </c>
      <c r="BN27" s="89"/>
      <c r="BO27" s="27"/>
      <c r="BP27" s="74" t="s">
        <v>109</v>
      </c>
      <c r="BQ27" s="68"/>
      <c r="BR27" s="74" t="s">
        <v>109</v>
      </c>
      <c r="BS27" s="68"/>
      <c r="BT27" s="45"/>
      <c r="BU27" s="62"/>
      <c r="BV27" s="64"/>
      <c r="BW27" s="48"/>
      <c r="BX27" s="64"/>
      <c r="BY27" s="64"/>
      <c r="BZ27" s="50"/>
      <c r="CA27" s="77" t="s">
        <v>109</v>
      </c>
    </row>
    <row r="28" spans="1:79" ht="37.5" customHeight="1">
      <c r="A28" s="22">
        <v>16</v>
      </c>
      <c r="B28" s="23" t="s">
        <v>161</v>
      </c>
      <c r="C28" s="23" t="s">
        <v>164</v>
      </c>
      <c r="D28" s="23" t="s">
        <v>165</v>
      </c>
      <c r="E28" s="15"/>
      <c r="F28" s="26" t="s">
        <v>21</v>
      </c>
      <c r="G28" s="25" t="s">
        <v>66</v>
      </c>
      <c r="H28" s="26" t="s">
        <v>21</v>
      </c>
      <c r="I28" s="25" t="s">
        <v>67</v>
      </c>
      <c r="J28" s="27"/>
      <c r="K28" s="52" t="s">
        <v>21</v>
      </c>
      <c r="L28" s="29" t="s">
        <v>68</v>
      </c>
      <c r="M28" s="54" t="s">
        <v>84</v>
      </c>
      <c r="N28" s="53" t="s">
        <v>98</v>
      </c>
      <c r="O28" s="54" t="s">
        <v>84</v>
      </c>
      <c r="P28" s="53" t="s">
        <v>98</v>
      </c>
      <c r="Q28" s="27"/>
      <c r="R28" s="26" t="s">
        <v>84</v>
      </c>
      <c r="S28" s="25" t="s">
        <v>166</v>
      </c>
      <c r="T28" s="26" t="s">
        <v>21</v>
      </c>
      <c r="U28" s="25" t="s">
        <v>70</v>
      </c>
      <c r="V28" s="26" t="s">
        <v>21</v>
      </c>
      <c r="W28" s="25" t="s">
        <v>71</v>
      </c>
      <c r="X28" s="27"/>
      <c r="Y28" s="31" t="s">
        <v>21</v>
      </c>
      <c r="Z28" s="33" t="s">
        <v>73</v>
      </c>
      <c r="AA28" s="31" t="s">
        <v>21</v>
      </c>
      <c r="AB28" s="33" t="s">
        <v>74</v>
      </c>
      <c r="AC28" s="27"/>
      <c r="AD28" s="56" t="s">
        <v>75</v>
      </c>
      <c r="AE28" s="33" t="s">
        <v>76</v>
      </c>
      <c r="AF28" s="26" t="s">
        <v>75</v>
      </c>
      <c r="AG28" s="33" t="s">
        <v>76</v>
      </c>
      <c r="AH28" s="26" t="s">
        <v>84</v>
      </c>
      <c r="AI28" s="25" t="s">
        <v>114</v>
      </c>
      <c r="AJ28" s="27"/>
      <c r="AK28" s="26" t="s">
        <v>84</v>
      </c>
      <c r="AL28" s="25" t="s">
        <v>100</v>
      </c>
      <c r="AM28" s="26" t="s">
        <v>84</v>
      </c>
      <c r="AN28" s="25" t="s">
        <v>130</v>
      </c>
      <c r="AO28" s="26" t="s">
        <v>84</v>
      </c>
      <c r="AP28" s="35" t="s">
        <v>131</v>
      </c>
      <c r="AQ28" s="27"/>
      <c r="AR28" s="36" t="s">
        <v>21</v>
      </c>
      <c r="AS28" s="44" t="s">
        <v>81</v>
      </c>
      <c r="AT28" s="36" t="s">
        <v>84</v>
      </c>
      <c r="AU28" s="44" t="s">
        <v>115</v>
      </c>
      <c r="AV28" s="36" t="s">
        <v>84</v>
      </c>
      <c r="AW28" s="44" t="s">
        <v>160</v>
      </c>
      <c r="AX28" s="36" t="s">
        <v>84</v>
      </c>
      <c r="AY28" s="38" t="s">
        <v>85</v>
      </c>
      <c r="AZ28" s="27"/>
      <c r="BA28" s="58" t="s">
        <v>75</v>
      </c>
      <c r="BB28" s="33" t="s">
        <v>133</v>
      </c>
      <c r="BC28" s="59" t="s">
        <v>84</v>
      </c>
      <c r="BD28" s="25" t="s">
        <v>87</v>
      </c>
      <c r="BE28" s="59" t="s">
        <v>84</v>
      </c>
      <c r="BF28" s="25" t="s">
        <v>87</v>
      </c>
      <c r="BG28" s="27"/>
      <c r="BH28" s="36" t="s">
        <v>21</v>
      </c>
      <c r="BI28" s="25" t="s">
        <v>88</v>
      </c>
      <c r="BJ28" s="36" t="s">
        <v>21</v>
      </c>
      <c r="BK28" s="25" t="s">
        <v>89</v>
      </c>
      <c r="BL28" s="27"/>
      <c r="BM28" s="60" t="s">
        <v>72</v>
      </c>
      <c r="BN28" s="61" t="s">
        <v>90</v>
      </c>
      <c r="BO28" s="27"/>
      <c r="BP28" s="36" t="s">
        <v>21</v>
      </c>
      <c r="BQ28" s="44" t="s">
        <v>91</v>
      </c>
      <c r="BR28" s="36" t="s">
        <v>21</v>
      </c>
      <c r="BS28" s="38" t="s">
        <v>92</v>
      </c>
      <c r="BT28" s="45"/>
      <c r="BU28" s="79">
        <v>7</v>
      </c>
      <c r="BV28" s="63">
        <v>8</v>
      </c>
      <c r="BW28" s="48"/>
      <c r="BX28" s="64"/>
      <c r="BY28" s="63">
        <v>19</v>
      </c>
      <c r="BZ28" s="50"/>
      <c r="CA28" s="65" t="s">
        <v>75</v>
      </c>
    </row>
    <row r="29" spans="1:79" ht="37.5" customHeight="1">
      <c r="A29" s="22">
        <v>17</v>
      </c>
      <c r="B29" s="66" t="s">
        <v>167</v>
      </c>
      <c r="C29" s="66" t="s">
        <v>168</v>
      </c>
      <c r="D29" s="66" t="s">
        <v>169</v>
      </c>
      <c r="E29" s="15"/>
      <c r="F29" s="26"/>
      <c r="G29" s="68"/>
      <c r="H29" s="67" t="s">
        <v>109</v>
      </c>
      <c r="I29" s="68"/>
      <c r="J29" s="27"/>
      <c r="K29" s="69"/>
      <c r="L29" s="70"/>
      <c r="M29" s="71"/>
      <c r="N29" s="70"/>
      <c r="O29" s="71" t="s">
        <v>109</v>
      </c>
      <c r="P29" s="72"/>
      <c r="Q29" s="27"/>
      <c r="R29" s="67"/>
      <c r="S29" s="68"/>
      <c r="T29" s="67"/>
      <c r="U29" s="68"/>
      <c r="V29" s="67" t="s">
        <v>109</v>
      </c>
      <c r="W29" s="68"/>
      <c r="X29" s="27"/>
      <c r="Y29" s="31" t="s">
        <v>75</v>
      </c>
      <c r="Z29" s="33" t="s">
        <v>99</v>
      </c>
      <c r="AA29" s="31" t="s">
        <v>75</v>
      </c>
      <c r="AB29" s="33" t="s">
        <v>108</v>
      </c>
      <c r="AC29" s="27"/>
      <c r="AD29" s="82"/>
      <c r="AE29" s="62"/>
      <c r="AF29" s="67"/>
      <c r="AG29" s="46"/>
      <c r="AH29" s="67" t="s">
        <v>109</v>
      </c>
      <c r="AI29" s="68"/>
      <c r="AJ29" s="27"/>
      <c r="AK29" s="26" t="s">
        <v>109</v>
      </c>
      <c r="AL29" s="73"/>
      <c r="AM29" s="26" t="s">
        <v>109</v>
      </c>
      <c r="AN29" s="73"/>
      <c r="AO29" s="26" t="s">
        <v>109</v>
      </c>
      <c r="AP29" s="73"/>
      <c r="AQ29" s="27"/>
      <c r="AR29" s="74"/>
      <c r="AS29" s="68"/>
      <c r="AT29" s="74"/>
      <c r="AU29" s="68"/>
      <c r="AV29" s="74"/>
      <c r="AW29" s="68"/>
      <c r="AX29" s="74" t="s">
        <v>109</v>
      </c>
      <c r="AY29" s="68"/>
      <c r="AZ29" s="27"/>
      <c r="BA29" s="58" t="s">
        <v>109</v>
      </c>
      <c r="BB29" s="46"/>
      <c r="BC29" s="59" t="s">
        <v>109</v>
      </c>
      <c r="BD29" s="62"/>
      <c r="BE29" s="59" t="s">
        <v>109</v>
      </c>
      <c r="BF29" s="62"/>
      <c r="BG29" s="27"/>
      <c r="BH29" s="74"/>
      <c r="BI29" s="68"/>
      <c r="BJ29" s="74" t="s">
        <v>109</v>
      </c>
      <c r="BK29" s="68"/>
      <c r="BL29" s="27"/>
      <c r="BM29" s="76" t="s">
        <v>109</v>
      </c>
      <c r="BN29" s="46"/>
      <c r="BO29" s="27"/>
      <c r="BP29" s="74" t="s">
        <v>109</v>
      </c>
      <c r="BQ29" s="88"/>
      <c r="BR29" s="74" t="s">
        <v>109</v>
      </c>
      <c r="BS29" s="68"/>
      <c r="BT29" s="45"/>
      <c r="BU29" s="62"/>
      <c r="BV29" s="64"/>
      <c r="BW29" s="48"/>
      <c r="BX29" s="64"/>
      <c r="BY29" s="64"/>
      <c r="BZ29" s="50"/>
      <c r="CA29" s="77" t="s">
        <v>109</v>
      </c>
    </row>
    <row r="30" spans="1:79" ht="37.5" customHeight="1">
      <c r="A30" s="22">
        <v>18</v>
      </c>
      <c r="B30" s="23" t="s">
        <v>170</v>
      </c>
      <c r="C30" s="23" t="s">
        <v>171</v>
      </c>
      <c r="D30" s="23" t="s">
        <v>172</v>
      </c>
      <c r="E30" s="15"/>
      <c r="F30" s="26" t="s">
        <v>21</v>
      </c>
      <c r="G30" s="25" t="s">
        <v>66</v>
      </c>
      <c r="H30" s="26" t="s">
        <v>21</v>
      </c>
      <c r="I30" s="25" t="s">
        <v>67</v>
      </c>
      <c r="J30" s="27"/>
      <c r="K30" s="52" t="s">
        <v>84</v>
      </c>
      <c r="L30" s="53" t="s">
        <v>98</v>
      </c>
      <c r="M30" s="54" t="s">
        <v>21</v>
      </c>
      <c r="N30" s="29" t="s">
        <v>68</v>
      </c>
      <c r="O30" s="54" t="s">
        <v>84</v>
      </c>
      <c r="P30" s="53" t="s">
        <v>98</v>
      </c>
      <c r="Q30" s="27"/>
      <c r="R30" s="26" t="s">
        <v>21</v>
      </c>
      <c r="S30" s="25" t="s">
        <v>69</v>
      </c>
      <c r="T30" s="26" t="s">
        <v>21</v>
      </c>
      <c r="U30" s="25" t="s">
        <v>70</v>
      </c>
      <c r="V30" s="26" t="s">
        <v>21</v>
      </c>
      <c r="W30" s="25" t="s">
        <v>71</v>
      </c>
      <c r="X30" s="27"/>
      <c r="Y30" s="31" t="s">
        <v>21</v>
      </c>
      <c r="Z30" s="33" t="s">
        <v>73</v>
      </c>
      <c r="AA30" s="31" t="s">
        <v>72</v>
      </c>
      <c r="AB30" s="33" t="s">
        <v>74</v>
      </c>
      <c r="AC30" s="27"/>
      <c r="AD30" s="56" t="s">
        <v>75</v>
      </c>
      <c r="AE30" s="33" t="s">
        <v>76</v>
      </c>
      <c r="AF30" s="26" t="s">
        <v>84</v>
      </c>
      <c r="AG30" s="33" t="s">
        <v>128</v>
      </c>
      <c r="AH30" s="26" t="s">
        <v>75</v>
      </c>
      <c r="AI30" s="33" t="s">
        <v>76</v>
      </c>
      <c r="AJ30" s="27"/>
      <c r="AK30" s="26" t="s">
        <v>21</v>
      </c>
      <c r="AL30" s="57" t="s">
        <v>78</v>
      </c>
      <c r="AM30" s="26" t="s">
        <v>84</v>
      </c>
      <c r="AN30" s="25" t="s">
        <v>130</v>
      </c>
      <c r="AO30" s="26" t="s">
        <v>21</v>
      </c>
      <c r="AP30" s="25" t="s">
        <v>80</v>
      </c>
      <c r="AQ30" s="27"/>
      <c r="AR30" s="36" t="s">
        <v>21</v>
      </c>
      <c r="AS30" s="44" t="s">
        <v>81</v>
      </c>
      <c r="AT30" s="36" t="s">
        <v>21</v>
      </c>
      <c r="AU30" s="44" t="s">
        <v>82</v>
      </c>
      <c r="AV30" s="36" t="s">
        <v>21</v>
      </c>
      <c r="AW30" s="44" t="s">
        <v>83</v>
      </c>
      <c r="AX30" s="36" t="s">
        <v>84</v>
      </c>
      <c r="AY30" s="38" t="s">
        <v>85</v>
      </c>
      <c r="AZ30" s="27"/>
      <c r="BA30" s="58" t="s">
        <v>21</v>
      </c>
      <c r="BB30" s="25" t="s">
        <v>86</v>
      </c>
      <c r="BC30" s="59" t="s">
        <v>21</v>
      </c>
      <c r="BD30" s="25" t="s">
        <v>86</v>
      </c>
      <c r="BE30" s="59" t="s">
        <v>21</v>
      </c>
      <c r="BF30" s="25" t="s">
        <v>86</v>
      </c>
      <c r="BG30" s="27"/>
      <c r="BH30" s="36" t="s">
        <v>21</v>
      </c>
      <c r="BI30" s="25" t="s">
        <v>88</v>
      </c>
      <c r="BJ30" s="36" t="s">
        <v>21</v>
      </c>
      <c r="BK30" s="25" t="s">
        <v>89</v>
      </c>
      <c r="BL30" s="27"/>
      <c r="BM30" s="60" t="s">
        <v>72</v>
      </c>
      <c r="BN30" s="61" t="s">
        <v>90</v>
      </c>
      <c r="BO30" s="27"/>
      <c r="BP30" s="36" t="s">
        <v>21</v>
      </c>
      <c r="BQ30" s="44" t="s">
        <v>91</v>
      </c>
      <c r="BR30" s="36" t="s">
        <v>21</v>
      </c>
      <c r="BS30" s="38" t="s">
        <v>92</v>
      </c>
      <c r="BT30" s="45"/>
      <c r="BU30" s="62"/>
      <c r="BV30" s="63">
        <v>3</v>
      </c>
      <c r="BW30" s="48"/>
      <c r="BX30" s="64"/>
      <c r="BY30" s="63">
        <v>2</v>
      </c>
      <c r="BZ30" s="50"/>
      <c r="CA30" s="65" t="s">
        <v>21</v>
      </c>
    </row>
    <row r="31" spans="1:79" ht="37.5" customHeight="1">
      <c r="A31" s="22">
        <v>19</v>
      </c>
      <c r="B31" s="23" t="s">
        <v>173</v>
      </c>
      <c r="C31" s="23" t="s">
        <v>174</v>
      </c>
      <c r="D31" s="23" t="s">
        <v>175</v>
      </c>
      <c r="E31" s="15"/>
      <c r="F31" s="26" t="s">
        <v>84</v>
      </c>
      <c r="G31" s="25" t="s">
        <v>96</v>
      </c>
      <c r="H31" s="26" t="s">
        <v>84</v>
      </c>
      <c r="I31" s="25" t="s">
        <v>97</v>
      </c>
      <c r="J31" s="27"/>
      <c r="K31" s="52" t="s">
        <v>21</v>
      </c>
      <c r="L31" s="29" t="s">
        <v>68</v>
      </c>
      <c r="M31" s="54" t="s">
        <v>21</v>
      </c>
      <c r="N31" s="29" t="s">
        <v>68</v>
      </c>
      <c r="O31" s="54" t="s">
        <v>21</v>
      </c>
      <c r="P31" s="29" t="s">
        <v>68</v>
      </c>
      <c r="Q31" s="27"/>
      <c r="R31" s="26" t="s">
        <v>84</v>
      </c>
      <c r="S31" s="25" t="s">
        <v>166</v>
      </c>
      <c r="T31" s="26" t="s">
        <v>21</v>
      </c>
      <c r="U31" s="25" t="s">
        <v>70</v>
      </c>
      <c r="V31" s="26" t="s">
        <v>21</v>
      </c>
      <c r="W31" s="25" t="s">
        <v>71</v>
      </c>
      <c r="X31" s="27"/>
      <c r="Y31" s="31" t="s">
        <v>21</v>
      </c>
      <c r="Z31" s="33" t="s">
        <v>73</v>
      </c>
      <c r="AA31" s="31" t="s">
        <v>72</v>
      </c>
      <c r="AB31" s="33" t="s">
        <v>74</v>
      </c>
      <c r="AC31" s="27"/>
      <c r="AD31" s="56" t="s">
        <v>84</v>
      </c>
      <c r="AE31" s="79" t="s">
        <v>113</v>
      </c>
      <c r="AF31" s="26" t="s">
        <v>21</v>
      </c>
      <c r="AG31" s="33" t="s">
        <v>77</v>
      </c>
      <c r="AH31" s="26" t="s">
        <v>84</v>
      </c>
      <c r="AI31" s="90" t="s">
        <v>114</v>
      </c>
      <c r="AJ31" s="27"/>
      <c r="AK31" s="26" t="s">
        <v>21</v>
      </c>
      <c r="AL31" s="57" t="s">
        <v>78</v>
      </c>
      <c r="AM31" s="26" t="s">
        <v>21</v>
      </c>
      <c r="AN31" s="25" t="s">
        <v>79</v>
      </c>
      <c r="AO31" s="26" t="s">
        <v>21</v>
      </c>
      <c r="AP31" s="25" t="s">
        <v>80</v>
      </c>
      <c r="AQ31" s="27"/>
      <c r="AR31" s="36" t="s">
        <v>84</v>
      </c>
      <c r="AS31" s="44" t="s">
        <v>138</v>
      </c>
      <c r="AT31" s="36" t="s">
        <v>84</v>
      </c>
      <c r="AU31" s="44" t="s">
        <v>115</v>
      </c>
      <c r="AV31" s="36" t="s">
        <v>84</v>
      </c>
      <c r="AW31" s="44" t="s">
        <v>160</v>
      </c>
      <c r="AX31" s="36" t="s">
        <v>21</v>
      </c>
      <c r="AY31" s="87" t="s">
        <v>103</v>
      </c>
      <c r="AZ31" s="27"/>
      <c r="BA31" s="58" t="s">
        <v>84</v>
      </c>
      <c r="BB31" s="25" t="s">
        <v>87</v>
      </c>
      <c r="BC31" s="59" t="s">
        <v>84</v>
      </c>
      <c r="BD31" s="25" t="s">
        <v>87</v>
      </c>
      <c r="BE31" s="59" t="s">
        <v>21</v>
      </c>
      <c r="BF31" s="25" t="s">
        <v>86</v>
      </c>
      <c r="BG31" s="27"/>
      <c r="BH31" s="36" t="s">
        <v>21</v>
      </c>
      <c r="BI31" s="25" t="s">
        <v>88</v>
      </c>
      <c r="BJ31" s="36" t="s">
        <v>21</v>
      </c>
      <c r="BK31" s="25" t="s">
        <v>89</v>
      </c>
      <c r="BL31" s="27"/>
      <c r="BM31" s="60" t="s">
        <v>72</v>
      </c>
      <c r="BN31" s="61" t="s">
        <v>90</v>
      </c>
      <c r="BO31" s="27"/>
      <c r="BP31" s="36" t="s">
        <v>21</v>
      </c>
      <c r="BQ31" s="44" t="s">
        <v>91</v>
      </c>
      <c r="BR31" s="36" t="s">
        <v>21</v>
      </c>
      <c r="BS31" s="38" t="s">
        <v>92</v>
      </c>
      <c r="BT31" s="45"/>
      <c r="BU31" s="62"/>
      <c r="BV31" s="63">
        <v>1</v>
      </c>
      <c r="BW31" s="48"/>
      <c r="BX31" s="64"/>
      <c r="BY31" s="63">
        <v>1</v>
      </c>
      <c r="BZ31" s="50"/>
      <c r="CA31" s="65" t="s">
        <v>21</v>
      </c>
    </row>
    <row r="32" spans="1:79" ht="37.5" customHeight="1">
      <c r="A32" s="22">
        <v>20</v>
      </c>
      <c r="B32" s="66" t="s">
        <v>176</v>
      </c>
      <c r="C32" s="66" t="s">
        <v>177</v>
      </c>
      <c r="D32" s="66" t="s">
        <v>178</v>
      </c>
      <c r="E32" s="15"/>
      <c r="F32" s="67"/>
      <c r="G32" s="83"/>
      <c r="H32" s="67" t="s">
        <v>109</v>
      </c>
      <c r="I32" s="83"/>
      <c r="J32" s="27"/>
      <c r="K32" s="69"/>
      <c r="L32" s="70"/>
      <c r="M32" s="71"/>
      <c r="N32" s="91"/>
      <c r="O32" s="71" t="s">
        <v>109</v>
      </c>
      <c r="P32" s="72"/>
      <c r="Q32" s="27"/>
      <c r="R32" s="67"/>
      <c r="S32" s="68"/>
      <c r="T32" s="67"/>
      <c r="U32" s="68"/>
      <c r="V32" s="67" t="s">
        <v>109</v>
      </c>
      <c r="W32" s="68"/>
      <c r="X32" s="27"/>
      <c r="Y32" s="31" t="s">
        <v>75</v>
      </c>
      <c r="Z32" s="33" t="s">
        <v>99</v>
      </c>
      <c r="AA32" s="31" t="s">
        <v>75</v>
      </c>
      <c r="AB32" s="33" t="s">
        <v>108</v>
      </c>
      <c r="AC32" s="27"/>
      <c r="AD32" s="82"/>
      <c r="AE32" s="62"/>
      <c r="AF32" s="67"/>
      <c r="AG32" s="46"/>
      <c r="AH32" s="67" t="s">
        <v>109</v>
      </c>
      <c r="AI32" s="68"/>
      <c r="AJ32" s="27"/>
      <c r="AK32" s="26" t="s">
        <v>109</v>
      </c>
      <c r="AL32" s="72"/>
      <c r="AM32" s="26" t="s">
        <v>109</v>
      </c>
      <c r="AN32" s="68"/>
      <c r="AO32" s="26" t="s">
        <v>109</v>
      </c>
      <c r="AP32" s="68"/>
      <c r="AQ32" s="27"/>
      <c r="AR32" s="74"/>
      <c r="AS32" s="68"/>
      <c r="AT32" s="74"/>
      <c r="AU32" s="68"/>
      <c r="AV32" s="74"/>
      <c r="AW32" s="68"/>
      <c r="AX32" s="74" t="s">
        <v>109</v>
      </c>
      <c r="AY32" s="68"/>
      <c r="AZ32" s="27"/>
      <c r="BA32" s="58" t="s">
        <v>109</v>
      </c>
      <c r="BB32" s="46"/>
      <c r="BC32" s="59" t="s">
        <v>109</v>
      </c>
      <c r="BD32" s="75"/>
      <c r="BE32" s="59" t="s">
        <v>109</v>
      </c>
      <c r="BF32" s="75"/>
      <c r="BG32" s="27"/>
      <c r="BH32" s="74"/>
      <c r="BI32" s="68"/>
      <c r="BJ32" s="36" t="s">
        <v>109</v>
      </c>
      <c r="BK32" s="68"/>
      <c r="BL32" s="27"/>
      <c r="BM32" s="76" t="s">
        <v>109</v>
      </c>
      <c r="BN32" s="46"/>
      <c r="BO32" s="27"/>
      <c r="BP32" s="74" t="s">
        <v>109</v>
      </c>
      <c r="BQ32" s="68"/>
      <c r="BR32" s="74" t="s">
        <v>109</v>
      </c>
      <c r="BS32" s="68"/>
      <c r="BT32" s="45"/>
      <c r="BU32" s="62"/>
      <c r="BV32" s="64"/>
      <c r="BW32" s="48"/>
      <c r="BX32" s="64"/>
      <c r="BY32" s="64"/>
      <c r="BZ32" s="50"/>
      <c r="CA32" s="77" t="s">
        <v>109</v>
      </c>
    </row>
    <row r="33" spans="1:81" ht="37.5" customHeight="1">
      <c r="A33" s="22">
        <v>21</v>
      </c>
      <c r="B33" s="23" t="s">
        <v>179</v>
      </c>
      <c r="C33" s="23" t="s">
        <v>180</v>
      </c>
      <c r="D33" s="23" t="s">
        <v>181</v>
      </c>
      <c r="E33" s="15"/>
      <c r="F33" s="26" t="s">
        <v>21</v>
      </c>
      <c r="G33" s="25" t="s">
        <v>66</v>
      </c>
      <c r="H33" s="26" t="s">
        <v>21</v>
      </c>
      <c r="I33" s="25" t="s">
        <v>67</v>
      </c>
      <c r="J33" s="27"/>
      <c r="K33" s="52" t="s">
        <v>21</v>
      </c>
      <c r="L33" s="29" t="s">
        <v>68</v>
      </c>
      <c r="M33" s="54" t="s">
        <v>21</v>
      </c>
      <c r="N33" s="29" t="s">
        <v>68</v>
      </c>
      <c r="O33" s="54" t="s">
        <v>21</v>
      </c>
      <c r="P33" s="29" t="s">
        <v>68</v>
      </c>
      <c r="Q33" s="27"/>
      <c r="R33" s="26" t="s">
        <v>84</v>
      </c>
      <c r="S33" s="25" t="s">
        <v>166</v>
      </c>
      <c r="T33" s="26" t="s">
        <v>84</v>
      </c>
      <c r="U33" s="68"/>
      <c r="V33" s="26" t="s">
        <v>84</v>
      </c>
      <c r="W33" s="25" t="s">
        <v>182</v>
      </c>
      <c r="X33" s="27"/>
      <c r="Y33" s="31" t="s">
        <v>72</v>
      </c>
      <c r="Z33" s="33" t="s">
        <v>73</v>
      </c>
      <c r="AA33" s="31" t="s">
        <v>21</v>
      </c>
      <c r="AB33" s="33" t="s">
        <v>74</v>
      </c>
      <c r="AC33" s="27"/>
      <c r="AD33" s="56" t="s">
        <v>84</v>
      </c>
      <c r="AE33" s="79" t="s">
        <v>113</v>
      </c>
      <c r="AF33" s="26" t="s">
        <v>75</v>
      </c>
      <c r="AG33" s="46"/>
      <c r="AH33" s="26" t="s">
        <v>84</v>
      </c>
      <c r="AI33" s="25" t="s">
        <v>114</v>
      </c>
      <c r="AJ33" s="27"/>
      <c r="AK33" s="26" t="s">
        <v>21</v>
      </c>
      <c r="AL33" s="57" t="s">
        <v>78</v>
      </c>
      <c r="AM33" s="26" t="s">
        <v>84</v>
      </c>
      <c r="AN33" s="25" t="s">
        <v>130</v>
      </c>
      <c r="AO33" s="26" t="s">
        <v>21</v>
      </c>
      <c r="AP33" s="25" t="s">
        <v>80</v>
      </c>
      <c r="AQ33" s="27"/>
      <c r="AR33" s="36" t="s">
        <v>84</v>
      </c>
      <c r="AS33" s="44" t="s">
        <v>138</v>
      </c>
      <c r="AT33" s="36" t="s">
        <v>84</v>
      </c>
      <c r="AU33" s="44" t="s">
        <v>115</v>
      </c>
      <c r="AV33" s="36" t="s">
        <v>84</v>
      </c>
      <c r="AW33" s="44" t="s">
        <v>160</v>
      </c>
      <c r="AX33" s="36" t="s">
        <v>75</v>
      </c>
      <c r="AY33" s="44" t="s">
        <v>139</v>
      </c>
      <c r="AZ33" s="27"/>
      <c r="BA33" s="58" t="s">
        <v>84</v>
      </c>
      <c r="BB33" s="25" t="s">
        <v>87</v>
      </c>
      <c r="BC33" s="59" t="s">
        <v>84</v>
      </c>
      <c r="BD33" s="25" t="s">
        <v>87</v>
      </c>
      <c r="BE33" s="59" t="s">
        <v>84</v>
      </c>
      <c r="BF33" s="25" t="s">
        <v>87</v>
      </c>
      <c r="BG33" s="27"/>
      <c r="BH33" s="36" t="s">
        <v>21</v>
      </c>
      <c r="BI33" s="25" t="s">
        <v>88</v>
      </c>
      <c r="BJ33" s="36" t="s">
        <v>21</v>
      </c>
      <c r="BK33" s="25" t="s">
        <v>89</v>
      </c>
      <c r="BL33" s="27"/>
      <c r="BM33" s="60" t="s">
        <v>21</v>
      </c>
      <c r="BN33" s="33" t="s">
        <v>183</v>
      </c>
      <c r="BO33" s="27"/>
      <c r="BP33" s="36" t="s">
        <v>21</v>
      </c>
      <c r="BQ33" s="44" t="s">
        <v>91</v>
      </c>
      <c r="BR33" s="36" t="s">
        <v>21</v>
      </c>
      <c r="BS33" s="38" t="s">
        <v>92</v>
      </c>
      <c r="BT33" s="45"/>
      <c r="BU33" s="79">
        <v>1</v>
      </c>
      <c r="BV33" s="63">
        <v>4</v>
      </c>
      <c r="BW33" s="48"/>
      <c r="BX33" s="64"/>
      <c r="BY33" s="64"/>
      <c r="BZ33" s="50"/>
      <c r="CA33" s="65" t="s">
        <v>21</v>
      </c>
    </row>
    <row r="34" spans="1:81" ht="37.5" customHeight="1">
      <c r="A34" s="22">
        <v>22</v>
      </c>
      <c r="B34" s="23" t="s">
        <v>184</v>
      </c>
      <c r="C34" s="23" t="s">
        <v>185</v>
      </c>
      <c r="D34" s="23" t="s">
        <v>186</v>
      </c>
      <c r="E34" s="15"/>
      <c r="F34" s="26" t="s">
        <v>21</v>
      </c>
      <c r="G34" s="25" t="s">
        <v>66</v>
      </c>
      <c r="H34" s="26" t="s">
        <v>21</v>
      </c>
      <c r="I34" s="25" t="s">
        <v>67</v>
      </c>
      <c r="J34" s="27"/>
      <c r="K34" s="52" t="s">
        <v>21</v>
      </c>
      <c r="L34" s="29" t="s">
        <v>68</v>
      </c>
      <c r="M34" s="54" t="s">
        <v>21</v>
      </c>
      <c r="N34" s="29" t="s">
        <v>68</v>
      </c>
      <c r="O34" s="54" t="s">
        <v>21</v>
      </c>
      <c r="P34" s="29" t="s">
        <v>68</v>
      </c>
      <c r="Q34" s="27"/>
      <c r="R34" s="26" t="s">
        <v>84</v>
      </c>
      <c r="S34" s="25" t="s">
        <v>166</v>
      </c>
      <c r="T34" s="26" t="s">
        <v>84</v>
      </c>
      <c r="U34" s="68"/>
      <c r="V34" s="26" t="s">
        <v>84</v>
      </c>
      <c r="W34" s="25" t="s">
        <v>182</v>
      </c>
      <c r="X34" s="27"/>
      <c r="Y34" s="31" t="s">
        <v>21</v>
      </c>
      <c r="Z34" s="33" t="s">
        <v>73</v>
      </c>
      <c r="AA34" s="31" t="s">
        <v>72</v>
      </c>
      <c r="AB34" s="33" t="s">
        <v>74</v>
      </c>
      <c r="AC34" s="27"/>
      <c r="AD34" s="56" t="s">
        <v>84</v>
      </c>
      <c r="AE34" s="25" t="s">
        <v>113</v>
      </c>
      <c r="AF34" s="26" t="s">
        <v>84</v>
      </c>
      <c r="AG34" s="25" t="s">
        <v>128</v>
      </c>
      <c r="AH34" s="26" t="s">
        <v>84</v>
      </c>
      <c r="AI34" s="25" t="s">
        <v>114</v>
      </c>
      <c r="AJ34" s="27"/>
      <c r="AK34" s="26" t="s">
        <v>21</v>
      </c>
      <c r="AL34" s="35" t="s">
        <v>78</v>
      </c>
      <c r="AM34" s="26" t="s">
        <v>21</v>
      </c>
      <c r="AN34" s="35" t="s">
        <v>79</v>
      </c>
      <c r="AO34" s="26" t="s">
        <v>21</v>
      </c>
      <c r="AP34" s="35" t="s">
        <v>80</v>
      </c>
      <c r="AQ34" s="27"/>
      <c r="AR34" s="36" t="s">
        <v>21</v>
      </c>
      <c r="AS34" s="44" t="s">
        <v>81</v>
      </c>
      <c r="AT34" s="36" t="s">
        <v>21</v>
      </c>
      <c r="AU34" s="44" t="s">
        <v>82</v>
      </c>
      <c r="AV34" s="36" t="s">
        <v>21</v>
      </c>
      <c r="AW34" s="44" t="s">
        <v>83</v>
      </c>
      <c r="AX34" s="36" t="s">
        <v>84</v>
      </c>
      <c r="AY34" s="38" t="s">
        <v>85</v>
      </c>
      <c r="AZ34" s="27"/>
      <c r="BA34" s="58" t="s">
        <v>21</v>
      </c>
      <c r="BB34" s="25" t="s">
        <v>86</v>
      </c>
      <c r="BC34" s="59" t="s">
        <v>84</v>
      </c>
      <c r="BD34" s="25" t="s">
        <v>87</v>
      </c>
      <c r="BE34" s="59" t="s">
        <v>21</v>
      </c>
      <c r="BF34" s="25" t="s">
        <v>86</v>
      </c>
      <c r="BG34" s="27"/>
      <c r="BH34" s="36" t="s">
        <v>21</v>
      </c>
      <c r="BI34" s="25" t="s">
        <v>88</v>
      </c>
      <c r="BJ34" s="36" t="s">
        <v>21</v>
      </c>
      <c r="BK34" s="25" t="s">
        <v>89</v>
      </c>
      <c r="BL34" s="27"/>
      <c r="BM34" s="60" t="s">
        <v>21</v>
      </c>
      <c r="BN34" s="25" t="s">
        <v>183</v>
      </c>
      <c r="BO34" s="27"/>
      <c r="BP34" s="36" t="s">
        <v>21</v>
      </c>
      <c r="BQ34" s="44" t="s">
        <v>91</v>
      </c>
      <c r="BR34" s="36" t="s">
        <v>21</v>
      </c>
      <c r="BS34" s="38" t="s">
        <v>92</v>
      </c>
      <c r="BT34" s="45"/>
      <c r="BU34" s="79">
        <v>6</v>
      </c>
      <c r="BV34" s="64"/>
      <c r="BW34" s="48"/>
      <c r="BX34" s="64"/>
      <c r="BY34" s="63">
        <v>1</v>
      </c>
      <c r="BZ34" s="50"/>
      <c r="CA34" s="65" t="s">
        <v>21</v>
      </c>
    </row>
    <row r="35" spans="1:81" ht="37.5" customHeight="1">
      <c r="A35" s="22">
        <v>23</v>
      </c>
      <c r="B35" s="23" t="s">
        <v>187</v>
      </c>
      <c r="C35" s="23" t="s">
        <v>188</v>
      </c>
      <c r="D35" s="23" t="s">
        <v>189</v>
      </c>
      <c r="E35" s="15"/>
      <c r="F35" s="26" t="s">
        <v>21</v>
      </c>
      <c r="G35" s="25" t="s">
        <v>66</v>
      </c>
      <c r="H35" s="26" t="s">
        <v>21</v>
      </c>
      <c r="I35" s="25" t="s">
        <v>67</v>
      </c>
      <c r="J35" s="27"/>
      <c r="K35" s="52" t="s">
        <v>84</v>
      </c>
      <c r="L35" s="53" t="s">
        <v>98</v>
      </c>
      <c r="M35" s="54" t="s">
        <v>84</v>
      </c>
      <c r="N35" s="53" t="s">
        <v>98</v>
      </c>
      <c r="O35" s="54" t="s">
        <v>21</v>
      </c>
      <c r="P35" s="29" t="s">
        <v>68</v>
      </c>
      <c r="Q35" s="27"/>
      <c r="R35" s="26" t="s">
        <v>84</v>
      </c>
      <c r="S35" s="25" t="s">
        <v>166</v>
      </c>
      <c r="T35" s="26" t="s">
        <v>21</v>
      </c>
      <c r="U35" s="25" t="s">
        <v>70</v>
      </c>
      <c r="V35" s="26" t="s">
        <v>21</v>
      </c>
      <c r="W35" s="25" t="s">
        <v>71</v>
      </c>
      <c r="X35" s="27"/>
      <c r="Y35" s="31" t="s">
        <v>72</v>
      </c>
      <c r="Z35" s="33" t="s">
        <v>73</v>
      </c>
      <c r="AA35" s="31" t="s">
        <v>72</v>
      </c>
      <c r="AB35" s="33" t="s">
        <v>74</v>
      </c>
      <c r="AC35" s="27"/>
      <c r="AD35" s="56" t="s">
        <v>84</v>
      </c>
      <c r="AE35" s="33" t="s">
        <v>113</v>
      </c>
      <c r="AF35" s="26" t="s">
        <v>21</v>
      </c>
      <c r="AG35" s="33" t="s">
        <v>77</v>
      </c>
      <c r="AH35" s="26" t="s">
        <v>84</v>
      </c>
      <c r="AI35" s="25" t="s">
        <v>114</v>
      </c>
      <c r="AJ35" s="27"/>
      <c r="AK35" s="26" t="s">
        <v>21</v>
      </c>
      <c r="AL35" s="25" t="s">
        <v>78</v>
      </c>
      <c r="AM35" s="26" t="s">
        <v>21</v>
      </c>
      <c r="AN35" s="25" t="s">
        <v>79</v>
      </c>
      <c r="AO35" s="26" t="s">
        <v>21</v>
      </c>
      <c r="AP35" s="25" t="s">
        <v>80</v>
      </c>
      <c r="AQ35" s="27"/>
      <c r="AR35" s="36" t="s">
        <v>21</v>
      </c>
      <c r="AS35" s="44" t="s">
        <v>81</v>
      </c>
      <c r="AT35" s="36" t="s">
        <v>21</v>
      </c>
      <c r="AU35" s="44" t="s">
        <v>82</v>
      </c>
      <c r="AV35" s="36" t="s">
        <v>21</v>
      </c>
      <c r="AW35" s="44" t="s">
        <v>83</v>
      </c>
      <c r="AX35" s="36" t="s">
        <v>21</v>
      </c>
      <c r="AY35" s="87" t="s">
        <v>103</v>
      </c>
      <c r="AZ35" s="27"/>
      <c r="BA35" s="58" t="s">
        <v>21</v>
      </c>
      <c r="BB35" s="25" t="s">
        <v>86</v>
      </c>
      <c r="BC35" s="59" t="s">
        <v>21</v>
      </c>
      <c r="BD35" s="25" t="s">
        <v>86</v>
      </c>
      <c r="BE35" s="59" t="s">
        <v>21</v>
      </c>
      <c r="BF35" s="25" t="s">
        <v>86</v>
      </c>
      <c r="BG35" s="27"/>
      <c r="BH35" s="36" t="s">
        <v>21</v>
      </c>
      <c r="BI35" s="25" t="s">
        <v>88</v>
      </c>
      <c r="BJ35" s="36" t="s">
        <v>21</v>
      </c>
      <c r="BK35" s="25" t="s">
        <v>89</v>
      </c>
      <c r="BL35" s="27"/>
      <c r="BM35" s="60" t="s">
        <v>72</v>
      </c>
      <c r="BN35" s="33" t="s">
        <v>183</v>
      </c>
      <c r="BO35" s="27"/>
      <c r="BP35" s="36" t="s">
        <v>21</v>
      </c>
      <c r="BQ35" s="44" t="s">
        <v>91</v>
      </c>
      <c r="BR35" s="36" t="s">
        <v>21</v>
      </c>
      <c r="BS35" s="38" t="s">
        <v>92</v>
      </c>
      <c r="BT35" s="45"/>
      <c r="BU35" s="62"/>
      <c r="BV35" s="63">
        <v>1</v>
      </c>
      <c r="BW35" s="48"/>
      <c r="BX35" s="63">
        <v>1</v>
      </c>
      <c r="BY35" s="63">
        <v>14</v>
      </c>
      <c r="BZ35" s="50"/>
      <c r="CA35" s="65" t="s">
        <v>21</v>
      </c>
    </row>
    <row r="36" spans="1:81" ht="37.5" customHeight="1">
      <c r="A36" s="22">
        <v>24</v>
      </c>
      <c r="B36" s="23" t="s">
        <v>119</v>
      </c>
      <c r="C36" s="23" t="s">
        <v>190</v>
      </c>
      <c r="D36" s="23" t="s">
        <v>191</v>
      </c>
      <c r="E36" s="15"/>
      <c r="F36" s="26" t="s">
        <v>84</v>
      </c>
      <c r="G36" s="25" t="s">
        <v>96</v>
      </c>
      <c r="H36" s="26" t="s">
        <v>84</v>
      </c>
      <c r="I36" s="25" t="s">
        <v>97</v>
      </c>
      <c r="J36" s="27"/>
      <c r="K36" s="52" t="s">
        <v>21</v>
      </c>
      <c r="L36" s="29" t="s">
        <v>68</v>
      </c>
      <c r="M36" s="54" t="s">
        <v>21</v>
      </c>
      <c r="N36" s="29" t="s">
        <v>68</v>
      </c>
      <c r="O36" s="54" t="s">
        <v>21</v>
      </c>
      <c r="P36" s="29" t="s">
        <v>68</v>
      </c>
      <c r="Q36" s="27"/>
      <c r="R36" s="26" t="s">
        <v>21</v>
      </c>
      <c r="S36" s="25" t="s">
        <v>69</v>
      </c>
      <c r="T36" s="26" t="s">
        <v>21</v>
      </c>
      <c r="U36" s="25" t="s">
        <v>70</v>
      </c>
      <c r="V36" s="26" t="s">
        <v>21</v>
      </c>
      <c r="W36" s="25" t="s">
        <v>71</v>
      </c>
      <c r="X36" s="27"/>
      <c r="Y36" s="31" t="s">
        <v>75</v>
      </c>
      <c r="Z36" s="33" t="s">
        <v>99</v>
      </c>
      <c r="AA36" s="31" t="s">
        <v>21</v>
      </c>
      <c r="AB36" s="33" t="s">
        <v>74</v>
      </c>
      <c r="AC36" s="27"/>
      <c r="AD36" s="56" t="s">
        <v>84</v>
      </c>
      <c r="AE36" s="79" t="s">
        <v>113</v>
      </c>
      <c r="AF36" s="26" t="s">
        <v>84</v>
      </c>
      <c r="AG36" s="33" t="s">
        <v>128</v>
      </c>
      <c r="AH36" s="26" t="s">
        <v>84</v>
      </c>
      <c r="AI36" s="25" t="s">
        <v>114</v>
      </c>
      <c r="AJ36" s="27"/>
      <c r="AK36" s="26" t="s">
        <v>21</v>
      </c>
      <c r="AL36" s="35" t="s">
        <v>78</v>
      </c>
      <c r="AM36" s="26" t="s">
        <v>84</v>
      </c>
      <c r="AN36" s="35" t="s">
        <v>130</v>
      </c>
      <c r="AO36" s="26" t="s">
        <v>84</v>
      </c>
      <c r="AP36" s="35" t="s">
        <v>131</v>
      </c>
      <c r="AQ36" s="27"/>
      <c r="AR36" s="36" t="s">
        <v>21</v>
      </c>
      <c r="AS36" s="44" t="s">
        <v>81</v>
      </c>
      <c r="AT36" s="36" t="s">
        <v>75</v>
      </c>
      <c r="AU36" s="44" t="s">
        <v>139</v>
      </c>
      <c r="AV36" s="36" t="s">
        <v>21</v>
      </c>
      <c r="AW36" s="44" t="s">
        <v>83</v>
      </c>
      <c r="AX36" s="36" t="s">
        <v>21</v>
      </c>
      <c r="AY36" s="87" t="s">
        <v>103</v>
      </c>
      <c r="AZ36" s="27"/>
      <c r="BA36" s="58" t="s">
        <v>84</v>
      </c>
      <c r="BB36" s="25" t="s">
        <v>87</v>
      </c>
      <c r="BC36" s="59" t="s">
        <v>84</v>
      </c>
      <c r="BD36" s="25" t="s">
        <v>87</v>
      </c>
      <c r="BE36" s="59" t="s">
        <v>21</v>
      </c>
      <c r="BF36" s="25" t="s">
        <v>86</v>
      </c>
      <c r="BG36" s="27"/>
      <c r="BH36" s="36" t="s">
        <v>21</v>
      </c>
      <c r="BI36" s="25" t="s">
        <v>88</v>
      </c>
      <c r="BJ36" s="36" t="s">
        <v>21</v>
      </c>
      <c r="BK36" s="25" t="s">
        <v>89</v>
      </c>
      <c r="BL36" s="27"/>
      <c r="BM36" s="60" t="s">
        <v>21</v>
      </c>
      <c r="BN36" s="33" t="s">
        <v>192</v>
      </c>
      <c r="BO36" s="27"/>
      <c r="BP36" s="36" t="s">
        <v>21</v>
      </c>
      <c r="BQ36" s="44" t="s">
        <v>91</v>
      </c>
      <c r="BR36" s="36" t="s">
        <v>21</v>
      </c>
      <c r="BS36" s="38" t="s">
        <v>92</v>
      </c>
      <c r="BT36" s="45"/>
      <c r="BU36" s="62"/>
      <c r="BV36" s="64"/>
      <c r="BW36" s="48"/>
      <c r="BX36" s="64"/>
      <c r="BY36" s="63">
        <v>1</v>
      </c>
      <c r="BZ36" s="50"/>
      <c r="CA36" s="65" t="s">
        <v>21</v>
      </c>
    </row>
    <row r="37" spans="1:81" ht="37.5" customHeight="1">
      <c r="A37" s="22">
        <v>25</v>
      </c>
      <c r="B37" s="23" t="s">
        <v>193</v>
      </c>
      <c r="C37" s="23" t="s">
        <v>194</v>
      </c>
      <c r="D37" s="23" t="s">
        <v>195</v>
      </c>
      <c r="E37" s="15"/>
      <c r="F37" s="26" t="s">
        <v>21</v>
      </c>
      <c r="G37" s="25" t="s">
        <v>66</v>
      </c>
      <c r="H37" s="26" t="s">
        <v>21</v>
      </c>
      <c r="I37" s="25" t="s">
        <v>67</v>
      </c>
      <c r="J37" s="27"/>
      <c r="K37" s="52" t="s">
        <v>84</v>
      </c>
      <c r="L37" s="53" t="s">
        <v>98</v>
      </c>
      <c r="M37" s="54" t="s">
        <v>21</v>
      </c>
      <c r="N37" s="29" t="s">
        <v>68</v>
      </c>
      <c r="O37" s="54" t="s">
        <v>84</v>
      </c>
      <c r="P37" s="53" t="s">
        <v>98</v>
      </c>
      <c r="Q37" s="27"/>
      <c r="R37" s="26" t="s">
        <v>21</v>
      </c>
      <c r="S37" s="25" t="s">
        <v>69</v>
      </c>
      <c r="T37" s="26" t="s">
        <v>21</v>
      </c>
      <c r="U37" s="25" t="s">
        <v>70</v>
      </c>
      <c r="V37" s="26" t="s">
        <v>21</v>
      </c>
      <c r="W37" s="25" t="s">
        <v>71</v>
      </c>
      <c r="X37" s="27"/>
      <c r="Y37" s="31" t="s">
        <v>21</v>
      </c>
      <c r="Z37" s="78" t="s">
        <v>73</v>
      </c>
      <c r="AA37" s="31" t="s">
        <v>21</v>
      </c>
      <c r="AB37" s="33" t="s">
        <v>74</v>
      </c>
      <c r="AC37" s="27"/>
      <c r="AD37" s="56" t="s">
        <v>84</v>
      </c>
      <c r="AE37" s="25" t="s">
        <v>113</v>
      </c>
      <c r="AF37" s="26" t="s">
        <v>84</v>
      </c>
      <c r="AG37" s="25" t="s">
        <v>128</v>
      </c>
      <c r="AH37" s="26" t="s">
        <v>75</v>
      </c>
      <c r="AI37" s="33" t="s">
        <v>76</v>
      </c>
      <c r="AJ37" s="27"/>
      <c r="AK37" s="26" t="s">
        <v>21</v>
      </c>
      <c r="AL37" s="35" t="s">
        <v>78</v>
      </c>
      <c r="AM37" s="26" t="s">
        <v>21</v>
      </c>
      <c r="AN37" s="35" t="s">
        <v>79</v>
      </c>
      <c r="AO37" s="26" t="s">
        <v>21</v>
      </c>
      <c r="AP37" s="35" t="s">
        <v>80</v>
      </c>
      <c r="AQ37" s="27"/>
      <c r="AR37" s="36" t="s">
        <v>21</v>
      </c>
      <c r="AS37" s="44" t="s">
        <v>81</v>
      </c>
      <c r="AT37" s="36" t="s">
        <v>75</v>
      </c>
      <c r="AU37" s="44" t="s">
        <v>139</v>
      </c>
      <c r="AV37" s="36" t="s">
        <v>84</v>
      </c>
      <c r="AW37" s="44" t="s">
        <v>160</v>
      </c>
      <c r="AX37" s="36" t="s">
        <v>21</v>
      </c>
      <c r="AY37" s="87" t="s">
        <v>103</v>
      </c>
      <c r="AZ37" s="27"/>
      <c r="BA37" s="58" t="s">
        <v>84</v>
      </c>
      <c r="BB37" s="25" t="s">
        <v>87</v>
      </c>
      <c r="BC37" s="59" t="s">
        <v>84</v>
      </c>
      <c r="BD37" s="25" t="s">
        <v>87</v>
      </c>
      <c r="BE37" s="59" t="s">
        <v>21</v>
      </c>
      <c r="BF37" s="25" t="s">
        <v>86</v>
      </c>
      <c r="BG37" s="27"/>
      <c r="BH37" s="36" t="s">
        <v>21</v>
      </c>
      <c r="BI37" s="25" t="s">
        <v>88</v>
      </c>
      <c r="BJ37" s="36" t="s">
        <v>21</v>
      </c>
      <c r="BK37" s="25" t="s">
        <v>89</v>
      </c>
      <c r="BL37" s="27"/>
      <c r="BM37" s="60" t="s">
        <v>21</v>
      </c>
      <c r="BN37" s="25" t="s">
        <v>183</v>
      </c>
      <c r="BO37" s="27"/>
      <c r="BP37" s="36" t="s">
        <v>21</v>
      </c>
      <c r="BQ37" s="44" t="s">
        <v>91</v>
      </c>
      <c r="BR37" s="36" t="s">
        <v>21</v>
      </c>
      <c r="BS37" s="38" t="s">
        <v>92</v>
      </c>
      <c r="BT37" s="45"/>
      <c r="BU37" s="62"/>
      <c r="BV37" s="64"/>
      <c r="BW37" s="48"/>
      <c r="BX37" s="64"/>
      <c r="BY37" s="63">
        <v>1</v>
      </c>
      <c r="BZ37" s="50"/>
      <c r="CA37" s="65" t="s">
        <v>21</v>
      </c>
    </row>
    <row r="38" spans="1:81" ht="37.5" customHeight="1">
      <c r="A38" s="22">
        <v>26</v>
      </c>
      <c r="B38" s="23" t="s">
        <v>196</v>
      </c>
      <c r="C38" s="23" t="s">
        <v>197</v>
      </c>
      <c r="D38" s="23" t="s">
        <v>198</v>
      </c>
      <c r="E38" s="15"/>
      <c r="F38" s="26" t="s">
        <v>21</v>
      </c>
      <c r="G38" s="25" t="s">
        <v>66</v>
      </c>
      <c r="H38" s="26" t="s">
        <v>21</v>
      </c>
      <c r="I38" s="25" t="s">
        <v>67</v>
      </c>
      <c r="J38" s="27"/>
      <c r="K38" s="52" t="s">
        <v>21</v>
      </c>
      <c r="L38" s="29" t="s">
        <v>68</v>
      </c>
      <c r="M38" s="54" t="s">
        <v>21</v>
      </c>
      <c r="N38" s="29" t="s">
        <v>68</v>
      </c>
      <c r="O38" s="54" t="s">
        <v>21</v>
      </c>
      <c r="P38" s="29" t="s">
        <v>68</v>
      </c>
      <c r="Q38" s="27"/>
      <c r="R38" s="26" t="s">
        <v>21</v>
      </c>
      <c r="S38" s="25" t="s">
        <v>69</v>
      </c>
      <c r="T38" s="26" t="s">
        <v>21</v>
      </c>
      <c r="U38" s="25" t="s">
        <v>70</v>
      </c>
      <c r="V38" s="26" t="s">
        <v>21</v>
      </c>
      <c r="W38" s="25" t="s">
        <v>71</v>
      </c>
      <c r="X38" s="27"/>
      <c r="Y38" s="31" t="s">
        <v>72</v>
      </c>
      <c r="Z38" s="33" t="s">
        <v>73</v>
      </c>
      <c r="AA38" s="31" t="s">
        <v>72</v>
      </c>
      <c r="AB38" s="33" t="s">
        <v>74</v>
      </c>
      <c r="AC38" s="27"/>
      <c r="AD38" s="56" t="s">
        <v>84</v>
      </c>
      <c r="AE38" s="25" t="s">
        <v>113</v>
      </c>
      <c r="AF38" s="26" t="s">
        <v>84</v>
      </c>
      <c r="AG38" s="25" t="s">
        <v>128</v>
      </c>
      <c r="AH38" s="26" t="s">
        <v>84</v>
      </c>
      <c r="AI38" s="25" t="s">
        <v>114</v>
      </c>
      <c r="AJ38" s="27"/>
      <c r="AK38" s="26" t="s">
        <v>21</v>
      </c>
      <c r="AL38" s="25" t="s">
        <v>78</v>
      </c>
      <c r="AM38" s="26" t="s">
        <v>21</v>
      </c>
      <c r="AN38" s="35" t="s">
        <v>79</v>
      </c>
      <c r="AO38" s="26" t="s">
        <v>21</v>
      </c>
      <c r="AP38" s="35" t="s">
        <v>80</v>
      </c>
      <c r="AQ38" s="27"/>
      <c r="AR38" s="36" t="s">
        <v>21</v>
      </c>
      <c r="AS38" s="44" t="s">
        <v>81</v>
      </c>
      <c r="AT38" s="36" t="s">
        <v>21</v>
      </c>
      <c r="AU38" s="44" t="s">
        <v>82</v>
      </c>
      <c r="AV38" s="36" t="s">
        <v>21</v>
      </c>
      <c r="AW38" s="44" t="s">
        <v>83</v>
      </c>
      <c r="AX38" s="36" t="s">
        <v>21</v>
      </c>
      <c r="AY38" s="87" t="s">
        <v>103</v>
      </c>
      <c r="AZ38" s="27"/>
      <c r="BA38" s="58" t="s">
        <v>21</v>
      </c>
      <c r="BB38" s="25" t="s">
        <v>86</v>
      </c>
      <c r="BC38" s="59" t="s">
        <v>21</v>
      </c>
      <c r="BD38" s="25" t="s">
        <v>86</v>
      </c>
      <c r="BE38" s="59" t="s">
        <v>84</v>
      </c>
      <c r="BF38" s="25" t="s">
        <v>87</v>
      </c>
      <c r="BG38" s="27"/>
      <c r="BH38" s="36" t="s">
        <v>21</v>
      </c>
      <c r="BI38" s="25" t="s">
        <v>88</v>
      </c>
      <c r="BJ38" s="36" t="s">
        <v>21</v>
      </c>
      <c r="BK38" s="25" t="s">
        <v>89</v>
      </c>
      <c r="BL38" s="27"/>
      <c r="BM38" s="60" t="s">
        <v>84</v>
      </c>
      <c r="BN38" s="25" t="s">
        <v>199</v>
      </c>
      <c r="BO38" s="27"/>
      <c r="BP38" s="36" t="s">
        <v>21</v>
      </c>
      <c r="BQ38" s="44" t="s">
        <v>91</v>
      </c>
      <c r="BR38" s="36" t="s">
        <v>21</v>
      </c>
      <c r="BS38" s="38" t="s">
        <v>92</v>
      </c>
      <c r="BT38" s="45"/>
      <c r="BU38" s="79">
        <v>3</v>
      </c>
      <c r="BV38" s="64"/>
      <c r="BW38" s="48"/>
      <c r="BX38" s="63">
        <v>1</v>
      </c>
      <c r="BY38" s="63">
        <v>2</v>
      </c>
      <c r="BZ38" s="50"/>
      <c r="CA38" s="65" t="s">
        <v>21</v>
      </c>
    </row>
    <row r="39" spans="1:81" ht="37.5" customHeight="1">
      <c r="A39" s="22">
        <v>27</v>
      </c>
      <c r="B39" s="23" t="s">
        <v>200</v>
      </c>
      <c r="C39" s="23" t="s">
        <v>201</v>
      </c>
      <c r="D39" s="23" t="s">
        <v>202</v>
      </c>
      <c r="E39" s="15"/>
      <c r="F39" s="26" t="s">
        <v>84</v>
      </c>
      <c r="G39" s="25" t="s">
        <v>96</v>
      </c>
      <c r="H39" s="26" t="s">
        <v>84</v>
      </c>
      <c r="I39" s="25" t="s">
        <v>97</v>
      </c>
      <c r="J39" s="27"/>
      <c r="K39" s="52" t="s">
        <v>21</v>
      </c>
      <c r="L39" s="29" t="s">
        <v>68</v>
      </c>
      <c r="M39" s="54" t="s">
        <v>21</v>
      </c>
      <c r="N39" s="29" t="s">
        <v>68</v>
      </c>
      <c r="O39" s="54" t="s">
        <v>21</v>
      </c>
      <c r="P39" s="29" t="s">
        <v>68</v>
      </c>
      <c r="Q39" s="27"/>
      <c r="R39" s="26" t="s">
        <v>21</v>
      </c>
      <c r="S39" s="25" t="s">
        <v>69</v>
      </c>
      <c r="T39" s="26" t="s">
        <v>21</v>
      </c>
      <c r="U39" s="25" t="s">
        <v>70</v>
      </c>
      <c r="V39" s="26" t="s">
        <v>21</v>
      </c>
      <c r="W39" s="25" t="s">
        <v>71</v>
      </c>
      <c r="X39" s="27"/>
      <c r="Y39" s="31" t="s">
        <v>72</v>
      </c>
      <c r="Z39" s="33" t="s">
        <v>73</v>
      </c>
      <c r="AA39" s="31" t="s">
        <v>21</v>
      </c>
      <c r="AB39" s="33" t="s">
        <v>74</v>
      </c>
      <c r="AC39" s="27"/>
      <c r="AD39" s="56" t="s">
        <v>84</v>
      </c>
      <c r="AE39" s="33" t="s">
        <v>113</v>
      </c>
      <c r="AF39" s="26" t="s">
        <v>84</v>
      </c>
      <c r="AG39" s="33" t="s">
        <v>128</v>
      </c>
      <c r="AH39" s="26" t="s">
        <v>21</v>
      </c>
      <c r="AI39" s="25" t="s">
        <v>203</v>
      </c>
      <c r="AJ39" s="27"/>
      <c r="AK39" s="26" t="s">
        <v>21</v>
      </c>
      <c r="AL39" s="57" t="s">
        <v>78</v>
      </c>
      <c r="AM39" s="26" t="s">
        <v>21</v>
      </c>
      <c r="AN39" s="25" t="s">
        <v>79</v>
      </c>
      <c r="AO39" s="26" t="s">
        <v>21</v>
      </c>
      <c r="AP39" s="25" t="s">
        <v>80</v>
      </c>
      <c r="AQ39" s="27"/>
      <c r="AR39" s="36" t="s">
        <v>21</v>
      </c>
      <c r="AS39" s="44" t="s">
        <v>81</v>
      </c>
      <c r="AT39" s="36" t="s">
        <v>21</v>
      </c>
      <c r="AU39" s="44" t="s">
        <v>82</v>
      </c>
      <c r="AV39" s="36" t="s">
        <v>21</v>
      </c>
      <c r="AW39" s="44" t="s">
        <v>83</v>
      </c>
      <c r="AX39" s="36" t="s">
        <v>21</v>
      </c>
      <c r="AY39" s="87" t="s">
        <v>103</v>
      </c>
      <c r="AZ39" s="27"/>
      <c r="BA39" s="58" t="s">
        <v>21</v>
      </c>
      <c r="BB39" s="25" t="s">
        <v>86</v>
      </c>
      <c r="BC39" s="59" t="s">
        <v>21</v>
      </c>
      <c r="BD39" s="25" t="s">
        <v>86</v>
      </c>
      <c r="BE39" s="59" t="s">
        <v>21</v>
      </c>
      <c r="BF39" s="25" t="s">
        <v>86</v>
      </c>
      <c r="BG39" s="27"/>
      <c r="BH39" s="36" t="s">
        <v>21</v>
      </c>
      <c r="BI39" s="25" t="s">
        <v>88</v>
      </c>
      <c r="BJ39" s="36" t="s">
        <v>21</v>
      </c>
      <c r="BK39" s="25" t="s">
        <v>89</v>
      </c>
      <c r="BL39" s="27"/>
      <c r="BM39" s="60" t="s">
        <v>21</v>
      </c>
      <c r="BN39" s="33" t="s">
        <v>183</v>
      </c>
      <c r="BO39" s="27"/>
      <c r="BP39" s="36" t="s">
        <v>21</v>
      </c>
      <c r="BQ39" s="44" t="s">
        <v>91</v>
      </c>
      <c r="BR39" s="36" t="s">
        <v>21</v>
      </c>
      <c r="BS39" s="38" t="s">
        <v>92</v>
      </c>
      <c r="BT39" s="45"/>
      <c r="BU39" s="79"/>
      <c r="BV39" s="64"/>
      <c r="BW39" s="48"/>
      <c r="BX39" s="63"/>
      <c r="BY39" s="63">
        <v>1</v>
      </c>
      <c r="BZ39" s="50"/>
      <c r="CA39" s="65" t="s">
        <v>21</v>
      </c>
    </row>
    <row r="40" spans="1:81" ht="37.5" customHeight="1">
      <c r="A40" s="22">
        <v>28</v>
      </c>
      <c r="B40" s="23" t="s">
        <v>204</v>
      </c>
      <c r="C40" s="23" t="s">
        <v>205</v>
      </c>
      <c r="D40" s="23" t="s">
        <v>206</v>
      </c>
      <c r="E40" s="15"/>
      <c r="F40" s="26" t="s">
        <v>84</v>
      </c>
      <c r="G40" s="25" t="s">
        <v>96</v>
      </c>
      <c r="H40" s="26" t="s">
        <v>84</v>
      </c>
      <c r="I40" s="25" t="s">
        <v>97</v>
      </c>
      <c r="J40" s="27"/>
      <c r="K40" s="52" t="s">
        <v>84</v>
      </c>
      <c r="L40" s="53" t="s">
        <v>98</v>
      </c>
      <c r="M40" s="54" t="s">
        <v>84</v>
      </c>
      <c r="N40" s="53" t="s">
        <v>98</v>
      </c>
      <c r="O40" s="54" t="s">
        <v>84</v>
      </c>
      <c r="P40" s="53" t="s">
        <v>98</v>
      </c>
      <c r="Q40" s="27"/>
      <c r="R40" s="26" t="s">
        <v>84</v>
      </c>
      <c r="S40" s="25" t="s">
        <v>166</v>
      </c>
      <c r="T40" s="26" t="s">
        <v>21</v>
      </c>
      <c r="U40" s="25" t="s">
        <v>70</v>
      </c>
      <c r="V40" s="26" t="s">
        <v>21</v>
      </c>
      <c r="W40" s="25" t="s">
        <v>71</v>
      </c>
      <c r="X40" s="27"/>
      <c r="Y40" s="31" t="s">
        <v>75</v>
      </c>
      <c r="Z40" s="33" t="s">
        <v>99</v>
      </c>
      <c r="AA40" s="31" t="s">
        <v>84</v>
      </c>
      <c r="AB40" s="33" t="s">
        <v>127</v>
      </c>
      <c r="AC40" s="27"/>
      <c r="AD40" s="56" t="s">
        <v>75</v>
      </c>
      <c r="AE40" s="33" t="s">
        <v>76</v>
      </c>
      <c r="AF40" s="26" t="s">
        <v>75</v>
      </c>
      <c r="AG40" s="33" t="s">
        <v>76</v>
      </c>
      <c r="AH40" s="26" t="s">
        <v>75</v>
      </c>
      <c r="AI40" s="33" t="s">
        <v>76</v>
      </c>
      <c r="AJ40" s="27"/>
      <c r="AK40" s="26" t="s">
        <v>75</v>
      </c>
      <c r="AL40" s="25" t="s">
        <v>129</v>
      </c>
      <c r="AM40" s="26" t="s">
        <v>75</v>
      </c>
      <c r="AN40" s="35" t="s">
        <v>101</v>
      </c>
      <c r="AO40" s="26" t="s">
        <v>84</v>
      </c>
      <c r="AP40" s="35" t="s">
        <v>131</v>
      </c>
      <c r="AQ40" s="27"/>
      <c r="AR40" s="36" t="s">
        <v>21</v>
      </c>
      <c r="AS40" s="44" t="s">
        <v>81</v>
      </c>
      <c r="AT40" s="36" t="s">
        <v>84</v>
      </c>
      <c r="AU40" s="44" t="s">
        <v>115</v>
      </c>
      <c r="AV40" s="36" t="s">
        <v>75</v>
      </c>
      <c r="AW40" s="44" t="s">
        <v>139</v>
      </c>
      <c r="AX40" s="36" t="s">
        <v>21</v>
      </c>
      <c r="AY40" s="87" t="s">
        <v>103</v>
      </c>
      <c r="AZ40" s="27"/>
      <c r="BA40" s="58" t="s">
        <v>75</v>
      </c>
      <c r="BB40" s="33" t="s">
        <v>133</v>
      </c>
      <c r="BC40" s="59" t="s">
        <v>84</v>
      </c>
      <c r="BD40" s="25" t="s">
        <v>87</v>
      </c>
      <c r="BE40" s="59" t="s">
        <v>75</v>
      </c>
      <c r="BF40" s="33" t="s">
        <v>133</v>
      </c>
      <c r="BG40" s="27"/>
      <c r="BH40" s="36" t="s">
        <v>84</v>
      </c>
      <c r="BI40" s="25" t="s">
        <v>104</v>
      </c>
      <c r="BJ40" s="36" t="s">
        <v>21</v>
      </c>
      <c r="BK40" s="25" t="s">
        <v>89</v>
      </c>
      <c r="BL40" s="27"/>
      <c r="BM40" s="60" t="s">
        <v>84</v>
      </c>
      <c r="BN40" s="33" t="s">
        <v>207</v>
      </c>
      <c r="BO40" s="27"/>
      <c r="BP40" s="36" t="s">
        <v>21</v>
      </c>
      <c r="BQ40" s="44" t="s">
        <v>91</v>
      </c>
      <c r="BR40" s="36" t="s">
        <v>21</v>
      </c>
      <c r="BS40" s="38" t="s">
        <v>92</v>
      </c>
      <c r="BT40" s="45"/>
      <c r="BU40" s="79">
        <v>2</v>
      </c>
      <c r="BV40" s="63">
        <v>6</v>
      </c>
      <c r="BW40" s="48"/>
      <c r="BX40" s="64"/>
      <c r="BY40" s="63">
        <v>2</v>
      </c>
      <c r="BZ40" s="50"/>
      <c r="CA40" s="65" t="s">
        <v>21</v>
      </c>
    </row>
    <row r="41" spans="1:81" ht="37.5" customHeight="1">
      <c r="A41" s="22">
        <v>29</v>
      </c>
      <c r="B41" s="23" t="s">
        <v>208</v>
      </c>
      <c r="C41" s="23" t="s">
        <v>209</v>
      </c>
      <c r="D41" s="23" t="s">
        <v>210</v>
      </c>
      <c r="E41" s="15"/>
      <c r="F41" s="26" t="s">
        <v>84</v>
      </c>
      <c r="G41" s="25" t="s">
        <v>96</v>
      </c>
      <c r="H41" s="26" t="s">
        <v>84</v>
      </c>
      <c r="I41" s="25" t="s">
        <v>97</v>
      </c>
      <c r="J41" s="27"/>
      <c r="K41" s="52" t="s">
        <v>84</v>
      </c>
      <c r="L41" s="53" t="s">
        <v>98</v>
      </c>
      <c r="M41" s="54" t="s">
        <v>84</v>
      </c>
      <c r="N41" s="53" t="s">
        <v>98</v>
      </c>
      <c r="O41" s="54" t="s">
        <v>84</v>
      </c>
      <c r="P41" s="53" t="s">
        <v>98</v>
      </c>
      <c r="Q41" s="27"/>
      <c r="R41" s="26" t="s">
        <v>84</v>
      </c>
      <c r="S41" s="25" t="s">
        <v>166</v>
      </c>
      <c r="T41" s="26" t="s">
        <v>21</v>
      </c>
      <c r="U41" s="25" t="s">
        <v>70</v>
      </c>
      <c r="V41" s="26" t="s">
        <v>21</v>
      </c>
      <c r="W41" s="25" t="s">
        <v>71</v>
      </c>
      <c r="X41" s="27"/>
      <c r="Y41" s="31" t="s">
        <v>21</v>
      </c>
      <c r="Z41" s="33" t="s">
        <v>73</v>
      </c>
      <c r="AA41" s="31" t="s">
        <v>21</v>
      </c>
      <c r="AB41" s="33" t="s">
        <v>74</v>
      </c>
      <c r="AC41" s="27"/>
      <c r="AD41" s="56" t="s">
        <v>75</v>
      </c>
      <c r="AE41" s="33" t="s">
        <v>76</v>
      </c>
      <c r="AF41" s="26" t="s">
        <v>75</v>
      </c>
      <c r="AG41" s="33" t="s">
        <v>76</v>
      </c>
      <c r="AH41" s="26" t="s">
        <v>84</v>
      </c>
      <c r="AI41" s="25" t="s">
        <v>114</v>
      </c>
      <c r="AJ41" s="27"/>
      <c r="AK41" s="26" t="s">
        <v>84</v>
      </c>
      <c r="AL41" s="57" t="s">
        <v>100</v>
      </c>
      <c r="AM41" s="26" t="s">
        <v>84</v>
      </c>
      <c r="AN41" s="25" t="s">
        <v>130</v>
      </c>
      <c r="AO41" s="26" t="s">
        <v>84</v>
      </c>
      <c r="AP41" s="25" t="s">
        <v>131</v>
      </c>
      <c r="AQ41" s="27"/>
      <c r="AR41" s="36" t="s">
        <v>21</v>
      </c>
      <c r="AS41" s="44" t="s">
        <v>81</v>
      </c>
      <c r="AT41" s="36" t="s">
        <v>75</v>
      </c>
      <c r="AU41" s="44" t="s">
        <v>139</v>
      </c>
      <c r="AV41" s="36" t="s">
        <v>84</v>
      </c>
      <c r="AW41" s="44" t="s">
        <v>160</v>
      </c>
      <c r="AX41" s="36" t="s">
        <v>21</v>
      </c>
      <c r="AY41" s="87" t="s">
        <v>103</v>
      </c>
      <c r="AZ41" s="27"/>
      <c r="BA41" s="58" t="s">
        <v>84</v>
      </c>
      <c r="BB41" s="25" t="s">
        <v>87</v>
      </c>
      <c r="BC41" s="59" t="s">
        <v>84</v>
      </c>
      <c r="BD41" s="25" t="s">
        <v>87</v>
      </c>
      <c r="BE41" s="59" t="s">
        <v>84</v>
      </c>
      <c r="BF41" s="25" t="s">
        <v>87</v>
      </c>
      <c r="BG41" s="27"/>
      <c r="BH41" s="36" t="s">
        <v>21</v>
      </c>
      <c r="BI41" s="25" t="s">
        <v>88</v>
      </c>
      <c r="BJ41" s="36" t="s">
        <v>21</v>
      </c>
      <c r="BK41" s="25" t="s">
        <v>89</v>
      </c>
      <c r="BL41" s="27"/>
      <c r="BM41" s="60" t="s">
        <v>84</v>
      </c>
      <c r="BN41" s="33" t="s">
        <v>199</v>
      </c>
      <c r="BO41" s="27"/>
      <c r="BP41" s="36" t="s">
        <v>21</v>
      </c>
      <c r="BQ41" s="44" t="s">
        <v>91</v>
      </c>
      <c r="BR41" s="36" t="s">
        <v>21</v>
      </c>
      <c r="BS41" s="38" t="s">
        <v>92</v>
      </c>
      <c r="BT41" s="45"/>
      <c r="BU41" s="62"/>
      <c r="BV41" s="63">
        <v>18</v>
      </c>
      <c r="BW41" s="48"/>
      <c r="BX41" s="64"/>
      <c r="BY41" s="63">
        <v>5</v>
      </c>
      <c r="BZ41" s="50"/>
      <c r="CA41" s="65" t="s">
        <v>75</v>
      </c>
    </row>
    <row r="42" spans="1:81" ht="37.5" customHeight="1">
      <c r="A42" s="22">
        <v>30</v>
      </c>
      <c r="B42" s="23" t="s">
        <v>211</v>
      </c>
      <c r="C42" s="23" t="s">
        <v>212</v>
      </c>
      <c r="D42" s="23" t="s">
        <v>213</v>
      </c>
      <c r="E42" s="15"/>
      <c r="F42" s="26" t="s">
        <v>84</v>
      </c>
      <c r="G42" s="25" t="s">
        <v>96</v>
      </c>
      <c r="H42" s="26" t="s">
        <v>84</v>
      </c>
      <c r="I42" s="25" t="s">
        <v>97</v>
      </c>
      <c r="J42" s="27"/>
      <c r="K42" s="52" t="s">
        <v>84</v>
      </c>
      <c r="L42" s="53" t="s">
        <v>98</v>
      </c>
      <c r="M42" s="54" t="s">
        <v>84</v>
      </c>
      <c r="N42" s="53" t="s">
        <v>98</v>
      </c>
      <c r="O42" s="54" t="s">
        <v>84</v>
      </c>
      <c r="P42" s="53" t="s">
        <v>98</v>
      </c>
      <c r="Q42" s="27"/>
      <c r="R42" s="26" t="s">
        <v>21</v>
      </c>
      <c r="S42" s="25" t="s">
        <v>69</v>
      </c>
      <c r="T42" s="26" t="s">
        <v>21</v>
      </c>
      <c r="U42" s="25" t="s">
        <v>70</v>
      </c>
      <c r="V42" s="26" t="s">
        <v>21</v>
      </c>
      <c r="W42" s="25" t="s">
        <v>71</v>
      </c>
      <c r="X42" s="27"/>
      <c r="Y42" s="31" t="s">
        <v>75</v>
      </c>
      <c r="Z42" s="33" t="s">
        <v>99</v>
      </c>
      <c r="AA42" s="31" t="s">
        <v>84</v>
      </c>
      <c r="AB42" s="33" t="s">
        <v>127</v>
      </c>
      <c r="AC42" s="27"/>
      <c r="AD42" s="56" t="s">
        <v>75</v>
      </c>
      <c r="AE42" s="33" t="s">
        <v>76</v>
      </c>
      <c r="AF42" s="26" t="s">
        <v>75</v>
      </c>
      <c r="AG42" s="33" t="s">
        <v>76</v>
      </c>
      <c r="AH42" s="26" t="s">
        <v>75</v>
      </c>
      <c r="AI42" s="33" t="s">
        <v>76</v>
      </c>
      <c r="AJ42" s="27"/>
      <c r="AK42" s="26" t="s">
        <v>21</v>
      </c>
      <c r="AL42" s="57" t="s">
        <v>78</v>
      </c>
      <c r="AM42" s="26" t="s">
        <v>21</v>
      </c>
      <c r="AN42" s="25" t="s">
        <v>79</v>
      </c>
      <c r="AO42" s="26" t="s">
        <v>84</v>
      </c>
      <c r="AP42" s="25" t="s">
        <v>131</v>
      </c>
      <c r="AQ42" s="27"/>
      <c r="AR42" s="36" t="s">
        <v>21</v>
      </c>
      <c r="AS42" s="44" t="s">
        <v>81</v>
      </c>
      <c r="AT42" s="36" t="s">
        <v>75</v>
      </c>
      <c r="AU42" s="86" t="s">
        <v>139</v>
      </c>
      <c r="AV42" s="36" t="s">
        <v>21</v>
      </c>
      <c r="AW42" s="44" t="s">
        <v>83</v>
      </c>
      <c r="AX42" s="36" t="s">
        <v>21</v>
      </c>
      <c r="AY42" s="87" t="s">
        <v>103</v>
      </c>
      <c r="AZ42" s="27"/>
      <c r="BA42" s="58" t="s">
        <v>75</v>
      </c>
      <c r="BB42" s="33" t="s">
        <v>133</v>
      </c>
      <c r="BC42" s="59" t="s">
        <v>84</v>
      </c>
      <c r="BD42" s="25" t="s">
        <v>87</v>
      </c>
      <c r="BE42" s="59" t="s">
        <v>75</v>
      </c>
      <c r="BF42" s="33" t="s">
        <v>133</v>
      </c>
      <c r="BG42" s="27"/>
      <c r="BH42" s="36" t="s">
        <v>84</v>
      </c>
      <c r="BI42" s="25" t="s">
        <v>104</v>
      </c>
      <c r="BJ42" s="36" t="s">
        <v>21</v>
      </c>
      <c r="BK42" s="25" t="s">
        <v>89</v>
      </c>
      <c r="BL42" s="27"/>
      <c r="BM42" s="60" t="s">
        <v>72</v>
      </c>
      <c r="BN42" s="61" t="s">
        <v>90</v>
      </c>
      <c r="BO42" s="27"/>
      <c r="BP42" s="36" t="s">
        <v>21</v>
      </c>
      <c r="BQ42" s="44" t="s">
        <v>91</v>
      </c>
      <c r="BR42" s="36" t="s">
        <v>21</v>
      </c>
      <c r="BS42" s="38" t="s">
        <v>92</v>
      </c>
      <c r="BT42" s="45"/>
      <c r="BU42" s="79">
        <v>2</v>
      </c>
      <c r="BV42" s="63">
        <v>4</v>
      </c>
      <c r="BW42" s="48"/>
      <c r="BX42" s="64"/>
      <c r="BY42" s="64"/>
      <c r="BZ42" s="50"/>
      <c r="CA42" s="65" t="s">
        <v>21</v>
      </c>
    </row>
    <row r="43" spans="1:81" ht="37.5" customHeight="1">
      <c r="A43" s="22">
        <v>31</v>
      </c>
      <c r="B43" s="23" t="s">
        <v>214</v>
      </c>
      <c r="C43" s="23" t="s">
        <v>215</v>
      </c>
      <c r="D43" s="23" t="s">
        <v>216</v>
      </c>
      <c r="E43" s="15"/>
      <c r="F43" s="26" t="s">
        <v>21</v>
      </c>
      <c r="G43" s="25" t="s">
        <v>66</v>
      </c>
      <c r="H43" s="26" t="s">
        <v>21</v>
      </c>
      <c r="I43" s="25" t="s">
        <v>67</v>
      </c>
      <c r="J43" s="27"/>
      <c r="K43" s="52" t="s">
        <v>84</v>
      </c>
      <c r="L43" s="53" t="s">
        <v>98</v>
      </c>
      <c r="M43" s="54" t="s">
        <v>84</v>
      </c>
      <c r="N43" s="53" t="s">
        <v>98</v>
      </c>
      <c r="O43" s="54" t="s">
        <v>84</v>
      </c>
      <c r="P43" s="53" t="s">
        <v>98</v>
      </c>
      <c r="Q43" s="27"/>
      <c r="R43" s="26" t="s">
        <v>21</v>
      </c>
      <c r="S43" s="25" t="s">
        <v>69</v>
      </c>
      <c r="T43" s="26" t="s">
        <v>21</v>
      </c>
      <c r="U43" s="25" t="s">
        <v>70</v>
      </c>
      <c r="V43" s="26" t="s">
        <v>21</v>
      </c>
      <c r="W43" s="25" t="s">
        <v>71</v>
      </c>
      <c r="X43" s="27"/>
      <c r="Y43" s="31" t="s">
        <v>21</v>
      </c>
      <c r="Z43" s="33" t="s">
        <v>73</v>
      </c>
      <c r="AA43" s="31" t="s">
        <v>21</v>
      </c>
      <c r="AB43" s="33" t="s">
        <v>74</v>
      </c>
      <c r="AC43" s="27"/>
      <c r="AD43" s="56" t="s">
        <v>75</v>
      </c>
      <c r="AE43" s="33" t="s">
        <v>76</v>
      </c>
      <c r="AF43" s="26" t="s">
        <v>84</v>
      </c>
      <c r="AG43" s="33" t="s">
        <v>128</v>
      </c>
      <c r="AH43" s="26" t="s">
        <v>75</v>
      </c>
      <c r="AI43" s="33" t="s">
        <v>76</v>
      </c>
      <c r="AJ43" s="27"/>
      <c r="AK43" s="26" t="s">
        <v>84</v>
      </c>
      <c r="AL43" s="25" t="s">
        <v>100</v>
      </c>
      <c r="AM43" s="26" t="s">
        <v>84</v>
      </c>
      <c r="AN43" s="25" t="s">
        <v>130</v>
      </c>
      <c r="AO43" s="26" t="s">
        <v>75</v>
      </c>
      <c r="AP43" s="35" t="s">
        <v>102</v>
      </c>
      <c r="AQ43" s="27"/>
      <c r="AR43" s="36" t="s">
        <v>21</v>
      </c>
      <c r="AS43" s="44" t="s">
        <v>81</v>
      </c>
      <c r="AT43" s="36" t="s">
        <v>21</v>
      </c>
      <c r="AU43" s="44" t="s">
        <v>82</v>
      </c>
      <c r="AV43" s="36" t="s">
        <v>21</v>
      </c>
      <c r="AW43" s="44" t="s">
        <v>83</v>
      </c>
      <c r="AX43" s="36" t="s">
        <v>75</v>
      </c>
      <c r="AY43" s="44" t="s">
        <v>139</v>
      </c>
      <c r="AZ43" s="27"/>
      <c r="BA43" s="58" t="s">
        <v>84</v>
      </c>
      <c r="BB43" s="25" t="s">
        <v>87</v>
      </c>
      <c r="BC43" s="59" t="s">
        <v>84</v>
      </c>
      <c r="BD43" s="25" t="s">
        <v>87</v>
      </c>
      <c r="BE43" s="59" t="s">
        <v>84</v>
      </c>
      <c r="BF43" s="25" t="s">
        <v>87</v>
      </c>
      <c r="BG43" s="27"/>
      <c r="BH43" s="36" t="s">
        <v>21</v>
      </c>
      <c r="BI43" s="25" t="s">
        <v>88</v>
      </c>
      <c r="BJ43" s="36" t="s">
        <v>21</v>
      </c>
      <c r="BK43" s="25" t="s">
        <v>89</v>
      </c>
      <c r="BL43" s="27"/>
      <c r="BM43" s="60" t="s">
        <v>72</v>
      </c>
      <c r="BN43" s="61" t="s">
        <v>90</v>
      </c>
      <c r="BO43" s="27"/>
      <c r="BP43" s="36" t="s">
        <v>21</v>
      </c>
      <c r="BQ43" s="44" t="s">
        <v>91</v>
      </c>
      <c r="BR43" s="36" t="s">
        <v>21</v>
      </c>
      <c r="BS43" s="38" t="s">
        <v>92</v>
      </c>
      <c r="BT43" s="45"/>
      <c r="BU43" s="79">
        <v>3</v>
      </c>
      <c r="BV43" s="63">
        <v>1</v>
      </c>
      <c r="BW43" s="48"/>
      <c r="BX43" s="63">
        <v>2</v>
      </c>
      <c r="BY43" s="63">
        <v>10</v>
      </c>
      <c r="BZ43" s="50"/>
      <c r="CA43" s="65" t="s">
        <v>21</v>
      </c>
    </row>
    <row r="44" spans="1:81" ht="37.5" customHeight="1">
      <c r="A44" s="22">
        <v>32</v>
      </c>
      <c r="B44" s="23" t="s">
        <v>217</v>
      </c>
      <c r="C44" s="23" t="s">
        <v>94</v>
      </c>
      <c r="D44" s="23" t="s">
        <v>218</v>
      </c>
      <c r="E44" s="15"/>
      <c r="F44" s="26" t="s">
        <v>21</v>
      </c>
      <c r="G44" s="25" t="s">
        <v>66</v>
      </c>
      <c r="H44" s="26" t="s">
        <v>21</v>
      </c>
      <c r="I44" s="25" t="s">
        <v>67</v>
      </c>
      <c r="J44" s="27"/>
      <c r="K44" s="92" t="s">
        <v>21</v>
      </c>
      <c r="L44" s="29" t="s">
        <v>68</v>
      </c>
      <c r="M44" s="93" t="s">
        <v>21</v>
      </c>
      <c r="N44" s="29" t="s">
        <v>68</v>
      </c>
      <c r="O44" s="93" t="s">
        <v>21</v>
      </c>
      <c r="P44" s="29" t="s">
        <v>68</v>
      </c>
      <c r="Q44" s="27"/>
      <c r="R44" s="26" t="s">
        <v>21</v>
      </c>
      <c r="S44" s="25" t="s">
        <v>69</v>
      </c>
      <c r="T44" s="26" t="s">
        <v>21</v>
      </c>
      <c r="U44" s="25" t="s">
        <v>70</v>
      </c>
      <c r="V44" s="26" t="s">
        <v>21</v>
      </c>
      <c r="W44" s="25" t="s">
        <v>71</v>
      </c>
      <c r="X44" s="27"/>
      <c r="Y44" s="31" t="s">
        <v>21</v>
      </c>
      <c r="Z44" s="33" t="s">
        <v>73</v>
      </c>
      <c r="AA44" s="31" t="s">
        <v>72</v>
      </c>
      <c r="AB44" s="33" t="s">
        <v>74</v>
      </c>
      <c r="AC44" s="27"/>
      <c r="AD44" s="94" t="s">
        <v>84</v>
      </c>
      <c r="AE44" s="95" t="s">
        <v>113</v>
      </c>
      <c r="AF44" s="96" t="s">
        <v>84</v>
      </c>
      <c r="AG44" s="97" t="s">
        <v>128</v>
      </c>
      <c r="AH44" s="96" t="s">
        <v>84</v>
      </c>
      <c r="AI44" s="98" t="s">
        <v>114</v>
      </c>
      <c r="AJ44" s="27"/>
      <c r="AK44" s="26" t="s">
        <v>84</v>
      </c>
      <c r="AL44" s="35" t="s">
        <v>100</v>
      </c>
      <c r="AM44" s="26" t="s">
        <v>21</v>
      </c>
      <c r="AN44" s="35" t="s">
        <v>79</v>
      </c>
      <c r="AO44" s="26" t="s">
        <v>21</v>
      </c>
      <c r="AP44" s="35" t="s">
        <v>80</v>
      </c>
      <c r="AQ44" s="27"/>
      <c r="AR44" s="36" t="s">
        <v>21</v>
      </c>
      <c r="AS44" s="44" t="s">
        <v>81</v>
      </c>
      <c r="AT44" s="36" t="s">
        <v>21</v>
      </c>
      <c r="AU44" s="44" t="s">
        <v>82</v>
      </c>
      <c r="AV44" s="36" t="s">
        <v>21</v>
      </c>
      <c r="AW44" s="44" t="s">
        <v>83</v>
      </c>
      <c r="AX44" s="36" t="s">
        <v>21</v>
      </c>
      <c r="AY44" s="87" t="s">
        <v>103</v>
      </c>
      <c r="AZ44" s="27"/>
      <c r="BA44" s="99" t="s">
        <v>84</v>
      </c>
      <c r="BB44" s="25" t="s">
        <v>87</v>
      </c>
      <c r="BC44" s="37" t="s">
        <v>84</v>
      </c>
      <c r="BD44" s="25" t="s">
        <v>87</v>
      </c>
      <c r="BE44" s="37" t="s">
        <v>84</v>
      </c>
      <c r="BF44" s="25" t="s">
        <v>87</v>
      </c>
      <c r="BG44" s="27"/>
      <c r="BH44" s="36" t="s">
        <v>21</v>
      </c>
      <c r="BI44" s="25" t="s">
        <v>88</v>
      </c>
      <c r="BJ44" s="36" t="s">
        <v>21</v>
      </c>
      <c r="BK44" s="25" t="s">
        <v>89</v>
      </c>
      <c r="BL44" s="27"/>
      <c r="BM44" s="100" t="s">
        <v>72</v>
      </c>
      <c r="BN44" s="61" t="s">
        <v>90</v>
      </c>
      <c r="BO44" s="27"/>
      <c r="BP44" s="36" t="s">
        <v>21</v>
      </c>
      <c r="BQ44" s="44" t="s">
        <v>91</v>
      </c>
      <c r="BR44" s="36" t="s">
        <v>21</v>
      </c>
      <c r="BS44" s="38" t="s">
        <v>92</v>
      </c>
      <c r="BT44" s="45"/>
      <c r="BU44" s="101"/>
      <c r="BV44" s="102"/>
      <c r="BW44" s="48"/>
      <c r="BX44" s="103">
        <v>2</v>
      </c>
      <c r="BY44" s="102"/>
      <c r="BZ44" s="50"/>
      <c r="CA44" s="104" t="s">
        <v>21</v>
      </c>
    </row>
    <row r="45" spans="1:81" ht="37.5" customHeight="1">
      <c r="A45" s="22">
        <v>33</v>
      </c>
      <c r="B45" s="23" t="s">
        <v>219</v>
      </c>
      <c r="C45" s="23" t="s">
        <v>220</v>
      </c>
      <c r="D45" s="23" t="s">
        <v>221</v>
      </c>
      <c r="E45" s="15"/>
      <c r="F45" s="96" t="s">
        <v>21</v>
      </c>
      <c r="G45" s="25" t="s">
        <v>66</v>
      </c>
      <c r="H45" s="96" t="s">
        <v>21</v>
      </c>
      <c r="I45" s="25" t="s">
        <v>67</v>
      </c>
      <c r="J45" s="27"/>
      <c r="K45" s="105" t="s">
        <v>21</v>
      </c>
      <c r="L45" s="29" t="s">
        <v>68</v>
      </c>
      <c r="M45" s="105" t="s">
        <v>21</v>
      </c>
      <c r="N45" s="29" t="s">
        <v>68</v>
      </c>
      <c r="O45" s="105" t="s">
        <v>21</v>
      </c>
      <c r="P45" s="29" t="s">
        <v>68</v>
      </c>
      <c r="Q45" s="106"/>
      <c r="R45" s="107" t="s">
        <v>21</v>
      </c>
      <c r="S45" s="98" t="s">
        <v>69</v>
      </c>
      <c r="T45" s="96" t="s">
        <v>21</v>
      </c>
      <c r="U45" s="98" t="s">
        <v>70</v>
      </c>
      <c r="V45" s="96" t="s">
        <v>21</v>
      </c>
      <c r="W45" s="98" t="s">
        <v>71</v>
      </c>
      <c r="X45" s="27"/>
      <c r="Y45" s="108" t="s">
        <v>72</v>
      </c>
      <c r="Z45" s="97" t="s">
        <v>73</v>
      </c>
      <c r="AA45" s="108" t="s">
        <v>21</v>
      </c>
      <c r="AB45" s="97" t="s">
        <v>74</v>
      </c>
      <c r="AC45" s="27"/>
      <c r="AD45" s="41" t="s">
        <v>84</v>
      </c>
      <c r="AE45" s="33" t="s">
        <v>113</v>
      </c>
      <c r="AF45" s="31" t="s">
        <v>84</v>
      </c>
      <c r="AG45" s="33" t="s">
        <v>128</v>
      </c>
      <c r="AH45" s="31" t="s">
        <v>84</v>
      </c>
      <c r="AI45" s="25" t="s">
        <v>114</v>
      </c>
      <c r="AJ45" s="106"/>
      <c r="AK45" s="107" t="s">
        <v>21</v>
      </c>
      <c r="AL45" s="109" t="s">
        <v>78</v>
      </c>
      <c r="AM45" s="96" t="s">
        <v>21</v>
      </c>
      <c r="AN45" s="98" t="s">
        <v>79</v>
      </c>
      <c r="AO45" s="96" t="s">
        <v>21</v>
      </c>
      <c r="AP45" s="98" t="s">
        <v>80</v>
      </c>
      <c r="AQ45" s="27"/>
      <c r="AR45" s="110" t="s">
        <v>21</v>
      </c>
      <c r="AS45" s="44" t="s">
        <v>81</v>
      </c>
      <c r="AT45" s="110" t="s">
        <v>21</v>
      </c>
      <c r="AU45" s="44" t="s">
        <v>82</v>
      </c>
      <c r="AV45" s="110" t="s">
        <v>21</v>
      </c>
      <c r="AW45" s="44" t="s">
        <v>83</v>
      </c>
      <c r="AX45" s="110" t="s">
        <v>21</v>
      </c>
      <c r="AY45" s="87" t="s">
        <v>103</v>
      </c>
      <c r="AZ45" s="27"/>
      <c r="BA45" s="111" t="s">
        <v>21</v>
      </c>
      <c r="BB45" s="25" t="s">
        <v>86</v>
      </c>
      <c r="BC45" s="111" t="s">
        <v>21</v>
      </c>
      <c r="BD45" s="25" t="s">
        <v>86</v>
      </c>
      <c r="BE45" s="111" t="s">
        <v>21</v>
      </c>
      <c r="BF45" s="25" t="s">
        <v>86</v>
      </c>
      <c r="BG45" s="106"/>
      <c r="BH45" s="112" t="s">
        <v>21</v>
      </c>
      <c r="BI45" s="25" t="s">
        <v>88</v>
      </c>
      <c r="BJ45" s="110" t="s">
        <v>21</v>
      </c>
      <c r="BK45" s="25" t="s">
        <v>89</v>
      </c>
      <c r="BL45" s="27"/>
      <c r="BM45" s="41" t="s">
        <v>72</v>
      </c>
      <c r="BN45" s="61" t="s">
        <v>90</v>
      </c>
      <c r="BO45" s="106"/>
      <c r="BP45" s="112" t="s">
        <v>21</v>
      </c>
      <c r="BQ45" s="44" t="s">
        <v>91</v>
      </c>
      <c r="BR45" s="110" t="s">
        <v>21</v>
      </c>
      <c r="BS45" s="38" t="s">
        <v>92</v>
      </c>
      <c r="BT45" s="45"/>
      <c r="BU45" s="46"/>
      <c r="BV45" s="46"/>
      <c r="BW45" s="113"/>
      <c r="BX45" s="33">
        <v>2</v>
      </c>
      <c r="BY45" s="46"/>
      <c r="BZ45" s="114"/>
      <c r="CA45" s="51" t="s">
        <v>21</v>
      </c>
      <c r="CB45" s="115"/>
      <c r="CC45" s="116"/>
    </row>
    <row r="46" spans="1:81" ht="37.5" customHeight="1">
      <c r="A46" s="22">
        <v>34</v>
      </c>
      <c r="B46" s="66" t="s">
        <v>219</v>
      </c>
      <c r="C46" s="66" t="s">
        <v>222</v>
      </c>
      <c r="D46" s="66" t="s">
        <v>223</v>
      </c>
      <c r="E46" s="15"/>
      <c r="F46" s="117"/>
      <c r="G46" s="118"/>
      <c r="H46" s="117" t="s">
        <v>109</v>
      </c>
      <c r="I46" s="118"/>
      <c r="J46" s="27"/>
      <c r="K46" s="119"/>
      <c r="L46" s="91"/>
      <c r="M46" s="119"/>
      <c r="N46" s="91"/>
      <c r="O46" s="119" t="s">
        <v>109</v>
      </c>
      <c r="P46" s="72"/>
      <c r="Q46" s="106"/>
      <c r="R46" s="120"/>
      <c r="S46" s="121"/>
      <c r="T46" s="117"/>
      <c r="U46" s="121"/>
      <c r="V46" s="117" t="s">
        <v>109</v>
      </c>
      <c r="W46" s="121"/>
      <c r="X46" s="27"/>
      <c r="Y46" s="108" t="s">
        <v>75</v>
      </c>
      <c r="Z46" s="97" t="s">
        <v>99</v>
      </c>
      <c r="AA46" s="108" t="s">
        <v>75</v>
      </c>
      <c r="AB46" s="97" t="s">
        <v>108</v>
      </c>
      <c r="AC46" s="27"/>
      <c r="AD46" s="122"/>
      <c r="AE46" s="46"/>
      <c r="AF46" s="123"/>
      <c r="AG46" s="46"/>
      <c r="AH46" s="123" t="s">
        <v>109</v>
      </c>
      <c r="AI46" s="68"/>
      <c r="AJ46" s="106"/>
      <c r="AK46" s="107" t="s">
        <v>109</v>
      </c>
      <c r="AL46" s="124"/>
      <c r="AM46" s="96" t="s">
        <v>109</v>
      </c>
      <c r="AN46" s="121"/>
      <c r="AO46" s="96" t="s">
        <v>109</v>
      </c>
      <c r="AP46" s="121"/>
      <c r="AQ46" s="27"/>
      <c r="AR46" s="125"/>
      <c r="AS46" s="121"/>
      <c r="AT46" s="125"/>
      <c r="AU46" s="121"/>
      <c r="AV46" s="125"/>
      <c r="AW46" s="121"/>
      <c r="AX46" s="125" t="s">
        <v>109</v>
      </c>
      <c r="AY46" s="121"/>
      <c r="AZ46" s="27"/>
      <c r="BA46" s="111" t="s">
        <v>109</v>
      </c>
      <c r="BB46" s="126"/>
      <c r="BC46" s="111" t="s">
        <v>109</v>
      </c>
      <c r="BD46" s="126"/>
      <c r="BE46" s="111" t="s">
        <v>109</v>
      </c>
      <c r="BF46" s="126"/>
      <c r="BG46" s="106"/>
      <c r="BH46" s="127"/>
      <c r="BI46" s="121"/>
      <c r="BJ46" s="125" t="s">
        <v>109</v>
      </c>
      <c r="BK46" s="121"/>
      <c r="BL46" s="27"/>
      <c r="BM46" s="122" t="s">
        <v>109</v>
      </c>
      <c r="BN46" s="46"/>
      <c r="BO46" s="106"/>
      <c r="BP46" s="127" t="s">
        <v>109</v>
      </c>
      <c r="BQ46" s="121"/>
      <c r="BR46" s="125" t="s">
        <v>109</v>
      </c>
      <c r="BS46" s="121"/>
      <c r="BT46" s="45"/>
      <c r="BU46" s="46"/>
      <c r="BV46" s="46"/>
      <c r="BW46" s="113"/>
      <c r="BX46" s="46"/>
      <c r="BY46" s="46"/>
      <c r="BZ46" s="114"/>
      <c r="CA46" s="128" t="s">
        <v>109</v>
      </c>
      <c r="CB46" s="115"/>
      <c r="CC46" s="116"/>
    </row>
    <row r="47" spans="1:81" ht="37.5" customHeight="1">
      <c r="A47" s="22">
        <v>35</v>
      </c>
      <c r="B47" s="23" t="s">
        <v>224</v>
      </c>
      <c r="C47" s="23" t="s">
        <v>225</v>
      </c>
      <c r="D47" s="23" t="s">
        <v>226</v>
      </c>
      <c r="E47" s="15"/>
      <c r="F47" s="96" t="s">
        <v>21</v>
      </c>
      <c r="G47" s="25" t="s">
        <v>66</v>
      </c>
      <c r="H47" s="96" t="s">
        <v>21</v>
      </c>
      <c r="I47" s="25" t="s">
        <v>67</v>
      </c>
      <c r="J47" s="27"/>
      <c r="K47" s="105" t="s">
        <v>21</v>
      </c>
      <c r="L47" s="29" t="s">
        <v>68</v>
      </c>
      <c r="M47" s="105" t="s">
        <v>21</v>
      </c>
      <c r="N47" s="29" t="s">
        <v>68</v>
      </c>
      <c r="O47" s="105" t="s">
        <v>21</v>
      </c>
      <c r="P47" s="29" t="s">
        <v>68</v>
      </c>
      <c r="Q47" s="106"/>
      <c r="R47" s="107" t="s">
        <v>84</v>
      </c>
      <c r="S47" s="98" t="s">
        <v>166</v>
      </c>
      <c r="T47" s="96" t="s">
        <v>21</v>
      </c>
      <c r="U47" s="98" t="s">
        <v>70</v>
      </c>
      <c r="V47" s="96" t="s">
        <v>21</v>
      </c>
      <c r="W47" s="98" t="s">
        <v>71</v>
      </c>
      <c r="X47" s="27"/>
      <c r="Y47" s="108" t="s">
        <v>72</v>
      </c>
      <c r="Z47" s="97" t="s">
        <v>73</v>
      </c>
      <c r="AA47" s="108" t="s">
        <v>72</v>
      </c>
      <c r="AB47" s="97" t="s">
        <v>74</v>
      </c>
      <c r="AC47" s="27"/>
      <c r="AD47" s="41" t="s">
        <v>84</v>
      </c>
      <c r="AE47" s="33" t="s">
        <v>113</v>
      </c>
      <c r="AF47" s="31" t="s">
        <v>84</v>
      </c>
      <c r="AG47" s="33" t="s">
        <v>128</v>
      </c>
      <c r="AH47" s="31" t="s">
        <v>84</v>
      </c>
      <c r="AI47" s="25" t="s">
        <v>114</v>
      </c>
      <c r="AJ47" s="106"/>
      <c r="AK47" s="107" t="s">
        <v>21</v>
      </c>
      <c r="AL47" s="109" t="s">
        <v>78</v>
      </c>
      <c r="AM47" s="96" t="s">
        <v>21</v>
      </c>
      <c r="AN47" s="98" t="s">
        <v>79</v>
      </c>
      <c r="AO47" s="96" t="s">
        <v>21</v>
      </c>
      <c r="AP47" s="98" t="s">
        <v>80</v>
      </c>
      <c r="AQ47" s="27"/>
      <c r="AR47" s="110" t="s">
        <v>21</v>
      </c>
      <c r="AS47" s="44" t="s">
        <v>81</v>
      </c>
      <c r="AT47" s="110" t="s">
        <v>21</v>
      </c>
      <c r="AU47" s="44" t="s">
        <v>82</v>
      </c>
      <c r="AV47" s="110" t="s">
        <v>21</v>
      </c>
      <c r="AW47" s="44" t="s">
        <v>83</v>
      </c>
      <c r="AX47" s="110" t="s">
        <v>21</v>
      </c>
      <c r="AY47" s="87" t="s">
        <v>103</v>
      </c>
      <c r="AZ47" s="27"/>
      <c r="BA47" s="111" t="s">
        <v>21</v>
      </c>
      <c r="BB47" s="25" t="s">
        <v>86</v>
      </c>
      <c r="BC47" s="111" t="s">
        <v>21</v>
      </c>
      <c r="BD47" s="25" t="s">
        <v>86</v>
      </c>
      <c r="BE47" s="111" t="s">
        <v>21</v>
      </c>
      <c r="BF47" s="25" t="s">
        <v>86</v>
      </c>
      <c r="BG47" s="106"/>
      <c r="BH47" s="112" t="s">
        <v>21</v>
      </c>
      <c r="BI47" s="98" t="s">
        <v>88</v>
      </c>
      <c r="BJ47" s="110" t="s">
        <v>21</v>
      </c>
      <c r="BK47" s="98" t="s">
        <v>89</v>
      </c>
      <c r="BL47" s="27"/>
      <c r="BM47" s="41" t="s">
        <v>21</v>
      </c>
      <c r="BN47" s="33" t="s">
        <v>227</v>
      </c>
      <c r="BO47" s="106"/>
      <c r="BP47" s="112" t="s">
        <v>21</v>
      </c>
      <c r="BQ47" s="44" t="s">
        <v>91</v>
      </c>
      <c r="BR47" s="110" t="s">
        <v>21</v>
      </c>
      <c r="BS47" s="38" t="s">
        <v>92</v>
      </c>
      <c r="BT47" s="45"/>
      <c r="BU47" s="46"/>
      <c r="BV47" s="33">
        <v>7</v>
      </c>
      <c r="BW47" s="113"/>
      <c r="BX47" s="46"/>
      <c r="BY47" s="33">
        <v>2</v>
      </c>
      <c r="BZ47" s="114"/>
      <c r="CA47" s="51" t="s">
        <v>21</v>
      </c>
      <c r="CB47" s="115"/>
      <c r="CC47" s="116"/>
    </row>
    <row r="48" spans="1:81" ht="19.5" customHeight="1">
      <c r="F48" s="129"/>
      <c r="G48" s="130"/>
      <c r="H48" s="130"/>
      <c r="I48" s="129"/>
      <c r="J48" s="129"/>
      <c r="K48" s="129"/>
      <c r="L48" s="129"/>
      <c r="M48" s="129"/>
      <c r="N48" s="130"/>
      <c r="O48" s="130"/>
      <c r="P48" s="129"/>
      <c r="Q48" s="129"/>
      <c r="R48" s="129"/>
      <c r="S48" s="129"/>
      <c r="T48" s="129"/>
      <c r="U48" s="130"/>
      <c r="V48" s="130"/>
      <c r="W48" s="129"/>
      <c r="X48" s="129"/>
      <c r="Y48" s="129"/>
      <c r="Z48" s="130"/>
      <c r="AA48" s="130"/>
      <c r="AB48" s="129"/>
      <c r="AC48" s="129"/>
      <c r="AD48" s="129"/>
      <c r="AE48" s="129"/>
      <c r="AF48" s="129"/>
      <c r="AG48" s="130"/>
      <c r="AH48" s="130"/>
      <c r="AI48" s="129"/>
      <c r="AJ48" s="129"/>
      <c r="AK48" s="129"/>
      <c r="AL48" s="129"/>
      <c r="AM48" s="129"/>
      <c r="AN48" s="130"/>
      <c r="AO48" s="130"/>
      <c r="AP48" s="129"/>
      <c r="AQ48" s="129"/>
      <c r="AR48" s="129"/>
      <c r="AS48" s="129"/>
      <c r="AT48" s="129"/>
      <c r="AU48" s="129"/>
      <c r="AV48" s="129"/>
      <c r="AW48" s="130"/>
      <c r="AX48" s="130"/>
      <c r="AY48" s="129"/>
      <c r="AZ48" s="129"/>
      <c r="BA48" s="129"/>
      <c r="BB48" s="129"/>
      <c r="BC48" s="129"/>
      <c r="BD48" s="130"/>
      <c r="BE48" s="130"/>
      <c r="BF48" s="129"/>
      <c r="BG48" s="129"/>
      <c r="BH48" s="129"/>
      <c r="BI48" s="130"/>
      <c r="BJ48" s="130"/>
      <c r="BK48" s="129"/>
      <c r="BL48" s="129"/>
      <c r="BM48" s="130"/>
      <c r="BN48" s="130"/>
      <c r="BO48" s="129"/>
      <c r="BP48" s="130"/>
      <c r="BQ48" s="130"/>
      <c r="BR48" s="130"/>
      <c r="BS48" s="130"/>
      <c r="BT48" s="129"/>
      <c r="BU48" s="129"/>
      <c r="BV48" s="129"/>
      <c r="BW48" s="129"/>
      <c r="BX48" s="129"/>
      <c r="BY48" s="129"/>
      <c r="BZ48" s="129"/>
      <c r="CA48" s="130"/>
      <c r="CB48" s="131"/>
      <c r="CC48" s="116"/>
    </row>
    <row r="49" spans="1:94" ht="19.5" customHeight="1">
      <c r="F49" s="129"/>
      <c r="G49" s="131"/>
      <c r="H49" s="131"/>
      <c r="I49" s="129"/>
      <c r="J49" s="129"/>
      <c r="K49" s="129"/>
      <c r="L49" s="129"/>
      <c r="M49" s="129"/>
      <c r="N49" s="131"/>
      <c r="O49" s="131"/>
      <c r="P49" s="129"/>
      <c r="Q49" s="129"/>
      <c r="R49" s="129"/>
      <c r="S49" s="129"/>
      <c r="T49" s="129"/>
      <c r="U49" s="131"/>
      <c r="V49" s="131"/>
      <c r="W49" s="129"/>
      <c r="X49" s="129"/>
      <c r="Y49" s="129"/>
      <c r="Z49" s="131"/>
      <c r="AA49" s="131"/>
      <c r="AB49" s="129"/>
      <c r="AC49" s="129"/>
      <c r="AD49" s="129"/>
      <c r="AE49" s="129"/>
      <c r="AF49" s="129"/>
      <c r="AG49" s="131"/>
      <c r="AH49" s="131"/>
      <c r="AI49" s="129"/>
      <c r="AJ49" s="129"/>
      <c r="AK49" s="129"/>
      <c r="AL49" s="129"/>
      <c r="AM49" s="129"/>
      <c r="AN49" s="131"/>
      <c r="AO49" s="131"/>
      <c r="AP49" s="129"/>
      <c r="AQ49" s="129"/>
      <c r="AR49" s="129"/>
      <c r="AS49" s="129"/>
      <c r="AT49" s="129"/>
      <c r="AU49" s="129"/>
      <c r="AV49" s="129"/>
      <c r="AW49" s="131"/>
      <c r="AX49" s="131"/>
      <c r="AY49" s="129"/>
      <c r="AZ49" s="129"/>
      <c r="BA49" s="129"/>
      <c r="BB49" s="129"/>
      <c r="BC49" s="129"/>
      <c r="BD49" s="131"/>
      <c r="BE49" s="131"/>
      <c r="BF49" s="129"/>
      <c r="BG49" s="129"/>
      <c r="BH49" s="129"/>
      <c r="BI49" s="131"/>
      <c r="BJ49" s="131"/>
      <c r="BK49" s="129"/>
      <c r="BL49" s="129"/>
      <c r="BM49" s="131"/>
      <c r="BN49" s="131"/>
      <c r="BO49" s="129"/>
      <c r="BP49" s="131"/>
      <c r="BQ49" s="131"/>
      <c r="BR49" s="131"/>
      <c r="BS49" s="131"/>
      <c r="BT49" s="129"/>
      <c r="BU49" s="129"/>
      <c r="BV49" s="129"/>
      <c r="BW49" s="129"/>
      <c r="BX49" s="129"/>
      <c r="BY49" s="129"/>
      <c r="BZ49" s="129"/>
      <c r="CA49" s="131"/>
      <c r="CB49" s="131"/>
      <c r="CC49" s="116"/>
    </row>
    <row r="50" spans="1:94" ht="19.5" customHeight="1">
      <c r="F50" s="129"/>
      <c r="G50" s="131"/>
      <c r="H50" s="131"/>
      <c r="I50" s="129"/>
      <c r="J50" s="129"/>
      <c r="K50" s="129"/>
      <c r="L50" s="129"/>
      <c r="M50" s="129"/>
      <c r="N50" s="131"/>
      <c r="O50" s="131"/>
      <c r="P50" s="129"/>
      <c r="Q50" s="129"/>
      <c r="R50" s="129"/>
      <c r="S50" s="129"/>
      <c r="T50" s="129"/>
      <c r="U50" s="131"/>
      <c r="V50" s="131"/>
      <c r="W50" s="129"/>
      <c r="X50" s="129"/>
      <c r="Y50" s="129"/>
      <c r="Z50" s="131"/>
      <c r="AA50" s="131"/>
      <c r="AB50" s="129"/>
      <c r="AC50" s="129"/>
      <c r="AD50" s="129"/>
      <c r="AE50" s="129"/>
      <c r="AF50" s="129"/>
      <c r="AG50" s="131"/>
      <c r="AH50" s="131"/>
      <c r="AI50" s="129"/>
      <c r="AJ50" s="129"/>
      <c r="AK50" s="129"/>
      <c r="AL50" s="129"/>
      <c r="AM50" s="129"/>
      <c r="AN50" s="131"/>
      <c r="AO50" s="131"/>
      <c r="AP50" s="129"/>
      <c r="AQ50" s="129"/>
      <c r="AR50" s="129"/>
      <c r="AS50" s="129"/>
      <c r="AT50" s="129"/>
      <c r="AU50" s="129"/>
      <c r="AV50" s="129"/>
      <c r="AW50" s="131"/>
      <c r="AX50" s="131"/>
      <c r="AY50" s="129"/>
      <c r="AZ50" s="129"/>
      <c r="BA50" s="129"/>
      <c r="BB50" s="129"/>
      <c r="BC50" s="129"/>
      <c r="BD50" s="131"/>
      <c r="BE50" s="131"/>
      <c r="BF50" s="129"/>
      <c r="BG50" s="129"/>
      <c r="BH50" s="129"/>
      <c r="BI50" s="131"/>
      <c r="BJ50" s="131"/>
      <c r="BK50" s="129"/>
      <c r="BL50" s="129"/>
      <c r="BM50" s="131"/>
      <c r="BN50" s="131"/>
      <c r="BO50" s="129"/>
      <c r="BP50" s="131"/>
      <c r="BQ50" s="131"/>
      <c r="BR50" s="131"/>
      <c r="BS50" s="131"/>
      <c r="BT50" s="129"/>
      <c r="BU50" s="129"/>
      <c r="BV50" s="129"/>
      <c r="BW50" s="129"/>
      <c r="BX50" s="129"/>
      <c r="BY50" s="129"/>
      <c r="BZ50" s="129"/>
      <c r="CA50" s="131"/>
      <c r="CB50" s="131"/>
      <c r="CC50" s="116"/>
    </row>
    <row r="51" spans="1:94" ht="19.5" customHeight="1">
      <c r="A51" s="116"/>
      <c r="B51" s="116"/>
      <c r="C51" s="116"/>
      <c r="D51" s="116"/>
      <c r="E51" s="116"/>
      <c r="F51" s="129"/>
      <c r="G51" s="132"/>
      <c r="H51" s="131"/>
      <c r="I51" s="129"/>
      <c r="J51" s="129"/>
      <c r="K51" s="129"/>
      <c r="L51" s="129"/>
      <c r="M51" s="129"/>
      <c r="N51" s="132"/>
      <c r="O51" s="131"/>
      <c r="P51" s="129"/>
      <c r="Q51" s="129"/>
      <c r="R51" s="129"/>
      <c r="S51" s="129"/>
      <c r="T51" s="129"/>
      <c r="U51" s="132"/>
      <c r="V51" s="131"/>
      <c r="W51" s="129"/>
      <c r="X51" s="129"/>
      <c r="Y51" s="129"/>
      <c r="Z51" s="132"/>
      <c r="AA51" s="131"/>
      <c r="AB51" s="129"/>
      <c r="AC51" s="129"/>
      <c r="AD51" s="129"/>
      <c r="AE51" s="129"/>
      <c r="AF51" s="129"/>
      <c r="AG51" s="132"/>
      <c r="AH51" s="131"/>
      <c r="AI51" s="129"/>
      <c r="AJ51" s="129"/>
      <c r="AK51" s="129"/>
      <c r="AL51" s="129"/>
      <c r="AM51" s="129"/>
      <c r="AN51" s="132"/>
      <c r="AO51" s="131"/>
      <c r="AP51" s="129"/>
      <c r="AQ51" s="129"/>
      <c r="AR51" s="129"/>
      <c r="AS51" s="129"/>
      <c r="AT51" s="129"/>
      <c r="AU51" s="129"/>
      <c r="AV51" s="129"/>
      <c r="AW51" s="132"/>
      <c r="AX51" s="131"/>
      <c r="AY51" s="129"/>
      <c r="AZ51" s="129"/>
      <c r="BA51" s="129"/>
      <c r="BB51" s="129"/>
      <c r="BC51" s="129"/>
      <c r="BD51" s="132"/>
      <c r="BE51" s="131"/>
      <c r="BF51" s="129"/>
      <c r="BG51" s="129"/>
      <c r="BH51" s="129"/>
      <c r="BI51" s="132"/>
      <c r="BJ51" s="131"/>
      <c r="BK51" s="129"/>
      <c r="BL51" s="129"/>
      <c r="BM51" s="131"/>
      <c r="BN51" s="132"/>
      <c r="BO51" s="129"/>
      <c r="BP51" s="131"/>
      <c r="BQ51" s="132"/>
      <c r="BR51" s="131"/>
      <c r="BS51" s="132"/>
      <c r="BT51" s="129"/>
      <c r="BU51" s="129"/>
      <c r="BV51" s="129"/>
      <c r="BW51" s="129"/>
      <c r="BX51" s="129"/>
      <c r="BY51" s="129"/>
      <c r="BZ51" s="129"/>
      <c r="CA51" s="131"/>
      <c r="CB51" s="132"/>
      <c r="CC51" s="116"/>
      <c r="CD51" s="116"/>
      <c r="CE51" s="116"/>
      <c r="CF51" s="116"/>
      <c r="CG51" s="116"/>
      <c r="CH51" s="116"/>
      <c r="CI51" s="116"/>
      <c r="CJ51" s="116"/>
      <c r="CK51" s="116"/>
      <c r="CL51" s="116"/>
      <c r="CM51" s="116"/>
      <c r="CN51" s="116"/>
      <c r="CO51" s="116"/>
      <c r="CP51" s="116"/>
    </row>
    <row r="52" spans="1:94" ht="19.5" customHeight="1">
      <c r="A52" s="116"/>
      <c r="B52" s="116"/>
      <c r="C52" s="116"/>
      <c r="D52" s="116"/>
      <c r="E52" s="116"/>
      <c r="F52" s="129"/>
      <c r="G52" s="131"/>
      <c r="H52" s="131"/>
      <c r="I52" s="129"/>
      <c r="J52" s="129"/>
      <c r="K52" s="129"/>
      <c r="L52" s="129"/>
      <c r="M52" s="129"/>
      <c r="N52" s="131"/>
      <c r="O52" s="131"/>
      <c r="P52" s="129"/>
      <c r="Q52" s="129"/>
      <c r="R52" s="129"/>
      <c r="S52" s="129"/>
      <c r="T52" s="129"/>
      <c r="U52" s="131"/>
      <c r="V52" s="131"/>
      <c r="W52" s="129"/>
      <c r="X52" s="129"/>
      <c r="Y52" s="129"/>
      <c r="Z52" s="131"/>
      <c r="AA52" s="131"/>
      <c r="AB52" s="129"/>
      <c r="AC52" s="129"/>
      <c r="AD52" s="129"/>
      <c r="AE52" s="129"/>
      <c r="AF52" s="129"/>
      <c r="AG52" s="131"/>
      <c r="AH52" s="131"/>
      <c r="AI52" s="129"/>
      <c r="AJ52" s="129"/>
      <c r="AK52" s="129"/>
      <c r="AL52" s="129"/>
      <c r="AM52" s="129"/>
      <c r="AN52" s="131"/>
      <c r="AO52" s="131"/>
      <c r="AP52" s="129"/>
      <c r="AQ52" s="129"/>
      <c r="AR52" s="129"/>
      <c r="AS52" s="129"/>
      <c r="AT52" s="129"/>
      <c r="AU52" s="129"/>
      <c r="AV52" s="129"/>
      <c r="AW52" s="131"/>
      <c r="AX52" s="131"/>
      <c r="AY52" s="129"/>
      <c r="AZ52" s="129"/>
      <c r="BA52" s="129"/>
      <c r="BB52" s="129"/>
      <c r="BC52" s="129"/>
      <c r="BD52" s="131"/>
      <c r="BE52" s="131"/>
      <c r="BF52" s="129"/>
      <c r="BG52" s="129"/>
      <c r="BH52" s="129"/>
      <c r="BI52" s="131"/>
      <c r="BJ52" s="131"/>
      <c r="BK52" s="129"/>
      <c r="BL52" s="129"/>
      <c r="BM52" s="131"/>
      <c r="BN52" s="131"/>
      <c r="BO52" s="129"/>
      <c r="BP52" s="131"/>
      <c r="BQ52" s="131"/>
      <c r="BR52" s="131"/>
      <c r="BS52" s="131"/>
      <c r="BT52" s="129"/>
      <c r="BU52" s="129"/>
      <c r="BV52" s="129"/>
      <c r="BW52" s="129"/>
      <c r="BX52" s="129"/>
      <c r="BY52" s="129"/>
      <c r="BZ52" s="129"/>
      <c r="CA52" s="131"/>
      <c r="CB52" s="131"/>
      <c r="CC52" s="116"/>
      <c r="CD52" s="116"/>
      <c r="CE52" s="116"/>
      <c r="CF52" s="116"/>
      <c r="CG52" s="116"/>
      <c r="CH52" s="116"/>
      <c r="CI52" s="116"/>
      <c r="CJ52" s="116"/>
      <c r="CK52" s="116"/>
      <c r="CL52" s="116"/>
      <c r="CM52" s="116"/>
      <c r="CN52" s="116"/>
      <c r="CO52" s="116"/>
      <c r="CP52" s="116"/>
    </row>
    <row r="53" spans="1:94" ht="19.5" customHeight="1">
      <c r="A53" s="116"/>
      <c r="B53" s="116"/>
      <c r="C53" s="116"/>
      <c r="D53" s="116"/>
      <c r="E53" s="116"/>
      <c r="F53" s="129"/>
      <c r="G53" s="131"/>
      <c r="H53" s="131"/>
      <c r="I53" s="129"/>
      <c r="J53" s="129"/>
      <c r="K53" s="129"/>
      <c r="L53" s="129"/>
      <c r="M53" s="129"/>
      <c r="N53" s="131"/>
      <c r="O53" s="131"/>
      <c r="P53" s="129"/>
      <c r="Q53" s="129"/>
      <c r="R53" s="129"/>
      <c r="S53" s="129"/>
      <c r="T53" s="129"/>
      <c r="U53" s="131"/>
      <c r="V53" s="131"/>
      <c r="W53" s="129"/>
      <c r="X53" s="129"/>
      <c r="Y53" s="129"/>
      <c r="Z53" s="131"/>
      <c r="AA53" s="131"/>
      <c r="AB53" s="129"/>
      <c r="AC53" s="129"/>
      <c r="AD53" s="129"/>
      <c r="AE53" s="129"/>
      <c r="AF53" s="129"/>
      <c r="AG53" s="131"/>
      <c r="AH53" s="131"/>
      <c r="AI53" s="129"/>
      <c r="AJ53" s="129"/>
      <c r="AK53" s="129"/>
      <c r="AL53" s="129"/>
      <c r="AM53" s="129"/>
      <c r="AN53" s="131"/>
      <c r="AO53" s="131"/>
      <c r="AP53" s="129"/>
      <c r="AQ53" s="129"/>
      <c r="AR53" s="129"/>
      <c r="AS53" s="129"/>
      <c r="AT53" s="129"/>
      <c r="AU53" s="129"/>
      <c r="AV53" s="129"/>
      <c r="AW53" s="131"/>
      <c r="AX53" s="131"/>
      <c r="AY53" s="129"/>
      <c r="AZ53" s="129"/>
      <c r="BA53" s="129"/>
      <c r="BB53" s="129"/>
      <c r="BC53" s="129"/>
      <c r="BD53" s="131"/>
      <c r="BE53" s="131"/>
      <c r="BF53" s="129"/>
      <c r="BG53" s="129"/>
      <c r="BH53" s="129"/>
      <c r="BI53" s="131"/>
      <c r="BJ53" s="131"/>
      <c r="BK53" s="129"/>
      <c r="BL53" s="129"/>
      <c r="BM53" s="131"/>
      <c r="BN53" s="131"/>
      <c r="BO53" s="129"/>
      <c r="BP53" s="131"/>
      <c r="BQ53" s="131"/>
      <c r="BR53" s="131"/>
      <c r="BS53" s="131"/>
      <c r="BT53" s="129"/>
      <c r="BU53" s="129"/>
      <c r="BV53" s="129"/>
      <c r="BW53" s="129"/>
      <c r="BX53" s="129"/>
      <c r="BY53" s="129"/>
      <c r="BZ53" s="129"/>
      <c r="CA53" s="131"/>
      <c r="CB53" s="131"/>
      <c r="CC53" s="116"/>
      <c r="CD53" s="116"/>
      <c r="CE53" s="116"/>
      <c r="CF53" s="116"/>
      <c r="CG53" s="116"/>
      <c r="CH53" s="116"/>
      <c r="CI53" s="116"/>
      <c r="CJ53" s="116"/>
      <c r="CK53" s="116"/>
      <c r="CL53" s="116"/>
      <c r="CM53" s="116"/>
      <c r="CN53" s="116"/>
      <c r="CO53" s="116"/>
      <c r="CP53" s="116"/>
    </row>
    <row r="54" spans="1:94" ht="19.5" customHeight="1">
      <c r="A54" s="116"/>
      <c r="B54" s="116"/>
      <c r="C54" s="116"/>
      <c r="D54" s="116"/>
      <c r="E54" s="116"/>
      <c r="F54" s="129"/>
      <c r="G54" s="131"/>
      <c r="H54" s="131"/>
      <c r="I54" s="129"/>
      <c r="J54" s="129"/>
      <c r="K54" s="129"/>
      <c r="L54" s="129"/>
      <c r="M54" s="129"/>
      <c r="N54" s="131"/>
      <c r="O54" s="131"/>
      <c r="P54" s="129"/>
      <c r="Q54" s="129"/>
      <c r="R54" s="129"/>
      <c r="S54" s="129"/>
      <c r="T54" s="129"/>
      <c r="U54" s="131"/>
      <c r="V54" s="131"/>
      <c r="W54" s="129"/>
      <c r="X54" s="129"/>
      <c r="Y54" s="129"/>
      <c r="Z54" s="131"/>
      <c r="AA54" s="131"/>
      <c r="AB54" s="129"/>
      <c r="AC54" s="129"/>
      <c r="AD54" s="129"/>
      <c r="AE54" s="129"/>
      <c r="AF54" s="129"/>
      <c r="AG54" s="131"/>
      <c r="AH54" s="131"/>
      <c r="AI54" s="129"/>
      <c r="AJ54" s="129"/>
      <c r="AK54" s="129"/>
      <c r="AL54" s="129"/>
      <c r="AM54" s="129"/>
      <c r="AN54" s="131"/>
      <c r="AO54" s="131"/>
      <c r="AP54" s="129"/>
      <c r="AQ54" s="129"/>
      <c r="AR54" s="129"/>
      <c r="AS54" s="129"/>
      <c r="AT54" s="129"/>
      <c r="AU54" s="129"/>
      <c r="AV54" s="129"/>
      <c r="AW54" s="131"/>
      <c r="AX54" s="131"/>
      <c r="AY54" s="129"/>
      <c r="AZ54" s="129"/>
      <c r="BA54" s="129"/>
      <c r="BB54" s="129"/>
      <c r="BC54" s="129"/>
      <c r="BD54" s="131"/>
      <c r="BE54" s="131"/>
      <c r="BF54" s="129"/>
      <c r="BG54" s="129"/>
      <c r="BH54" s="129"/>
      <c r="BI54" s="131"/>
      <c r="BJ54" s="131"/>
      <c r="BK54" s="129"/>
      <c r="BL54" s="129"/>
      <c r="BM54" s="131"/>
      <c r="BN54" s="131"/>
      <c r="BO54" s="129"/>
      <c r="BP54" s="131"/>
      <c r="BQ54" s="131"/>
      <c r="BR54" s="131"/>
      <c r="BS54" s="131"/>
      <c r="BT54" s="129"/>
      <c r="BU54" s="129"/>
      <c r="BV54" s="129"/>
      <c r="BW54" s="129"/>
      <c r="BX54" s="129"/>
      <c r="BY54" s="129"/>
      <c r="BZ54" s="129"/>
      <c r="CA54" s="131"/>
      <c r="CB54" s="131"/>
      <c r="CC54" s="116"/>
      <c r="CD54" s="116"/>
      <c r="CE54" s="116"/>
      <c r="CF54" s="116"/>
      <c r="CG54" s="116"/>
      <c r="CH54" s="116"/>
      <c r="CI54" s="116"/>
      <c r="CJ54" s="116"/>
      <c r="CK54" s="116"/>
      <c r="CL54" s="116"/>
      <c r="CM54" s="116"/>
      <c r="CN54" s="116"/>
      <c r="CO54" s="116"/>
      <c r="CP54" s="116"/>
    </row>
    <row r="55" spans="1:94" ht="19.5" customHeight="1">
      <c r="F55" s="129"/>
      <c r="G55" s="131"/>
      <c r="H55" s="131"/>
      <c r="I55" s="129"/>
      <c r="J55" s="129"/>
      <c r="K55" s="129"/>
      <c r="L55" s="129"/>
      <c r="M55" s="129"/>
      <c r="N55" s="131"/>
      <c r="O55" s="131"/>
      <c r="P55" s="129"/>
      <c r="Q55" s="129"/>
      <c r="R55" s="129"/>
      <c r="S55" s="129"/>
      <c r="T55" s="129"/>
      <c r="U55" s="131"/>
      <c r="V55" s="131"/>
      <c r="W55" s="129"/>
      <c r="X55" s="129"/>
      <c r="Y55" s="129"/>
      <c r="Z55" s="131"/>
      <c r="AA55" s="131"/>
      <c r="AB55" s="129"/>
      <c r="AC55" s="129"/>
      <c r="AD55" s="129"/>
      <c r="AE55" s="129"/>
      <c r="AF55" s="129"/>
      <c r="AG55" s="131"/>
      <c r="AH55" s="131"/>
      <c r="AI55" s="129"/>
      <c r="AJ55" s="129"/>
      <c r="AK55" s="129"/>
      <c r="AL55" s="129"/>
      <c r="AM55" s="129"/>
      <c r="AN55" s="131"/>
      <c r="AO55" s="131"/>
      <c r="AP55" s="129"/>
      <c r="AQ55" s="129"/>
      <c r="AR55" s="129"/>
      <c r="AS55" s="129"/>
      <c r="AT55" s="129"/>
      <c r="AU55" s="129"/>
      <c r="AV55" s="129"/>
      <c r="AW55" s="131"/>
      <c r="AX55" s="131"/>
      <c r="AY55" s="129"/>
      <c r="AZ55" s="129"/>
      <c r="BA55" s="129"/>
      <c r="BB55" s="129"/>
      <c r="BC55" s="129"/>
      <c r="BD55" s="131"/>
      <c r="BE55" s="131"/>
      <c r="BF55" s="129"/>
      <c r="BG55" s="129"/>
      <c r="BH55" s="129"/>
      <c r="BI55" s="131"/>
      <c r="BJ55" s="131"/>
      <c r="BK55" s="129"/>
      <c r="BL55" s="129"/>
      <c r="BM55" s="131"/>
      <c r="BN55" s="131"/>
      <c r="BO55" s="129"/>
      <c r="BP55" s="131"/>
      <c r="BQ55" s="131"/>
      <c r="BR55" s="131"/>
      <c r="BS55" s="131"/>
      <c r="BT55" s="129"/>
      <c r="BU55" s="129"/>
      <c r="BV55" s="129"/>
      <c r="BW55" s="129"/>
      <c r="BX55" s="129"/>
      <c r="BY55" s="129"/>
      <c r="BZ55" s="129"/>
      <c r="CA55" s="131"/>
      <c r="CB55" s="131"/>
    </row>
    <row r="56" spans="1:94" ht="19.5" customHeight="1"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29"/>
      <c r="AZ56" s="129"/>
      <c r="BA56" s="129"/>
      <c r="BB56" s="129"/>
      <c r="BC56" s="129"/>
      <c r="BD56" s="129"/>
      <c r="BE56" s="129"/>
      <c r="BF56" s="129"/>
      <c r="BG56" s="129"/>
      <c r="BH56" s="129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</row>
    <row r="57" spans="1:94" ht="19.5" customHeight="1"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  <c r="AM57" s="129"/>
      <c r="AN57" s="129"/>
      <c r="AO57" s="129"/>
      <c r="AP57" s="129"/>
      <c r="AQ57" s="129"/>
      <c r="AR57" s="129"/>
      <c r="AS57" s="129"/>
      <c r="AT57" s="129"/>
      <c r="AU57" s="129"/>
      <c r="AV57" s="129"/>
      <c r="AW57" s="129"/>
      <c r="AX57" s="129"/>
      <c r="AY57" s="129"/>
      <c r="AZ57" s="129"/>
      <c r="BA57" s="129"/>
      <c r="BB57" s="129"/>
      <c r="BC57" s="129"/>
      <c r="BD57" s="129"/>
      <c r="BE57" s="129"/>
      <c r="BF57" s="129"/>
      <c r="BG57" s="129"/>
      <c r="BH57" s="129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</row>
    <row r="58" spans="1:94" ht="19.5" customHeight="1"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129"/>
      <c r="AI58" s="129"/>
      <c r="AJ58" s="129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116"/>
      <c r="AW58" s="116"/>
      <c r="AX58" s="116"/>
      <c r="AY58" s="116"/>
      <c r="AZ58" s="129"/>
      <c r="BA58" s="129"/>
      <c r="BB58" s="129"/>
      <c r="BC58" s="129"/>
      <c r="BD58" s="129"/>
      <c r="BE58" s="129"/>
      <c r="BF58" s="129"/>
      <c r="BG58" s="129"/>
      <c r="BH58" s="129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</row>
    <row r="59" spans="1:94" ht="19.5" customHeight="1"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9"/>
      <c r="AI59" s="129"/>
      <c r="AJ59" s="129"/>
      <c r="AK59" s="129"/>
      <c r="AL59" s="129"/>
      <c r="AM59" s="129"/>
      <c r="AN59" s="129"/>
      <c r="AO59" s="129"/>
      <c r="AP59" s="129"/>
      <c r="AQ59" s="129"/>
      <c r="AR59" s="129"/>
      <c r="AS59" s="129"/>
      <c r="AT59" s="129"/>
      <c r="AU59" s="129"/>
      <c r="AV59" s="116"/>
      <c r="AW59" s="116"/>
      <c r="AX59" s="116"/>
      <c r="AY59" s="116"/>
      <c r="AZ59" s="129"/>
      <c r="BA59" s="129"/>
      <c r="BB59" s="129"/>
      <c r="BC59" s="129"/>
      <c r="BD59" s="129"/>
      <c r="BE59" s="129"/>
      <c r="BF59" s="129"/>
      <c r="BG59" s="129"/>
      <c r="BH59" s="129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</row>
    <row r="60" spans="1:94" ht="19.5" customHeight="1"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129"/>
      <c r="AD60" s="129"/>
      <c r="AE60" s="129"/>
      <c r="AF60" s="129"/>
      <c r="AG60" s="129"/>
      <c r="AH60" s="129"/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S60" s="129"/>
      <c r="AT60" s="129"/>
      <c r="AU60" s="129"/>
      <c r="AV60" s="116"/>
      <c r="AW60" s="116"/>
      <c r="AX60" s="116"/>
      <c r="AY60" s="116"/>
      <c r="AZ60" s="129"/>
      <c r="BA60" s="129"/>
      <c r="BB60" s="129"/>
      <c r="BC60" s="129"/>
      <c r="BD60" s="129"/>
      <c r="BE60" s="129"/>
      <c r="BF60" s="129"/>
      <c r="BG60" s="129"/>
      <c r="BH60" s="129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</row>
    <row r="61" spans="1:94" ht="19.5" customHeight="1"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/>
      <c r="AD61" s="129"/>
      <c r="AE61" s="129"/>
      <c r="AF61" s="129"/>
      <c r="AG61" s="129"/>
      <c r="AH61" s="129"/>
      <c r="AI61" s="129"/>
      <c r="AJ61" s="129"/>
      <c r="AK61" s="129"/>
      <c r="AL61" s="129"/>
      <c r="AM61" s="129"/>
      <c r="AN61" s="129"/>
      <c r="AO61" s="129"/>
      <c r="AP61" s="129"/>
      <c r="AQ61" s="129"/>
      <c r="AR61" s="129"/>
      <c r="AS61" s="129"/>
      <c r="AT61" s="129"/>
      <c r="AU61" s="129"/>
      <c r="AV61" s="116"/>
      <c r="AW61" s="116"/>
      <c r="AX61" s="116"/>
      <c r="AY61" s="116"/>
      <c r="AZ61" s="129"/>
      <c r="BA61" s="129"/>
      <c r="BB61" s="129"/>
      <c r="BC61" s="129"/>
      <c r="BD61" s="129"/>
      <c r="BE61" s="129"/>
      <c r="BF61" s="129"/>
      <c r="BG61" s="129"/>
      <c r="BH61" s="129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</row>
    <row r="62" spans="1:94" ht="19.5" customHeight="1"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16"/>
      <c r="AW62" s="116"/>
      <c r="AX62" s="116"/>
      <c r="AY62" s="116"/>
      <c r="AZ62" s="129"/>
      <c r="BA62" s="129"/>
      <c r="BB62" s="129"/>
      <c r="BC62" s="129"/>
      <c r="BD62" s="129"/>
      <c r="BE62" s="129"/>
      <c r="BF62" s="129"/>
      <c r="BG62" s="129"/>
      <c r="BH62" s="129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</row>
    <row r="63" spans="1:94" ht="19.5" customHeight="1"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  <c r="AJ63" s="129"/>
      <c r="AK63" s="129"/>
      <c r="AL63" s="129"/>
      <c r="AM63" s="129"/>
      <c r="AN63" s="129"/>
      <c r="AO63" s="129"/>
      <c r="AP63" s="129"/>
      <c r="AQ63" s="129"/>
      <c r="AR63" s="129"/>
      <c r="AS63" s="129"/>
      <c r="AT63" s="129"/>
      <c r="AU63" s="129"/>
      <c r="AV63" s="116"/>
      <c r="AW63" s="116"/>
      <c r="AX63" s="116"/>
      <c r="AY63" s="116"/>
      <c r="AZ63" s="129"/>
      <c r="BA63" s="129"/>
      <c r="BB63" s="129"/>
      <c r="BC63" s="129"/>
      <c r="BD63" s="129"/>
      <c r="BE63" s="129"/>
      <c r="BF63" s="129"/>
      <c r="BG63" s="129"/>
      <c r="BH63" s="129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</row>
    <row r="64" spans="1:94" ht="19.5" customHeight="1"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S64" s="129"/>
      <c r="AT64" s="129"/>
      <c r="AU64" s="129"/>
      <c r="AV64" s="116"/>
      <c r="AW64" s="116"/>
      <c r="AX64" s="116"/>
      <c r="AY64" s="116"/>
      <c r="AZ64" s="129"/>
      <c r="BA64" s="129"/>
      <c r="BB64" s="129"/>
      <c r="BC64" s="129"/>
      <c r="BD64" s="129"/>
      <c r="BE64" s="129"/>
      <c r="BF64" s="129"/>
      <c r="BG64" s="129"/>
      <c r="BH64" s="129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</row>
    <row r="65" spans="6:79" ht="19.5" customHeight="1"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29"/>
      <c r="AV65" s="116"/>
      <c r="AW65" s="116"/>
      <c r="AX65" s="116"/>
      <c r="AY65" s="116"/>
      <c r="AZ65" s="129"/>
      <c r="BA65" s="129"/>
      <c r="BB65" s="129"/>
      <c r="BC65" s="129"/>
      <c r="BD65" s="129"/>
      <c r="BE65" s="129"/>
      <c r="BF65" s="129"/>
      <c r="BG65" s="129"/>
      <c r="BH65" s="129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</row>
    <row r="66" spans="6:79" ht="19.5" customHeight="1"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29"/>
      <c r="AH66" s="129"/>
      <c r="AI66" s="129"/>
      <c r="AJ66" s="129"/>
      <c r="AK66" s="129"/>
      <c r="AL66" s="129"/>
      <c r="AM66" s="129"/>
      <c r="AN66" s="129"/>
      <c r="AO66" s="129"/>
      <c r="AP66" s="129"/>
      <c r="AQ66" s="129"/>
      <c r="AR66" s="129"/>
      <c r="AS66" s="129"/>
      <c r="AT66" s="129"/>
      <c r="AU66" s="129"/>
      <c r="AV66" s="116"/>
      <c r="AW66" s="116"/>
      <c r="AX66" s="116"/>
      <c r="AY66" s="116"/>
      <c r="AZ66" s="129"/>
      <c r="BA66" s="129"/>
      <c r="BB66" s="129"/>
      <c r="BC66" s="129"/>
      <c r="BD66" s="129"/>
      <c r="BE66" s="129"/>
      <c r="BF66" s="129"/>
      <c r="BG66" s="129"/>
      <c r="BH66" s="129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</row>
    <row r="67" spans="6:79" ht="19.5" customHeight="1"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J67" s="129"/>
      <c r="AK67" s="129"/>
      <c r="AL67" s="129"/>
      <c r="AM67" s="129"/>
      <c r="AN67" s="129"/>
      <c r="AO67" s="129"/>
      <c r="AP67" s="129"/>
      <c r="AQ67" s="129"/>
      <c r="AR67" s="129"/>
      <c r="AS67" s="129"/>
      <c r="AT67" s="129"/>
      <c r="AU67" s="129"/>
      <c r="AV67" s="129"/>
      <c r="AW67" s="129"/>
      <c r="AX67" s="129"/>
      <c r="AY67" s="129"/>
      <c r="AZ67" s="129"/>
      <c r="BA67" s="129"/>
      <c r="BB67" s="129"/>
      <c r="BC67" s="129"/>
      <c r="BD67" s="129"/>
      <c r="BE67" s="129"/>
      <c r="BF67" s="129"/>
      <c r="BG67" s="129"/>
      <c r="BH67" s="129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</row>
    <row r="68" spans="6:79" ht="19.5" customHeight="1"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129"/>
      <c r="AB68" s="129"/>
      <c r="AC68" s="129"/>
      <c r="AD68" s="129"/>
      <c r="AE68" s="129"/>
      <c r="AF68" s="129"/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  <c r="AR68" s="129"/>
      <c r="AS68" s="129"/>
      <c r="AT68" s="129"/>
      <c r="AU68" s="129"/>
      <c r="AV68" s="129"/>
      <c r="AW68" s="129"/>
      <c r="AX68" s="129"/>
      <c r="AY68" s="129"/>
      <c r="AZ68" s="129"/>
      <c r="BA68" s="129"/>
      <c r="BB68" s="129"/>
      <c r="BC68" s="129"/>
      <c r="BD68" s="129"/>
      <c r="BE68" s="129"/>
      <c r="BF68" s="129"/>
      <c r="BG68" s="129"/>
      <c r="BH68" s="129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</row>
    <row r="69" spans="6:79" ht="19.5" customHeight="1"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  <c r="AA69" s="129"/>
      <c r="AB69" s="129"/>
      <c r="AC69" s="129"/>
      <c r="AD69" s="129"/>
      <c r="AE69" s="129"/>
      <c r="AF69" s="129"/>
      <c r="AG69" s="129"/>
      <c r="AH69" s="129"/>
      <c r="AI69" s="129"/>
      <c r="AJ69" s="129"/>
      <c r="AK69" s="129"/>
      <c r="AL69" s="129"/>
      <c r="AM69" s="129"/>
      <c r="AN69" s="129"/>
      <c r="AO69" s="129"/>
      <c r="AP69" s="129"/>
      <c r="AQ69" s="129"/>
      <c r="AR69" s="129"/>
      <c r="AS69" s="129"/>
      <c r="AT69" s="129"/>
      <c r="AU69" s="129"/>
      <c r="AV69" s="129"/>
      <c r="AW69" s="129"/>
      <c r="AX69" s="129"/>
      <c r="AY69" s="129"/>
      <c r="AZ69" s="129"/>
      <c r="BA69" s="129"/>
      <c r="BB69" s="129"/>
      <c r="BC69" s="129"/>
      <c r="BD69" s="129"/>
      <c r="BE69" s="129"/>
      <c r="BF69" s="129"/>
      <c r="BG69" s="129"/>
      <c r="BH69" s="129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</row>
    <row r="70" spans="6:79" ht="19.5" customHeight="1"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  <c r="AA70" s="129"/>
      <c r="AB70" s="129"/>
      <c r="AC70" s="129"/>
      <c r="AD70" s="129"/>
      <c r="AE70" s="129"/>
      <c r="AF70" s="129"/>
      <c r="AG70" s="129"/>
      <c r="AH70" s="129"/>
      <c r="AI70" s="129"/>
      <c r="AJ70" s="129"/>
      <c r="AK70" s="129"/>
      <c r="AL70" s="129"/>
      <c r="AM70" s="129"/>
      <c r="AN70" s="129"/>
      <c r="AO70" s="129"/>
      <c r="AP70" s="129"/>
      <c r="AQ70" s="129"/>
      <c r="AR70" s="129"/>
      <c r="AS70" s="129"/>
      <c r="AT70" s="129"/>
      <c r="AU70" s="129"/>
      <c r="AV70" s="129"/>
      <c r="AW70" s="129"/>
      <c r="AX70" s="129"/>
      <c r="AY70" s="129"/>
      <c r="AZ70" s="129"/>
      <c r="BA70" s="129"/>
      <c r="BB70" s="129"/>
      <c r="BC70" s="129"/>
      <c r="BD70" s="129"/>
      <c r="BE70" s="129"/>
      <c r="BF70" s="129"/>
      <c r="BG70" s="129"/>
      <c r="BH70" s="129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</row>
    <row r="71" spans="6:79" ht="19.5" customHeight="1"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  <c r="AA71" s="129"/>
      <c r="AB71" s="129"/>
      <c r="AC71" s="129"/>
      <c r="AD71" s="129"/>
      <c r="AE71" s="129"/>
      <c r="AF71" s="129"/>
      <c r="AG71" s="129"/>
      <c r="AH71" s="129"/>
      <c r="AI71" s="129"/>
      <c r="AJ71" s="129"/>
      <c r="AK71" s="129"/>
      <c r="AL71" s="129"/>
      <c r="AM71" s="129"/>
      <c r="AN71" s="129"/>
      <c r="AO71" s="129"/>
      <c r="AP71" s="129"/>
      <c r="AQ71" s="129"/>
      <c r="AR71" s="129"/>
      <c r="AS71" s="129"/>
      <c r="AT71" s="129"/>
      <c r="AU71" s="129"/>
      <c r="AV71" s="129"/>
      <c r="AW71" s="129"/>
      <c r="AX71" s="129"/>
      <c r="AY71" s="129"/>
      <c r="AZ71" s="129"/>
      <c r="BA71" s="129"/>
      <c r="BB71" s="129"/>
      <c r="BC71" s="129"/>
      <c r="BD71" s="129"/>
      <c r="BE71" s="129"/>
      <c r="BF71" s="129"/>
      <c r="BG71" s="129"/>
      <c r="BH71" s="129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</row>
    <row r="72" spans="6:79" ht="19.5" customHeight="1"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  <c r="AG72" s="129"/>
      <c r="AH72" s="129"/>
      <c r="AI72" s="129"/>
      <c r="AJ72" s="129"/>
      <c r="AK72" s="129"/>
      <c r="AL72" s="129"/>
      <c r="AM72" s="129"/>
      <c r="AN72" s="129"/>
      <c r="AO72" s="129"/>
      <c r="AP72" s="129"/>
      <c r="AQ72" s="129"/>
      <c r="AR72" s="129"/>
      <c r="AS72" s="129"/>
      <c r="AT72" s="129"/>
      <c r="AU72" s="129"/>
      <c r="AV72" s="129"/>
      <c r="AW72" s="129"/>
      <c r="AX72" s="129"/>
      <c r="AY72" s="129"/>
      <c r="AZ72" s="129"/>
      <c r="BA72" s="129"/>
      <c r="BB72" s="129"/>
      <c r="BC72" s="129"/>
      <c r="BD72" s="129"/>
      <c r="BE72" s="129"/>
      <c r="BF72" s="129"/>
      <c r="BG72" s="129"/>
      <c r="BH72" s="129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</row>
    <row r="73" spans="6:79" ht="19.5" customHeight="1"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  <c r="AC73" s="129"/>
      <c r="AD73" s="129"/>
      <c r="AE73" s="129"/>
      <c r="AF73" s="129"/>
      <c r="AG73" s="129"/>
      <c r="AH73" s="129"/>
      <c r="AI73" s="129"/>
      <c r="AJ73" s="129"/>
      <c r="AK73" s="129"/>
      <c r="AL73" s="129"/>
      <c r="AM73" s="129"/>
      <c r="AN73" s="129"/>
      <c r="AO73" s="129"/>
      <c r="AP73" s="129"/>
      <c r="AQ73" s="129"/>
      <c r="AR73" s="129"/>
      <c r="AS73" s="129"/>
      <c r="AT73" s="129"/>
      <c r="AU73" s="129"/>
      <c r="AV73" s="129"/>
      <c r="AW73" s="129"/>
      <c r="AX73" s="129"/>
      <c r="AY73" s="129"/>
      <c r="AZ73" s="129"/>
      <c r="BA73" s="129"/>
      <c r="BB73" s="129"/>
      <c r="BC73" s="129"/>
      <c r="BD73" s="129"/>
      <c r="BE73" s="129"/>
      <c r="BF73" s="129"/>
      <c r="BG73" s="129"/>
      <c r="BH73" s="129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</row>
    <row r="74" spans="6:79" ht="19.5" customHeight="1"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A74" s="129"/>
      <c r="AB74" s="129"/>
      <c r="AC74" s="129"/>
      <c r="AD74" s="129"/>
      <c r="AE74" s="129"/>
      <c r="AF74" s="129"/>
      <c r="AG74" s="129"/>
      <c r="AH74" s="129"/>
      <c r="AI74" s="129"/>
      <c r="AJ74" s="129"/>
      <c r="AK74" s="129"/>
      <c r="AL74" s="129"/>
      <c r="AM74" s="129"/>
      <c r="AN74" s="129"/>
      <c r="AO74" s="129"/>
      <c r="AP74" s="129"/>
      <c r="AQ74" s="129"/>
      <c r="AR74" s="129"/>
      <c r="AS74" s="129"/>
      <c r="AT74" s="129"/>
      <c r="AU74" s="129"/>
      <c r="AV74" s="129"/>
      <c r="AW74" s="129"/>
      <c r="AX74" s="129"/>
      <c r="AY74" s="129"/>
      <c r="AZ74" s="129"/>
      <c r="BA74" s="129"/>
      <c r="BB74" s="129"/>
      <c r="BC74" s="129"/>
      <c r="BD74" s="129"/>
      <c r="BE74" s="129"/>
      <c r="BF74" s="129"/>
      <c r="BG74" s="129"/>
      <c r="BH74" s="129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</row>
    <row r="75" spans="6:79" ht="19.5" customHeight="1"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B75" s="129"/>
      <c r="AC75" s="129"/>
      <c r="AD75" s="129"/>
      <c r="AE75" s="129"/>
      <c r="AF75" s="129"/>
      <c r="AG75" s="129"/>
      <c r="AH75" s="129"/>
      <c r="AI75" s="129"/>
      <c r="AJ75" s="129"/>
      <c r="AK75" s="129"/>
      <c r="AL75" s="129"/>
      <c r="AM75" s="129"/>
      <c r="AN75" s="129"/>
      <c r="AO75" s="129"/>
      <c r="AP75" s="129"/>
      <c r="AQ75" s="129"/>
      <c r="AR75" s="129"/>
      <c r="AS75" s="129"/>
      <c r="AT75" s="129"/>
      <c r="AU75" s="129"/>
      <c r="AV75" s="129"/>
      <c r="AW75" s="129"/>
      <c r="AX75" s="129"/>
      <c r="AY75" s="129"/>
      <c r="AZ75" s="129"/>
      <c r="BA75" s="129"/>
      <c r="BB75" s="129"/>
      <c r="BC75" s="129"/>
      <c r="BD75" s="129"/>
      <c r="BE75" s="129"/>
      <c r="BF75" s="129"/>
      <c r="BG75" s="129"/>
      <c r="BH75" s="129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</row>
    <row r="76" spans="6:79" ht="19.5" customHeight="1"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  <c r="AA76" s="129"/>
      <c r="AB76" s="129"/>
      <c r="AC76" s="129"/>
      <c r="AD76" s="129"/>
      <c r="AE76" s="129"/>
      <c r="AF76" s="129"/>
      <c r="AG76" s="129"/>
      <c r="AH76" s="129"/>
      <c r="AI76" s="129"/>
      <c r="AJ76" s="129"/>
      <c r="AK76" s="129"/>
      <c r="AL76" s="129"/>
      <c r="AM76" s="129"/>
      <c r="AN76" s="129"/>
      <c r="AO76" s="129"/>
      <c r="AP76" s="129"/>
      <c r="AQ76" s="129"/>
      <c r="AR76" s="129"/>
      <c r="AS76" s="129"/>
      <c r="AT76" s="129"/>
      <c r="AU76" s="129"/>
      <c r="AV76" s="129"/>
      <c r="AW76" s="129"/>
      <c r="AX76" s="129"/>
      <c r="AY76" s="129"/>
      <c r="AZ76" s="129"/>
      <c r="BA76" s="129"/>
      <c r="BB76" s="129"/>
      <c r="BC76" s="129"/>
      <c r="BD76" s="129"/>
      <c r="BE76" s="129"/>
      <c r="BF76" s="129"/>
      <c r="BG76" s="129"/>
      <c r="BH76" s="129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</row>
    <row r="77" spans="6:79" ht="19.5" customHeight="1"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  <c r="AA77" s="129"/>
      <c r="AB77" s="129"/>
      <c r="AC77" s="129"/>
      <c r="AD77" s="129"/>
      <c r="AE77" s="129"/>
      <c r="AF77" s="129"/>
      <c r="AG77" s="129"/>
      <c r="AH77" s="129"/>
      <c r="AI77" s="129"/>
      <c r="AJ77" s="129"/>
      <c r="AK77" s="129"/>
      <c r="AL77" s="129"/>
      <c r="AM77" s="129"/>
      <c r="AN77" s="129"/>
      <c r="AO77" s="129"/>
      <c r="AP77" s="129"/>
      <c r="AQ77" s="129"/>
      <c r="AR77" s="129"/>
      <c r="AS77" s="129"/>
      <c r="AT77" s="129"/>
      <c r="AU77" s="129"/>
      <c r="AV77" s="129"/>
      <c r="AW77" s="129"/>
      <c r="AX77" s="129"/>
      <c r="AY77" s="129"/>
      <c r="AZ77" s="129"/>
      <c r="BA77" s="129"/>
      <c r="BB77" s="129"/>
      <c r="BC77" s="129"/>
      <c r="BD77" s="129"/>
      <c r="BE77" s="129"/>
      <c r="BF77" s="129"/>
      <c r="BG77" s="129"/>
      <c r="BH77" s="129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</row>
    <row r="78" spans="6:79" ht="19.5" customHeight="1"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  <c r="AA78" s="129"/>
      <c r="AB78" s="129"/>
      <c r="AC78" s="129"/>
      <c r="AD78" s="129"/>
      <c r="AE78" s="129"/>
      <c r="AF78" s="129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S78" s="129"/>
      <c r="AT78" s="129"/>
      <c r="AU78" s="129"/>
      <c r="AV78" s="129"/>
      <c r="AW78" s="129"/>
      <c r="AX78" s="129"/>
      <c r="AY78" s="129"/>
      <c r="AZ78" s="129"/>
      <c r="BA78" s="129"/>
      <c r="BB78" s="129"/>
      <c r="BC78" s="129"/>
      <c r="BD78" s="129"/>
      <c r="BE78" s="129"/>
      <c r="BF78" s="129"/>
      <c r="BG78" s="129"/>
      <c r="BH78" s="129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</row>
    <row r="79" spans="6:79" ht="19.5" customHeight="1"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  <c r="AJ79" s="129"/>
      <c r="AK79" s="129"/>
      <c r="AL79" s="129"/>
      <c r="AM79" s="129"/>
      <c r="AN79" s="129"/>
      <c r="AO79" s="129"/>
      <c r="AP79" s="129"/>
      <c r="AQ79" s="129"/>
      <c r="AR79" s="129"/>
      <c r="AS79" s="129"/>
      <c r="AT79" s="129"/>
      <c r="AU79" s="129"/>
      <c r="AV79" s="129"/>
      <c r="AW79" s="129"/>
      <c r="AX79" s="129"/>
      <c r="AY79" s="129"/>
      <c r="AZ79" s="129"/>
      <c r="BA79" s="129"/>
      <c r="BB79" s="129"/>
      <c r="BC79" s="129"/>
      <c r="BD79" s="129"/>
      <c r="BE79" s="129"/>
      <c r="BF79" s="129"/>
      <c r="BG79" s="129"/>
      <c r="BH79" s="129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</row>
    <row r="80" spans="6:79" ht="19.5" customHeight="1"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129"/>
      <c r="AB80" s="129"/>
      <c r="AC80" s="129"/>
      <c r="AD80" s="129"/>
      <c r="AE80" s="129"/>
      <c r="AF80" s="129"/>
      <c r="AG80" s="129"/>
      <c r="AH80" s="129"/>
      <c r="AI80" s="129"/>
      <c r="AJ80" s="129"/>
      <c r="AK80" s="129"/>
      <c r="AL80" s="129"/>
      <c r="AM80" s="129"/>
      <c r="AN80" s="129"/>
      <c r="AO80" s="129"/>
      <c r="AP80" s="129"/>
      <c r="AQ80" s="129"/>
      <c r="AR80" s="129"/>
      <c r="AS80" s="129"/>
      <c r="AT80" s="129"/>
      <c r="AU80" s="129"/>
      <c r="AV80" s="129"/>
      <c r="AW80" s="129"/>
      <c r="AX80" s="129"/>
      <c r="AY80" s="129"/>
      <c r="AZ80" s="129"/>
      <c r="BA80" s="129"/>
      <c r="BB80" s="129"/>
      <c r="BC80" s="129"/>
      <c r="BD80" s="129"/>
      <c r="BE80" s="129"/>
      <c r="BF80" s="129"/>
      <c r="BG80" s="129"/>
      <c r="BH80" s="129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</row>
    <row r="81" spans="6:79" ht="19.5" customHeight="1"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  <c r="AC81" s="129"/>
      <c r="AD81" s="129"/>
      <c r="AE81" s="129"/>
      <c r="AF81" s="129"/>
      <c r="AG81" s="129"/>
      <c r="AH81" s="129"/>
      <c r="AI81" s="129"/>
      <c r="AJ81" s="129"/>
      <c r="AK81" s="129"/>
      <c r="AL81" s="129"/>
      <c r="AM81" s="129"/>
      <c r="AN81" s="129"/>
      <c r="AO81" s="129"/>
      <c r="AP81" s="129"/>
      <c r="AQ81" s="129"/>
      <c r="AR81" s="129"/>
      <c r="AS81" s="129"/>
      <c r="AT81" s="129"/>
      <c r="AU81" s="129"/>
      <c r="AV81" s="129"/>
      <c r="AW81" s="129"/>
      <c r="AX81" s="129"/>
      <c r="AY81" s="129"/>
      <c r="AZ81" s="129"/>
      <c r="BA81" s="129"/>
      <c r="BB81" s="129"/>
      <c r="BC81" s="129"/>
      <c r="BD81" s="129"/>
      <c r="BE81" s="129"/>
      <c r="BF81" s="129"/>
      <c r="BG81" s="129"/>
      <c r="BH81" s="129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</row>
    <row r="82" spans="6:79" ht="19.5" customHeight="1"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  <c r="AC82" s="129"/>
      <c r="AD82" s="129"/>
      <c r="AE82" s="129"/>
      <c r="AF82" s="129"/>
      <c r="AG82" s="129"/>
      <c r="AH82" s="129"/>
      <c r="AI82" s="129"/>
      <c r="AJ82" s="129"/>
      <c r="AK82" s="129"/>
      <c r="AL82" s="129"/>
      <c r="AM82" s="129"/>
      <c r="AN82" s="129"/>
      <c r="AO82" s="129"/>
      <c r="AP82" s="129"/>
      <c r="AQ82" s="129"/>
      <c r="AR82" s="129"/>
      <c r="AS82" s="129"/>
      <c r="AT82" s="129"/>
      <c r="AU82" s="129"/>
      <c r="AV82" s="129"/>
      <c r="AW82" s="129"/>
      <c r="AX82" s="129"/>
      <c r="AY82" s="129"/>
      <c r="AZ82" s="129"/>
      <c r="BA82" s="129"/>
      <c r="BB82" s="129"/>
      <c r="BC82" s="129"/>
      <c r="BD82" s="129"/>
      <c r="BE82" s="129"/>
      <c r="BF82" s="129"/>
      <c r="BG82" s="129"/>
      <c r="BH82" s="129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</row>
    <row r="83" spans="6:79" ht="19.5" customHeight="1"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</row>
    <row r="84" spans="6:79" ht="19.5" customHeight="1"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</row>
    <row r="85" spans="6:79" ht="19.5" customHeight="1"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</row>
    <row r="86" spans="6:79" ht="19.5" customHeight="1"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</row>
    <row r="87" spans="6:79" ht="19.5" customHeight="1"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</row>
    <row r="88" spans="6:79" ht="19.5" customHeight="1"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29"/>
      <c r="AN88" s="129"/>
      <c r="AO88" s="129"/>
      <c r="AP88" s="129"/>
      <c r="AQ88" s="129"/>
      <c r="AR88" s="129"/>
      <c r="AS88" s="129"/>
      <c r="AT88" s="129"/>
      <c r="AU88" s="129"/>
      <c r="AV88" s="129"/>
      <c r="AW88" s="129"/>
      <c r="AX88" s="129"/>
      <c r="AY88" s="129"/>
      <c r="AZ88" s="129"/>
      <c r="BA88" s="129"/>
      <c r="BB88" s="129"/>
      <c r="BC88" s="129"/>
      <c r="BD88" s="129"/>
      <c r="BE88" s="129"/>
      <c r="BF88" s="129"/>
      <c r="BG88" s="129"/>
      <c r="BH88" s="129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</row>
    <row r="89" spans="6:79" ht="19.5" customHeight="1"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29"/>
      <c r="AE89" s="129"/>
      <c r="AF89" s="129"/>
      <c r="AG89" s="129"/>
      <c r="AH89" s="129"/>
      <c r="AI89" s="129"/>
      <c r="AJ89" s="129"/>
      <c r="AK89" s="129"/>
      <c r="AL89" s="129"/>
      <c r="AM89" s="129"/>
      <c r="AN89" s="129"/>
      <c r="AO89" s="129"/>
      <c r="AP89" s="129"/>
      <c r="AQ89" s="129"/>
      <c r="AR89" s="129"/>
      <c r="AS89" s="129"/>
      <c r="AT89" s="129"/>
      <c r="AU89" s="129"/>
      <c r="AV89" s="129"/>
      <c r="AW89" s="129"/>
      <c r="AX89" s="129"/>
      <c r="AY89" s="129"/>
      <c r="AZ89" s="129"/>
      <c r="BA89" s="129"/>
      <c r="BB89" s="129"/>
      <c r="BC89" s="129"/>
      <c r="BD89" s="129"/>
      <c r="BE89" s="129"/>
      <c r="BF89" s="129"/>
      <c r="BG89" s="129"/>
      <c r="BH89" s="129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</row>
    <row r="90" spans="6:79" ht="19.5" customHeight="1"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  <c r="AF90" s="129"/>
      <c r="AG90" s="129"/>
      <c r="AH90" s="129"/>
      <c r="AI90" s="129"/>
      <c r="AJ90" s="129"/>
      <c r="AK90" s="129"/>
      <c r="AL90" s="129"/>
      <c r="AM90" s="129"/>
      <c r="AN90" s="129"/>
      <c r="AO90" s="129"/>
      <c r="AP90" s="129"/>
      <c r="AQ90" s="129"/>
      <c r="AR90" s="129"/>
      <c r="AS90" s="129"/>
      <c r="AT90" s="129"/>
      <c r="AU90" s="129"/>
      <c r="AV90" s="129"/>
      <c r="AW90" s="129"/>
      <c r="AX90" s="129"/>
      <c r="AY90" s="129"/>
      <c r="AZ90" s="129"/>
      <c r="BA90" s="129"/>
      <c r="BB90" s="129"/>
      <c r="BC90" s="129"/>
      <c r="BD90" s="129"/>
      <c r="BE90" s="129"/>
      <c r="BF90" s="129"/>
      <c r="BG90" s="129"/>
      <c r="BH90" s="129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</row>
    <row r="91" spans="6:79" ht="19.5" customHeight="1"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  <c r="AJ91" s="129"/>
      <c r="AK91" s="129"/>
      <c r="AL91" s="129"/>
      <c r="AM91" s="129"/>
      <c r="AN91" s="129"/>
      <c r="AO91" s="129"/>
      <c r="AP91" s="129"/>
      <c r="AQ91" s="129"/>
      <c r="AR91" s="129"/>
      <c r="AS91" s="129"/>
      <c r="AT91" s="129"/>
      <c r="AU91" s="129"/>
      <c r="AV91" s="129"/>
      <c r="AW91" s="129"/>
      <c r="AX91" s="129"/>
      <c r="AY91" s="129"/>
      <c r="AZ91" s="129"/>
      <c r="BA91" s="129"/>
      <c r="BB91" s="129"/>
      <c r="BC91" s="129"/>
      <c r="BD91" s="129"/>
      <c r="BE91" s="129"/>
      <c r="BF91" s="129"/>
      <c r="BG91" s="129"/>
      <c r="BH91" s="129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</row>
    <row r="92" spans="6:79" ht="19.5" customHeight="1"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  <c r="AC92" s="129"/>
      <c r="AD92" s="129"/>
      <c r="AE92" s="129"/>
      <c r="AF92" s="129"/>
      <c r="AG92" s="129"/>
      <c r="AH92" s="129"/>
      <c r="AI92" s="129"/>
      <c r="AJ92" s="129"/>
      <c r="AK92" s="129"/>
      <c r="AL92" s="129"/>
      <c r="AM92" s="129"/>
      <c r="AN92" s="129"/>
      <c r="AO92" s="129"/>
      <c r="AP92" s="129"/>
      <c r="AQ92" s="129"/>
      <c r="AR92" s="129"/>
      <c r="AS92" s="129"/>
      <c r="AT92" s="129"/>
      <c r="AU92" s="129"/>
      <c r="AV92" s="129"/>
      <c r="AW92" s="129"/>
      <c r="AX92" s="129"/>
      <c r="AY92" s="129"/>
      <c r="AZ92" s="129"/>
      <c r="BA92" s="129"/>
      <c r="BB92" s="129"/>
      <c r="BC92" s="129"/>
      <c r="BD92" s="129"/>
      <c r="BE92" s="129"/>
      <c r="BF92" s="129"/>
      <c r="BG92" s="129"/>
      <c r="BH92" s="129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</row>
    <row r="93" spans="6:79" ht="19.5" customHeight="1"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  <c r="AC93" s="129"/>
      <c r="AD93" s="129"/>
      <c r="AE93" s="129"/>
      <c r="AF93" s="129"/>
      <c r="AG93" s="129"/>
      <c r="AH93" s="129"/>
      <c r="AI93" s="129"/>
      <c r="AJ93" s="129"/>
      <c r="AK93" s="129"/>
      <c r="AL93" s="129"/>
      <c r="AM93" s="129"/>
      <c r="AN93" s="129"/>
      <c r="AO93" s="129"/>
      <c r="AP93" s="129"/>
      <c r="AQ93" s="129"/>
      <c r="AR93" s="129"/>
      <c r="AS93" s="129"/>
      <c r="AT93" s="129"/>
      <c r="AU93" s="129"/>
      <c r="AV93" s="129"/>
      <c r="AW93" s="129"/>
      <c r="AX93" s="129"/>
      <c r="AY93" s="129"/>
      <c r="AZ93" s="129"/>
      <c r="BA93" s="129"/>
      <c r="BB93" s="129"/>
      <c r="BC93" s="129"/>
      <c r="BD93" s="129"/>
      <c r="BE93" s="129"/>
      <c r="BF93" s="129"/>
      <c r="BG93" s="129"/>
      <c r="BH93" s="129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</row>
    <row r="94" spans="6:79" ht="19.5" customHeight="1"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  <c r="AC94" s="129"/>
      <c r="AD94" s="129"/>
      <c r="AE94" s="129"/>
      <c r="AF94" s="129"/>
      <c r="AG94" s="129"/>
      <c r="AH94" s="129"/>
      <c r="AI94" s="129"/>
      <c r="AJ94" s="129"/>
      <c r="AK94" s="129"/>
      <c r="AL94" s="129"/>
      <c r="AM94" s="129"/>
      <c r="AN94" s="129"/>
      <c r="AO94" s="129"/>
      <c r="AP94" s="129"/>
      <c r="AQ94" s="129"/>
      <c r="AR94" s="129"/>
      <c r="AS94" s="129"/>
      <c r="AT94" s="129"/>
      <c r="AU94" s="129"/>
      <c r="AV94" s="129"/>
      <c r="AW94" s="129"/>
      <c r="AX94" s="129"/>
      <c r="AY94" s="129"/>
      <c r="AZ94" s="129"/>
      <c r="BA94" s="129"/>
      <c r="BB94" s="129"/>
      <c r="BC94" s="129"/>
      <c r="BD94" s="129"/>
      <c r="BE94" s="129"/>
      <c r="BF94" s="129"/>
      <c r="BG94" s="129"/>
      <c r="BH94" s="129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</row>
    <row r="95" spans="6:79" ht="19.5" customHeight="1"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  <c r="AJ95" s="129"/>
      <c r="AK95" s="129"/>
      <c r="AL95" s="129"/>
      <c r="AM95" s="129"/>
      <c r="AN95" s="129"/>
      <c r="AO95" s="129"/>
      <c r="AP95" s="129"/>
      <c r="AQ95" s="129"/>
      <c r="AR95" s="129"/>
      <c r="AS95" s="129"/>
      <c r="AT95" s="129"/>
      <c r="AU95" s="129"/>
      <c r="AV95" s="129"/>
      <c r="AW95" s="129"/>
      <c r="AX95" s="129"/>
      <c r="AY95" s="129"/>
      <c r="AZ95" s="129"/>
      <c r="BA95" s="129"/>
      <c r="BB95" s="129"/>
      <c r="BC95" s="129"/>
      <c r="BD95" s="129"/>
      <c r="BE95" s="129"/>
      <c r="BF95" s="129"/>
      <c r="BG95" s="129"/>
      <c r="BH95" s="129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</row>
    <row r="96" spans="6:79" ht="19.5" customHeight="1"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29"/>
      <c r="AB96" s="129"/>
      <c r="AC96" s="129"/>
      <c r="AD96" s="129"/>
      <c r="AE96" s="129"/>
      <c r="AF96" s="129"/>
      <c r="AG96" s="129"/>
      <c r="AH96" s="129"/>
      <c r="AI96" s="129"/>
      <c r="AJ96" s="129"/>
      <c r="AK96" s="129"/>
      <c r="AL96" s="129"/>
      <c r="AM96" s="129"/>
      <c r="AN96" s="129"/>
      <c r="AO96" s="129"/>
      <c r="AP96" s="129"/>
      <c r="AQ96" s="129"/>
      <c r="AR96" s="129"/>
      <c r="AS96" s="129"/>
      <c r="AT96" s="129"/>
      <c r="AU96" s="129"/>
      <c r="AV96" s="129"/>
      <c r="AW96" s="129"/>
      <c r="AX96" s="129"/>
      <c r="AY96" s="129"/>
      <c r="AZ96" s="129"/>
      <c r="BA96" s="129"/>
      <c r="BB96" s="129"/>
      <c r="BC96" s="129"/>
      <c r="BD96" s="129"/>
      <c r="BE96" s="129"/>
      <c r="BF96" s="129"/>
      <c r="BG96" s="129"/>
      <c r="BH96" s="129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</row>
    <row r="97" spans="6:79" ht="19.5" customHeight="1"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  <c r="AA97" s="129"/>
      <c r="AB97" s="129"/>
      <c r="AC97" s="129"/>
      <c r="AD97" s="129"/>
      <c r="AE97" s="129"/>
      <c r="AF97" s="129"/>
      <c r="AG97" s="129"/>
      <c r="AH97" s="129"/>
      <c r="AI97" s="129"/>
      <c r="AJ97" s="129"/>
      <c r="AK97" s="129"/>
      <c r="AL97" s="129"/>
      <c r="AM97" s="129"/>
      <c r="AN97" s="129"/>
      <c r="AO97" s="129"/>
      <c r="AP97" s="129"/>
      <c r="AQ97" s="129"/>
      <c r="AR97" s="129"/>
      <c r="AS97" s="129"/>
      <c r="AT97" s="129"/>
      <c r="AU97" s="129"/>
      <c r="AV97" s="129"/>
      <c r="AW97" s="129"/>
      <c r="AX97" s="129"/>
      <c r="AY97" s="129"/>
      <c r="AZ97" s="129"/>
      <c r="BA97" s="129"/>
      <c r="BB97" s="129"/>
      <c r="BC97" s="129"/>
      <c r="BD97" s="129"/>
      <c r="BE97" s="129"/>
      <c r="BF97" s="129"/>
      <c r="BG97" s="129"/>
      <c r="BH97" s="129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</row>
    <row r="98" spans="6:79" ht="19.5" customHeight="1"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  <c r="AA98" s="129"/>
      <c r="AB98" s="129"/>
      <c r="AC98" s="129"/>
      <c r="AD98" s="129"/>
      <c r="AE98" s="129"/>
      <c r="AF98" s="129"/>
      <c r="AG98" s="129"/>
      <c r="AH98" s="129"/>
      <c r="AI98" s="129"/>
      <c r="AJ98" s="129"/>
      <c r="AK98" s="129"/>
      <c r="AL98" s="129"/>
      <c r="AM98" s="129"/>
      <c r="AN98" s="129"/>
      <c r="AO98" s="129"/>
      <c r="AP98" s="129"/>
      <c r="AQ98" s="129"/>
      <c r="AR98" s="129"/>
      <c r="AS98" s="129"/>
      <c r="AT98" s="129"/>
      <c r="AU98" s="129"/>
      <c r="AV98" s="129"/>
      <c r="AW98" s="129"/>
      <c r="AX98" s="129"/>
      <c r="AY98" s="129"/>
      <c r="AZ98" s="129"/>
      <c r="BA98" s="129"/>
      <c r="BB98" s="129"/>
      <c r="BC98" s="129"/>
      <c r="BD98" s="129"/>
      <c r="BE98" s="129"/>
      <c r="BF98" s="129"/>
      <c r="BG98" s="129"/>
      <c r="BH98" s="129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</row>
    <row r="99" spans="6:79" ht="19.5" customHeight="1"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  <c r="AA99" s="129"/>
      <c r="AB99" s="129"/>
      <c r="AC99" s="129"/>
      <c r="AD99" s="129"/>
      <c r="AE99" s="129"/>
      <c r="AF99" s="129"/>
      <c r="AG99" s="129"/>
      <c r="AH99" s="129"/>
      <c r="AI99" s="129"/>
      <c r="AJ99" s="129"/>
      <c r="AK99" s="129"/>
      <c r="AL99" s="129"/>
      <c r="AM99" s="129"/>
      <c r="AN99" s="129"/>
      <c r="AO99" s="129"/>
      <c r="AP99" s="129"/>
      <c r="AQ99" s="129"/>
      <c r="AR99" s="129"/>
      <c r="AS99" s="129"/>
      <c r="AT99" s="129"/>
      <c r="AU99" s="129"/>
      <c r="AV99" s="129"/>
      <c r="AW99" s="129"/>
      <c r="AX99" s="129"/>
      <c r="AY99" s="129"/>
      <c r="AZ99" s="129"/>
      <c r="BA99" s="129"/>
      <c r="BB99" s="129"/>
      <c r="BC99" s="129"/>
      <c r="BD99" s="129"/>
      <c r="BE99" s="129"/>
      <c r="BF99" s="129"/>
      <c r="BG99" s="129"/>
      <c r="BH99" s="129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</row>
    <row r="100" spans="6:79" ht="19.5" customHeight="1"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  <c r="AA100" s="129"/>
      <c r="AB100" s="129"/>
      <c r="AC100" s="129"/>
      <c r="AD100" s="129"/>
      <c r="AE100" s="129"/>
      <c r="AF100" s="129"/>
      <c r="AG100" s="129"/>
      <c r="AH100" s="129"/>
      <c r="AI100" s="129"/>
      <c r="AJ100" s="129"/>
      <c r="AK100" s="129"/>
      <c r="AL100" s="129"/>
      <c r="AM100" s="129"/>
      <c r="AN100" s="129"/>
      <c r="AO100" s="129"/>
      <c r="AP100" s="129"/>
      <c r="AQ100" s="129"/>
      <c r="AR100" s="129"/>
      <c r="AS100" s="129"/>
      <c r="AT100" s="129"/>
      <c r="AU100" s="129"/>
      <c r="AV100" s="129"/>
      <c r="AW100" s="129"/>
      <c r="AX100" s="129"/>
      <c r="AY100" s="129"/>
      <c r="AZ100" s="129"/>
      <c r="BA100" s="129"/>
      <c r="BB100" s="129"/>
      <c r="BC100" s="129"/>
      <c r="BD100" s="129"/>
      <c r="BE100" s="129"/>
      <c r="BF100" s="129"/>
      <c r="BG100" s="129"/>
      <c r="BH100" s="129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</row>
    <row r="101" spans="6:79" ht="19.5" customHeight="1"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  <c r="AA101" s="129"/>
      <c r="AB101" s="129"/>
      <c r="AC101" s="129"/>
      <c r="AD101" s="129"/>
      <c r="AE101" s="129"/>
      <c r="AF101" s="129"/>
      <c r="AG101" s="129"/>
      <c r="AH101" s="129"/>
      <c r="AI101" s="129"/>
      <c r="AJ101" s="129"/>
      <c r="AK101" s="129"/>
      <c r="AL101" s="129"/>
      <c r="AM101" s="129"/>
      <c r="AN101" s="129"/>
      <c r="AO101" s="129"/>
      <c r="AP101" s="129"/>
      <c r="AQ101" s="129"/>
      <c r="AR101" s="129"/>
      <c r="AS101" s="129"/>
      <c r="AT101" s="129"/>
      <c r="AU101" s="129"/>
      <c r="AV101" s="129"/>
      <c r="AW101" s="129"/>
      <c r="AX101" s="129"/>
      <c r="AY101" s="129"/>
      <c r="AZ101" s="129"/>
      <c r="BA101" s="129"/>
      <c r="BB101" s="129"/>
      <c r="BC101" s="129"/>
      <c r="BD101" s="129"/>
      <c r="BE101" s="129"/>
      <c r="BF101" s="129"/>
      <c r="BG101" s="129"/>
      <c r="BH101" s="129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</row>
    <row r="102" spans="6:79" ht="19.5" customHeight="1"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  <c r="AA102" s="129"/>
      <c r="AB102" s="129"/>
      <c r="AC102" s="129"/>
      <c r="AD102" s="129"/>
      <c r="AE102" s="129"/>
      <c r="AF102" s="129"/>
      <c r="AG102" s="129"/>
      <c r="AH102" s="129"/>
      <c r="AI102" s="129"/>
      <c r="AJ102" s="129"/>
      <c r="AK102" s="129"/>
      <c r="AL102" s="129"/>
      <c r="AM102" s="129"/>
      <c r="AN102" s="129"/>
      <c r="AO102" s="129"/>
      <c r="AP102" s="129"/>
      <c r="AQ102" s="129"/>
      <c r="AR102" s="129"/>
      <c r="AS102" s="129"/>
      <c r="AT102" s="129"/>
      <c r="AU102" s="129"/>
      <c r="AV102" s="129"/>
      <c r="AW102" s="129"/>
      <c r="AX102" s="129"/>
      <c r="AY102" s="129"/>
      <c r="AZ102" s="129"/>
      <c r="BA102" s="129"/>
      <c r="BB102" s="129"/>
      <c r="BC102" s="129"/>
      <c r="BD102" s="129"/>
      <c r="BE102" s="129"/>
      <c r="BF102" s="129"/>
      <c r="BG102" s="129"/>
      <c r="BH102" s="129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</row>
    <row r="103" spans="6:79" ht="19.5" customHeight="1"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  <c r="AA103" s="129"/>
      <c r="AB103" s="129"/>
      <c r="AC103" s="129"/>
      <c r="AD103" s="129"/>
      <c r="AE103" s="129"/>
      <c r="AF103" s="129"/>
      <c r="AG103" s="129"/>
      <c r="AH103" s="129"/>
      <c r="AI103" s="129"/>
      <c r="AJ103" s="129"/>
      <c r="AK103" s="129"/>
      <c r="AL103" s="129"/>
      <c r="AM103" s="129"/>
      <c r="AN103" s="129"/>
      <c r="AO103" s="129"/>
      <c r="AP103" s="129"/>
      <c r="AQ103" s="129"/>
      <c r="AR103" s="129"/>
      <c r="AS103" s="129"/>
      <c r="AT103" s="129"/>
      <c r="AU103" s="129"/>
      <c r="AV103" s="129"/>
      <c r="AW103" s="129"/>
      <c r="AX103" s="129"/>
      <c r="AY103" s="129"/>
      <c r="AZ103" s="129"/>
      <c r="BA103" s="129"/>
      <c r="BB103" s="129"/>
      <c r="BC103" s="129"/>
      <c r="BD103" s="129"/>
      <c r="BE103" s="129"/>
      <c r="BF103" s="129"/>
      <c r="BG103" s="129"/>
      <c r="BH103" s="129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</row>
    <row r="104" spans="6:79" ht="19.5" customHeight="1"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  <c r="AA104" s="129"/>
      <c r="AB104" s="129"/>
      <c r="AC104" s="129"/>
      <c r="AD104" s="129"/>
      <c r="AE104" s="129"/>
      <c r="AF104" s="129"/>
      <c r="AG104" s="129"/>
      <c r="AH104" s="129"/>
      <c r="AI104" s="129"/>
      <c r="AJ104" s="129"/>
      <c r="AK104" s="129"/>
      <c r="AL104" s="129"/>
      <c r="AM104" s="129"/>
      <c r="AN104" s="129"/>
      <c r="AO104" s="129"/>
      <c r="AP104" s="129"/>
      <c r="AQ104" s="129"/>
      <c r="AR104" s="129"/>
      <c r="AS104" s="129"/>
      <c r="AT104" s="129"/>
      <c r="AU104" s="129"/>
      <c r="AV104" s="129"/>
      <c r="AW104" s="129"/>
      <c r="AX104" s="129"/>
      <c r="AY104" s="129"/>
      <c r="AZ104" s="129"/>
      <c r="BA104" s="129"/>
      <c r="BB104" s="129"/>
      <c r="BC104" s="129"/>
      <c r="BD104" s="129"/>
      <c r="BE104" s="129"/>
      <c r="BF104" s="129"/>
      <c r="BG104" s="129"/>
      <c r="BH104" s="129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</row>
    <row r="105" spans="6:79" ht="19.5" customHeight="1"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  <c r="AA105" s="129"/>
      <c r="AB105" s="129"/>
      <c r="AC105" s="129"/>
      <c r="AD105" s="129"/>
      <c r="AE105" s="129"/>
      <c r="AF105" s="129"/>
      <c r="AG105" s="129"/>
      <c r="AH105" s="129"/>
      <c r="AI105" s="129"/>
      <c r="AJ105" s="129"/>
      <c r="AK105" s="129"/>
      <c r="AL105" s="129"/>
      <c r="AM105" s="129"/>
      <c r="AN105" s="129"/>
      <c r="AO105" s="129"/>
      <c r="AP105" s="129"/>
      <c r="AQ105" s="129"/>
      <c r="AR105" s="129"/>
      <c r="AS105" s="129"/>
      <c r="AT105" s="129"/>
      <c r="AU105" s="129"/>
      <c r="AV105" s="129"/>
      <c r="AW105" s="129"/>
      <c r="AX105" s="129"/>
      <c r="AY105" s="129"/>
      <c r="AZ105" s="129"/>
      <c r="BA105" s="129"/>
      <c r="BB105" s="129"/>
      <c r="BC105" s="129"/>
      <c r="BD105" s="129"/>
      <c r="BE105" s="129"/>
      <c r="BF105" s="129"/>
      <c r="BG105" s="129"/>
      <c r="BH105" s="129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</row>
    <row r="106" spans="6:79" ht="19.5" customHeight="1"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  <c r="AA106" s="129"/>
      <c r="AB106" s="129"/>
      <c r="AC106" s="129"/>
      <c r="AD106" s="129"/>
      <c r="AE106" s="129"/>
      <c r="AF106" s="129"/>
      <c r="AG106" s="129"/>
      <c r="AH106" s="129"/>
      <c r="AI106" s="129"/>
      <c r="AJ106" s="129"/>
      <c r="AK106" s="129"/>
      <c r="AL106" s="129"/>
      <c r="AM106" s="129"/>
      <c r="AN106" s="129"/>
      <c r="AO106" s="129"/>
      <c r="AP106" s="129"/>
      <c r="AQ106" s="129"/>
      <c r="AR106" s="129"/>
      <c r="AS106" s="129"/>
      <c r="AT106" s="129"/>
      <c r="AU106" s="129"/>
      <c r="AV106" s="129"/>
      <c r="AW106" s="129"/>
      <c r="AX106" s="129"/>
      <c r="AY106" s="129"/>
      <c r="AZ106" s="129"/>
      <c r="BA106" s="129"/>
      <c r="BB106" s="129"/>
      <c r="BC106" s="129"/>
      <c r="BD106" s="129"/>
      <c r="BE106" s="129"/>
      <c r="BF106" s="129"/>
      <c r="BG106" s="129"/>
      <c r="BH106" s="129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</row>
    <row r="107" spans="6:79" ht="19.5" customHeight="1"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29"/>
      <c r="AN107" s="129"/>
      <c r="AO107" s="129"/>
      <c r="AP107" s="129"/>
      <c r="AQ107" s="129"/>
      <c r="AR107" s="129"/>
      <c r="AS107" s="129"/>
      <c r="AT107" s="129"/>
      <c r="AU107" s="129"/>
      <c r="AV107" s="129"/>
      <c r="AW107" s="129"/>
      <c r="AX107" s="129"/>
      <c r="AY107" s="129"/>
      <c r="AZ107" s="129"/>
      <c r="BA107" s="129"/>
      <c r="BB107" s="129"/>
      <c r="BC107" s="129"/>
      <c r="BD107" s="129"/>
      <c r="BE107" s="129"/>
      <c r="BF107" s="129"/>
      <c r="BG107" s="129"/>
      <c r="BH107" s="129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</row>
    <row r="108" spans="6:79" ht="19.5" customHeight="1"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29"/>
      <c r="AB108" s="129"/>
      <c r="AC108" s="129"/>
      <c r="AD108" s="129"/>
      <c r="AE108" s="129"/>
      <c r="AF108" s="129"/>
      <c r="AG108" s="129"/>
      <c r="AH108" s="129"/>
      <c r="AI108" s="129"/>
      <c r="AJ108" s="129"/>
      <c r="AK108" s="129"/>
      <c r="AL108" s="129"/>
      <c r="AM108" s="129"/>
      <c r="AN108" s="129"/>
      <c r="AO108" s="129"/>
      <c r="AP108" s="129"/>
      <c r="AQ108" s="129"/>
      <c r="AR108" s="129"/>
      <c r="AS108" s="129"/>
      <c r="AT108" s="129"/>
      <c r="AU108" s="129"/>
      <c r="AV108" s="129"/>
      <c r="AW108" s="129"/>
      <c r="AX108" s="129"/>
      <c r="AY108" s="129"/>
      <c r="AZ108" s="129"/>
      <c r="BA108" s="129"/>
      <c r="BB108" s="129"/>
      <c r="BC108" s="129"/>
      <c r="BD108" s="129"/>
      <c r="BE108" s="129"/>
      <c r="BF108" s="129"/>
      <c r="BG108" s="129"/>
      <c r="BH108" s="129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</row>
    <row r="109" spans="6:79" ht="19.5" customHeight="1"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129"/>
      <c r="AN109" s="129"/>
      <c r="AO109" s="129"/>
      <c r="AP109" s="129"/>
      <c r="AQ109" s="129"/>
      <c r="AR109" s="129"/>
      <c r="AS109" s="129"/>
      <c r="AT109" s="129"/>
      <c r="AU109" s="129"/>
      <c r="AV109" s="129"/>
      <c r="AW109" s="129"/>
      <c r="AX109" s="129"/>
      <c r="AY109" s="129"/>
      <c r="AZ109" s="129"/>
      <c r="BA109" s="129"/>
      <c r="BB109" s="129"/>
      <c r="BC109" s="129"/>
      <c r="BD109" s="129"/>
      <c r="BE109" s="129"/>
      <c r="BF109" s="129"/>
      <c r="BG109" s="129"/>
      <c r="BH109" s="129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</row>
    <row r="110" spans="6:79" ht="19.5" customHeight="1"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  <c r="AC110" s="129"/>
      <c r="AD110" s="129"/>
      <c r="AE110" s="129"/>
      <c r="AF110" s="129"/>
      <c r="AG110" s="129"/>
      <c r="AH110" s="129"/>
      <c r="AI110" s="129"/>
      <c r="AJ110" s="129"/>
      <c r="AK110" s="129"/>
      <c r="AL110" s="129"/>
      <c r="AM110" s="129"/>
      <c r="AN110" s="129"/>
      <c r="AO110" s="129"/>
      <c r="AP110" s="129"/>
      <c r="AQ110" s="129"/>
      <c r="AR110" s="129"/>
      <c r="AS110" s="129"/>
      <c r="AT110" s="129"/>
      <c r="AU110" s="129"/>
      <c r="AV110" s="129"/>
      <c r="AW110" s="129"/>
      <c r="AX110" s="129"/>
      <c r="AY110" s="129"/>
      <c r="AZ110" s="129"/>
      <c r="BA110" s="129"/>
      <c r="BB110" s="129"/>
      <c r="BC110" s="129"/>
      <c r="BD110" s="129"/>
      <c r="BE110" s="129"/>
      <c r="BF110" s="129"/>
      <c r="BG110" s="129"/>
      <c r="BH110" s="129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</row>
    <row r="111" spans="6:79" ht="19.5" customHeight="1"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  <c r="AA111" s="129"/>
      <c r="AB111" s="129"/>
      <c r="AC111" s="129"/>
      <c r="AD111" s="129"/>
      <c r="AE111" s="129"/>
      <c r="AF111" s="129"/>
      <c r="AG111" s="129"/>
      <c r="AH111" s="129"/>
      <c r="AI111" s="129"/>
      <c r="AJ111" s="129"/>
      <c r="AK111" s="129"/>
      <c r="AL111" s="129"/>
      <c r="AM111" s="129"/>
      <c r="AN111" s="129"/>
      <c r="AO111" s="129"/>
      <c r="AP111" s="129"/>
      <c r="AQ111" s="129"/>
      <c r="AR111" s="129"/>
      <c r="AS111" s="129"/>
      <c r="AT111" s="129"/>
      <c r="AU111" s="129"/>
      <c r="AV111" s="129"/>
      <c r="AW111" s="129"/>
      <c r="AX111" s="129"/>
      <c r="AY111" s="129"/>
      <c r="AZ111" s="129"/>
      <c r="BA111" s="129"/>
      <c r="BB111" s="129"/>
      <c r="BC111" s="129"/>
      <c r="BD111" s="129"/>
      <c r="BE111" s="129"/>
      <c r="BF111" s="129"/>
      <c r="BG111" s="129"/>
      <c r="BH111" s="129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</row>
    <row r="112" spans="6:79" ht="19.5" customHeight="1"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  <c r="AA112" s="129"/>
      <c r="AB112" s="129"/>
      <c r="AC112" s="129"/>
      <c r="AD112" s="129"/>
      <c r="AE112" s="129"/>
      <c r="AF112" s="129"/>
      <c r="AG112" s="129"/>
      <c r="AH112" s="129"/>
      <c r="AI112" s="129"/>
      <c r="AJ112" s="129"/>
      <c r="AK112" s="129"/>
      <c r="AL112" s="129"/>
      <c r="AM112" s="129"/>
      <c r="AN112" s="129"/>
      <c r="AO112" s="129"/>
      <c r="AP112" s="129"/>
      <c r="AQ112" s="129"/>
      <c r="AR112" s="129"/>
      <c r="AS112" s="129"/>
      <c r="AT112" s="129"/>
      <c r="AU112" s="129"/>
      <c r="AV112" s="129"/>
      <c r="AW112" s="129"/>
      <c r="AX112" s="129"/>
      <c r="AY112" s="129"/>
      <c r="AZ112" s="129"/>
      <c r="BA112" s="129"/>
      <c r="BB112" s="129"/>
      <c r="BC112" s="129"/>
      <c r="BD112" s="129"/>
      <c r="BE112" s="129"/>
      <c r="BF112" s="129"/>
      <c r="BG112" s="129"/>
      <c r="BH112" s="129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</row>
    <row r="113" spans="6:79" ht="19.5" customHeight="1"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  <c r="AJ113" s="129"/>
      <c r="AK113" s="129"/>
      <c r="AL113" s="129"/>
      <c r="AM113" s="129"/>
      <c r="AN113" s="129"/>
      <c r="AO113" s="129"/>
      <c r="AP113" s="129"/>
      <c r="AQ113" s="129"/>
      <c r="AR113" s="129"/>
      <c r="AS113" s="129"/>
      <c r="AT113" s="129"/>
      <c r="AU113" s="129"/>
      <c r="AV113" s="129"/>
      <c r="AW113" s="129"/>
      <c r="AX113" s="129"/>
      <c r="AY113" s="129"/>
      <c r="AZ113" s="129"/>
      <c r="BA113" s="129"/>
      <c r="BB113" s="129"/>
      <c r="BC113" s="129"/>
      <c r="BD113" s="129"/>
      <c r="BE113" s="129"/>
      <c r="BF113" s="129"/>
      <c r="BG113" s="129"/>
      <c r="BH113" s="129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</row>
    <row r="114" spans="6:79" ht="19.5" customHeight="1"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  <c r="AA114" s="129"/>
      <c r="AB114" s="129"/>
      <c r="AC114" s="129"/>
      <c r="AD114" s="129"/>
      <c r="AE114" s="129"/>
      <c r="AF114" s="129"/>
      <c r="AG114" s="129"/>
      <c r="AH114" s="129"/>
      <c r="AI114" s="129"/>
      <c r="AJ114" s="129"/>
      <c r="AK114" s="129"/>
      <c r="AL114" s="129"/>
      <c r="AM114" s="129"/>
      <c r="AN114" s="129"/>
      <c r="AO114" s="129"/>
      <c r="AP114" s="129"/>
      <c r="AQ114" s="129"/>
      <c r="AR114" s="129"/>
      <c r="AS114" s="129"/>
      <c r="AT114" s="129"/>
      <c r="AU114" s="129"/>
      <c r="AV114" s="129"/>
      <c r="AW114" s="129"/>
      <c r="AX114" s="129"/>
      <c r="AY114" s="129"/>
      <c r="AZ114" s="129"/>
      <c r="BA114" s="129"/>
      <c r="BB114" s="129"/>
      <c r="BC114" s="129"/>
      <c r="BD114" s="129"/>
      <c r="BE114" s="129"/>
      <c r="BF114" s="129"/>
      <c r="BG114" s="129"/>
      <c r="BH114" s="129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</row>
    <row r="115" spans="6:79" ht="19.5" customHeight="1"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  <c r="AA115" s="129"/>
      <c r="AB115" s="129"/>
      <c r="AC115" s="129"/>
      <c r="AD115" s="129"/>
      <c r="AE115" s="129"/>
      <c r="AF115" s="129"/>
      <c r="AG115" s="129"/>
      <c r="AH115" s="129"/>
      <c r="AI115" s="129"/>
      <c r="AJ115" s="129"/>
      <c r="AK115" s="129"/>
      <c r="AL115" s="129"/>
      <c r="AM115" s="129"/>
      <c r="AN115" s="129"/>
      <c r="AO115" s="129"/>
      <c r="AP115" s="129"/>
      <c r="AQ115" s="129"/>
      <c r="AR115" s="129"/>
      <c r="AS115" s="129"/>
      <c r="AT115" s="129"/>
      <c r="AU115" s="129"/>
      <c r="AV115" s="129"/>
      <c r="AW115" s="129"/>
      <c r="AX115" s="129"/>
      <c r="AY115" s="129"/>
      <c r="AZ115" s="129"/>
      <c r="BA115" s="129"/>
      <c r="BB115" s="129"/>
      <c r="BC115" s="129"/>
      <c r="BD115" s="129"/>
      <c r="BE115" s="129"/>
      <c r="BF115" s="129"/>
      <c r="BG115" s="129"/>
      <c r="BH115" s="129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</row>
    <row r="116" spans="6:79" ht="19.5" customHeight="1"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  <c r="AA116" s="129"/>
      <c r="AB116" s="129"/>
      <c r="AC116" s="129"/>
      <c r="AD116" s="129"/>
      <c r="AE116" s="129"/>
      <c r="AF116" s="129"/>
      <c r="AG116" s="129"/>
      <c r="AH116" s="129"/>
      <c r="AI116" s="129"/>
      <c r="AJ116" s="129"/>
      <c r="AK116" s="129"/>
      <c r="AL116" s="129"/>
      <c r="AM116" s="129"/>
      <c r="AN116" s="129"/>
      <c r="AO116" s="129"/>
      <c r="AP116" s="129"/>
      <c r="AQ116" s="129"/>
      <c r="AR116" s="129"/>
      <c r="AS116" s="129"/>
      <c r="AT116" s="129"/>
      <c r="AU116" s="129"/>
      <c r="AV116" s="129"/>
      <c r="AW116" s="129"/>
      <c r="AX116" s="129"/>
      <c r="AY116" s="129"/>
      <c r="AZ116" s="129"/>
      <c r="BA116" s="129"/>
      <c r="BB116" s="129"/>
      <c r="BC116" s="129"/>
      <c r="BD116" s="129"/>
      <c r="BE116" s="129"/>
      <c r="BF116" s="129"/>
      <c r="BG116" s="129"/>
      <c r="BH116" s="129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</row>
    <row r="117" spans="6:79" ht="19.5" customHeight="1"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129"/>
      <c r="AN117" s="129"/>
      <c r="AO117" s="129"/>
      <c r="AP117" s="129"/>
      <c r="AQ117" s="129"/>
      <c r="AR117" s="129"/>
      <c r="AS117" s="129"/>
      <c r="AT117" s="129"/>
      <c r="AU117" s="129"/>
      <c r="AV117" s="129"/>
      <c r="AW117" s="129"/>
      <c r="AX117" s="129"/>
      <c r="AY117" s="129"/>
      <c r="AZ117" s="129"/>
      <c r="BA117" s="129"/>
      <c r="BB117" s="129"/>
      <c r="BC117" s="129"/>
      <c r="BD117" s="129"/>
      <c r="BE117" s="129"/>
      <c r="BF117" s="129"/>
      <c r="BG117" s="129"/>
      <c r="BH117" s="129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</row>
    <row r="118" spans="6:79" ht="19.5" customHeight="1"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  <c r="AJ118" s="129"/>
      <c r="AK118" s="129"/>
      <c r="AL118" s="129"/>
      <c r="AM118" s="129"/>
      <c r="AN118" s="129"/>
      <c r="AO118" s="129"/>
      <c r="AP118" s="129"/>
      <c r="AQ118" s="129"/>
      <c r="AR118" s="129"/>
      <c r="AS118" s="129"/>
      <c r="AT118" s="129"/>
      <c r="AU118" s="129"/>
      <c r="AV118" s="129"/>
      <c r="AW118" s="129"/>
      <c r="AX118" s="129"/>
      <c r="AY118" s="129"/>
      <c r="AZ118" s="129"/>
      <c r="BA118" s="129"/>
      <c r="BB118" s="129"/>
      <c r="BC118" s="129"/>
      <c r="BD118" s="129"/>
      <c r="BE118" s="129"/>
      <c r="BF118" s="129"/>
      <c r="BG118" s="129"/>
      <c r="BH118" s="129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</row>
    <row r="119" spans="6:79" ht="19.5" customHeight="1"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  <c r="AA119" s="129"/>
      <c r="AB119" s="129"/>
      <c r="AC119" s="129"/>
      <c r="AD119" s="129"/>
      <c r="AE119" s="129"/>
      <c r="AF119" s="129"/>
      <c r="AG119" s="129"/>
      <c r="AH119" s="129"/>
      <c r="AI119" s="129"/>
      <c r="AJ119" s="129"/>
      <c r="AK119" s="129"/>
      <c r="AL119" s="129"/>
      <c r="AM119" s="129"/>
      <c r="AN119" s="129"/>
      <c r="AO119" s="129"/>
      <c r="AP119" s="129"/>
      <c r="AQ119" s="129"/>
      <c r="AR119" s="129"/>
      <c r="AS119" s="129"/>
      <c r="AT119" s="129"/>
      <c r="AU119" s="129"/>
      <c r="AV119" s="129"/>
      <c r="AW119" s="129"/>
      <c r="AX119" s="129"/>
      <c r="AY119" s="129"/>
      <c r="AZ119" s="129"/>
      <c r="BA119" s="129"/>
      <c r="BB119" s="129"/>
      <c r="BC119" s="129"/>
      <c r="BD119" s="129"/>
      <c r="BE119" s="129"/>
      <c r="BF119" s="129"/>
      <c r="BG119" s="129"/>
      <c r="BH119" s="129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</row>
    <row r="120" spans="6:79" ht="19.5" customHeight="1"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29"/>
      <c r="AB120" s="129"/>
      <c r="AC120" s="129"/>
      <c r="AD120" s="129"/>
      <c r="AE120" s="129"/>
      <c r="AF120" s="129"/>
      <c r="AG120" s="129"/>
      <c r="AH120" s="129"/>
      <c r="AI120" s="129"/>
      <c r="AJ120" s="129"/>
      <c r="AK120" s="129"/>
      <c r="AL120" s="129"/>
      <c r="AM120" s="129"/>
      <c r="AN120" s="129"/>
      <c r="AO120" s="129"/>
      <c r="AP120" s="129"/>
      <c r="AQ120" s="129"/>
      <c r="AR120" s="129"/>
      <c r="AS120" s="129"/>
      <c r="AT120" s="129"/>
      <c r="AU120" s="129"/>
      <c r="AV120" s="129"/>
      <c r="AW120" s="129"/>
      <c r="AX120" s="129"/>
      <c r="AY120" s="129"/>
      <c r="AZ120" s="129"/>
      <c r="BA120" s="129"/>
      <c r="BB120" s="129"/>
      <c r="BC120" s="129"/>
      <c r="BD120" s="129"/>
      <c r="BE120" s="129"/>
      <c r="BF120" s="129"/>
      <c r="BG120" s="129"/>
      <c r="BH120" s="129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</row>
    <row r="121" spans="6:79" ht="19.5" customHeight="1"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129"/>
      <c r="AN121" s="129"/>
      <c r="AO121" s="129"/>
      <c r="AP121" s="129"/>
      <c r="AQ121" s="129"/>
      <c r="AR121" s="129"/>
      <c r="AS121" s="129"/>
      <c r="AT121" s="129"/>
      <c r="AU121" s="129"/>
      <c r="AV121" s="129"/>
      <c r="AW121" s="129"/>
      <c r="AX121" s="129"/>
      <c r="AY121" s="129"/>
      <c r="AZ121" s="129"/>
      <c r="BA121" s="129"/>
      <c r="BB121" s="129"/>
      <c r="BC121" s="129"/>
      <c r="BD121" s="129"/>
      <c r="BE121" s="129"/>
      <c r="BF121" s="129"/>
      <c r="BG121" s="129"/>
      <c r="BH121" s="129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</row>
    <row r="122" spans="6:79" ht="19.5" customHeight="1"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29"/>
      <c r="AN122" s="129"/>
      <c r="AO122" s="129"/>
      <c r="AP122" s="129"/>
      <c r="AQ122" s="129"/>
      <c r="AR122" s="129"/>
      <c r="AS122" s="129"/>
      <c r="AT122" s="129"/>
      <c r="AU122" s="129"/>
      <c r="AV122" s="129"/>
      <c r="AW122" s="129"/>
      <c r="AX122" s="129"/>
      <c r="AY122" s="129"/>
      <c r="AZ122" s="129"/>
      <c r="BA122" s="129"/>
      <c r="BB122" s="129"/>
      <c r="BC122" s="129"/>
      <c r="BD122" s="129"/>
      <c r="BE122" s="129"/>
      <c r="BF122" s="129"/>
      <c r="BG122" s="129"/>
      <c r="BH122" s="129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</row>
    <row r="123" spans="6:79" ht="19.5" customHeight="1"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  <c r="AJ123" s="129"/>
      <c r="AK123" s="129"/>
      <c r="AL123" s="129"/>
      <c r="AM123" s="129"/>
      <c r="AN123" s="129"/>
      <c r="AO123" s="129"/>
      <c r="AP123" s="129"/>
      <c r="AQ123" s="129"/>
      <c r="AR123" s="129"/>
      <c r="AS123" s="129"/>
      <c r="AT123" s="129"/>
      <c r="AU123" s="129"/>
      <c r="AV123" s="129"/>
      <c r="AW123" s="129"/>
      <c r="AX123" s="129"/>
      <c r="AY123" s="129"/>
      <c r="AZ123" s="129"/>
      <c r="BA123" s="129"/>
      <c r="BB123" s="129"/>
      <c r="BC123" s="129"/>
      <c r="BD123" s="129"/>
      <c r="BE123" s="129"/>
      <c r="BF123" s="129"/>
      <c r="BG123" s="129"/>
      <c r="BH123" s="129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</row>
    <row r="124" spans="6:79" ht="19.5" customHeight="1"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  <c r="AA124" s="129"/>
      <c r="AB124" s="129"/>
      <c r="AC124" s="129"/>
      <c r="AD124" s="129"/>
      <c r="AE124" s="129"/>
      <c r="AF124" s="129"/>
      <c r="AG124" s="129"/>
      <c r="AH124" s="129"/>
      <c r="AI124" s="129"/>
      <c r="AJ124" s="129"/>
      <c r="AK124" s="129"/>
      <c r="AL124" s="129"/>
      <c r="AM124" s="129"/>
      <c r="AN124" s="129"/>
      <c r="AO124" s="129"/>
      <c r="AP124" s="129"/>
      <c r="AQ124" s="129"/>
      <c r="AR124" s="129"/>
      <c r="AS124" s="129"/>
      <c r="AT124" s="129"/>
      <c r="AU124" s="129"/>
      <c r="AV124" s="129"/>
      <c r="AW124" s="129"/>
      <c r="AX124" s="129"/>
      <c r="AY124" s="129"/>
      <c r="AZ124" s="129"/>
      <c r="BA124" s="129"/>
      <c r="BB124" s="129"/>
      <c r="BC124" s="129"/>
      <c r="BD124" s="129"/>
      <c r="BE124" s="129"/>
      <c r="BF124" s="129"/>
      <c r="BG124" s="129"/>
      <c r="BH124" s="129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</row>
    <row r="125" spans="6:79" ht="19.5" customHeight="1"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129"/>
      <c r="AL125" s="129"/>
      <c r="AM125" s="129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29"/>
      <c r="AZ125" s="129"/>
      <c r="BA125" s="129"/>
      <c r="BB125" s="129"/>
      <c r="BC125" s="129"/>
      <c r="BD125" s="129"/>
      <c r="BE125" s="129"/>
      <c r="BF125" s="129"/>
      <c r="BG125" s="129"/>
      <c r="BH125" s="129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</row>
    <row r="126" spans="6:79" ht="19.5" customHeight="1"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29"/>
      <c r="AL126" s="129"/>
      <c r="AM126" s="129"/>
      <c r="AN126" s="129"/>
      <c r="AO126" s="129"/>
      <c r="AP126" s="129"/>
      <c r="AQ126" s="129"/>
      <c r="AR126" s="129"/>
      <c r="AS126" s="129"/>
      <c r="AT126" s="129"/>
      <c r="AU126" s="129"/>
      <c r="AV126" s="129"/>
      <c r="AW126" s="129"/>
      <c r="AX126" s="129"/>
      <c r="AY126" s="129"/>
      <c r="AZ126" s="129"/>
      <c r="BA126" s="129"/>
      <c r="BB126" s="129"/>
      <c r="BC126" s="129"/>
      <c r="BD126" s="129"/>
      <c r="BE126" s="129"/>
      <c r="BF126" s="129"/>
      <c r="BG126" s="129"/>
      <c r="BH126" s="129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</row>
    <row r="127" spans="6:79" ht="19.5" customHeight="1"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  <c r="AA127" s="129"/>
      <c r="AB127" s="129"/>
      <c r="AC127" s="129"/>
      <c r="AD127" s="129"/>
      <c r="AE127" s="129"/>
      <c r="AF127" s="129"/>
      <c r="AG127" s="129"/>
      <c r="AH127" s="129"/>
      <c r="AI127" s="129"/>
      <c r="AJ127" s="129"/>
      <c r="AK127" s="129"/>
      <c r="AL127" s="129"/>
      <c r="AM127" s="129"/>
      <c r="AN127" s="129"/>
      <c r="AO127" s="129"/>
      <c r="AP127" s="129"/>
      <c r="AQ127" s="129"/>
      <c r="AR127" s="129"/>
      <c r="AS127" s="129"/>
      <c r="AT127" s="129"/>
      <c r="AU127" s="129"/>
      <c r="AV127" s="129"/>
      <c r="AW127" s="129"/>
      <c r="AX127" s="129"/>
      <c r="AY127" s="129"/>
      <c r="AZ127" s="129"/>
      <c r="BA127" s="129"/>
      <c r="BB127" s="129"/>
      <c r="BC127" s="129"/>
      <c r="BD127" s="129"/>
      <c r="BE127" s="129"/>
      <c r="BF127" s="129"/>
      <c r="BG127" s="129"/>
      <c r="BH127" s="129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</row>
    <row r="128" spans="6:79" ht="19.5" customHeight="1"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  <c r="AA128" s="129"/>
      <c r="AB128" s="129"/>
      <c r="AC128" s="129"/>
      <c r="AD128" s="129"/>
      <c r="AE128" s="129"/>
      <c r="AF128" s="129"/>
      <c r="AG128" s="129"/>
      <c r="AH128" s="129"/>
      <c r="AI128" s="129"/>
      <c r="AJ128" s="129"/>
      <c r="AK128" s="129"/>
      <c r="AL128" s="129"/>
      <c r="AM128" s="129"/>
      <c r="AN128" s="129"/>
      <c r="AO128" s="129"/>
      <c r="AP128" s="129"/>
      <c r="AQ128" s="129"/>
      <c r="AR128" s="129"/>
      <c r="AS128" s="129"/>
      <c r="AT128" s="129"/>
      <c r="AU128" s="129"/>
      <c r="AV128" s="129"/>
      <c r="AW128" s="129"/>
      <c r="AX128" s="129"/>
      <c r="AY128" s="129"/>
      <c r="AZ128" s="129"/>
      <c r="BA128" s="129"/>
      <c r="BB128" s="129"/>
      <c r="BC128" s="129"/>
      <c r="BD128" s="129"/>
      <c r="BE128" s="129"/>
      <c r="BF128" s="129"/>
      <c r="BG128" s="129"/>
      <c r="BH128" s="129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</row>
    <row r="129" spans="6:79" ht="19.5" customHeight="1"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129"/>
      <c r="AM129" s="129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29"/>
      <c r="AZ129" s="129"/>
      <c r="BA129" s="129"/>
      <c r="BB129" s="129"/>
      <c r="BC129" s="129"/>
      <c r="BD129" s="129"/>
      <c r="BE129" s="129"/>
      <c r="BF129" s="129"/>
      <c r="BG129" s="129"/>
      <c r="BH129" s="129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</row>
    <row r="130" spans="6:79" ht="19.5" customHeight="1"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  <c r="AA130" s="129"/>
      <c r="AB130" s="129"/>
      <c r="AC130" s="129"/>
      <c r="AD130" s="129"/>
      <c r="AE130" s="129"/>
      <c r="AF130" s="129"/>
      <c r="AG130" s="129"/>
      <c r="AH130" s="129"/>
      <c r="AI130" s="129"/>
      <c r="AJ130" s="129"/>
      <c r="AK130" s="129"/>
      <c r="AL130" s="129"/>
      <c r="AM130" s="129"/>
      <c r="AN130" s="129"/>
      <c r="AO130" s="129"/>
      <c r="AP130" s="129"/>
      <c r="AQ130" s="129"/>
      <c r="AR130" s="129"/>
      <c r="AS130" s="129"/>
      <c r="AT130" s="129"/>
      <c r="AU130" s="129"/>
      <c r="AV130" s="129"/>
      <c r="AW130" s="129"/>
      <c r="AX130" s="129"/>
      <c r="AY130" s="129"/>
      <c r="AZ130" s="129"/>
      <c r="BA130" s="129"/>
      <c r="BB130" s="129"/>
      <c r="BC130" s="129"/>
      <c r="BD130" s="129"/>
      <c r="BE130" s="129"/>
      <c r="BF130" s="129"/>
      <c r="BG130" s="129"/>
      <c r="BH130" s="129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</row>
    <row r="131" spans="6:79" ht="19.5" customHeight="1"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29"/>
      <c r="AB131" s="129"/>
      <c r="AC131" s="129"/>
      <c r="AD131" s="129"/>
      <c r="AE131" s="129"/>
      <c r="AF131" s="129"/>
      <c r="AG131" s="129"/>
      <c r="AH131" s="129"/>
      <c r="AI131" s="129"/>
      <c r="AJ131" s="129"/>
      <c r="AK131" s="129"/>
      <c r="AL131" s="129"/>
      <c r="AM131" s="129"/>
      <c r="AN131" s="129"/>
      <c r="AO131" s="129"/>
      <c r="AP131" s="129"/>
      <c r="AQ131" s="129"/>
      <c r="AR131" s="129"/>
      <c r="AS131" s="129"/>
      <c r="AT131" s="129"/>
      <c r="AU131" s="129"/>
      <c r="AV131" s="129"/>
      <c r="AW131" s="129"/>
      <c r="AX131" s="129"/>
      <c r="AY131" s="129"/>
      <c r="AZ131" s="129"/>
      <c r="BA131" s="129"/>
      <c r="BB131" s="129"/>
      <c r="BC131" s="129"/>
      <c r="BD131" s="129"/>
      <c r="BE131" s="129"/>
      <c r="BF131" s="129"/>
      <c r="BG131" s="129"/>
      <c r="BH131" s="129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</row>
    <row r="132" spans="6:79" ht="19.5" customHeight="1"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  <c r="AB132" s="129"/>
      <c r="AC132" s="129"/>
      <c r="AD132" s="129"/>
      <c r="AE132" s="129"/>
      <c r="AF132" s="129"/>
      <c r="AG132" s="129"/>
      <c r="AH132" s="129"/>
      <c r="AI132" s="129"/>
      <c r="AJ132" s="129"/>
      <c r="AK132" s="129"/>
      <c r="AL132" s="129"/>
      <c r="AM132" s="129"/>
      <c r="AN132" s="129"/>
      <c r="AO132" s="129"/>
      <c r="AP132" s="129"/>
      <c r="AQ132" s="129"/>
      <c r="AR132" s="129"/>
      <c r="AS132" s="129"/>
      <c r="AT132" s="129"/>
      <c r="AU132" s="129"/>
      <c r="AV132" s="129"/>
      <c r="AW132" s="129"/>
      <c r="AX132" s="129"/>
      <c r="AY132" s="129"/>
      <c r="AZ132" s="129"/>
      <c r="BA132" s="129"/>
      <c r="BB132" s="129"/>
      <c r="BC132" s="129"/>
      <c r="BD132" s="129"/>
      <c r="BE132" s="129"/>
      <c r="BF132" s="129"/>
      <c r="BG132" s="129"/>
      <c r="BH132" s="129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</row>
    <row r="133" spans="6:79" ht="19.5" customHeight="1"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  <c r="BC133" s="129"/>
      <c r="BD133" s="129"/>
      <c r="BE133" s="129"/>
      <c r="BF133" s="129"/>
      <c r="BG133" s="129"/>
      <c r="BH133" s="129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</row>
    <row r="134" spans="6:79" ht="19.5" customHeight="1"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  <c r="AA134" s="129"/>
      <c r="AB134" s="129"/>
      <c r="AC134" s="129"/>
      <c r="AD134" s="129"/>
      <c r="AE134" s="129"/>
      <c r="AF134" s="129"/>
      <c r="AG134" s="129"/>
      <c r="AH134" s="129"/>
      <c r="AI134" s="129"/>
      <c r="AJ134" s="129"/>
      <c r="AK134" s="129"/>
      <c r="AL134" s="129"/>
      <c r="AM134" s="129"/>
      <c r="AN134" s="129"/>
      <c r="AO134" s="129"/>
      <c r="AP134" s="129"/>
      <c r="AQ134" s="129"/>
      <c r="AR134" s="129"/>
      <c r="AS134" s="129"/>
      <c r="AT134" s="129"/>
      <c r="AU134" s="129"/>
      <c r="AV134" s="129"/>
      <c r="AW134" s="129"/>
      <c r="AX134" s="129"/>
      <c r="AY134" s="129"/>
      <c r="AZ134" s="129"/>
      <c r="BA134" s="129"/>
      <c r="BB134" s="129"/>
      <c r="BC134" s="129"/>
      <c r="BD134" s="129"/>
      <c r="BE134" s="129"/>
      <c r="BF134" s="129"/>
      <c r="BG134" s="129"/>
      <c r="BH134" s="129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</row>
    <row r="135" spans="6:79" ht="19.5" customHeight="1"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  <c r="AA135" s="129"/>
      <c r="AB135" s="129"/>
      <c r="AC135" s="129"/>
      <c r="AD135" s="129"/>
      <c r="AE135" s="129"/>
      <c r="AF135" s="129"/>
      <c r="AG135" s="129"/>
      <c r="AH135" s="129"/>
      <c r="AI135" s="129"/>
      <c r="AJ135" s="129"/>
      <c r="AK135" s="129"/>
      <c r="AL135" s="129"/>
      <c r="AM135" s="129"/>
      <c r="AN135" s="129"/>
      <c r="AO135" s="129"/>
      <c r="AP135" s="129"/>
      <c r="AQ135" s="129"/>
      <c r="AR135" s="129"/>
      <c r="AS135" s="129"/>
      <c r="AT135" s="129"/>
      <c r="AU135" s="129"/>
      <c r="AV135" s="129"/>
      <c r="AW135" s="129"/>
      <c r="AX135" s="129"/>
      <c r="AY135" s="129"/>
      <c r="AZ135" s="129"/>
      <c r="BA135" s="129"/>
      <c r="BB135" s="129"/>
      <c r="BC135" s="129"/>
      <c r="BD135" s="129"/>
      <c r="BE135" s="129"/>
      <c r="BF135" s="129"/>
      <c r="BG135" s="129"/>
      <c r="BH135" s="129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</row>
    <row r="136" spans="6:79" ht="19.5" customHeight="1"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  <c r="AA136" s="129"/>
      <c r="AB136" s="129"/>
      <c r="AC136" s="129"/>
      <c r="AD136" s="129"/>
      <c r="AE136" s="129"/>
      <c r="AF136" s="129"/>
      <c r="AG136" s="129"/>
      <c r="AH136" s="129"/>
      <c r="AI136" s="129"/>
      <c r="AJ136" s="129"/>
      <c r="AK136" s="129"/>
      <c r="AL136" s="129"/>
      <c r="AM136" s="129"/>
      <c r="AN136" s="129"/>
      <c r="AO136" s="129"/>
      <c r="AP136" s="129"/>
      <c r="AQ136" s="129"/>
      <c r="AR136" s="129"/>
      <c r="AS136" s="129"/>
      <c r="AT136" s="129"/>
      <c r="AU136" s="129"/>
      <c r="AV136" s="129"/>
      <c r="AW136" s="129"/>
      <c r="AX136" s="129"/>
      <c r="AY136" s="129"/>
      <c r="AZ136" s="129"/>
      <c r="BA136" s="129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</row>
    <row r="137" spans="6:79" ht="19.5" customHeight="1"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129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  <c r="BC137" s="129"/>
      <c r="BD137" s="129"/>
      <c r="BE137" s="129"/>
      <c r="BF137" s="129"/>
      <c r="BG137" s="129"/>
      <c r="BH137" s="129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</row>
    <row r="138" spans="6:79" ht="19.5" customHeight="1"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29"/>
      <c r="AL138" s="129"/>
      <c r="AM138" s="129"/>
      <c r="AN138" s="129"/>
      <c r="AO138" s="129"/>
      <c r="AP138" s="129"/>
      <c r="AQ138" s="129"/>
      <c r="AR138" s="129"/>
      <c r="AS138" s="129"/>
      <c r="AT138" s="129"/>
      <c r="AU138" s="129"/>
      <c r="AV138" s="129"/>
      <c r="AW138" s="129"/>
      <c r="AX138" s="129"/>
      <c r="AY138" s="129"/>
      <c r="AZ138" s="129"/>
      <c r="BA138" s="129"/>
      <c r="BB138" s="129"/>
      <c r="BC138" s="129"/>
      <c r="BD138" s="129"/>
      <c r="BE138" s="129"/>
      <c r="BF138" s="129"/>
      <c r="BG138" s="129"/>
      <c r="BH138" s="129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</row>
    <row r="139" spans="6:79" ht="19.5" customHeight="1"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  <c r="AA139" s="129"/>
      <c r="AB139" s="129"/>
      <c r="AC139" s="129"/>
      <c r="AD139" s="129"/>
      <c r="AE139" s="129"/>
      <c r="AF139" s="129"/>
      <c r="AG139" s="129"/>
      <c r="AH139" s="129"/>
      <c r="AI139" s="129"/>
      <c r="AJ139" s="129"/>
      <c r="AK139" s="129"/>
      <c r="AL139" s="129"/>
      <c r="AM139" s="129"/>
      <c r="AN139" s="129"/>
      <c r="AO139" s="129"/>
      <c r="AP139" s="129"/>
      <c r="AQ139" s="129"/>
      <c r="AR139" s="129"/>
      <c r="AS139" s="129"/>
      <c r="AT139" s="129"/>
      <c r="AU139" s="129"/>
      <c r="AV139" s="129"/>
      <c r="AW139" s="129"/>
      <c r="AX139" s="129"/>
      <c r="AY139" s="129"/>
      <c r="AZ139" s="129"/>
      <c r="BA139" s="129"/>
      <c r="BB139" s="129"/>
      <c r="BC139" s="129"/>
      <c r="BD139" s="129"/>
      <c r="BE139" s="129"/>
      <c r="BF139" s="129"/>
      <c r="BG139" s="129"/>
      <c r="BH139" s="129"/>
      <c r="BI139" s="129"/>
      <c r="BJ139" s="129"/>
      <c r="BK139" s="129"/>
      <c r="BL139" s="129"/>
      <c r="BM139" s="129"/>
      <c r="BN139" s="129"/>
      <c r="BO139" s="129"/>
      <c r="BP139" s="129"/>
      <c r="BQ139" s="129"/>
      <c r="BR139" s="129"/>
      <c r="BS139" s="129"/>
      <c r="BT139" s="129"/>
      <c r="BU139" s="129"/>
      <c r="BV139" s="129"/>
      <c r="BW139" s="129"/>
      <c r="BX139" s="129"/>
      <c r="BY139" s="129"/>
      <c r="BZ139" s="129"/>
      <c r="CA139" s="129"/>
    </row>
    <row r="140" spans="6:79" ht="19.5" customHeight="1"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9"/>
      <c r="AE140" s="129"/>
      <c r="AF140" s="129"/>
      <c r="AG140" s="129"/>
      <c r="AH140" s="129"/>
      <c r="AI140" s="129"/>
      <c r="AJ140" s="129"/>
      <c r="AK140" s="129"/>
      <c r="AL140" s="129"/>
      <c r="AM140" s="129"/>
      <c r="AN140" s="129"/>
      <c r="AO140" s="129"/>
      <c r="AP140" s="129"/>
      <c r="AQ140" s="129"/>
      <c r="AR140" s="129"/>
      <c r="AS140" s="129"/>
      <c r="AT140" s="129"/>
      <c r="AU140" s="129"/>
      <c r="AV140" s="129"/>
      <c r="AW140" s="129"/>
      <c r="AX140" s="129"/>
      <c r="AY140" s="129"/>
      <c r="AZ140" s="129"/>
      <c r="BA140" s="129"/>
      <c r="BB140" s="129"/>
      <c r="BC140" s="129"/>
      <c r="BD140" s="129"/>
      <c r="BE140" s="129"/>
      <c r="BF140" s="129"/>
      <c r="BG140" s="129"/>
      <c r="BH140" s="129"/>
      <c r="BI140" s="129"/>
      <c r="BJ140" s="129"/>
      <c r="BK140" s="129"/>
      <c r="BL140" s="129"/>
      <c r="BM140" s="129"/>
      <c r="BN140" s="129"/>
      <c r="BO140" s="129"/>
      <c r="BP140" s="129"/>
      <c r="BQ140" s="129"/>
      <c r="BR140" s="129"/>
      <c r="BS140" s="129"/>
      <c r="BT140" s="129"/>
      <c r="BU140" s="129"/>
      <c r="BV140" s="129"/>
      <c r="BW140" s="129"/>
      <c r="BX140" s="129"/>
      <c r="BY140" s="129"/>
      <c r="BZ140" s="129"/>
      <c r="CA140" s="129"/>
    </row>
    <row r="141" spans="6:79" ht="19.5" customHeight="1"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129"/>
      <c r="AJ141" s="129"/>
      <c r="AK141" s="129"/>
      <c r="AL141" s="129"/>
      <c r="AM141" s="129"/>
      <c r="AN141" s="129"/>
      <c r="AO141" s="129"/>
      <c r="AP141" s="129"/>
      <c r="AQ141" s="129"/>
      <c r="AR141" s="129"/>
      <c r="AS141" s="129"/>
      <c r="AT141" s="129"/>
      <c r="AU141" s="129"/>
      <c r="AV141" s="129"/>
      <c r="AW141" s="129"/>
      <c r="AX141" s="129"/>
      <c r="AY141" s="129"/>
      <c r="AZ141" s="129"/>
      <c r="BA141" s="129"/>
      <c r="BB141" s="129"/>
      <c r="BC141" s="129"/>
      <c r="BD141" s="129"/>
      <c r="BE141" s="129"/>
      <c r="BF141" s="129"/>
      <c r="BG141" s="129"/>
      <c r="BH141" s="129"/>
      <c r="BI141" s="129"/>
      <c r="BJ141" s="129"/>
      <c r="BK141" s="129"/>
      <c r="BL141" s="129"/>
      <c r="BM141" s="129"/>
      <c r="BN141" s="129"/>
      <c r="BO141" s="129"/>
      <c r="BP141" s="129"/>
      <c r="BQ141" s="129"/>
      <c r="BR141" s="129"/>
      <c r="BS141" s="129"/>
      <c r="BT141" s="129"/>
      <c r="BU141" s="129"/>
      <c r="BV141" s="129"/>
      <c r="BW141" s="129"/>
      <c r="BX141" s="129"/>
      <c r="BY141" s="129"/>
      <c r="BZ141" s="129"/>
      <c r="CA141" s="129"/>
    </row>
    <row r="142" spans="6:79" ht="19.5" customHeight="1"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  <c r="AJ142" s="129"/>
      <c r="AK142" s="129"/>
      <c r="AL142" s="129"/>
      <c r="AM142" s="129"/>
      <c r="AN142" s="129"/>
      <c r="AO142" s="129"/>
      <c r="AP142" s="129"/>
      <c r="AQ142" s="129"/>
      <c r="AR142" s="129"/>
      <c r="AS142" s="129"/>
      <c r="AT142" s="129"/>
      <c r="AU142" s="129"/>
      <c r="AV142" s="129"/>
      <c r="AW142" s="129"/>
      <c r="AX142" s="129"/>
      <c r="AY142" s="129"/>
      <c r="AZ142" s="129"/>
      <c r="BA142" s="129"/>
      <c r="BB142" s="129"/>
      <c r="BC142" s="129"/>
      <c r="BD142" s="129"/>
      <c r="BE142" s="129"/>
      <c r="BF142" s="129"/>
      <c r="BG142" s="129"/>
      <c r="BH142" s="129"/>
      <c r="BI142" s="129"/>
      <c r="BJ142" s="129"/>
      <c r="BK142" s="129"/>
      <c r="BL142" s="129"/>
      <c r="BM142" s="129"/>
      <c r="BN142" s="129"/>
      <c r="BO142" s="129"/>
      <c r="BP142" s="129"/>
      <c r="BQ142" s="129"/>
      <c r="BR142" s="129"/>
      <c r="BS142" s="129"/>
      <c r="BT142" s="129"/>
      <c r="BU142" s="129"/>
      <c r="BV142" s="129"/>
      <c r="BW142" s="129"/>
      <c r="BX142" s="129"/>
      <c r="BY142" s="129"/>
      <c r="BZ142" s="129"/>
      <c r="CA142" s="129"/>
    </row>
    <row r="143" spans="6:79" ht="19.5" customHeight="1"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  <c r="AA143" s="129"/>
      <c r="AB143" s="129"/>
      <c r="AC143" s="129"/>
      <c r="AD143" s="129"/>
      <c r="AE143" s="129"/>
      <c r="AF143" s="129"/>
      <c r="AG143" s="129"/>
      <c r="AH143" s="129"/>
      <c r="AI143" s="129"/>
      <c r="AJ143" s="129"/>
      <c r="AK143" s="129"/>
      <c r="AL143" s="129"/>
      <c r="AM143" s="129"/>
      <c r="AN143" s="129"/>
      <c r="AO143" s="129"/>
      <c r="AP143" s="129"/>
      <c r="AQ143" s="129"/>
      <c r="AR143" s="129"/>
      <c r="AS143" s="129"/>
      <c r="AT143" s="129"/>
      <c r="AU143" s="129"/>
      <c r="AV143" s="129"/>
      <c r="AW143" s="129"/>
      <c r="AX143" s="129"/>
      <c r="AY143" s="129"/>
      <c r="AZ143" s="129"/>
      <c r="BA143" s="129"/>
      <c r="BB143" s="129"/>
      <c r="BC143" s="129"/>
      <c r="BD143" s="129"/>
      <c r="BE143" s="129"/>
      <c r="BF143" s="129"/>
      <c r="BG143" s="129"/>
      <c r="BH143" s="129"/>
      <c r="BI143" s="129"/>
      <c r="BJ143" s="129"/>
      <c r="BK143" s="129"/>
      <c r="BL143" s="129"/>
      <c r="BM143" s="129"/>
      <c r="BN143" s="129"/>
      <c r="BO143" s="129"/>
      <c r="BP143" s="129"/>
      <c r="BQ143" s="129"/>
      <c r="BR143" s="129"/>
      <c r="BS143" s="129"/>
      <c r="BT143" s="129"/>
      <c r="BU143" s="129"/>
      <c r="BV143" s="129"/>
      <c r="BW143" s="129"/>
      <c r="BX143" s="129"/>
      <c r="BY143" s="129"/>
      <c r="BZ143" s="129"/>
      <c r="CA143" s="129"/>
    </row>
    <row r="144" spans="6:79" ht="19.5" customHeight="1"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  <c r="AA144" s="129"/>
      <c r="AB144" s="129"/>
      <c r="AC144" s="129"/>
      <c r="AD144" s="129"/>
      <c r="AE144" s="129"/>
      <c r="AF144" s="129"/>
      <c r="AG144" s="129"/>
      <c r="AH144" s="129"/>
      <c r="AI144" s="129"/>
      <c r="AJ144" s="129"/>
      <c r="AK144" s="129"/>
      <c r="AL144" s="129"/>
      <c r="AM144" s="129"/>
      <c r="AN144" s="129"/>
      <c r="AO144" s="129"/>
      <c r="AP144" s="129"/>
      <c r="AQ144" s="129"/>
      <c r="AR144" s="129"/>
      <c r="AS144" s="129"/>
      <c r="AT144" s="129"/>
      <c r="AU144" s="129"/>
      <c r="AV144" s="129"/>
      <c r="AW144" s="129"/>
      <c r="AX144" s="129"/>
      <c r="AY144" s="129"/>
      <c r="AZ144" s="129"/>
      <c r="BA144" s="129"/>
      <c r="BB144" s="129"/>
      <c r="BC144" s="129"/>
      <c r="BD144" s="129"/>
      <c r="BE144" s="129"/>
      <c r="BF144" s="129"/>
      <c r="BG144" s="129"/>
      <c r="BH144" s="129"/>
      <c r="BI144" s="129"/>
      <c r="BJ144" s="129"/>
      <c r="BK144" s="129"/>
      <c r="BL144" s="129"/>
      <c r="BM144" s="129"/>
      <c r="BN144" s="129"/>
      <c r="BO144" s="129"/>
      <c r="BP144" s="129"/>
      <c r="BQ144" s="129"/>
      <c r="BR144" s="129"/>
      <c r="BS144" s="129"/>
      <c r="BT144" s="129"/>
      <c r="BU144" s="129"/>
      <c r="BV144" s="129"/>
      <c r="BW144" s="129"/>
      <c r="BX144" s="129"/>
      <c r="BY144" s="129"/>
      <c r="BZ144" s="129"/>
      <c r="CA144" s="129"/>
    </row>
    <row r="145" spans="6:79" ht="19.5" customHeight="1"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129"/>
      <c r="AJ145" s="129"/>
      <c r="AK145" s="129"/>
      <c r="AL145" s="129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29"/>
      <c r="AW145" s="129"/>
      <c r="AX145" s="129"/>
      <c r="AY145" s="129"/>
      <c r="AZ145" s="129"/>
      <c r="BA145" s="129"/>
      <c r="BB145" s="129"/>
      <c r="BC145" s="129"/>
      <c r="BD145" s="129"/>
      <c r="BE145" s="129"/>
      <c r="BF145" s="129"/>
      <c r="BG145" s="129"/>
      <c r="BH145" s="129"/>
      <c r="BI145" s="129"/>
      <c r="BJ145" s="129"/>
      <c r="BK145" s="129"/>
      <c r="BL145" s="129"/>
      <c r="BM145" s="129"/>
      <c r="BN145" s="129"/>
      <c r="BO145" s="129"/>
      <c r="BP145" s="129"/>
      <c r="BQ145" s="129"/>
      <c r="BR145" s="129"/>
      <c r="BS145" s="129"/>
      <c r="BT145" s="129"/>
      <c r="BU145" s="129"/>
      <c r="BV145" s="129"/>
      <c r="BW145" s="129"/>
      <c r="BX145" s="129"/>
      <c r="BY145" s="129"/>
      <c r="BZ145" s="129"/>
      <c r="CA145" s="129"/>
    </row>
    <row r="146" spans="6:79" ht="19.5" customHeight="1"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29"/>
      <c r="AJ146" s="129"/>
      <c r="AK146" s="129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  <c r="BC146" s="129"/>
      <c r="BD146" s="129"/>
      <c r="BE146" s="129"/>
      <c r="BF146" s="129"/>
      <c r="BG146" s="129"/>
      <c r="BH146" s="129"/>
      <c r="BI146" s="129"/>
      <c r="BJ146" s="129"/>
      <c r="BK146" s="129"/>
      <c r="BL146" s="129"/>
      <c r="BM146" s="129"/>
      <c r="BN146" s="129"/>
      <c r="BO146" s="129"/>
      <c r="BP146" s="129"/>
      <c r="BQ146" s="129"/>
      <c r="BR146" s="129"/>
      <c r="BS146" s="129"/>
      <c r="BT146" s="129"/>
      <c r="BU146" s="129"/>
      <c r="BV146" s="129"/>
      <c r="BW146" s="129"/>
      <c r="BX146" s="129"/>
      <c r="BY146" s="129"/>
      <c r="BZ146" s="129"/>
      <c r="CA146" s="129"/>
    </row>
    <row r="147" spans="6:79" ht="19.5" customHeight="1"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  <c r="AA147" s="129"/>
      <c r="AB147" s="129"/>
      <c r="AC147" s="129"/>
      <c r="AD147" s="129"/>
      <c r="AE147" s="129"/>
      <c r="AF147" s="129"/>
      <c r="AG147" s="129"/>
      <c r="AH147" s="129"/>
      <c r="AI147" s="129"/>
      <c r="AJ147" s="129"/>
      <c r="AK147" s="129"/>
      <c r="AL147" s="129"/>
      <c r="AM147" s="129"/>
      <c r="AN147" s="129"/>
      <c r="AO147" s="129"/>
      <c r="AP147" s="129"/>
      <c r="AQ147" s="129"/>
      <c r="AR147" s="129"/>
      <c r="AS147" s="129"/>
      <c r="AT147" s="129"/>
      <c r="AU147" s="129"/>
      <c r="AV147" s="129"/>
      <c r="AW147" s="129"/>
      <c r="AX147" s="129"/>
      <c r="AY147" s="129"/>
      <c r="AZ147" s="129"/>
      <c r="BA147" s="129"/>
      <c r="BB147" s="129"/>
      <c r="BC147" s="129"/>
      <c r="BD147" s="129"/>
      <c r="BE147" s="129"/>
      <c r="BF147" s="129"/>
      <c r="BG147" s="129"/>
      <c r="BH147" s="129"/>
      <c r="BI147" s="129"/>
      <c r="BJ147" s="129"/>
      <c r="BK147" s="129"/>
      <c r="BL147" s="129"/>
      <c r="BM147" s="129"/>
      <c r="BN147" s="129"/>
      <c r="BO147" s="129"/>
      <c r="BP147" s="129"/>
      <c r="BQ147" s="129"/>
      <c r="BR147" s="129"/>
      <c r="BS147" s="129"/>
      <c r="BT147" s="129"/>
      <c r="BU147" s="129"/>
      <c r="BV147" s="129"/>
      <c r="BW147" s="129"/>
      <c r="BX147" s="129"/>
      <c r="BY147" s="129"/>
      <c r="BZ147" s="129"/>
      <c r="CA147" s="129"/>
    </row>
    <row r="148" spans="6:79" ht="19.5" customHeight="1"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129"/>
      <c r="AF148" s="129"/>
      <c r="AG148" s="129"/>
      <c r="AH148" s="129"/>
      <c r="AI148" s="129"/>
      <c r="AJ148" s="129"/>
      <c r="AK148" s="129"/>
      <c r="AL148" s="129"/>
      <c r="AM148" s="129"/>
      <c r="AN148" s="129"/>
      <c r="AO148" s="129"/>
      <c r="AP148" s="129"/>
      <c r="AQ148" s="129"/>
      <c r="AR148" s="129"/>
      <c r="AS148" s="129"/>
      <c r="AT148" s="129"/>
      <c r="AU148" s="129"/>
      <c r="AV148" s="129"/>
      <c r="AW148" s="129"/>
      <c r="AX148" s="129"/>
      <c r="AY148" s="129"/>
      <c r="AZ148" s="129"/>
      <c r="BA148" s="129"/>
      <c r="BB148" s="129"/>
      <c r="BC148" s="129"/>
      <c r="BD148" s="129"/>
      <c r="BE148" s="129"/>
      <c r="BF148" s="129"/>
      <c r="BG148" s="129"/>
      <c r="BH148" s="129"/>
      <c r="BI148" s="129"/>
      <c r="BJ148" s="129"/>
      <c r="BK148" s="129"/>
      <c r="BL148" s="129"/>
      <c r="BM148" s="129"/>
      <c r="BN148" s="129"/>
      <c r="BO148" s="129"/>
      <c r="BP148" s="129"/>
      <c r="BQ148" s="129"/>
      <c r="BR148" s="129"/>
      <c r="BS148" s="129"/>
      <c r="BT148" s="129"/>
      <c r="BU148" s="129"/>
      <c r="BV148" s="129"/>
      <c r="BW148" s="129"/>
      <c r="BX148" s="129"/>
      <c r="BY148" s="129"/>
      <c r="BZ148" s="129"/>
      <c r="CA148" s="129"/>
    </row>
    <row r="149" spans="6:79" ht="19.5" customHeight="1"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  <c r="AA149" s="129"/>
      <c r="AB149" s="129"/>
      <c r="AC149" s="129"/>
      <c r="AD149" s="129"/>
      <c r="AE149" s="129"/>
      <c r="AF149" s="129"/>
      <c r="AG149" s="129"/>
      <c r="AH149" s="129"/>
      <c r="AI149" s="129"/>
      <c r="AJ149" s="129"/>
      <c r="AK149" s="129"/>
      <c r="AL149" s="129"/>
      <c r="AM149" s="129"/>
      <c r="AN149" s="129"/>
      <c r="AO149" s="129"/>
      <c r="AP149" s="129"/>
      <c r="AQ149" s="129"/>
      <c r="AR149" s="129"/>
      <c r="AS149" s="129"/>
      <c r="AT149" s="129"/>
      <c r="AU149" s="129"/>
      <c r="AV149" s="129"/>
      <c r="AW149" s="129"/>
      <c r="AX149" s="129"/>
      <c r="AY149" s="129"/>
      <c r="AZ149" s="129"/>
      <c r="BA149" s="129"/>
      <c r="BB149" s="129"/>
      <c r="BC149" s="129"/>
      <c r="BD149" s="129"/>
      <c r="BE149" s="129"/>
      <c r="BF149" s="129"/>
      <c r="BG149" s="129"/>
      <c r="BH149" s="129"/>
      <c r="BI149" s="129"/>
      <c r="BJ149" s="129"/>
      <c r="BK149" s="129"/>
      <c r="BL149" s="129"/>
      <c r="BM149" s="129"/>
      <c r="BN149" s="129"/>
      <c r="BO149" s="129"/>
      <c r="BP149" s="129"/>
      <c r="BQ149" s="129"/>
      <c r="BR149" s="129"/>
      <c r="BS149" s="129"/>
      <c r="BT149" s="129"/>
      <c r="BU149" s="129"/>
      <c r="BV149" s="129"/>
      <c r="BW149" s="129"/>
      <c r="BX149" s="129"/>
      <c r="BY149" s="129"/>
      <c r="BZ149" s="129"/>
      <c r="CA149" s="129"/>
    </row>
    <row r="150" spans="6:79" ht="19.5" customHeight="1"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29"/>
      <c r="AJ150" s="129"/>
      <c r="AK150" s="129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  <c r="BC150" s="129"/>
      <c r="BD150" s="129"/>
      <c r="BE150" s="129"/>
      <c r="BF150" s="129"/>
      <c r="BG150" s="129"/>
      <c r="BH150" s="129"/>
      <c r="BI150" s="129"/>
      <c r="BJ150" s="129"/>
      <c r="BK150" s="129"/>
      <c r="BL150" s="129"/>
      <c r="BM150" s="129"/>
      <c r="BN150" s="129"/>
      <c r="BO150" s="129"/>
      <c r="BP150" s="129"/>
      <c r="BQ150" s="129"/>
      <c r="BR150" s="129"/>
      <c r="BS150" s="129"/>
      <c r="BT150" s="129"/>
      <c r="BU150" s="129"/>
      <c r="BV150" s="129"/>
      <c r="BW150" s="129"/>
      <c r="BX150" s="129"/>
      <c r="BY150" s="129"/>
      <c r="BZ150" s="129"/>
      <c r="CA150" s="129"/>
    </row>
    <row r="151" spans="6:79" ht="19.5" customHeight="1"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  <c r="AA151" s="129"/>
      <c r="AB151" s="129"/>
      <c r="AC151" s="129"/>
      <c r="AD151" s="129"/>
      <c r="AE151" s="129"/>
      <c r="AF151" s="129"/>
      <c r="AG151" s="129"/>
      <c r="AH151" s="129"/>
      <c r="AI151" s="129"/>
      <c r="AJ151" s="129"/>
      <c r="AK151" s="129"/>
      <c r="AL151" s="129"/>
      <c r="AM151" s="129"/>
      <c r="AN151" s="129"/>
      <c r="AO151" s="129"/>
      <c r="AP151" s="129"/>
      <c r="AQ151" s="129"/>
      <c r="AR151" s="129"/>
      <c r="AS151" s="129"/>
      <c r="AT151" s="129"/>
      <c r="AU151" s="129"/>
      <c r="AV151" s="129"/>
      <c r="AW151" s="129"/>
      <c r="AX151" s="129"/>
      <c r="AY151" s="129"/>
      <c r="AZ151" s="129"/>
      <c r="BA151" s="129"/>
      <c r="BB151" s="129"/>
      <c r="BC151" s="129"/>
      <c r="BD151" s="129"/>
      <c r="BE151" s="129"/>
      <c r="BF151" s="129"/>
      <c r="BG151" s="129"/>
      <c r="BH151" s="129"/>
      <c r="BI151" s="129"/>
      <c r="BJ151" s="129"/>
      <c r="BK151" s="129"/>
      <c r="BL151" s="129"/>
      <c r="BM151" s="129"/>
      <c r="BN151" s="129"/>
      <c r="BO151" s="129"/>
      <c r="BP151" s="129"/>
      <c r="BQ151" s="129"/>
      <c r="BR151" s="129"/>
      <c r="BS151" s="129"/>
      <c r="BT151" s="129"/>
      <c r="BU151" s="129"/>
      <c r="BV151" s="129"/>
      <c r="BW151" s="129"/>
      <c r="BX151" s="129"/>
      <c r="BY151" s="129"/>
      <c r="BZ151" s="129"/>
      <c r="CA151" s="129"/>
    </row>
    <row r="152" spans="6:79" ht="19.5" customHeight="1">
      <c r="F152" s="129"/>
      <c r="G152" s="129"/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  <c r="AA152" s="129"/>
      <c r="AB152" s="129"/>
      <c r="AC152" s="129"/>
      <c r="AD152" s="129"/>
      <c r="AE152" s="129"/>
      <c r="AF152" s="129"/>
      <c r="AG152" s="129"/>
      <c r="AH152" s="129"/>
      <c r="AI152" s="129"/>
      <c r="AJ152" s="129"/>
      <c r="AK152" s="129"/>
      <c r="AL152" s="129"/>
      <c r="AM152" s="129"/>
      <c r="AN152" s="129"/>
      <c r="AO152" s="129"/>
      <c r="AP152" s="129"/>
      <c r="AQ152" s="129"/>
      <c r="AR152" s="129"/>
      <c r="AS152" s="129"/>
      <c r="AT152" s="129"/>
      <c r="AU152" s="129"/>
      <c r="AV152" s="129"/>
      <c r="AW152" s="129"/>
      <c r="AX152" s="129"/>
      <c r="AY152" s="129"/>
      <c r="AZ152" s="129"/>
      <c r="BA152" s="129"/>
      <c r="BB152" s="129"/>
      <c r="BC152" s="129"/>
      <c r="BD152" s="129"/>
      <c r="BE152" s="129"/>
      <c r="BF152" s="129"/>
      <c r="BG152" s="129"/>
      <c r="BH152" s="129"/>
      <c r="BI152" s="129"/>
      <c r="BJ152" s="129"/>
      <c r="BK152" s="129"/>
      <c r="BL152" s="129"/>
      <c r="BM152" s="129"/>
      <c r="BN152" s="129"/>
      <c r="BO152" s="129"/>
      <c r="BP152" s="129"/>
      <c r="BQ152" s="129"/>
      <c r="BR152" s="129"/>
      <c r="BS152" s="129"/>
      <c r="BT152" s="129"/>
      <c r="BU152" s="129"/>
      <c r="BV152" s="129"/>
      <c r="BW152" s="129"/>
      <c r="BX152" s="129"/>
      <c r="BY152" s="129"/>
      <c r="BZ152" s="129"/>
      <c r="CA152" s="129"/>
    </row>
    <row r="153" spans="6:79" ht="19.5" customHeight="1"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  <c r="AA153" s="129"/>
      <c r="AB153" s="129"/>
      <c r="AC153" s="129"/>
      <c r="AD153" s="129"/>
      <c r="AE153" s="129"/>
      <c r="AF153" s="129"/>
      <c r="AG153" s="129"/>
      <c r="AH153" s="129"/>
      <c r="AI153" s="129"/>
      <c r="AJ153" s="129"/>
      <c r="AK153" s="129"/>
      <c r="AL153" s="129"/>
      <c r="AM153" s="129"/>
      <c r="AN153" s="129"/>
      <c r="AO153" s="129"/>
      <c r="AP153" s="129"/>
      <c r="AQ153" s="129"/>
      <c r="AR153" s="129"/>
      <c r="AS153" s="129"/>
      <c r="AT153" s="129"/>
      <c r="AU153" s="129"/>
      <c r="AV153" s="129"/>
      <c r="AW153" s="129"/>
      <c r="AX153" s="129"/>
      <c r="AY153" s="129"/>
      <c r="AZ153" s="129"/>
      <c r="BA153" s="129"/>
      <c r="BB153" s="129"/>
      <c r="BC153" s="129"/>
      <c r="BD153" s="129"/>
      <c r="BE153" s="129"/>
      <c r="BF153" s="129"/>
      <c r="BG153" s="129"/>
      <c r="BH153" s="129"/>
      <c r="BI153" s="129"/>
      <c r="BJ153" s="129"/>
      <c r="BK153" s="129"/>
      <c r="BL153" s="129"/>
      <c r="BM153" s="129"/>
      <c r="BN153" s="129"/>
      <c r="BO153" s="129"/>
      <c r="BP153" s="129"/>
      <c r="BQ153" s="129"/>
      <c r="BR153" s="129"/>
      <c r="BS153" s="129"/>
      <c r="BT153" s="129"/>
      <c r="BU153" s="129"/>
      <c r="BV153" s="129"/>
      <c r="BW153" s="129"/>
      <c r="BX153" s="129"/>
      <c r="BY153" s="129"/>
      <c r="BZ153" s="129"/>
      <c r="CA153" s="129"/>
    </row>
    <row r="154" spans="6:79" ht="19.5" customHeight="1"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  <c r="AA154" s="129"/>
      <c r="AB154" s="129"/>
      <c r="AC154" s="129"/>
      <c r="AD154" s="129"/>
      <c r="AE154" s="129"/>
      <c r="AF154" s="129"/>
      <c r="AG154" s="129"/>
      <c r="AH154" s="129"/>
      <c r="AI154" s="129"/>
      <c r="AJ154" s="129"/>
      <c r="AK154" s="129"/>
      <c r="AL154" s="129"/>
      <c r="AM154" s="129"/>
      <c r="AN154" s="129"/>
      <c r="AO154" s="129"/>
      <c r="AP154" s="129"/>
      <c r="AQ154" s="129"/>
      <c r="AR154" s="129"/>
      <c r="AS154" s="129"/>
      <c r="AT154" s="129"/>
      <c r="AU154" s="129"/>
      <c r="AV154" s="129"/>
      <c r="AW154" s="129"/>
      <c r="AX154" s="129"/>
      <c r="AY154" s="129"/>
      <c r="AZ154" s="129"/>
      <c r="BA154" s="129"/>
      <c r="BB154" s="129"/>
      <c r="BC154" s="129"/>
      <c r="BD154" s="129"/>
      <c r="BE154" s="129"/>
      <c r="BF154" s="129"/>
      <c r="BG154" s="129"/>
      <c r="BH154" s="129"/>
      <c r="BI154" s="129"/>
      <c r="BJ154" s="129"/>
      <c r="BK154" s="129"/>
      <c r="BL154" s="129"/>
      <c r="BM154" s="129"/>
      <c r="BN154" s="129"/>
      <c r="BO154" s="129"/>
      <c r="BP154" s="129"/>
      <c r="BQ154" s="129"/>
      <c r="BR154" s="129"/>
      <c r="BS154" s="129"/>
      <c r="BT154" s="129"/>
      <c r="BU154" s="129"/>
      <c r="BV154" s="129"/>
      <c r="BW154" s="129"/>
      <c r="BX154" s="129"/>
      <c r="BY154" s="129"/>
      <c r="BZ154" s="129"/>
      <c r="CA154" s="129"/>
    </row>
    <row r="155" spans="6:79" ht="19.5" customHeight="1"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  <c r="AA155" s="129"/>
      <c r="AB155" s="129"/>
      <c r="AC155" s="129"/>
      <c r="AD155" s="129"/>
      <c r="AE155" s="129"/>
      <c r="AF155" s="129"/>
      <c r="AG155" s="129"/>
      <c r="AH155" s="129"/>
      <c r="AI155" s="129"/>
      <c r="AJ155" s="129"/>
      <c r="AK155" s="129"/>
      <c r="AL155" s="129"/>
      <c r="AM155" s="129"/>
      <c r="AN155" s="129"/>
      <c r="AO155" s="129"/>
      <c r="AP155" s="129"/>
      <c r="AQ155" s="129"/>
      <c r="AR155" s="129"/>
      <c r="AS155" s="129"/>
      <c r="AT155" s="129"/>
      <c r="AU155" s="129"/>
      <c r="AV155" s="129"/>
      <c r="AW155" s="129"/>
      <c r="AX155" s="129"/>
      <c r="AY155" s="129"/>
      <c r="AZ155" s="129"/>
      <c r="BA155" s="129"/>
      <c r="BB155" s="129"/>
      <c r="BC155" s="129"/>
      <c r="BD155" s="129"/>
      <c r="BE155" s="129"/>
      <c r="BF155" s="129"/>
      <c r="BG155" s="129"/>
      <c r="BH155" s="129"/>
      <c r="BI155" s="129"/>
      <c r="BJ155" s="129"/>
      <c r="BK155" s="129"/>
      <c r="BL155" s="129"/>
      <c r="BM155" s="129"/>
      <c r="BN155" s="129"/>
      <c r="BO155" s="129"/>
      <c r="BP155" s="129"/>
      <c r="BQ155" s="129"/>
      <c r="BR155" s="129"/>
      <c r="BS155" s="129"/>
      <c r="BT155" s="129"/>
      <c r="BU155" s="129"/>
      <c r="BV155" s="129"/>
      <c r="BW155" s="129"/>
      <c r="BX155" s="129"/>
      <c r="BY155" s="129"/>
      <c r="BZ155" s="129"/>
      <c r="CA155" s="129"/>
    </row>
    <row r="156" spans="6:79" ht="19.5" customHeight="1"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  <c r="AA156" s="129"/>
      <c r="AB156" s="129"/>
      <c r="AC156" s="129"/>
      <c r="AD156" s="129"/>
      <c r="AE156" s="129"/>
      <c r="AF156" s="129"/>
      <c r="AG156" s="129"/>
      <c r="AH156" s="129"/>
      <c r="AI156" s="129"/>
      <c r="AJ156" s="129"/>
      <c r="AK156" s="129"/>
      <c r="AL156" s="129"/>
      <c r="AM156" s="129"/>
      <c r="AN156" s="129"/>
      <c r="AO156" s="129"/>
      <c r="AP156" s="129"/>
      <c r="AQ156" s="129"/>
      <c r="AR156" s="129"/>
      <c r="AS156" s="129"/>
      <c r="AT156" s="129"/>
      <c r="AU156" s="129"/>
      <c r="AV156" s="129"/>
      <c r="AW156" s="129"/>
      <c r="AX156" s="129"/>
      <c r="AY156" s="129"/>
      <c r="AZ156" s="129"/>
      <c r="BA156" s="129"/>
      <c r="BB156" s="129"/>
      <c r="BC156" s="129"/>
      <c r="BD156" s="129"/>
      <c r="BE156" s="129"/>
      <c r="BF156" s="129"/>
      <c r="BG156" s="129"/>
      <c r="BH156" s="129"/>
      <c r="BI156" s="129"/>
      <c r="BJ156" s="129"/>
      <c r="BK156" s="129"/>
      <c r="BL156" s="129"/>
      <c r="BM156" s="129"/>
      <c r="BN156" s="129"/>
      <c r="BO156" s="129"/>
      <c r="BP156" s="129"/>
      <c r="BQ156" s="129"/>
      <c r="BR156" s="129"/>
      <c r="BS156" s="129"/>
      <c r="BT156" s="129"/>
      <c r="BU156" s="129"/>
      <c r="BV156" s="129"/>
      <c r="BW156" s="129"/>
      <c r="BX156" s="129"/>
      <c r="BY156" s="129"/>
      <c r="BZ156" s="129"/>
      <c r="CA156" s="129"/>
    </row>
    <row r="157" spans="6:79" ht="19.5" customHeight="1">
      <c r="F157" s="129"/>
      <c r="G157" s="129"/>
      <c r="H157" s="129"/>
      <c r="I157" s="129"/>
      <c r="J157" s="129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  <c r="AA157" s="129"/>
      <c r="AB157" s="129"/>
      <c r="AC157" s="129"/>
      <c r="AD157" s="129"/>
      <c r="AE157" s="129"/>
      <c r="AF157" s="129"/>
      <c r="AG157" s="129"/>
      <c r="AH157" s="129"/>
      <c r="AI157" s="129"/>
      <c r="AJ157" s="129"/>
      <c r="AK157" s="129"/>
      <c r="AL157" s="129"/>
      <c r="AM157" s="129"/>
      <c r="AN157" s="129"/>
      <c r="AO157" s="129"/>
      <c r="AP157" s="129"/>
      <c r="AQ157" s="129"/>
      <c r="AR157" s="129"/>
      <c r="AS157" s="129"/>
      <c r="AT157" s="129"/>
      <c r="AU157" s="129"/>
      <c r="AV157" s="129"/>
      <c r="AW157" s="129"/>
      <c r="AX157" s="129"/>
      <c r="AY157" s="129"/>
      <c r="AZ157" s="129"/>
      <c r="BA157" s="129"/>
      <c r="BB157" s="129"/>
      <c r="BC157" s="129"/>
      <c r="BD157" s="129"/>
      <c r="BE157" s="129"/>
      <c r="BF157" s="129"/>
      <c r="BG157" s="129"/>
      <c r="BH157" s="129"/>
      <c r="BI157" s="129"/>
      <c r="BJ157" s="129"/>
      <c r="BK157" s="129"/>
      <c r="BL157" s="129"/>
      <c r="BM157" s="129"/>
      <c r="BN157" s="129"/>
      <c r="BO157" s="129"/>
      <c r="BP157" s="129"/>
      <c r="BQ157" s="129"/>
      <c r="BR157" s="129"/>
      <c r="BS157" s="129"/>
      <c r="BT157" s="129"/>
      <c r="BU157" s="129"/>
      <c r="BV157" s="129"/>
      <c r="BW157" s="129"/>
      <c r="BX157" s="129"/>
      <c r="BY157" s="129"/>
      <c r="BZ157" s="129"/>
      <c r="CA157" s="129"/>
    </row>
    <row r="158" spans="6:79" ht="19.5" customHeight="1"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  <c r="AA158" s="129"/>
      <c r="AB158" s="129"/>
      <c r="AC158" s="129"/>
      <c r="AD158" s="129"/>
      <c r="AE158" s="129"/>
      <c r="AF158" s="129"/>
      <c r="AG158" s="129"/>
      <c r="AH158" s="129"/>
      <c r="AI158" s="129"/>
      <c r="AJ158" s="129"/>
      <c r="AK158" s="129"/>
      <c r="AL158" s="129"/>
      <c r="AM158" s="129"/>
      <c r="AN158" s="129"/>
      <c r="AO158" s="129"/>
      <c r="AP158" s="129"/>
      <c r="AQ158" s="129"/>
      <c r="AR158" s="129"/>
      <c r="AS158" s="129"/>
      <c r="AT158" s="129"/>
      <c r="AU158" s="129"/>
      <c r="AV158" s="129"/>
      <c r="AW158" s="129"/>
      <c r="AX158" s="129"/>
      <c r="AY158" s="129"/>
      <c r="AZ158" s="129"/>
      <c r="BA158" s="129"/>
      <c r="BB158" s="129"/>
      <c r="BC158" s="129"/>
      <c r="BD158" s="129"/>
      <c r="BE158" s="129"/>
      <c r="BF158" s="129"/>
      <c r="BG158" s="129"/>
      <c r="BH158" s="129"/>
      <c r="BI158" s="129"/>
      <c r="BJ158" s="129"/>
      <c r="BK158" s="129"/>
      <c r="BL158" s="129"/>
      <c r="BM158" s="129"/>
      <c r="BN158" s="129"/>
      <c r="BO158" s="129"/>
      <c r="BP158" s="129"/>
      <c r="BQ158" s="129"/>
      <c r="BR158" s="129"/>
      <c r="BS158" s="129"/>
      <c r="BT158" s="129"/>
      <c r="BU158" s="129"/>
      <c r="BV158" s="129"/>
      <c r="BW158" s="129"/>
      <c r="BX158" s="129"/>
      <c r="BY158" s="129"/>
      <c r="BZ158" s="129"/>
      <c r="CA158" s="129"/>
    </row>
    <row r="159" spans="6:79" ht="19.5" customHeight="1"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29"/>
      <c r="AB159" s="129"/>
      <c r="AC159" s="129"/>
      <c r="AD159" s="129"/>
      <c r="AE159" s="129"/>
      <c r="AF159" s="129"/>
      <c r="AG159" s="129"/>
      <c r="AH159" s="129"/>
      <c r="AI159" s="129"/>
      <c r="AJ159" s="129"/>
      <c r="AK159" s="129"/>
      <c r="AL159" s="129"/>
      <c r="AM159" s="129"/>
      <c r="AN159" s="129"/>
      <c r="AO159" s="129"/>
      <c r="AP159" s="129"/>
      <c r="AQ159" s="129"/>
      <c r="AR159" s="129"/>
      <c r="AS159" s="129"/>
      <c r="AT159" s="129"/>
      <c r="AU159" s="129"/>
      <c r="AV159" s="129"/>
      <c r="AW159" s="129"/>
      <c r="AX159" s="129"/>
      <c r="AY159" s="129"/>
      <c r="AZ159" s="129"/>
      <c r="BA159" s="129"/>
      <c r="BB159" s="129"/>
      <c r="BC159" s="129"/>
      <c r="BD159" s="129"/>
      <c r="BE159" s="129"/>
      <c r="BF159" s="129"/>
      <c r="BG159" s="129"/>
      <c r="BH159" s="129"/>
      <c r="BI159" s="129"/>
      <c r="BJ159" s="129"/>
      <c r="BK159" s="129"/>
      <c r="BL159" s="129"/>
      <c r="BM159" s="129"/>
      <c r="BN159" s="129"/>
      <c r="BO159" s="129"/>
      <c r="BP159" s="129"/>
      <c r="BQ159" s="129"/>
      <c r="BR159" s="129"/>
      <c r="BS159" s="129"/>
      <c r="BT159" s="129"/>
      <c r="BU159" s="129"/>
      <c r="BV159" s="129"/>
      <c r="BW159" s="129"/>
      <c r="BX159" s="129"/>
      <c r="BY159" s="129"/>
      <c r="BZ159" s="129"/>
      <c r="CA159" s="129"/>
    </row>
    <row r="160" spans="6:79" ht="19.5" customHeight="1">
      <c r="F160" s="129"/>
      <c r="G160" s="129"/>
      <c r="H160" s="129"/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29"/>
      <c r="AB160" s="129"/>
      <c r="AC160" s="129"/>
      <c r="AD160" s="129"/>
      <c r="AE160" s="129"/>
      <c r="AF160" s="129"/>
      <c r="AG160" s="129"/>
      <c r="AH160" s="129"/>
      <c r="AI160" s="129"/>
      <c r="AJ160" s="129"/>
      <c r="AK160" s="129"/>
      <c r="AL160" s="129"/>
      <c r="AM160" s="129"/>
      <c r="AN160" s="129"/>
      <c r="AO160" s="129"/>
      <c r="AP160" s="129"/>
      <c r="AQ160" s="129"/>
      <c r="AR160" s="129"/>
      <c r="AS160" s="129"/>
      <c r="AT160" s="129"/>
      <c r="AU160" s="129"/>
      <c r="AV160" s="129"/>
      <c r="AW160" s="129"/>
      <c r="AX160" s="129"/>
      <c r="AY160" s="129"/>
      <c r="AZ160" s="129"/>
      <c r="BA160" s="129"/>
      <c r="BB160" s="129"/>
      <c r="BC160" s="129"/>
      <c r="BD160" s="129"/>
      <c r="BE160" s="129"/>
      <c r="BF160" s="129"/>
      <c r="BG160" s="129"/>
      <c r="BH160" s="129"/>
      <c r="BI160" s="129"/>
      <c r="BJ160" s="129"/>
      <c r="BK160" s="129"/>
      <c r="BL160" s="129"/>
      <c r="BM160" s="129"/>
      <c r="BN160" s="129"/>
      <c r="BO160" s="129"/>
      <c r="BP160" s="129"/>
      <c r="BQ160" s="129"/>
      <c r="BR160" s="129"/>
      <c r="BS160" s="129"/>
      <c r="BT160" s="129"/>
      <c r="BU160" s="129"/>
      <c r="BV160" s="129"/>
      <c r="BW160" s="129"/>
      <c r="BX160" s="129"/>
      <c r="BY160" s="129"/>
      <c r="BZ160" s="129"/>
      <c r="CA160" s="129"/>
    </row>
    <row r="161" spans="6:79" ht="19.5" customHeight="1">
      <c r="F161" s="129"/>
      <c r="G161" s="129"/>
      <c r="H161" s="129"/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  <c r="AA161" s="129"/>
      <c r="AB161" s="129"/>
      <c r="AC161" s="129"/>
      <c r="AD161" s="129"/>
      <c r="AE161" s="129"/>
      <c r="AF161" s="129"/>
      <c r="AG161" s="129"/>
      <c r="AH161" s="129"/>
      <c r="AI161" s="129"/>
      <c r="AJ161" s="129"/>
      <c r="AK161" s="129"/>
      <c r="AL161" s="129"/>
      <c r="AM161" s="129"/>
      <c r="AN161" s="129"/>
      <c r="AO161" s="129"/>
      <c r="AP161" s="129"/>
      <c r="AQ161" s="129"/>
      <c r="AR161" s="129"/>
      <c r="AS161" s="129"/>
      <c r="AT161" s="129"/>
      <c r="AU161" s="129"/>
      <c r="AV161" s="129"/>
      <c r="AW161" s="129"/>
      <c r="AX161" s="129"/>
      <c r="AY161" s="129"/>
      <c r="AZ161" s="129"/>
      <c r="BA161" s="129"/>
      <c r="BB161" s="129"/>
      <c r="BC161" s="129"/>
      <c r="BD161" s="129"/>
      <c r="BE161" s="129"/>
      <c r="BF161" s="129"/>
      <c r="BG161" s="129"/>
      <c r="BH161" s="129"/>
      <c r="BI161" s="129"/>
      <c r="BJ161" s="129"/>
      <c r="BK161" s="129"/>
      <c r="BL161" s="129"/>
      <c r="BM161" s="129"/>
      <c r="BN161" s="129"/>
      <c r="BO161" s="129"/>
      <c r="BP161" s="129"/>
      <c r="BQ161" s="129"/>
      <c r="BR161" s="129"/>
      <c r="BS161" s="129"/>
      <c r="BT161" s="129"/>
      <c r="BU161" s="129"/>
      <c r="BV161" s="129"/>
      <c r="BW161" s="129"/>
      <c r="BX161" s="129"/>
      <c r="BY161" s="129"/>
      <c r="BZ161" s="129"/>
      <c r="CA161" s="129"/>
    </row>
    <row r="162" spans="6:79" ht="19.5" customHeight="1">
      <c r="F162" s="129"/>
      <c r="G162" s="129"/>
      <c r="H162" s="129"/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  <c r="AA162" s="129"/>
      <c r="AB162" s="129"/>
      <c r="AC162" s="129"/>
      <c r="AD162" s="129"/>
      <c r="AE162" s="129"/>
      <c r="AF162" s="129"/>
      <c r="AG162" s="129"/>
      <c r="AH162" s="129"/>
      <c r="AI162" s="129"/>
      <c r="AJ162" s="129"/>
      <c r="AK162" s="129"/>
      <c r="AL162" s="129"/>
      <c r="AM162" s="129"/>
      <c r="AN162" s="129"/>
      <c r="AO162" s="129"/>
      <c r="AP162" s="129"/>
      <c r="AQ162" s="129"/>
      <c r="AR162" s="129"/>
      <c r="AS162" s="129"/>
      <c r="AT162" s="129"/>
      <c r="AU162" s="129"/>
      <c r="AV162" s="129"/>
      <c r="AW162" s="129"/>
      <c r="AX162" s="129"/>
      <c r="AY162" s="129"/>
      <c r="AZ162" s="129"/>
      <c r="BA162" s="129"/>
      <c r="BB162" s="129"/>
      <c r="BC162" s="129"/>
      <c r="BD162" s="129"/>
      <c r="BE162" s="129"/>
      <c r="BF162" s="129"/>
      <c r="BG162" s="129"/>
      <c r="BH162" s="129"/>
      <c r="BI162" s="129"/>
      <c r="BJ162" s="129"/>
      <c r="BK162" s="129"/>
      <c r="BL162" s="129"/>
      <c r="BM162" s="129"/>
      <c r="BN162" s="129"/>
      <c r="BO162" s="129"/>
      <c r="BP162" s="129"/>
      <c r="BQ162" s="129"/>
      <c r="BR162" s="129"/>
      <c r="BS162" s="129"/>
      <c r="BT162" s="129"/>
      <c r="BU162" s="129"/>
      <c r="BV162" s="129"/>
      <c r="BW162" s="129"/>
      <c r="BX162" s="129"/>
      <c r="BY162" s="129"/>
      <c r="BZ162" s="129"/>
      <c r="CA162" s="129"/>
    </row>
    <row r="163" spans="6:79" ht="19.5" customHeight="1">
      <c r="F163" s="129"/>
      <c r="G163" s="129"/>
      <c r="H163" s="129"/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  <c r="AA163" s="129"/>
      <c r="AB163" s="129"/>
      <c r="AC163" s="129"/>
      <c r="AD163" s="129"/>
      <c r="AE163" s="129"/>
      <c r="AF163" s="129"/>
      <c r="AG163" s="129"/>
      <c r="AH163" s="129"/>
      <c r="AI163" s="129"/>
      <c r="AJ163" s="129"/>
      <c r="AK163" s="129"/>
      <c r="AL163" s="129"/>
      <c r="AM163" s="129"/>
      <c r="AN163" s="129"/>
      <c r="AO163" s="129"/>
      <c r="AP163" s="129"/>
      <c r="AQ163" s="129"/>
      <c r="AR163" s="129"/>
      <c r="AS163" s="129"/>
      <c r="AT163" s="129"/>
      <c r="AU163" s="129"/>
      <c r="AV163" s="129"/>
      <c r="AW163" s="129"/>
      <c r="AX163" s="129"/>
      <c r="AY163" s="129"/>
      <c r="AZ163" s="129"/>
      <c r="BA163" s="129"/>
      <c r="BB163" s="129"/>
      <c r="BC163" s="129"/>
      <c r="BD163" s="129"/>
      <c r="BE163" s="129"/>
      <c r="BF163" s="129"/>
      <c r="BG163" s="129"/>
      <c r="BH163" s="129"/>
      <c r="BI163" s="129"/>
      <c r="BJ163" s="129"/>
      <c r="BK163" s="129"/>
      <c r="BL163" s="129"/>
      <c r="BM163" s="129"/>
      <c r="BN163" s="129"/>
      <c r="BO163" s="129"/>
      <c r="BP163" s="129"/>
      <c r="BQ163" s="129"/>
      <c r="BR163" s="129"/>
      <c r="BS163" s="129"/>
      <c r="BT163" s="129"/>
      <c r="BU163" s="129"/>
      <c r="BV163" s="129"/>
      <c r="BW163" s="129"/>
      <c r="BX163" s="129"/>
      <c r="BY163" s="129"/>
      <c r="BZ163" s="129"/>
      <c r="CA163" s="129"/>
    </row>
    <row r="164" spans="6:79" ht="19.5" customHeight="1"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29"/>
      <c r="AB164" s="129"/>
      <c r="AC164" s="129"/>
      <c r="AD164" s="129"/>
      <c r="AE164" s="129"/>
      <c r="AF164" s="129"/>
      <c r="AG164" s="129"/>
      <c r="AH164" s="129"/>
      <c r="AI164" s="129"/>
      <c r="AJ164" s="129"/>
      <c r="AK164" s="129"/>
      <c r="AL164" s="129"/>
      <c r="AM164" s="129"/>
      <c r="AN164" s="129"/>
      <c r="AO164" s="129"/>
      <c r="AP164" s="129"/>
      <c r="AQ164" s="129"/>
      <c r="AR164" s="129"/>
      <c r="AS164" s="129"/>
      <c r="AT164" s="129"/>
      <c r="AU164" s="129"/>
      <c r="AV164" s="129"/>
      <c r="AW164" s="129"/>
      <c r="AX164" s="129"/>
      <c r="AY164" s="129"/>
      <c r="AZ164" s="129"/>
      <c r="BA164" s="129"/>
      <c r="BB164" s="129"/>
      <c r="BC164" s="129"/>
      <c r="BD164" s="129"/>
      <c r="BE164" s="129"/>
      <c r="BF164" s="129"/>
      <c r="BG164" s="129"/>
      <c r="BH164" s="129"/>
      <c r="BI164" s="129"/>
      <c r="BJ164" s="129"/>
      <c r="BK164" s="129"/>
      <c r="BL164" s="129"/>
      <c r="BM164" s="129"/>
      <c r="BN164" s="129"/>
      <c r="BO164" s="129"/>
      <c r="BP164" s="129"/>
      <c r="BQ164" s="129"/>
      <c r="BR164" s="129"/>
      <c r="BS164" s="129"/>
      <c r="BT164" s="129"/>
      <c r="BU164" s="129"/>
      <c r="BV164" s="129"/>
      <c r="BW164" s="129"/>
      <c r="BX164" s="129"/>
      <c r="BY164" s="129"/>
      <c r="BZ164" s="129"/>
      <c r="CA164" s="129"/>
    </row>
    <row r="165" spans="6:79" ht="19.5" customHeight="1"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  <c r="AA165" s="129"/>
      <c r="AB165" s="129"/>
      <c r="AC165" s="129"/>
      <c r="AD165" s="129"/>
      <c r="AE165" s="129"/>
      <c r="AF165" s="129"/>
      <c r="AG165" s="129"/>
      <c r="AH165" s="129"/>
      <c r="AI165" s="129"/>
      <c r="AJ165" s="129"/>
      <c r="AK165" s="129"/>
      <c r="AL165" s="129"/>
      <c r="AM165" s="129"/>
      <c r="AN165" s="129"/>
      <c r="AO165" s="129"/>
      <c r="AP165" s="129"/>
      <c r="AQ165" s="129"/>
      <c r="AR165" s="129"/>
      <c r="AS165" s="129"/>
      <c r="AT165" s="129"/>
      <c r="AU165" s="129"/>
      <c r="AV165" s="129"/>
      <c r="AW165" s="129"/>
      <c r="AX165" s="129"/>
      <c r="AY165" s="129"/>
      <c r="AZ165" s="129"/>
      <c r="BA165" s="129"/>
      <c r="BB165" s="129"/>
      <c r="BC165" s="129"/>
      <c r="BD165" s="129"/>
      <c r="BE165" s="129"/>
      <c r="BF165" s="129"/>
      <c r="BG165" s="129"/>
      <c r="BH165" s="129"/>
      <c r="BI165" s="129"/>
      <c r="BJ165" s="129"/>
      <c r="BK165" s="129"/>
      <c r="BL165" s="129"/>
      <c r="BM165" s="129"/>
      <c r="BN165" s="129"/>
      <c r="BO165" s="129"/>
      <c r="BP165" s="129"/>
      <c r="BQ165" s="129"/>
      <c r="BR165" s="129"/>
      <c r="BS165" s="129"/>
      <c r="BT165" s="129"/>
      <c r="BU165" s="129"/>
      <c r="BV165" s="129"/>
      <c r="BW165" s="129"/>
      <c r="BX165" s="129"/>
      <c r="BY165" s="129"/>
      <c r="BZ165" s="129"/>
      <c r="CA165" s="129"/>
    </row>
    <row r="166" spans="6:79" ht="19.5" customHeight="1"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  <c r="AA166" s="129"/>
      <c r="AB166" s="129"/>
      <c r="AC166" s="129"/>
      <c r="AD166" s="129"/>
      <c r="AE166" s="129"/>
      <c r="AF166" s="129"/>
      <c r="AG166" s="129"/>
      <c r="AH166" s="129"/>
      <c r="AI166" s="129"/>
      <c r="AJ166" s="129"/>
      <c r="AK166" s="129"/>
      <c r="AL166" s="129"/>
      <c r="AM166" s="129"/>
      <c r="AN166" s="129"/>
      <c r="AO166" s="129"/>
      <c r="AP166" s="129"/>
      <c r="AQ166" s="129"/>
      <c r="AR166" s="129"/>
      <c r="AS166" s="129"/>
      <c r="AT166" s="129"/>
      <c r="AU166" s="129"/>
      <c r="AV166" s="129"/>
      <c r="AW166" s="129"/>
      <c r="AX166" s="129"/>
      <c r="AY166" s="129"/>
      <c r="AZ166" s="129"/>
      <c r="BA166" s="129"/>
      <c r="BB166" s="129"/>
      <c r="BC166" s="129"/>
      <c r="BD166" s="129"/>
      <c r="BE166" s="129"/>
      <c r="BF166" s="129"/>
      <c r="BG166" s="129"/>
      <c r="BH166" s="129"/>
      <c r="BI166" s="129"/>
      <c r="BJ166" s="129"/>
      <c r="BK166" s="129"/>
      <c r="BL166" s="129"/>
      <c r="BM166" s="129"/>
      <c r="BN166" s="129"/>
      <c r="BO166" s="129"/>
      <c r="BP166" s="129"/>
      <c r="BQ166" s="129"/>
      <c r="BR166" s="129"/>
      <c r="BS166" s="129"/>
      <c r="BT166" s="129"/>
      <c r="BU166" s="129"/>
      <c r="BV166" s="129"/>
      <c r="BW166" s="129"/>
      <c r="BX166" s="129"/>
      <c r="BY166" s="129"/>
      <c r="BZ166" s="129"/>
      <c r="CA166" s="129"/>
    </row>
    <row r="167" spans="6:79" ht="19.5" customHeight="1"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  <c r="AA167" s="129"/>
      <c r="AB167" s="129"/>
      <c r="AC167" s="129"/>
      <c r="AD167" s="129"/>
      <c r="AE167" s="129"/>
      <c r="AF167" s="129"/>
      <c r="AG167" s="129"/>
      <c r="AH167" s="129"/>
      <c r="AI167" s="129"/>
      <c r="AJ167" s="129"/>
      <c r="AK167" s="129"/>
      <c r="AL167" s="129"/>
      <c r="AM167" s="129"/>
      <c r="AN167" s="129"/>
      <c r="AO167" s="129"/>
      <c r="AP167" s="129"/>
      <c r="AQ167" s="129"/>
      <c r="AR167" s="129"/>
      <c r="AS167" s="129"/>
      <c r="AT167" s="129"/>
      <c r="AU167" s="129"/>
      <c r="AV167" s="129"/>
      <c r="AW167" s="129"/>
      <c r="AX167" s="129"/>
      <c r="AY167" s="129"/>
      <c r="AZ167" s="129"/>
      <c r="BA167" s="129"/>
      <c r="BB167" s="129"/>
      <c r="BC167" s="129"/>
      <c r="BD167" s="129"/>
      <c r="BE167" s="129"/>
      <c r="BF167" s="129"/>
      <c r="BG167" s="129"/>
      <c r="BH167" s="129"/>
      <c r="BI167" s="129"/>
      <c r="BJ167" s="129"/>
      <c r="BK167" s="129"/>
      <c r="BL167" s="129"/>
      <c r="BM167" s="129"/>
      <c r="BN167" s="129"/>
      <c r="BO167" s="129"/>
      <c r="BP167" s="129"/>
      <c r="BQ167" s="129"/>
      <c r="BR167" s="129"/>
      <c r="BS167" s="129"/>
      <c r="BT167" s="129"/>
      <c r="BU167" s="129"/>
      <c r="BV167" s="129"/>
      <c r="BW167" s="129"/>
      <c r="BX167" s="129"/>
      <c r="BY167" s="129"/>
      <c r="BZ167" s="129"/>
      <c r="CA167" s="129"/>
    </row>
    <row r="168" spans="6:79" ht="19.5" customHeight="1">
      <c r="F168" s="129"/>
      <c r="G168" s="129"/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  <c r="AA168" s="129"/>
      <c r="AB168" s="129"/>
      <c r="AC168" s="129"/>
      <c r="AD168" s="129"/>
      <c r="AE168" s="129"/>
      <c r="AF168" s="129"/>
      <c r="AG168" s="129"/>
      <c r="AH168" s="129"/>
      <c r="AI168" s="129"/>
      <c r="AJ168" s="129"/>
      <c r="AK168" s="129"/>
      <c r="AL168" s="129"/>
      <c r="AM168" s="129"/>
      <c r="AN168" s="129"/>
      <c r="AO168" s="129"/>
      <c r="AP168" s="129"/>
      <c r="AQ168" s="129"/>
      <c r="AR168" s="129"/>
      <c r="AS168" s="129"/>
      <c r="AT168" s="129"/>
      <c r="AU168" s="129"/>
      <c r="AV168" s="129"/>
      <c r="AW168" s="129"/>
      <c r="AX168" s="129"/>
      <c r="AY168" s="129"/>
      <c r="AZ168" s="129"/>
      <c r="BA168" s="129"/>
      <c r="BB168" s="129"/>
      <c r="BC168" s="129"/>
      <c r="BD168" s="129"/>
      <c r="BE168" s="129"/>
      <c r="BF168" s="129"/>
      <c r="BG168" s="129"/>
      <c r="BH168" s="129"/>
      <c r="BI168" s="129"/>
      <c r="BJ168" s="129"/>
      <c r="BK168" s="129"/>
      <c r="BL168" s="129"/>
      <c r="BM168" s="129"/>
      <c r="BN168" s="129"/>
      <c r="BO168" s="129"/>
      <c r="BP168" s="129"/>
      <c r="BQ168" s="129"/>
      <c r="BR168" s="129"/>
      <c r="BS168" s="129"/>
      <c r="BT168" s="129"/>
      <c r="BU168" s="129"/>
      <c r="BV168" s="129"/>
      <c r="BW168" s="129"/>
      <c r="BX168" s="129"/>
      <c r="BY168" s="129"/>
      <c r="BZ168" s="129"/>
      <c r="CA168" s="129"/>
    </row>
    <row r="169" spans="6:79" ht="19.5" customHeight="1"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  <c r="AA169" s="129"/>
      <c r="AB169" s="129"/>
      <c r="AC169" s="129"/>
      <c r="AD169" s="129"/>
      <c r="AE169" s="129"/>
      <c r="AF169" s="129"/>
      <c r="AG169" s="129"/>
      <c r="AH169" s="129"/>
      <c r="AI169" s="129"/>
      <c r="AJ169" s="129"/>
      <c r="AK169" s="129"/>
      <c r="AL169" s="129"/>
      <c r="AM169" s="129"/>
      <c r="AN169" s="129"/>
      <c r="AO169" s="129"/>
      <c r="AP169" s="129"/>
      <c r="AQ169" s="129"/>
      <c r="AR169" s="129"/>
      <c r="AS169" s="129"/>
      <c r="AT169" s="129"/>
      <c r="AU169" s="129"/>
      <c r="AV169" s="129"/>
      <c r="AW169" s="129"/>
      <c r="AX169" s="129"/>
      <c r="AY169" s="129"/>
      <c r="AZ169" s="129"/>
      <c r="BA169" s="129"/>
      <c r="BB169" s="129"/>
      <c r="BC169" s="129"/>
      <c r="BD169" s="129"/>
      <c r="BE169" s="129"/>
      <c r="BF169" s="129"/>
      <c r="BG169" s="129"/>
      <c r="BH169" s="129"/>
      <c r="BI169" s="129"/>
      <c r="BJ169" s="129"/>
      <c r="BK169" s="129"/>
      <c r="BL169" s="129"/>
      <c r="BM169" s="129"/>
      <c r="BN169" s="129"/>
      <c r="BO169" s="129"/>
      <c r="BP169" s="129"/>
      <c r="BQ169" s="129"/>
      <c r="BR169" s="129"/>
      <c r="BS169" s="129"/>
      <c r="BT169" s="129"/>
      <c r="BU169" s="129"/>
      <c r="BV169" s="129"/>
      <c r="BW169" s="129"/>
      <c r="BX169" s="129"/>
      <c r="BY169" s="129"/>
      <c r="BZ169" s="129"/>
      <c r="CA169" s="129"/>
    </row>
    <row r="170" spans="6:79" ht="19.5" customHeight="1"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  <c r="AA170" s="129"/>
      <c r="AB170" s="129"/>
      <c r="AC170" s="129"/>
      <c r="AD170" s="129"/>
      <c r="AE170" s="129"/>
      <c r="AF170" s="129"/>
      <c r="AG170" s="129"/>
      <c r="AH170" s="129"/>
      <c r="AI170" s="129"/>
      <c r="AJ170" s="129"/>
      <c r="AK170" s="129"/>
      <c r="AL170" s="129"/>
      <c r="AM170" s="129"/>
      <c r="AN170" s="129"/>
      <c r="AO170" s="129"/>
      <c r="AP170" s="129"/>
      <c r="AQ170" s="129"/>
      <c r="AR170" s="129"/>
      <c r="AS170" s="129"/>
      <c r="AT170" s="129"/>
      <c r="AU170" s="129"/>
      <c r="AV170" s="129"/>
      <c r="AW170" s="129"/>
      <c r="AX170" s="129"/>
      <c r="AY170" s="129"/>
      <c r="AZ170" s="129"/>
      <c r="BA170" s="129"/>
      <c r="BB170" s="129"/>
      <c r="BC170" s="129"/>
      <c r="BD170" s="129"/>
      <c r="BE170" s="129"/>
      <c r="BF170" s="129"/>
      <c r="BG170" s="129"/>
      <c r="BH170" s="129"/>
      <c r="BI170" s="129"/>
      <c r="BJ170" s="129"/>
      <c r="BK170" s="129"/>
      <c r="BL170" s="129"/>
      <c r="BM170" s="129"/>
      <c r="BN170" s="129"/>
      <c r="BO170" s="129"/>
      <c r="BP170" s="129"/>
      <c r="BQ170" s="129"/>
      <c r="BR170" s="129"/>
      <c r="BS170" s="129"/>
      <c r="BT170" s="129"/>
      <c r="BU170" s="129"/>
      <c r="BV170" s="129"/>
      <c r="BW170" s="129"/>
      <c r="BX170" s="129"/>
      <c r="BY170" s="129"/>
      <c r="BZ170" s="129"/>
      <c r="CA170" s="129"/>
    </row>
    <row r="171" spans="6:79" ht="19.5" customHeight="1"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  <c r="AA171" s="129"/>
      <c r="AB171" s="129"/>
      <c r="AC171" s="129"/>
      <c r="AD171" s="129"/>
      <c r="AE171" s="129"/>
      <c r="AF171" s="129"/>
      <c r="AG171" s="129"/>
      <c r="AH171" s="129"/>
      <c r="AI171" s="129"/>
      <c r="AJ171" s="129"/>
      <c r="AK171" s="129"/>
      <c r="AL171" s="129"/>
      <c r="AM171" s="129"/>
      <c r="AN171" s="129"/>
      <c r="AO171" s="129"/>
      <c r="AP171" s="129"/>
      <c r="AQ171" s="129"/>
      <c r="AR171" s="129"/>
      <c r="AS171" s="129"/>
      <c r="AT171" s="129"/>
      <c r="AU171" s="129"/>
      <c r="AV171" s="129"/>
      <c r="AW171" s="129"/>
      <c r="AX171" s="129"/>
      <c r="AY171" s="129"/>
      <c r="AZ171" s="129"/>
      <c r="BA171" s="129"/>
      <c r="BB171" s="129"/>
      <c r="BC171" s="129"/>
      <c r="BD171" s="129"/>
      <c r="BE171" s="129"/>
      <c r="BF171" s="129"/>
      <c r="BG171" s="129"/>
      <c r="BH171" s="129"/>
      <c r="BI171" s="129"/>
      <c r="BJ171" s="129"/>
      <c r="BK171" s="129"/>
      <c r="BL171" s="129"/>
      <c r="BM171" s="129"/>
      <c r="BN171" s="129"/>
      <c r="BO171" s="129"/>
      <c r="BP171" s="129"/>
      <c r="BQ171" s="129"/>
      <c r="BR171" s="129"/>
      <c r="BS171" s="129"/>
      <c r="BT171" s="129"/>
      <c r="BU171" s="129"/>
      <c r="BV171" s="129"/>
      <c r="BW171" s="129"/>
      <c r="BX171" s="129"/>
      <c r="BY171" s="129"/>
      <c r="BZ171" s="129"/>
      <c r="CA171" s="129"/>
    </row>
    <row r="172" spans="6:79" ht="19.5" customHeight="1"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  <c r="AA172" s="129"/>
      <c r="AB172" s="129"/>
      <c r="AC172" s="129"/>
      <c r="AD172" s="129"/>
      <c r="AE172" s="129"/>
      <c r="AF172" s="129"/>
      <c r="AG172" s="129"/>
      <c r="AH172" s="129"/>
      <c r="AI172" s="129"/>
      <c r="AJ172" s="129"/>
      <c r="AK172" s="129"/>
      <c r="AL172" s="129"/>
      <c r="AM172" s="129"/>
      <c r="AN172" s="129"/>
      <c r="AO172" s="129"/>
      <c r="AP172" s="129"/>
      <c r="AQ172" s="129"/>
      <c r="AR172" s="129"/>
      <c r="AS172" s="129"/>
      <c r="AT172" s="129"/>
      <c r="AU172" s="129"/>
      <c r="AV172" s="129"/>
      <c r="AW172" s="129"/>
      <c r="AX172" s="129"/>
      <c r="AY172" s="129"/>
      <c r="AZ172" s="129"/>
      <c r="BA172" s="129"/>
      <c r="BB172" s="129"/>
      <c r="BC172" s="129"/>
      <c r="BD172" s="129"/>
      <c r="BE172" s="129"/>
      <c r="BF172" s="129"/>
      <c r="BG172" s="129"/>
      <c r="BH172" s="129"/>
      <c r="BI172" s="129"/>
      <c r="BJ172" s="129"/>
      <c r="BK172" s="129"/>
      <c r="BL172" s="129"/>
      <c r="BM172" s="129"/>
      <c r="BN172" s="129"/>
      <c r="BO172" s="129"/>
      <c r="BP172" s="129"/>
      <c r="BQ172" s="129"/>
      <c r="BR172" s="129"/>
      <c r="BS172" s="129"/>
      <c r="BT172" s="129"/>
      <c r="BU172" s="129"/>
      <c r="BV172" s="129"/>
      <c r="BW172" s="129"/>
      <c r="BX172" s="129"/>
      <c r="BY172" s="129"/>
      <c r="BZ172" s="129"/>
      <c r="CA172" s="129"/>
    </row>
    <row r="173" spans="6:79" ht="19.5" customHeight="1"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  <c r="AA173" s="129"/>
      <c r="AB173" s="129"/>
      <c r="AC173" s="129"/>
      <c r="AD173" s="129"/>
      <c r="AE173" s="129"/>
      <c r="AF173" s="129"/>
      <c r="AG173" s="129"/>
      <c r="AH173" s="129"/>
      <c r="AI173" s="129"/>
      <c r="AJ173" s="129"/>
      <c r="AK173" s="129"/>
      <c r="AL173" s="129"/>
      <c r="AM173" s="129"/>
      <c r="AN173" s="129"/>
      <c r="AO173" s="129"/>
      <c r="AP173" s="129"/>
      <c r="AQ173" s="129"/>
      <c r="AR173" s="129"/>
      <c r="AS173" s="129"/>
      <c r="AT173" s="129"/>
      <c r="AU173" s="129"/>
      <c r="AV173" s="129"/>
      <c r="AW173" s="129"/>
      <c r="AX173" s="129"/>
      <c r="AY173" s="129"/>
      <c r="AZ173" s="129"/>
      <c r="BA173" s="129"/>
      <c r="BB173" s="129"/>
      <c r="BC173" s="129"/>
      <c r="BD173" s="129"/>
      <c r="BE173" s="129"/>
      <c r="BF173" s="129"/>
      <c r="BG173" s="129"/>
      <c r="BH173" s="129"/>
      <c r="BI173" s="129"/>
      <c r="BJ173" s="129"/>
      <c r="BK173" s="129"/>
      <c r="BL173" s="129"/>
      <c r="BM173" s="129"/>
      <c r="BN173" s="129"/>
      <c r="BO173" s="129"/>
      <c r="BP173" s="129"/>
      <c r="BQ173" s="129"/>
      <c r="BR173" s="129"/>
      <c r="BS173" s="129"/>
      <c r="BT173" s="129"/>
      <c r="BU173" s="129"/>
      <c r="BV173" s="129"/>
      <c r="BW173" s="129"/>
      <c r="BX173" s="129"/>
      <c r="BY173" s="129"/>
      <c r="BZ173" s="129"/>
      <c r="CA173" s="129"/>
    </row>
    <row r="174" spans="6:79" ht="19.5" customHeight="1">
      <c r="F174" s="129"/>
      <c r="G174" s="129"/>
      <c r="H174" s="129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  <c r="AA174" s="129"/>
      <c r="AB174" s="129"/>
      <c r="AC174" s="129"/>
      <c r="AD174" s="129"/>
      <c r="AE174" s="129"/>
      <c r="AF174" s="129"/>
      <c r="AG174" s="129"/>
      <c r="AH174" s="129"/>
      <c r="AI174" s="129"/>
      <c r="AJ174" s="129"/>
      <c r="AK174" s="129"/>
      <c r="AL174" s="129"/>
      <c r="AM174" s="129"/>
      <c r="AN174" s="129"/>
      <c r="AO174" s="129"/>
      <c r="AP174" s="129"/>
      <c r="AQ174" s="129"/>
      <c r="AR174" s="129"/>
      <c r="AS174" s="129"/>
      <c r="AT174" s="129"/>
      <c r="AU174" s="129"/>
      <c r="AV174" s="129"/>
      <c r="AW174" s="129"/>
      <c r="AX174" s="129"/>
      <c r="AY174" s="129"/>
      <c r="AZ174" s="129"/>
      <c r="BA174" s="129"/>
      <c r="BB174" s="129"/>
      <c r="BC174" s="129"/>
      <c r="BD174" s="129"/>
      <c r="BE174" s="129"/>
      <c r="BF174" s="129"/>
      <c r="BG174" s="129"/>
      <c r="BH174" s="129"/>
      <c r="BI174" s="129"/>
      <c r="BJ174" s="129"/>
      <c r="BK174" s="129"/>
      <c r="BL174" s="129"/>
      <c r="BM174" s="129"/>
      <c r="BN174" s="129"/>
      <c r="BO174" s="129"/>
      <c r="BP174" s="129"/>
      <c r="BQ174" s="129"/>
      <c r="BR174" s="129"/>
      <c r="BS174" s="129"/>
      <c r="BT174" s="129"/>
      <c r="BU174" s="129"/>
      <c r="BV174" s="129"/>
      <c r="BW174" s="129"/>
      <c r="BX174" s="129"/>
      <c r="BY174" s="129"/>
      <c r="BZ174" s="129"/>
      <c r="CA174" s="129"/>
    </row>
    <row r="175" spans="6:79" ht="19.5" customHeight="1">
      <c r="F175" s="129"/>
      <c r="G175" s="129"/>
      <c r="H175" s="1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  <c r="AA175" s="129"/>
      <c r="AB175" s="129"/>
      <c r="AC175" s="129"/>
      <c r="AD175" s="129"/>
      <c r="AE175" s="129"/>
      <c r="AF175" s="129"/>
      <c r="AG175" s="129"/>
      <c r="AH175" s="129"/>
      <c r="AI175" s="129"/>
      <c r="AJ175" s="129"/>
      <c r="AK175" s="129"/>
      <c r="AL175" s="129"/>
      <c r="AM175" s="129"/>
      <c r="AN175" s="129"/>
      <c r="AO175" s="129"/>
      <c r="AP175" s="129"/>
      <c r="AQ175" s="129"/>
      <c r="AR175" s="129"/>
      <c r="AS175" s="129"/>
      <c r="AT175" s="129"/>
      <c r="AU175" s="129"/>
      <c r="AV175" s="129"/>
      <c r="AW175" s="129"/>
      <c r="AX175" s="129"/>
      <c r="AY175" s="129"/>
      <c r="AZ175" s="129"/>
      <c r="BA175" s="129"/>
      <c r="BB175" s="129"/>
      <c r="BC175" s="129"/>
      <c r="BD175" s="129"/>
      <c r="BE175" s="129"/>
      <c r="BF175" s="129"/>
      <c r="BG175" s="129"/>
      <c r="BH175" s="129"/>
      <c r="BI175" s="129"/>
      <c r="BJ175" s="129"/>
      <c r="BK175" s="129"/>
      <c r="BL175" s="129"/>
      <c r="BM175" s="129"/>
      <c r="BN175" s="129"/>
      <c r="BO175" s="129"/>
      <c r="BP175" s="129"/>
      <c r="BQ175" s="129"/>
      <c r="BR175" s="129"/>
      <c r="BS175" s="129"/>
      <c r="BT175" s="129"/>
      <c r="BU175" s="129"/>
      <c r="BV175" s="129"/>
      <c r="BW175" s="129"/>
      <c r="BX175" s="129"/>
      <c r="BY175" s="129"/>
      <c r="BZ175" s="129"/>
      <c r="CA175" s="129"/>
    </row>
    <row r="176" spans="6:79" ht="19.5" customHeight="1"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  <c r="AA176" s="129"/>
      <c r="AB176" s="129"/>
      <c r="AC176" s="129"/>
      <c r="AD176" s="129"/>
      <c r="AE176" s="129"/>
      <c r="AF176" s="129"/>
      <c r="AG176" s="129"/>
      <c r="AH176" s="129"/>
      <c r="AI176" s="129"/>
      <c r="AJ176" s="129"/>
      <c r="AK176" s="129"/>
      <c r="AL176" s="129"/>
      <c r="AM176" s="129"/>
      <c r="AN176" s="129"/>
      <c r="AO176" s="129"/>
      <c r="AP176" s="129"/>
      <c r="AQ176" s="129"/>
      <c r="AR176" s="129"/>
      <c r="AS176" s="129"/>
      <c r="AT176" s="129"/>
      <c r="AU176" s="129"/>
      <c r="AV176" s="129"/>
      <c r="AW176" s="129"/>
      <c r="AX176" s="129"/>
      <c r="AY176" s="129"/>
      <c r="AZ176" s="129"/>
      <c r="BA176" s="129"/>
      <c r="BB176" s="129"/>
      <c r="BC176" s="129"/>
      <c r="BD176" s="129"/>
      <c r="BE176" s="129"/>
      <c r="BF176" s="129"/>
      <c r="BG176" s="129"/>
      <c r="BH176" s="129"/>
      <c r="BI176" s="129"/>
      <c r="BJ176" s="129"/>
      <c r="BK176" s="129"/>
      <c r="BL176" s="129"/>
      <c r="BM176" s="129"/>
      <c r="BN176" s="129"/>
      <c r="BO176" s="129"/>
      <c r="BP176" s="129"/>
      <c r="BQ176" s="129"/>
      <c r="BR176" s="129"/>
      <c r="BS176" s="129"/>
      <c r="BT176" s="129"/>
      <c r="BU176" s="129"/>
      <c r="BV176" s="129"/>
      <c r="BW176" s="129"/>
      <c r="BX176" s="129"/>
      <c r="BY176" s="129"/>
      <c r="BZ176" s="129"/>
      <c r="CA176" s="129"/>
    </row>
    <row r="177" spans="6:79" ht="19.5" customHeight="1"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  <c r="AC177" s="129"/>
      <c r="AD177" s="129"/>
      <c r="AE177" s="129"/>
      <c r="AF177" s="129"/>
      <c r="AG177" s="129"/>
      <c r="AH177" s="129"/>
      <c r="AI177" s="129"/>
      <c r="AJ177" s="129"/>
      <c r="AK177" s="129"/>
      <c r="AL177" s="129"/>
      <c r="AM177" s="129"/>
      <c r="AN177" s="129"/>
      <c r="AO177" s="129"/>
      <c r="AP177" s="129"/>
      <c r="AQ177" s="129"/>
      <c r="AR177" s="129"/>
      <c r="AS177" s="129"/>
      <c r="AT177" s="129"/>
      <c r="AU177" s="129"/>
      <c r="AV177" s="129"/>
      <c r="AW177" s="129"/>
      <c r="AX177" s="129"/>
      <c r="AY177" s="129"/>
      <c r="AZ177" s="129"/>
      <c r="BA177" s="129"/>
      <c r="BB177" s="129"/>
      <c r="BC177" s="129"/>
      <c r="BD177" s="129"/>
      <c r="BE177" s="129"/>
      <c r="BF177" s="129"/>
      <c r="BG177" s="129"/>
      <c r="BH177" s="129"/>
      <c r="BI177" s="129"/>
      <c r="BJ177" s="129"/>
      <c r="BK177" s="129"/>
      <c r="BL177" s="129"/>
      <c r="BM177" s="129"/>
      <c r="BN177" s="129"/>
      <c r="BO177" s="129"/>
      <c r="BP177" s="129"/>
      <c r="BQ177" s="129"/>
      <c r="BR177" s="129"/>
      <c r="BS177" s="129"/>
      <c r="BT177" s="129"/>
      <c r="BU177" s="129"/>
      <c r="BV177" s="129"/>
      <c r="BW177" s="129"/>
      <c r="BX177" s="129"/>
      <c r="BY177" s="129"/>
      <c r="BZ177" s="129"/>
      <c r="CA177" s="129"/>
    </row>
    <row r="178" spans="6:79" ht="19.5" customHeight="1"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  <c r="AA178" s="129"/>
      <c r="AB178" s="129"/>
      <c r="AC178" s="129"/>
      <c r="AD178" s="129"/>
      <c r="AE178" s="129"/>
      <c r="AF178" s="129"/>
      <c r="AG178" s="129"/>
      <c r="AH178" s="129"/>
      <c r="AI178" s="129"/>
      <c r="AJ178" s="129"/>
      <c r="AK178" s="129"/>
      <c r="AL178" s="129"/>
      <c r="AM178" s="129"/>
      <c r="AN178" s="129"/>
      <c r="AO178" s="129"/>
      <c r="AP178" s="129"/>
      <c r="AQ178" s="129"/>
      <c r="AR178" s="129"/>
      <c r="AS178" s="129"/>
      <c r="AT178" s="129"/>
      <c r="AU178" s="129"/>
      <c r="AV178" s="129"/>
      <c r="AW178" s="129"/>
      <c r="AX178" s="129"/>
      <c r="AY178" s="129"/>
      <c r="AZ178" s="129"/>
      <c r="BA178" s="129"/>
      <c r="BB178" s="129"/>
      <c r="BC178" s="129"/>
      <c r="BD178" s="129"/>
      <c r="BE178" s="129"/>
      <c r="BF178" s="129"/>
      <c r="BG178" s="129"/>
      <c r="BH178" s="129"/>
      <c r="BI178" s="129"/>
      <c r="BJ178" s="129"/>
      <c r="BK178" s="129"/>
      <c r="BL178" s="129"/>
      <c r="BM178" s="129"/>
      <c r="BN178" s="129"/>
      <c r="BO178" s="129"/>
      <c r="BP178" s="129"/>
      <c r="BQ178" s="129"/>
      <c r="BR178" s="129"/>
      <c r="BS178" s="129"/>
      <c r="BT178" s="129"/>
      <c r="BU178" s="129"/>
      <c r="BV178" s="129"/>
      <c r="BW178" s="129"/>
      <c r="BX178" s="129"/>
      <c r="BY178" s="129"/>
      <c r="BZ178" s="129"/>
      <c r="CA178" s="129"/>
    </row>
    <row r="179" spans="6:79" ht="19.5" customHeight="1">
      <c r="F179" s="129"/>
      <c r="G179" s="129"/>
      <c r="H179" s="129"/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  <c r="AA179" s="129"/>
      <c r="AB179" s="129"/>
      <c r="AC179" s="129"/>
      <c r="AD179" s="129"/>
      <c r="AE179" s="129"/>
      <c r="AF179" s="129"/>
      <c r="AG179" s="129"/>
      <c r="AH179" s="129"/>
      <c r="AI179" s="129"/>
      <c r="AJ179" s="129"/>
      <c r="AK179" s="129"/>
      <c r="AL179" s="129"/>
      <c r="AM179" s="129"/>
      <c r="AN179" s="129"/>
      <c r="AO179" s="129"/>
      <c r="AP179" s="129"/>
      <c r="AQ179" s="129"/>
      <c r="AR179" s="129"/>
      <c r="AS179" s="129"/>
      <c r="AT179" s="129"/>
      <c r="AU179" s="129"/>
      <c r="AV179" s="129"/>
      <c r="AW179" s="129"/>
      <c r="AX179" s="129"/>
      <c r="AY179" s="129"/>
      <c r="AZ179" s="129"/>
      <c r="BA179" s="129"/>
      <c r="BB179" s="129"/>
      <c r="BC179" s="129"/>
      <c r="BD179" s="129"/>
      <c r="BE179" s="129"/>
      <c r="BF179" s="129"/>
      <c r="BG179" s="129"/>
      <c r="BH179" s="129"/>
      <c r="BI179" s="129"/>
      <c r="BJ179" s="129"/>
      <c r="BK179" s="129"/>
      <c r="BL179" s="129"/>
      <c r="BM179" s="129"/>
      <c r="BN179" s="129"/>
      <c r="BO179" s="129"/>
      <c r="BP179" s="129"/>
      <c r="BQ179" s="129"/>
      <c r="BR179" s="129"/>
      <c r="BS179" s="129"/>
      <c r="BT179" s="129"/>
      <c r="BU179" s="129"/>
      <c r="BV179" s="129"/>
      <c r="BW179" s="129"/>
      <c r="BX179" s="129"/>
      <c r="BY179" s="129"/>
      <c r="BZ179" s="129"/>
      <c r="CA179" s="129"/>
    </row>
    <row r="180" spans="6:79" ht="19.5" customHeight="1">
      <c r="F180" s="129"/>
      <c r="G180" s="129"/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  <c r="AA180" s="129"/>
      <c r="AB180" s="129"/>
      <c r="AC180" s="129"/>
      <c r="AD180" s="129"/>
      <c r="AE180" s="129"/>
      <c r="AF180" s="129"/>
      <c r="AG180" s="129"/>
      <c r="AH180" s="129"/>
      <c r="AI180" s="129"/>
      <c r="AJ180" s="129"/>
      <c r="AK180" s="129"/>
      <c r="AL180" s="129"/>
      <c r="AM180" s="129"/>
      <c r="AN180" s="129"/>
      <c r="AO180" s="129"/>
      <c r="AP180" s="129"/>
      <c r="AQ180" s="129"/>
      <c r="AR180" s="129"/>
      <c r="AS180" s="129"/>
      <c r="AT180" s="129"/>
      <c r="AU180" s="129"/>
      <c r="AV180" s="129"/>
      <c r="AW180" s="129"/>
      <c r="AX180" s="129"/>
      <c r="AY180" s="129"/>
      <c r="AZ180" s="129"/>
      <c r="BA180" s="129"/>
      <c r="BB180" s="129"/>
      <c r="BC180" s="129"/>
      <c r="BD180" s="129"/>
      <c r="BE180" s="129"/>
      <c r="BF180" s="129"/>
      <c r="BG180" s="129"/>
      <c r="BH180" s="129"/>
      <c r="BI180" s="129"/>
      <c r="BJ180" s="129"/>
      <c r="BK180" s="129"/>
      <c r="BL180" s="129"/>
      <c r="BM180" s="129"/>
      <c r="BN180" s="129"/>
      <c r="BO180" s="129"/>
      <c r="BP180" s="129"/>
      <c r="BQ180" s="129"/>
      <c r="BR180" s="129"/>
      <c r="BS180" s="129"/>
      <c r="BT180" s="129"/>
      <c r="BU180" s="129"/>
      <c r="BV180" s="129"/>
      <c r="BW180" s="129"/>
      <c r="BX180" s="129"/>
      <c r="BY180" s="129"/>
      <c r="BZ180" s="129"/>
      <c r="CA180" s="129"/>
    </row>
    <row r="181" spans="6:79" ht="19.5" customHeight="1"/>
    <row r="182" spans="6:79" ht="19.5" customHeight="1"/>
    <row r="183" spans="6:79" ht="19.5" customHeight="1"/>
    <row r="184" spans="6:79" ht="19.5" customHeight="1"/>
    <row r="185" spans="6:79" ht="19.5" customHeight="1"/>
    <row r="186" spans="6:79" ht="19.5" customHeight="1"/>
    <row r="187" spans="6:79" ht="19.5" customHeight="1"/>
    <row r="188" spans="6:79" ht="19.5" customHeight="1"/>
    <row r="189" spans="6:79" ht="19.5" customHeight="1"/>
    <row r="190" spans="6:79" ht="19.5" customHeight="1"/>
    <row r="191" spans="6:79" ht="19.5" customHeight="1"/>
    <row r="192" spans="6:79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4">
    <mergeCell ref="AM8:AM12"/>
    <mergeCell ref="AN8:AN11"/>
    <mergeCell ref="AO8:AO12"/>
    <mergeCell ref="AP8:AP11"/>
    <mergeCell ref="BD8:BD11"/>
    <mergeCell ref="AY8:AY11"/>
    <mergeCell ref="BA8:BA12"/>
    <mergeCell ref="AR8:AR12"/>
    <mergeCell ref="AS8:AS11"/>
    <mergeCell ref="AT8:AT12"/>
    <mergeCell ref="AU8:AU11"/>
    <mergeCell ref="AV8:AV12"/>
    <mergeCell ref="AW8:AW11"/>
    <mergeCell ref="AX8:AX12"/>
    <mergeCell ref="AL8:AL11"/>
    <mergeCell ref="P8:P11"/>
    <mergeCell ref="R8:R12"/>
    <mergeCell ref="U8:U11"/>
    <mergeCell ref="V8:V12"/>
    <mergeCell ref="W8:W11"/>
    <mergeCell ref="Y8:Y12"/>
    <mergeCell ref="Z8:Z11"/>
    <mergeCell ref="AA8:AA12"/>
    <mergeCell ref="AB8:AB11"/>
    <mergeCell ref="AI8:AI11"/>
    <mergeCell ref="AK8:AK12"/>
    <mergeCell ref="AE8:AE11"/>
    <mergeCell ref="AF8:AF12"/>
    <mergeCell ref="AG8:AG11"/>
    <mergeCell ref="AH8:AH12"/>
    <mergeCell ref="A2:BW3"/>
    <mergeCell ref="A4:BW5"/>
    <mergeCell ref="A6:D6"/>
    <mergeCell ref="F6:I6"/>
    <mergeCell ref="K6:P6"/>
    <mergeCell ref="R6:W6"/>
    <mergeCell ref="Y6:AB6"/>
    <mergeCell ref="BP6:BS6"/>
    <mergeCell ref="AD6:AI6"/>
    <mergeCell ref="AK6:AP6"/>
    <mergeCell ref="CA6:CA12"/>
    <mergeCell ref="BB8:BB11"/>
    <mergeCell ref="BC8:BC12"/>
    <mergeCell ref="BY8:BY11"/>
    <mergeCell ref="AR6:AY6"/>
    <mergeCell ref="BA6:BF6"/>
    <mergeCell ref="BE8:BE12"/>
    <mergeCell ref="BS8:BS11"/>
    <mergeCell ref="BU8:BU11"/>
    <mergeCell ref="BV8:BV11"/>
    <mergeCell ref="BX8:BX11"/>
    <mergeCell ref="BH6:BK6"/>
    <mergeCell ref="BM6:BN6"/>
    <mergeCell ref="BU6:BV7"/>
    <mergeCell ref="BX6:BY7"/>
    <mergeCell ref="BM8:BM12"/>
    <mergeCell ref="BN8:BN11"/>
    <mergeCell ref="BP8:BP12"/>
    <mergeCell ref="BQ8:BQ11"/>
    <mergeCell ref="BR8:BR12"/>
    <mergeCell ref="BF8:BF11"/>
    <mergeCell ref="BH8:BH12"/>
    <mergeCell ref="BI8:BI11"/>
    <mergeCell ref="BJ8:BJ12"/>
    <mergeCell ref="BK8:BK11"/>
    <mergeCell ref="I8:I11"/>
    <mergeCell ref="K8:K12"/>
    <mergeCell ref="L8:L11"/>
    <mergeCell ref="M8:M12"/>
    <mergeCell ref="A7:C7"/>
    <mergeCell ref="A8:C8"/>
    <mergeCell ref="F8:F12"/>
    <mergeCell ref="G8:G11"/>
    <mergeCell ref="H8:H12"/>
    <mergeCell ref="A9:C9"/>
    <mergeCell ref="A10:B10"/>
    <mergeCell ref="C10:D10"/>
    <mergeCell ref="A11:A12"/>
    <mergeCell ref="B11:D12"/>
    <mergeCell ref="AD8:AD12"/>
    <mergeCell ref="S8:S11"/>
    <mergeCell ref="T8:T12"/>
    <mergeCell ref="N8:N11"/>
    <mergeCell ref="O8:O12"/>
  </mergeCells>
  <dataValidations count="2">
    <dataValidation type="list" allowBlank="1" sqref="BM13:BM18 F13:F47 H13:H47 K13:K47 M13:M47 O13:O47 R13:R47 T13:T47 V13:V47 Y13:Y47 AA13:AA47 AD13:AD47 AF13:AF47 AH13:AH47 AK13:AK47 AM13:AM47 AO13:AO47 AR13:AR47 AT13:AT47 AV13:AV47 AX13:AX47 BA13:BA47 BC13:BC47 BE13:BE47 BH13:BH47 BJ13:BJ47 BM20:BM47 BP13:BP47 BR13:BR47" xr:uid="{00000000-0002-0000-0000-000000000000}">
      <formula1>"AD,A,B,C,TRASL.,NA"</formula1>
    </dataValidation>
    <dataValidation type="list" allowBlank="1" showErrorMessage="1" sqref="CA13:CA47" xr:uid="{00000000-0002-0000-0000-000001000000}">
      <formula1>"AD,A,B,C,TRASL.,NA"</formula1>
    </dataValidation>
  </dataValidation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P1000"/>
  <sheetViews>
    <sheetView showGridLines="0" zoomScale="62" zoomScaleNormal="62" workbookViewId="0">
      <pane xSplit="5" ySplit="12" topLeftCell="F47" activePane="bottomRight" state="frozen"/>
      <selection pane="topRight" activeCell="F1" sqref="F1"/>
      <selection pane="bottomLeft" activeCell="A13" sqref="A13"/>
      <selection pane="bottomRight" activeCell="G48" sqref="G48:H55"/>
    </sheetView>
  </sheetViews>
  <sheetFormatPr baseColWidth="10" defaultColWidth="12.625" defaultRowHeight="15" customHeight="1"/>
  <cols>
    <col min="1" max="1" width="5" customWidth="1"/>
    <col min="2" max="2" width="25.25" customWidth="1"/>
    <col min="3" max="3" width="27.25" customWidth="1"/>
    <col min="4" max="4" width="18.875" customWidth="1"/>
    <col min="5" max="5" width="0.375" customWidth="1"/>
    <col min="6" max="6" width="18.375" customWidth="1"/>
    <col min="7" max="7" width="28.75" customWidth="1"/>
    <col min="8" max="8" width="16.375" customWidth="1"/>
    <col min="9" max="9" width="44.375" customWidth="1"/>
    <col min="10" max="10" width="1.5" customWidth="1"/>
    <col min="11" max="11" width="16.375" customWidth="1"/>
    <col min="12" max="12" width="44.375" customWidth="1"/>
    <col min="13" max="13" width="16.375" customWidth="1"/>
    <col min="14" max="14" width="44.375" customWidth="1"/>
    <col min="15" max="15" width="16.375" customWidth="1"/>
    <col min="16" max="16" width="44.375" customWidth="1"/>
    <col min="17" max="17" width="1.5" customWidth="1"/>
    <col min="18" max="18" width="16.375" customWidth="1"/>
    <col min="19" max="19" width="44.375" customWidth="1"/>
    <col min="20" max="20" width="16.375" customWidth="1"/>
    <col min="21" max="21" width="44.375" customWidth="1"/>
    <col min="22" max="22" width="16.375" customWidth="1"/>
    <col min="23" max="23" width="44.375" customWidth="1"/>
    <col min="24" max="24" width="1.5" customWidth="1"/>
    <col min="25" max="25" width="16.375" customWidth="1"/>
    <col min="26" max="26" width="47.5" customWidth="1"/>
    <col min="27" max="27" width="16.375" customWidth="1"/>
    <col min="28" max="28" width="44.375" customWidth="1"/>
    <col min="29" max="29" width="1.5" customWidth="1"/>
    <col min="30" max="30" width="16.375" customWidth="1"/>
    <col min="31" max="31" width="44.375" customWidth="1"/>
    <col min="32" max="32" width="16.375" customWidth="1"/>
    <col min="33" max="33" width="44.375" customWidth="1"/>
    <col min="34" max="34" width="16.375" customWidth="1"/>
    <col min="35" max="35" width="44.375" customWidth="1"/>
    <col min="36" max="36" width="1.5" customWidth="1"/>
    <col min="37" max="37" width="16.375" customWidth="1"/>
    <col min="38" max="38" width="44.375" customWidth="1"/>
    <col min="39" max="39" width="16.375" customWidth="1"/>
    <col min="40" max="40" width="44.375" customWidth="1"/>
    <col min="41" max="41" width="16.375" customWidth="1"/>
    <col min="42" max="42" width="44.375" customWidth="1"/>
    <col min="43" max="43" width="1.5" customWidth="1"/>
    <col min="44" max="44" width="16.375" customWidth="1"/>
    <col min="45" max="45" width="44.375" customWidth="1"/>
    <col min="46" max="46" width="16.375" customWidth="1"/>
    <col min="47" max="47" width="44.375" customWidth="1"/>
    <col min="48" max="48" width="16.375" customWidth="1"/>
    <col min="49" max="49" width="44.375" customWidth="1"/>
    <col min="50" max="50" width="16.375" customWidth="1"/>
    <col min="51" max="51" width="44.375" customWidth="1"/>
    <col min="52" max="52" width="1.5" customWidth="1"/>
    <col min="53" max="53" width="16.375" customWidth="1"/>
    <col min="54" max="54" width="44.375" customWidth="1"/>
    <col min="55" max="55" width="16.375" customWidth="1"/>
    <col min="56" max="56" width="44.375" customWidth="1"/>
    <col min="57" max="57" width="16.375" customWidth="1"/>
    <col min="58" max="58" width="44.375" customWidth="1"/>
    <col min="59" max="59" width="1.5" customWidth="1"/>
    <col min="60" max="60" width="16.375" customWidth="1"/>
    <col min="61" max="61" width="44.375" customWidth="1"/>
    <col min="62" max="62" width="16.375" customWidth="1"/>
    <col min="63" max="63" width="44.375" customWidth="1"/>
    <col min="64" max="64" width="1.5" customWidth="1"/>
    <col min="65" max="65" width="16.375" customWidth="1"/>
    <col min="66" max="66" width="44.375" customWidth="1"/>
    <col min="67" max="67" width="1.5" customWidth="1"/>
    <col min="68" max="68" width="16.375" customWidth="1"/>
    <col min="69" max="69" width="44.375" customWidth="1"/>
    <col min="70" max="70" width="16.375" customWidth="1"/>
    <col min="71" max="71" width="84.625" customWidth="1"/>
    <col min="72" max="72" width="1.5" customWidth="1"/>
    <col min="73" max="73" width="16.75" customWidth="1"/>
    <col min="74" max="74" width="18.75" customWidth="1"/>
    <col min="75" max="75" width="1.5" customWidth="1"/>
    <col min="76" max="76" width="16.75" customWidth="1"/>
    <col min="77" max="77" width="18.75" customWidth="1"/>
    <col min="78" max="78" width="1.5" customWidth="1"/>
    <col min="79" max="79" width="29" customWidth="1"/>
    <col min="80" max="80" width="20" customWidth="1"/>
    <col min="81" max="94" width="9.375" customWidth="1"/>
  </cols>
  <sheetData>
    <row r="1" spans="1:94" ht="53.25" customHeight="1">
      <c r="A1" s="133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</row>
    <row r="2" spans="1:94" ht="19.5" customHeight="1">
      <c r="A2" s="218" t="s">
        <v>0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8"/>
      <c r="BW2" s="219"/>
      <c r="BX2" s="116"/>
      <c r="BY2" s="116"/>
      <c r="BZ2" s="116"/>
      <c r="CA2" s="116"/>
      <c r="CB2" s="116"/>
      <c r="CC2" s="116"/>
      <c r="CD2" s="116"/>
      <c r="CE2" s="116"/>
      <c r="CF2" s="116"/>
      <c r="CG2" s="116"/>
      <c r="CH2" s="116"/>
      <c r="CI2" s="116"/>
      <c r="CJ2" s="116"/>
      <c r="CK2" s="116"/>
      <c r="CL2" s="116"/>
      <c r="CM2" s="116"/>
      <c r="CN2" s="116"/>
      <c r="CO2" s="116"/>
      <c r="CP2" s="116"/>
    </row>
    <row r="3" spans="1:94" ht="19.5" customHeight="1">
      <c r="A3" s="220"/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  <c r="AU3" s="221"/>
      <c r="AV3" s="221"/>
      <c r="AW3" s="221"/>
      <c r="AX3" s="221"/>
      <c r="AY3" s="221"/>
      <c r="AZ3" s="221"/>
      <c r="BA3" s="221"/>
      <c r="BB3" s="221"/>
      <c r="BC3" s="221"/>
      <c r="BD3" s="221"/>
      <c r="BE3" s="221"/>
      <c r="BF3" s="221"/>
      <c r="BG3" s="221"/>
      <c r="BH3" s="221"/>
      <c r="BI3" s="221"/>
      <c r="BJ3" s="221"/>
      <c r="BK3" s="221"/>
      <c r="BL3" s="221"/>
      <c r="BM3" s="221"/>
      <c r="BN3" s="221"/>
      <c r="BO3" s="221"/>
      <c r="BP3" s="221"/>
      <c r="BQ3" s="221"/>
      <c r="BR3" s="221"/>
      <c r="BS3" s="221"/>
      <c r="BT3" s="221"/>
      <c r="BU3" s="221"/>
      <c r="BV3" s="221"/>
      <c r="BW3" s="222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</row>
    <row r="4" spans="1:94" ht="19.5" customHeight="1">
      <c r="A4" s="223"/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4"/>
      <c r="BY4" s="5"/>
      <c r="BZ4" s="5"/>
      <c r="CA4" s="5"/>
      <c r="CB4" s="6"/>
      <c r="CC4" s="7"/>
      <c r="CD4" s="6"/>
      <c r="CE4" s="6"/>
      <c r="CF4" s="6"/>
      <c r="CG4" s="7"/>
      <c r="CH4" s="6"/>
      <c r="CI4" s="6"/>
      <c r="CJ4" s="6"/>
      <c r="CK4" s="6"/>
      <c r="CL4" s="7"/>
      <c r="CM4" s="6"/>
      <c r="CN4" s="6"/>
      <c r="CO4" s="6"/>
      <c r="CP4" s="6"/>
    </row>
    <row r="5" spans="1:94" ht="3" customHeight="1">
      <c r="A5" s="224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4"/>
      <c r="BB5" s="224"/>
      <c r="BC5" s="224"/>
      <c r="BD5" s="224"/>
      <c r="BE5" s="224"/>
      <c r="BF5" s="224"/>
      <c r="BG5" s="224"/>
      <c r="BH5" s="224"/>
      <c r="BI5" s="224"/>
      <c r="BJ5" s="224"/>
      <c r="BK5" s="224"/>
      <c r="BL5" s="224"/>
      <c r="BM5" s="224"/>
      <c r="BN5" s="224"/>
      <c r="BO5" s="224"/>
      <c r="BP5" s="224"/>
      <c r="BQ5" s="224"/>
      <c r="BR5" s="224"/>
      <c r="BS5" s="224"/>
      <c r="BT5" s="224"/>
      <c r="BU5" s="224"/>
      <c r="BV5" s="224"/>
      <c r="BW5" s="224"/>
      <c r="BX5" s="4"/>
      <c r="BY5" s="5"/>
      <c r="BZ5" s="5"/>
      <c r="CA5" s="5"/>
      <c r="CB5" s="6"/>
      <c r="CC5" s="7"/>
      <c r="CD5" s="6"/>
      <c r="CE5" s="6"/>
      <c r="CF5" s="6"/>
      <c r="CG5" s="7"/>
      <c r="CH5" s="6"/>
      <c r="CI5" s="6"/>
      <c r="CJ5" s="6"/>
      <c r="CK5" s="6"/>
      <c r="CL5" s="7"/>
      <c r="CM5" s="6"/>
      <c r="CN5" s="6"/>
      <c r="CO5" s="6"/>
      <c r="CP5" s="6"/>
    </row>
    <row r="6" spans="1:94" ht="19.5" customHeight="1">
      <c r="A6" s="225" t="s">
        <v>1</v>
      </c>
      <c r="B6" s="202"/>
      <c r="C6" s="202"/>
      <c r="D6" s="203"/>
      <c r="E6" s="8"/>
      <c r="F6" s="216" t="s">
        <v>2</v>
      </c>
      <c r="G6" s="202"/>
      <c r="H6" s="202"/>
      <c r="I6" s="203"/>
      <c r="J6" s="8"/>
      <c r="K6" s="216" t="s">
        <v>3</v>
      </c>
      <c r="L6" s="202"/>
      <c r="M6" s="202"/>
      <c r="N6" s="202"/>
      <c r="O6" s="202"/>
      <c r="P6" s="203"/>
      <c r="Q6" s="8"/>
      <c r="R6" s="216" t="s">
        <v>4</v>
      </c>
      <c r="S6" s="202"/>
      <c r="T6" s="202"/>
      <c r="U6" s="202"/>
      <c r="V6" s="202"/>
      <c r="W6" s="203"/>
      <c r="X6" s="8"/>
      <c r="Y6" s="216" t="s">
        <v>5</v>
      </c>
      <c r="Z6" s="202"/>
      <c r="AA6" s="202"/>
      <c r="AB6" s="203"/>
      <c r="AC6" s="8"/>
      <c r="AD6" s="216" t="s">
        <v>6</v>
      </c>
      <c r="AE6" s="202"/>
      <c r="AF6" s="202"/>
      <c r="AG6" s="202"/>
      <c r="AH6" s="202"/>
      <c r="AI6" s="203"/>
      <c r="AJ6" s="8"/>
      <c r="AK6" s="216" t="s">
        <v>7</v>
      </c>
      <c r="AL6" s="202"/>
      <c r="AM6" s="202"/>
      <c r="AN6" s="202"/>
      <c r="AO6" s="202"/>
      <c r="AP6" s="203"/>
      <c r="AQ6" s="8"/>
      <c r="AR6" s="216" t="s">
        <v>8</v>
      </c>
      <c r="AS6" s="202"/>
      <c r="AT6" s="202"/>
      <c r="AU6" s="202"/>
      <c r="AV6" s="202"/>
      <c r="AW6" s="202"/>
      <c r="AX6" s="202"/>
      <c r="AY6" s="203"/>
      <c r="AZ6" s="8"/>
      <c r="BA6" s="216" t="s">
        <v>9</v>
      </c>
      <c r="BB6" s="202"/>
      <c r="BC6" s="202"/>
      <c r="BD6" s="202"/>
      <c r="BE6" s="202"/>
      <c r="BF6" s="203"/>
      <c r="BG6" s="8"/>
      <c r="BH6" s="216" t="s">
        <v>10</v>
      </c>
      <c r="BI6" s="202"/>
      <c r="BJ6" s="202"/>
      <c r="BK6" s="203"/>
      <c r="BL6" s="8"/>
      <c r="BM6" s="216" t="s">
        <v>11</v>
      </c>
      <c r="BN6" s="203"/>
      <c r="BO6" s="8"/>
      <c r="BP6" s="216" t="s">
        <v>12</v>
      </c>
      <c r="BQ6" s="202"/>
      <c r="BR6" s="202"/>
      <c r="BS6" s="203"/>
      <c r="BT6" s="8"/>
      <c r="BU6" s="217" t="s">
        <v>13</v>
      </c>
      <c r="BV6" s="209"/>
      <c r="BW6" s="9"/>
      <c r="BX6" s="217" t="s">
        <v>14</v>
      </c>
      <c r="BY6" s="209"/>
      <c r="BZ6" s="10"/>
      <c r="CA6" s="213" t="s">
        <v>15</v>
      </c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6"/>
      <c r="CM6" s="116"/>
      <c r="CN6" s="116"/>
      <c r="CO6" s="116"/>
      <c r="CP6" s="116"/>
    </row>
    <row r="7" spans="1:94" ht="19.5" customHeight="1">
      <c r="A7" s="201" t="s">
        <v>16</v>
      </c>
      <c r="B7" s="202"/>
      <c r="C7" s="203"/>
      <c r="D7" s="11" t="s">
        <v>17</v>
      </c>
      <c r="E7" s="8"/>
      <c r="F7" s="12" t="s">
        <v>18</v>
      </c>
      <c r="I7" s="12" t="s">
        <v>19</v>
      </c>
      <c r="J7" s="8"/>
      <c r="K7" s="12" t="s">
        <v>18</v>
      </c>
      <c r="L7" s="12" t="s">
        <v>19</v>
      </c>
      <c r="M7" s="12" t="s">
        <v>18</v>
      </c>
      <c r="N7" s="12" t="s">
        <v>19</v>
      </c>
      <c r="O7" s="12" t="s">
        <v>18</v>
      </c>
      <c r="P7" s="12" t="s">
        <v>19</v>
      </c>
      <c r="Q7" s="8"/>
      <c r="R7" s="12" t="s">
        <v>18</v>
      </c>
      <c r="S7" s="12" t="s">
        <v>19</v>
      </c>
      <c r="T7" s="12" t="s">
        <v>18</v>
      </c>
      <c r="U7" s="12" t="s">
        <v>19</v>
      </c>
      <c r="V7" s="12" t="s">
        <v>18</v>
      </c>
      <c r="W7" s="12" t="s">
        <v>19</v>
      </c>
      <c r="X7" s="8"/>
      <c r="Y7" s="12" t="s">
        <v>18</v>
      </c>
      <c r="Z7" s="12" t="s">
        <v>19</v>
      </c>
      <c r="AA7" s="12" t="s">
        <v>18</v>
      </c>
      <c r="AB7" s="12" t="s">
        <v>19</v>
      </c>
      <c r="AC7" s="8"/>
      <c r="AD7" s="12" t="s">
        <v>18</v>
      </c>
      <c r="AE7" s="12" t="s">
        <v>19</v>
      </c>
      <c r="AF7" s="12" t="s">
        <v>18</v>
      </c>
      <c r="AG7" s="12" t="s">
        <v>19</v>
      </c>
      <c r="AH7" s="12" t="s">
        <v>18</v>
      </c>
      <c r="AI7" s="12" t="s">
        <v>19</v>
      </c>
      <c r="AJ7" s="8"/>
      <c r="AK7" s="12" t="s">
        <v>18</v>
      </c>
      <c r="AL7" s="12" t="s">
        <v>19</v>
      </c>
      <c r="AM7" s="12" t="s">
        <v>18</v>
      </c>
      <c r="AN7" s="12" t="s">
        <v>19</v>
      </c>
      <c r="AO7" s="12" t="s">
        <v>18</v>
      </c>
      <c r="AP7" s="12" t="s">
        <v>19</v>
      </c>
      <c r="AQ7" s="8"/>
      <c r="AR7" s="12" t="s">
        <v>18</v>
      </c>
      <c r="AS7" s="12" t="s">
        <v>19</v>
      </c>
      <c r="AT7" s="12" t="s">
        <v>18</v>
      </c>
      <c r="AU7" s="12" t="s">
        <v>19</v>
      </c>
      <c r="AV7" s="12" t="s">
        <v>18</v>
      </c>
      <c r="AW7" s="12" t="s">
        <v>19</v>
      </c>
      <c r="AX7" s="12" t="s">
        <v>18</v>
      </c>
      <c r="AY7" s="12" t="s">
        <v>19</v>
      </c>
      <c r="AZ7" s="8"/>
      <c r="BA7" s="12" t="s">
        <v>18</v>
      </c>
      <c r="BB7" s="12" t="s">
        <v>19</v>
      </c>
      <c r="BC7" s="12" t="s">
        <v>18</v>
      </c>
      <c r="BD7" s="12" t="s">
        <v>19</v>
      </c>
      <c r="BE7" s="12" t="s">
        <v>18</v>
      </c>
      <c r="BF7" s="12" t="s">
        <v>19</v>
      </c>
      <c r="BG7" s="8"/>
      <c r="BH7" s="12" t="s">
        <v>18</v>
      </c>
      <c r="BI7" s="12" t="s">
        <v>19</v>
      </c>
      <c r="BJ7" s="12" t="s">
        <v>18</v>
      </c>
      <c r="BK7" s="12" t="s">
        <v>19</v>
      </c>
      <c r="BL7" s="8"/>
      <c r="BM7" s="12" t="s">
        <v>18</v>
      </c>
      <c r="BN7" s="12" t="s">
        <v>19</v>
      </c>
      <c r="BO7" s="8"/>
      <c r="BP7" s="12" t="s">
        <v>18</v>
      </c>
      <c r="BQ7" s="12" t="s">
        <v>19</v>
      </c>
      <c r="BR7" s="12" t="s">
        <v>18</v>
      </c>
      <c r="BS7" s="12" t="s">
        <v>19</v>
      </c>
      <c r="BT7" s="8"/>
      <c r="BU7" s="210"/>
      <c r="BV7" s="212"/>
      <c r="BW7" s="9"/>
      <c r="BX7" s="210"/>
      <c r="BY7" s="212"/>
      <c r="BZ7" s="13"/>
      <c r="CA7" s="214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</row>
    <row r="8" spans="1:94" ht="19.5" customHeight="1">
      <c r="A8" s="201" t="s">
        <v>20</v>
      </c>
      <c r="B8" s="202"/>
      <c r="C8" s="203"/>
      <c r="D8" s="14" t="s">
        <v>84</v>
      </c>
      <c r="E8" s="8"/>
      <c r="F8" s="197" t="s">
        <v>22</v>
      </c>
      <c r="G8" s="200" t="s">
        <v>23</v>
      </c>
      <c r="H8" s="197" t="s">
        <v>22</v>
      </c>
      <c r="I8" s="200" t="s">
        <v>24</v>
      </c>
      <c r="J8" s="8"/>
      <c r="K8" s="197" t="s">
        <v>22</v>
      </c>
      <c r="L8" s="200" t="s">
        <v>25</v>
      </c>
      <c r="M8" s="197" t="s">
        <v>22</v>
      </c>
      <c r="N8" s="200" t="s">
        <v>26</v>
      </c>
      <c r="O8" s="197" t="s">
        <v>22</v>
      </c>
      <c r="P8" s="200" t="s">
        <v>27</v>
      </c>
      <c r="Q8" s="8"/>
      <c r="R8" s="197" t="s">
        <v>22</v>
      </c>
      <c r="S8" s="200" t="s">
        <v>28</v>
      </c>
      <c r="T8" s="197" t="s">
        <v>22</v>
      </c>
      <c r="U8" s="200" t="s">
        <v>29</v>
      </c>
      <c r="V8" s="197" t="s">
        <v>22</v>
      </c>
      <c r="W8" s="200" t="s">
        <v>30</v>
      </c>
      <c r="X8" s="8"/>
      <c r="Y8" s="197" t="s">
        <v>22</v>
      </c>
      <c r="Z8" s="226" t="s">
        <v>31</v>
      </c>
      <c r="AA8" s="197" t="s">
        <v>22</v>
      </c>
      <c r="AB8" s="228" t="s">
        <v>32</v>
      </c>
      <c r="AC8" s="8"/>
      <c r="AD8" s="197" t="s">
        <v>22</v>
      </c>
      <c r="AE8" s="200" t="s">
        <v>34</v>
      </c>
      <c r="AF8" s="197" t="s">
        <v>22</v>
      </c>
      <c r="AG8" s="200" t="s">
        <v>35</v>
      </c>
      <c r="AH8" s="197" t="s">
        <v>22</v>
      </c>
      <c r="AI8" s="200" t="s">
        <v>36</v>
      </c>
      <c r="AJ8" s="8"/>
      <c r="AK8" s="197" t="s">
        <v>22</v>
      </c>
      <c r="AL8" s="200" t="s">
        <v>37</v>
      </c>
      <c r="AM8" s="197" t="s">
        <v>22</v>
      </c>
      <c r="AN8" s="200" t="s">
        <v>38</v>
      </c>
      <c r="AO8" s="197" t="s">
        <v>22</v>
      </c>
      <c r="AP8" s="200" t="s">
        <v>39</v>
      </c>
      <c r="AQ8" s="8"/>
      <c r="AR8" s="197" t="s">
        <v>22</v>
      </c>
      <c r="AS8" s="200" t="s">
        <v>40</v>
      </c>
      <c r="AT8" s="197" t="s">
        <v>22</v>
      </c>
      <c r="AU8" s="200" t="s">
        <v>41</v>
      </c>
      <c r="AV8" s="197" t="s">
        <v>22</v>
      </c>
      <c r="AW8" s="200" t="s">
        <v>42</v>
      </c>
      <c r="AX8" s="197" t="s">
        <v>22</v>
      </c>
      <c r="AY8" s="200" t="s">
        <v>43</v>
      </c>
      <c r="AZ8" s="8"/>
      <c r="BA8" s="197" t="s">
        <v>22</v>
      </c>
      <c r="BB8" s="200" t="s">
        <v>44</v>
      </c>
      <c r="BC8" s="197" t="s">
        <v>22</v>
      </c>
      <c r="BD8" s="200" t="s">
        <v>45</v>
      </c>
      <c r="BE8" s="197" t="s">
        <v>22</v>
      </c>
      <c r="BF8" s="200" t="s">
        <v>46</v>
      </c>
      <c r="BG8" s="8"/>
      <c r="BH8" s="197" t="s">
        <v>22</v>
      </c>
      <c r="BI8" s="200" t="s">
        <v>47</v>
      </c>
      <c r="BJ8" s="197" t="s">
        <v>22</v>
      </c>
      <c r="BK8" s="200" t="s">
        <v>48</v>
      </c>
      <c r="BL8" s="8"/>
      <c r="BM8" s="197" t="s">
        <v>22</v>
      </c>
      <c r="BN8" s="200" t="s">
        <v>49</v>
      </c>
      <c r="BO8" s="8"/>
      <c r="BP8" s="197" t="s">
        <v>22</v>
      </c>
      <c r="BQ8" s="200" t="s">
        <v>50</v>
      </c>
      <c r="BR8" s="197" t="s">
        <v>22</v>
      </c>
      <c r="BS8" s="200" t="s">
        <v>51</v>
      </c>
      <c r="BT8" s="8"/>
      <c r="BU8" s="215" t="s">
        <v>52</v>
      </c>
      <c r="BV8" s="215" t="s">
        <v>53</v>
      </c>
      <c r="BW8" s="9"/>
      <c r="BX8" s="215" t="s">
        <v>52</v>
      </c>
      <c r="BY8" s="215" t="s">
        <v>53</v>
      </c>
      <c r="BZ8" s="13"/>
      <c r="CA8" s="214"/>
      <c r="CB8" s="116"/>
      <c r="CC8" s="116"/>
      <c r="CD8" s="116"/>
      <c r="CE8" s="116"/>
      <c r="CF8" s="116"/>
      <c r="CG8" s="116"/>
      <c r="CH8" s="116"/>
      <c r="CI8" s="116"/>
      <c r="CJ8" s="116"/>
      <c r="CK8" s="116"/>
      <c r="CL8" s="116"/>
      <c r="CM8" s="116"/>
      <c r="CN8" s="116"/>
      <c r="CO8" s="116"/>
      <c r="CP8" s="116"/>
    </row>
    <row r="9" spans="1:94" ht="19.5" customHeight="1">
      <c r="A9" s="201" t="s">
        <v>54</v>
      </c>
      <c r="B9" s="202"/>
      <c r="C9" s="203"/>
      <c r="D9" s="14">
        <v>2023</v>
      </c>
      <c r="E9" s="8"/>
      <c r="F9" s="198"/>
      <c r="G9" s="198"/>
      <c r="H9" s="198"/>
      <c r="I9" s="198"/>
      <c r="J9" s="8"/>
      <c r="K9" s="198"/>
      <c r="L9" s="198"/>
      <c r="M9" s="198"/>
      <c r="N9" s="198"/>
      <c r="O9" s="198"/>
      <c r="P9" s="198"/>
      <c r="Q9" s="8"/>
      <c r="R9" s="198"/>
      <c r="S9" s="198"/>
      <c r="T9" s="198"/>
      <c r="U9" s="198"/>
      <c r="V9" s="198"/>
      <c r="W9" s="198"/>
      <c r="X9" s="8"/>
      <c r="Y9" s="198"/>
      <c r="Z9" s="227"/>
      <c r="AA9" s="198"/>
      <c r="AB9" s="214"/>
      <c r="AC9" s="8"/>
      <c r="AD9" s="198"/>
      <c r="AE9" s="198"/>
      <c r="AF9" s="198"/>
      <c r="AG9" s="198"/>
      <c r="AH9" s="198"/>
      <c r="AI9" s="198"/>
      <c r="AJ9" s="8"/>
      <c r="AK9" s="198"/>
      <c r="AL9" s="198"/>
      <c r="AM9" s="198"/>
      <c r="AN9" s="198"/>
      <c r="AO9" s="198"/>
      <c r="AP9" s="198"/>
      <c r="AQ9" s="8"/>
      <c r="AR9" s="198"/>
      <c r="AS9" s="198"/>
      <c r="AT9" s="198"/>
      <c r="AU9" s="198"/>
      <c r="AV9" s="198"/>
      <c r="AW9" s="198"/>
      <c r="AX9" s="198"/>
      <c r="AY9" s="198"/>
      <c r="AZ9" s="8"/>
      <c r="BA9" s="198"/>
      <c r="BB9" s="198"/>
      <c r="BC9" s="198"/>
      <c r="BD9" s="198"/>
      <c r="BE9" s="198"/>
      <c r="BF9" s="198"/>
      <c r="BG9" s="8"/>
      <c r="BH9" s="198"/>
      <c r="BI9" s="198"/>
      <c r="BJ9" s="198"/>
      <c r="BK9" s="198"/>
      <c r="BL9" s="8"/>
      <c r="BM9" s="198"/>
      <c r="BN9" s="198"/>
      <c r="BO9" s="8"/>
      <c r="BP9" s="198"/>
      <c r="BQ9" s="198"/>
      <c r="BR9" s="198"/>
      <c r="BS9" s="198"/>
      <c r="BT9" s="8"/>
      <c r="BU9" s="198"/>
      <c r="BV9" s="198"/>
      <c r="BW9" s="9"/>
      <c r="BX9" s="198"/>
      <c r="BY9" s="198"/>
      <c r="BZ9" s="13"/>
      <c r="CA9" s="214"/>
      <c r="CB9" s="116"/>
      <c r="CC9" s="116"/>
      <c r="CD9" s="116"/>
      <c r="CE9" s="116"/>
      <c r="CF9" s="116"/>
      <c r="CG9" s="116"/>
      <c r="CH9" s="116"/>
      <c r="CI9" s="116"/>
      <c r="CJ9" s="116"/>
      <c r="CK9" s="116"/>
      <c r="CL9" s="116"/>
      <c r="CM9" s="116"/>
      <c r="CN9" s="116"/>
      <c r="CO9" s="116"/>
      <c r="CP9" s="116"/>
    </row>
    <row r="10" spans="1:94" ht="19.5" customHeight="1">
      <c r="A10" s="204" t="s">
        <v>55</v>
      </c>
      <c r="B10" s="203"/>
      <c r="C10" s="205" t="s">
        <v>228</v>
      </c>
      <c r="D10" s="203"/>
      <c r="E10" s="8"/>
      <c r="F10" s="198"/>
      <c r="G10" s="198"/>
      <c r="H10" s="198"/>
      <c r="I10" s="198"/>
      <c r="J10" s="8"/>
      <c r="K10" s="198"/>
      <c r="L10" s="198"/>
      <c r="M10" s="198"/>
      <c r="N10" s="198"/>
      <c r="O10" s="198"/>
      <c r="P10" s="198"/>
      <c r="Q10" s="8"/>
      <c r="R10" s="198"/>
      <c r="S10" s="198"/>
      <c r="T10" s="198"/>
      <c r="U10" s="198"/>
      <c r="V10" s="198"/>
      <c r="W10" s="198"/>
      <c r="X10" s="8"/>
      <c r="Y10" s="198"/>
      <c r="Z10" s="227"/>
      <c r="AA10" s="198"/>
      <c r="AB10" s="214"/>
      <c r="AC10" s="8"/>
      <c r="AD10" s="198"/>
      <c r="AE10" s="198"/>
      <c r="AF10" s="198"/>
      <c r="AG10" s="198"/>
      <c r="AH10" s="198"/>
      <c r="AI10" s="198"/>
      <c r="AJ10" s="8"/>
      <c r="AK10" s="198"/>
      <c r="AL10" s="198"/>
      <c r="AM10" s="198"/>
      <c r="AN10" s="198"/>
      <c r="AO10" s="198"/>
      <c r="AP10" s="198"/>
      <c r="AQ10" s="8"/>
      <c r="AR10" s="198"/>
      <c r="AS10" s="198"/>
      <c r="AT10" s="198"/>
      <c r="AU10" s="198"/>
      <c r="AV10" s="198"/>
      <c r="AW10" s="198"/>
      <c r="AX10" s="198"/>
      <c r="AY10" s="198"/>
      <c r="AZ10" s="8"/>
      <c r="BA10" s="198"/>
      <c r="BB10" s="198"/>
      <c r="BC10" s="198"/>
      <c r="BD10" s="198"/>
      <c r="BE10" s="198"/>
      <c r="BF10" s="198"/>
      <c r="BG10" s="8"/>
      <c r="BH10" s="198"/>
      <c r="BI10" s="198"/>
      <c r="BJ10" s="198"/>
      <c r="BK10" s="198"/>
      <c r="BL10" s="8"/>
      <c r="BM10" s="198"/>
      <c r="BN10" s="198"/>
      <c r="BO10" s="8"/>
      <c r="BP10" s="198"/>
      <c r="BQ10" s="198"/>
      <c r="BR10" s="198"/>
      <c r="BS10" s="198"/>
      <c r="BT10" s="8"/>
      <c r="BU10" s="198"/>
      <c r="BV10" s="198"/>
      <c r="BW10" s="9"/>
      <c r="BX10" s="198"/>
      <c r="BY10" s="198"/>
      <c r="BZ10" s="13"/>
      <c r="CA10" s="214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</row>
    <row r="11" spans="1:94" ht="19.5" customHeight="1">
      <c r="A11" s="206" t="s">
        <v>57</v>
      </c>
      <c r="B11" s="207" t="s">
        <v>58</v>
      </c>
      <c r="C11" s="208"/>
      <c r="D11" s="209"/>
      <c r="E11" s="15"/>
      <c r="F11" s="198"/>
      <c r="G11" s="199"/>
      <c r="H11" s="198"/>
      <c r="I11" s="199"/>
      <c r="J11" s="15"/>
      <c r="K11" s="198"/>
      <c r="L11" s="199"/>
      <c r="M11" s="198"/>
      <c r="N11" s="199"/>
      <c r="O11" s="198"/>
      <c r="P11" s="199"/>
      <c r="Q11" s="15"/>
      <c r="R11" s="198"/>
      <c r="S11" s="199"/>
      <c r="T11" s="198"/>
      <c r="U11" s="199"/>
      <c r="V11" s="198"/>
      <c r="W11" s="199"/>
      <c r="X11" s="15"/>
      <c r="Y11" s="198"/>
      <c r="Z11" s="227"/>
      <c r="AA11" s="198"/>
      <c r="AB11" s="214"/>
      <c r="AC11" s="15"/>
      <c r="AD11" s="198"/>
      <c r="AE11" s="199"/>
      <c r="AF11" s="198"/>
      <c r="AG11" s="199"/>
      <c r="AH11" s="198"/>
      <c r="AI11" s="199"/>
      <c r="AJ11" s="15"/>
      <c r="AK11" s="198"/>
      <c r="AL11" s="199"/>
      <c r="AM11" s="198"/>
      <c r="AN11" s="199"/>
      <c r="AO11" s="198"/>
      <c r="AP11" s="199"/>
      <c r="AQ11" s="15"/>
      <c r="AR11" s="198"/>
      <c r="AS11" s="199"/>
      <c r="AT11" s="198"/>
      <c r="AU11" s="199"/>
      <c r="AV11" s="198"/>
      <c r="AW11" s="199"/>
      <c r="AX11" s="198"/>
      <c r="AY11" s="199"/>
      <c r="AZ11" s="15"/>
      <c r="BA11" s="198"/>
      <c r="BB11" s="199"/>
      <c r="BC11" s="198"/>
      <c r="BD11" s="199"/>
      <c r="BE11" s="198"/>
      <c r="BF11" s="199"/>
      <c r="BG11" s="15"/>
      <c r="BH11" s="198"/>
      <c r="BI11" s="199"/>
      <c r="BJ11" s="198"/>
      <c r="BK11" s="199"/>
      <c r="BL11" s="15"/>
      <c r="BM11" s="198"/>
      <c r="BN11" s="199"/>
      <c r="BO11" s="15"/>
      <c r="BP11" s="198"/>
      <c r="BQ11" s="199"/>
      <c r="BR11" s="198"/>
      <c r="BS11" s="199"/>
      <c r="BT11" s="15"/>
      <c r="BU11" s="199"/>
      <c r="BV11" s="199"/>
      <c r="BW11" s="9"/>
      <c r="BX11" s="199"/>
      <c r="BY11" s="199"/>
      <c r="BZ11" s="13"/>
      <c r="CA11" s="214"/>
      <c r="CB11" s="116"/>
      <c r="CC11" s="116"/>
      <c r="CD11" s="116"/>
      <c r="CE11" s="116"/>
      <c r="CF11" s="116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</row>
    <row r="12" spans="1:94" ht="27" customHeight="1">
      <c r="A12" s="199"/>
      <c r="B12" s="210"/>
      <c r="C12" s="211"/>
      <c r="D12" s="212"/>
      <c r="E12" s="15"/>
      <c r="F12" s="199"/>
      <c r="G12" s="16" t="s">
        <v>59</v>
      </c>
      <c r="H12" s="199"/>
      <c r="I12" s="17" t="s">
        <v>59</v>
      </c>
      <c r="J12" s="15"/>
      <c r="K12" s="199"/>
      <c r="L12" s="16" t="s">
        <v>59</v>
      </c>
      <c r="M12" s="199"/>
      <c r="N12" s="16" t="s">
        <v>59</v>
      </c>
      <c r="O12" s="199"/>
      <c r="P12" s="16" t="s">
        <v>59</v>
      </c>
      <c r="Q12" s="15"/>
      <c r="R12" s="199"/>
      <c r="S12" s="16" t="s">
        <v>59</v>
      </c>
      <c r="T12" s="199"/>
      <c r="U12" s="16" t="s">
        <v>59</v>
      </c>
      <c r="V12" s="199"/>
      <c r="W12" s="16" t="s">
        <v>59</v>
      </c>
      <c r="X12" s="15"/>
      <c r="Y12" s="198"/>
      <c r="Z12" s="18" t="s">
        <v>59</v>
      </c>
      <c r="AA12" s="198"/>
      <c r="AB12" s="18" t="s">
        <v>60</v>
      </c>
      <c r="AC12" s="15"/>
      <c r="AD12" s="199"/>
      <c r="AE12" s="135" t="s">
        <v>60</v>
      </c>
      <c r="AF12" s="199"/>
      <c r="AG12" s="20" t="s">
        <v>60</v>
      </c>
      <c r="AH12" s="199"/>
      <c r="AI12" s="21" t="s">
        <v>60</v>
      </c>
      <c r="AJ12" s="15"/>
      <c r="AK12" s="199"/>
      <c r="AL12" s="17" t="s">
        <v>60</v>
      </c>
      <c r="AM12" s="199"/>
      <c r="AN12" s="17" t="s">
        <v>60</v>
      </c>
      <c r="AO12" s="199"/>
      <c r="AP12" s="17" t="s">
        <v>60</v>
      </c>
      <c r="AQ12" s="15"/>
      <c r="AR12" s="199"/>
      <c r="AS12" s="16" t="s">
        <v>59</v>
      </c>
      <c r="AT12" s="199"/>
      <c r="AU12" s="16" t="s">
        <v>59</v>
      </c>
      <c r="AV12" s="199"/>
      <c r="AW12" s="16" t="s">
        <v>59</v>
      </c>
      <c r="AX12" s="199"/>
      <c r="AY12" s="16" t="s">
        <v>59</v>
      </c>
      <c r="AZ12" s="15"/>
      <c r="BA12" s="199"/>
      <c r="BB12" s="16" t="s">
        <v>59</v>
      </c>
      <c r="BC12" s="199"/>
      <c r="BD12" s="16" t="s">
        <v>59</v>
      </c>
      <c r="BE12" s="199"/>
      <c r="BF12" s="16" t="s">
        <v>59</v>
      </c>
      <c r="BG12" s="15"/>
      <c r="BH12" s="199"/>
      <c r="BI12" s="16" t="s">
        <v>59</v>
      </c>
      <c r="BJ12" s="199"/>
      <c r="BK12" s="16" t="s">
        <v>59</v>
      </c>
      <c r="BL12" s="15"/>
      <c r="BM12" s="199"/>
      <c r="BN12" s="16" t="s">
        <v>59</v>
      </c>
      <c r="BO12" s="15"/>
      <c r="BP12" s="199"/>
      <c r="BQ12" s="16" t="s">
        <v>59</v>
      </c>
      <c r="BR12" s="199"/>
      <c r="BS12" s="16" t="s">
        <v>59</v>
      </c>
      <c r="BT12" s="15"/>
      <c r="BU12" s="16" t="s">
        <v>61</v>
      </c>
      <c r="BV12" s="16" t="s">
        <v>61</v>
      </c>
      <c r="BW12" s="9"/>
      <c r="BX12" s="16" t="s">
        <v>62</v>
      </c>
      <c r="BY12" s="16" t="s">
        <v>62</v>
      </c>
      <c r="BZ12" s="13"/>
      <c r="CA12" s="212"/>
      <c r="CB12" s="116"/>
      <c r="CC12" s="116"/>
      <c r="CD12" s="116"/>
      <c r="CE12" s="116"/>
      <c r="CF12" s="116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</row>
    <row r="13" spans="1:94" ht="54" customHeight="1">
      <c r="A13" s="22">
        <v>1</v>
      </c>
      <c r="B13" s="23" t="s">
        <v>229</v>
      </c>
      <c r="C13" s="23" t="s">
        <v>230</v>
      </c>
      <c r="D13" s="23" t="s">
        <v>231</v>
      </c>
      <c r="E13" s="15"/>
      <c r="F13" s="24" t="s">
        <v>21</v>
      </c>
      <c r="G13" s="25" t="s">
        <v>232</v>
      </c>
      <c r="H13" s="26" t="s">
        <v>21</v>
      </c>
      <c r="I13" s="25" t="s">
        <v>232</v>
      </c>
      <c r="J13" s="27"/>
      <c r="K13" s="28" t="s">
        <v>21</v>
      </c>
      <c r="L13" s="29" t="s">
        <v>68</v>
      </c>
      <c r="M13" s="30" t="s">
        <v>21</v>
      </c>
      <c r="N13" s="29" t="s">
        <v>68</v>
      </c>
      <c r="O13" s="30" t="s">
        <v>21</v>
      </c>
      <c r="P13" s="29" t="s">
        <v>68</v>
      </c>
      <c r="Q13" s="27"/>
      <c r="R13" s="26" t="s">
        <v>21</v>
      </c>
      <c r="S13" s="25" t="s">
        <v>69</v>
      </c>
      <c r="T13" s="26" t="s">
        <v>21</v>
      </c>
      <c r="U13" s="25" t="s">
        <v>70</v>
      </c>
      <c r="V13" s="26" t="s">
        <v>21</v>
      </c>
      <c r="W13" s="25" t="s">
        <v>71</v>
      </c>
      <c r="X13" s="27"/>
      <c r="Y13" s="31" t="s">
        <v>72</v>
      </c>
      <c r="Z13" s="136" t="s">
        <v>233</v>
      </c>
      <c r="AA13" s="31" t="s">
        <v>72</v>
      </c>
      <c r="AB13" s="136" t="s">
        <v>74</v>
      </c>
      <c r="AC13" s="27"/>
      <c r="AD13" s="26" t="s">
        <v>84</v>
      </c>
      <c r="AE13" s="79" t="s">
        <v>234</v>
      </c>
      <c r="AF13" s="26" t="s">
        <v>84</v>
      </c>
      <c r="AG13" s="33" t="s">
        <v>235</v>
      </c>
      <c r="AH13" s="26" t="s">
        <v>84</v>
      </c>
      <c r="AI13" s="25" t="s">
        <v>236</v>
      </c>
      <c r="AJ13" s="27"/>
      <c r="AK13" s="26" t="s">
        <v>21</v>
      </c>
      <c r="AL13" s="25" t="s">
        <v>78</v>
      </c>
      <c r="AM13" s="26" t="s">
        <v>21</v>
      </c>
      <c r="AN13" s="35" t="s">
        <v>79</v>
      </c>
      <c r="AO13" s="26" t="s">
        <v>21</v>
      </c>
      <c r="AP13" s="35" t="s">
        <v>80</v>
      </c>
      <c r="AQ13" s="27"/>
      <c r="AR13" s="36" t="s">
        <v>75</v>
      </c>
      <c r="AS13" s="44" t="s">
        <v>139</v>
      </c>
      <c r="AT13" s="37" t="s">
        <v>84</v>
      </c>
      <c r="AU13" s="44" t="s">
        <v>115</v>
      </c>
      <c r="AV13" s="36" t="s">
        <v>21</v>
      </c>
      <c r="AW13" s="44" t="s">
        <v>83</v>
      </c>
      <c r="AX13" s="36" t="s">
        <v>21</v>
      </c>
      <c r="AY13" s="87" t="s">
        <v>103</v>
      </c>
      <c r="AZ13" s="27"/>
      <c r="BA13" s="39" t="s">
        <v>21</v>
      </c>
      <c r="BB13" s="25" t="s">
        <v>86</v>
      </c>
      <c r="BC13" s="40" t="s">
        <v>21</v>
      </c>
      <c r="BD13" s="25" t="s">
        <v>86</v>
      </c>
      <c r="BE13" s="40" t="s">
        <v>21</v>
      </c>
      <c r="BF13" s="25" t="s">
        <v>86</v>
      </c>
      <c r="BG13" s="27"/>
      <c r="BH13" s="36" t="s">
        <v>21</v>
      </c>
      <c r="BI13" s="25" t="s">
        <v>88</v>
      </c>
      <c r="BJ13" s="36" t="s">
        <v>21</v>
      </c>
      <c r="BK13" s="25" t="s">
        <v>89</v>
      </c>
      <c r="BL13" s="27"/>
      <c r="BM13" s="137" t="s">
        <v>21</v>
      </c>
      <c r="BN13" s="138" t="s">
        <v>237</v>
      </c>
      <c r="BO13" s="27"/>
      <c r="BP13" s="36" t="s">
        <v>21</v>
      </c>
      <c r="BQ13" s="44" t="s">
        <v>91</v>
      </c>
      <c r="BR13" s="36" t="s">
        <v>21</v>
      </c>
      <c r="BS13" s="38" t="s">
        <v>92</v>
      </c>
      <c r="BT13" s="45"/>
      <c r="BU13" s="46"/>
      <c r="BV13" s="47">
        <v>1</v>
      </c>
      <c r="BW13" s="48"/>
      <c r="BX13" s="49"/>
      <c r="BY13" s="47">
        <v>7</v>
      </c>
      <c r="BZ13" s="50"/>
      <c r="CA13" s="51" t="s">
        <v>21</v>
      </c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  <c r="CN13" s="116"/>
      <c r="CO13" s="116"/>
      <c r="CP13" s="116"/>
    </row>
    <row r="14" spans="1:94" ht="42" customHeight="1">
      <c r="A14" s="22">
        <v>2</v>
      </c>
      <c r="B14" s="23" t="s">
        <v>238</v>
      </c>
      <c r="C14" s="23" t="s">
        <v>239</v>
      </c>
      <c r="D14" s="23" t="s">
        <v>240</v>
      </c>
      <c r="E14" s="15"/>
      <c r="F14" s="26" t="s">
        <v>21</v>
      </c>
      <c r="G14" s="25" t="s">
        <v>232</v>
      </c>
      <c r="H14" s="26" t="s">
        <v>21</v>
      </c>
      <c r="I14" s="78" t="s">
        <v>232</v>
      </c>
      <c r="J14" s="27"/>
      <c r="K14" s="52" t="s">
        <v>84</v>
      </c>
      <c r="L14" s="53" t="s">
        <v>98</v>
      </c>
      <c r="M14" s="54" t="s">
        <v>21</v>
      </c>
      <c r="N14" s="29" t="s">
        <v>68</v>
      </c>
      <c r="O14" s="54" t="s">
        <v>21</v>
      </c>
      <c r="P14" s="29" t="s">
        <v>68</v>
      </c>
      <c r="Q14" s="27"/>
      <c r="R14" s="26" t="s">
        <v>21</v>
      </c>
      <c r="S14" s="25" t="s">
        <v>69</v>
      </c>
      <c r="T14" s="26" t="s">
        <v>21</v>
      </c>
      <c r="U14" s="25" t="s">
        <v>70</v>
      </c>
      <c r="V14" s="26" t="s">
        <v>21</v>
      </c>
      <c r="W14" s="25" t="s">
        <v>71</v>
      </c>
      <c r="X14" s="27"/>
      <c r="Y14" s="31" t="s">
        <v>21</v>
      </c>
      <c r="Z14" s="136" t="s">
        <v>233</v>
      </c>
      <c r="AA14" s="31" t="s">
        <v>21</v>
      </c>
      <c r="AB14" s="136" t="s">
        <v>74</v>
      </c>
      <c r="AC14" s="27"/>
      <c r="AD14" s="26" t="s">
        <v>84</v>
      </c>
      <c r="AE14" s="79" t="s">
        <v>234</v>
      </c>
      <c r="AF14" s="26" t="s">
        <v>84</v>
      </c>
      <c r="AG14" s="33" t="s">
        <v>235</v>
      </c>
      <c r="AH14" s="26" t="s">
        <v>84</v>
      </c>
      <c r="AI14" s="25" t="s">
        <v>236</v>
      </c>
      <c r="AJ14" s="27"/>
      <c r="AK14" s="26" t="s">
        <v>21</v>
      </c>
      <c r="AL14" s="57" t="s">
        <v>78</v>
      </c>
      <c r="AM14" s="26" t="s">
        <v>21</v>
      </c>
      <c r="AN14" s="25" t="s">
        <v>79</v>
      </c>
      <c r="AO14" s="26" t="s">
        <v>21</v>
      </c>
      <c r="AP14" s="25" t="s">
        <v>80</v>
      </c>
      <c r="AQ14" s="27"/>
      <c r="AR14" s="36" t="s">
        <v>75</v>
      </c>
      <c r="AS14" s="44" t="s">
        <v>139</v>
      </c>
      <c r="AT14" s="36" t="s">
        <v>84</v>
      </c>
      <c r="AU14" s="44" t="s">
        <v>115</v>
      </c>
      <c r="AV14" s="36" t="s">
        <v>21</v>
      </c>
      <c r="AW14" s="44" t="s">
        <v>83</v>
      </c>
      <c r="AX14" s="36" t="s">
        <v>21</v>
      </c>
      <c r="AY14" s="87" t="s">
        <v>103</v>
      </c>
      <c r="AZ14" s="27"/>
      <c r="BA14" s="58" t="s">
        <v>21</v>
      </c>
      <c r="BB14" s="25" t="s">
        <v>86</v>
      </c>
      <c r="BC14" s="59" t="s">
        <v>21</v>
      </c>
      <c r="BD14" s="25" t="s">
        <v>86</v>
      </c>
      <c r="BE14" s="59" t="s">
        <v>84</v>
      </c>
      <c r="BF14" s="25" t="s">
        <v>87</v>
      </c>
      <c r="BG14" s="27"/>
      <c r="BH14" s="36" t="s">
        <v>21</v>
      </c>
      <c r="BI14" s="25" t="s">
        <v>88</v>
      </c>
      <c r="BJ14" s="36" t="s">
        <v>21</v>
      </c>
      <c r="BK14" s="25" t="s">
        <v>89</v>
      </c>
      <c r="BL14" s="27"/>
      <c r="BM14" s="139" t="s">
        <v>21</v>
      </c>
      <c r="BN14" s="138" t="s">
        <v>237</v>
      </c>
      <c r="BO14" s="27"/>
      <c r="BP14" s="36" t="s">
        <v>21</v>
      </c>
      <c r="BQ14" s="44" t="s">
        <v>91</v>
      </c>
      <c r="BR14" s="36" t="s">
        <v>21</v>
      </c>
      <c r="BS14" s="38" t="s">
        <v>92</v>
      </c>
      <c r="BT14" s="45"/>
      <c r="BU14" s="62"/>
      <c r="BV14" s="64"/>
      <c r="BW14" s="48"/>
      <c r="BX14" s="64"/>
      <c r="BY14" s="64"/>
      <c r="BZ14" s="50"/>
      <c r="CA14" s="65" t="s">
        <v>21</v>
      </c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</row>
    <row r="15" spans="1:94" ht="42" customHeight="1">
      <c r="A15" s="22">
        <v>3</v>
      </c>
      <c r="B15" s="140" t="s">
        <v>241</v>
      </c>
      <c r="C15" s="140" t="s">
        <v>242</v>
      </c>
      <c r="D15" s="140" t="s">
        <v>243</v>
      </c>
      <c r="E15" s="15"/>
      <c r="F15" s="26" t="s">
        <v>21</v>
      </c>
      <c r="G15" s="25" t="s">
        <v>232</v>
      </c>
      <c r="H15" s="26" t="s">
        <v>21</v>
      </c>
      <c r="I15" s="25" t="s">
        <v>232</v>
      </c>
      <c r="J15" s="27"/>
      <c r="K15" s="52" t="s">
        <v>84</v>
      </c>
      <c r="L15" s="53" t="s">
        <v>98</v>
      </c>
      <c r="M15" s="54" t="s">
        <v>21</v>
      </c>
      <c r="N15" s="29" t="s">
        <v>68</v>
      </c>
      <c r="O15" s="54" t="s">
        <v>21</v>
      </c>
      <c r="P15" s="29" t="s">
        <v>68</v>
      </c>
      <c r="Q15" s="27"/>
      <c r="R15" s="26" t="s">
        <v>21</v>
      </c>
      <c r="S15" s="25" t="s">
        <v>69</v>
      </c>
      <c r="T15" s="26" t="s">
        <v>21</v>
      </c>
      <c r="U15" s="25" t="s">
        <v>70</v>
      </c>
      <c r="V15" s="26" t="s">
        <v>21</v>
      </c>
      <c r="W15" s="25" t="s">
        <v>71</v>
      </c>
      <c r="X15" s="27"/>
      <c r="Y15" s="31" t="s">
        <v>21</v>
      </c>
      <c r="Z15" s="136" t="s">
        <v>233</v>
      </c>
      <c r="AA15" s="31" t="s">
        <v>21</v>
      </c>
      <c r="AB15" s="136" t="s">
        <v>74</v>
      </c>
      <c r="AC15" s="27"/>
      <c r="AD15" s="26" t="s">
        <v>84</v>
      </c>
      <c r="AE15" s="79" t="s">
        <v>234</v>
      </c>
      <c r="AF15" s="26" t="s">
        <v>84</v>
      </c>
      <c r="AG15" s="33" t="s">
        <v>235</v>
      </c>
      <c r="AH15" s="26" t="s">
        <v>84</v>
      </c>
      <c r="AI15" s="25" t="s">
        <v>236</v>
      </c>
      <c r="AJ15" s="27"/>
      <c r="AK15" s="26" t="s">
        <v>21</v>
      </c>
      <c r="AL15" s="25" t="s">
        <v>78</v>
      </c>
      <c r="AM15" s="26" t="s">
        <v>21</v>
      </c>
      <c r="AN15" s="35" t="s">
        <v>79</v>
      </c>
      <c r="AO15" s="26" t="s">
        <v>21</v>
      </c>
      <c r="AP15" s="35" t="s">
        <v>80</v>
      </c>
      <c r="AQ15" s="27"/>
      <c r="AR15" s="36" t="s">
        <v>75</v>
      </c>
      <c r="AS15" s="44" t="s">
        <v>139</v>
      </c>
      <c r="AT15" s="36" t="s">
        <v>84</v>
      </c>
      <c r="AU15" s="44" t="s">
        <v>115</v>
      </c>
      <c r="AV15" s="36" t="s">
        <v>21</v>
      </c>
      <c r="AW15" s="44" t="s">
        <v>83</v>
      </c>
      <c r="AX15" s="36" t="s">
        <v>21</v>
      </c>
      <c r="AY15" s="87" t="s">
        <v>103</v>
      </c>
      <c r="AZ15" s="27"/>
      <c r="BA15" s="58" t="s">
        <v>21</v>
      </c>
      <c r="BB15" s="25" t="s">
        <v>86</v>
      </c>
      <c r="BC15" s="59" t="s">
        <v>21</v>
      </c>
      <c r="BD15" s="25" t="s">
        <v>86</v>
      </c>
      <c r="BE15" s="59" t="s">
        <v>21</v>
      </c>
      <c r="BF15" s="25" t="s">
        <v>86</v>
      </c>
      <c r="BG15" s="27"/>
      <c r="BH15" s="36" t="s">
        <v>21</v>
      </c>
      <c r="BI15" s="25" t="s">
        <v>88</v>
      </c>
      <c r="BJ15" s="36" t="s">
        <v>21</v>
      </c>
      <c r="BK15" s="25" t="s">
        <v>89</v>
      </c>
      <c r="BL15" s="27"/>
      <c r="BM15" s="139" t="s">
        <v>21</v>
      </c>
      <c r="BN15" s="33" t="s">
        <v>244</v>
      </c>
      <c r="BO15" s="27"/>
      <c r="BP15" s="36" t="s">
        <v>21</v>
      </c>
      <c r="BQ15" s="44" t="s">
        <v>91</v>
      </c>
      <c r="BR15" s="36" t="s">
        <v>21</v>
      </c>
      <c r="BS15" s="38" t="s">
        <v>92</v>
      </c>
      <c r="BT15" s="45"/>
      <c r="BU15" s="62"/>
      <c r="BV15" s="63">
        <v>1</v>
      </c>
      <c r="BW15" s="48"/>
      <c r="BX15" s="64"/>
      <c r="BY15" s="63">
        <v>4</v>
      </c>
      <c r="BZ15" s="50"/>
      <c r="CA15" s="65" t="s">
        <v>21</v>
      </c>
      <c r="CB15" s="116"/>
      <c r="CC15" s="116"/>
      <c r="CD15" s="116"/>
      <c r="CE15" s="116"/>
      <c r="CF15" s="116"/>
      <c r="CG15" s="116"/>
      <c r="CH15" s="116"/>
      <c r="CI15" s="116"/>
      <c r="CJ15" s="116"/>
      <c r="CK15" s="116"/>
      <c r="CL15" s="116"/>
      <c r="CM15" s="116"/>
      <c r="CN15" s="116"/>
      <c r="CO15" s="116"/>
      <c r="CP15" s="116"/>
    </row>
    <row r="16" spans="1:94" ht="42" customHeight="1">
      <c r="A16" s="22">
        <v>4</v>
      </c>
      <c r="B16" s="66" t="s">
        <v>245</v>
      </c>
      <c r="C16" s="66" t="s">
        <v>246</v>
      </c>
      <c r="D16" s="66" t="s">
        <v>247</v>
      </c>
      <c r="E16" s="15"/>
      <c r="F16" s="26" t="s">
        <v>109</v>
      </c>
      <c r="G16" s="68"/>
      <c r="H16" s="26" t="s">
        <v>109</v>
      </c>
      <c r="I16" s="25"/>
      <c r="J16" s="27"/>
      <c r="K16" s="69"/>
      <c r="L16" s="70"/>
      <c r="M16" s="71"/>
      <c r="N16" s="91"/>
      <c r="O16" s="71" t="s">
        <v>109</v>
      </c>
      <c r="P16" s="72"/>
      <c r="Q16" s="27"/>
      <c r="R16" s="67"/>
      <c r="S16" s="68"/>
      <c r="T16" s="67"/>
      <c r="U16" s="68"/>
      <c r="V16" s="67" t="s">
        <v>109</v>
      </c>
      <c r="W16" s="68"/>
      <c r="X16" s="27"/>
      <c r="Y16" s="31" t="s">
        <v>75</v>
      </c>
      <c r="Z16" s="136" t="s">
        <v>248</v>
      </c>
      <c r="AA16" s="31" t="s">
        <v>75</v>
      </c>
      <c r="AB16" s="136" t="s">
        <v>248</v>
      </c>
      <c r="AC16" s="27"/>
      <c r="AD16" s="67"/>
      <c r="AE16" s="33"/>
      <c r="AF16" s="67"/>
      <c r="AG16" s="33"/>
      <c r="AH16" s="67" t="s">
        <v>109</v>
      </c>
      <c r="AI16" s="68"/>
      <c r="AJ16" s="27"/>
      <c r="AK16" s="26" t="s">
        <v>109</v>
      </c>
      <c r="AL16" s="68"/>
      <c r="AM16" s="26" t="s">
        <v>109</v>
      </c>
      <c r="AN16" s="68"/>
      <c r="AO16" s="26" t="s">
        <v>109</v>
      </c>
      <c r="AP16" s="68"/>
      <c r="AQ16" s="27"/>
      <c r="AR16" s="74"/>
      <c r="AS16" s="68"/>
      <c r="AT16" s="141"/>
      <c r="AU16" s="68"/>
      <c r="AV16" s="74"/>
      <c r="AW16" s="68"/>
      <c r="AX16" s="74" t="s">
        <v>109</v>
      </c>
      <c r="AY16" s="68"/>
      <c r="AZ16" s="27"/>
      <c r="BA16" s="58" t="s">
        <v>109</v>
      </c>
      <c r="BB16" s="62"/>
      <c r="BC16" s="59" t="s">
        <v>109</v>
      </c>
      <c r="BD16" s="62"/>
      <c r="BE16" s="59" t="s">
        <v>109</v>
      </c>
      <c r="BF16" s="62"/>
      <c r="BG16" s="27"/>
      <c r="BH16" s="74"/>
      <c r="BI16" s="68"/>
      <c r="BJ16" s="74" t="s">
        <v>109</v>
      </c>
      <c r="BK16" s="68"/>
      <c r="BL16" s="27"/>
      <c r="BM16" s="142" t="s">
        <v>109</v>
      </c>
      <c r="BN16" s="46"/>
      <c r="BO16" s="27"/>
      <c r="BP16" s="74" t="s">
        <v>109</v>
      </c>
      <c r="BQ16" s="68"/>
      <c r="BR16" s="74" t="s">
        <v>109</v>
      </c>
      <c r="BS16" s="68"/>
      <c r="BT16" s="45"/>
      <c r="BU16" s="62"/>
      <c r="BV16" s="64"/>
      <c r="BW16" s="48"/>
      <c r="BX16" s="64"/>
      <c r="BY16" s="64"/>
      <c r="BZ16" s="50"/>
      <c r="CA16" s="77" t="s">
        <v>109</v>
      </c>
      <c r="CB16" s="116"/>
      <c r="CC16" s="116"/>
      <c r="CD16" s="116"/>
      <c r="CE16" s="116"/>
      <c r="CF16" s="116"/>
      <c r="CG16" s="116"/>
      <c r="CH16" s="116"/>
      <c r="CI16" s="116"/>
      <c r="CJ16" s="116"/>
      <c r="CK16" s="116"/>
      <c r="CL16" s="116"/>
      <c r="CM16" s="116"/>
      <c r="CN16" s="116"/>
      <c r="CO16" s="116"/>
      <c r="CP16" s="116"/>
    </row>
    <row r="17" spans="1:94" ht="42" customHeight="1">
      <c r="A17" s="22">
        <v>5</v>
      </c>
      <c r="B17" s="23" t="s">
        <v>124</v>
      </c>
      <c r="C17" s="23" t="s">
        <v>185</v>
      </c>
      <c r="D17" s="23" t="s">
        <v>249</v>
      </c>
      <c r="E17" s="15"/>
      <c r="F17" s="26" t="s">
        <v>21</v>
      </c>
      <c r="G17" s="25" t="s">
        <v>232</v>
      </c>
      <c r="H17" s="26" t="s">
        <v>21</v>
      </c>
      <c r="I17" s="25" t="s">
        <v>232</v>
      </c>
      <c r="J17" s="27"/>
      <c r="K17" s="52" t="s">
        <v>84</v>
      </c>
      <c r="L17" s="53" t="s">
        <v>98</v>
      </c>
      <c r="M17" s="54" t="s">
        <v>21</v>
      </c>
      <c r="N17" s="29" t="s">
        <v>68</v>
      </c>
      <c r="O17" s="54" t="s">
        <v>21</v>
      </c>
      <c r="P17" s="29" t="s">
        <v>68</v>
      </c>
      <c r="Q17" s="27"/>
      <c r="R17" s="26" t="s">
        <v>21</v>
      </c>
      <c r="S17" s="25" t="s">
        <v>69</v>
      </c>
      <c r="T17" s="26" t="s">
        <v>21</v>
      </c>
      <c r="U17" s="25" t="s">
        <v>70</v>
      </c>
      <c r="V17" s="26" t="s">
        <v>21</v>
      </c>
      <c r="W17" s="25" t="s">
        <v>71</v>
      </c>
      <c r="X17" s="27"/>
      <c r="Y17" s="31" t="s">
        <v>72</v>
      </c>
      <c r="Z17" s="136" t="s">
        <v>233</v>
      </c>
      <c r="AA17" s="31" t="s">
        <v>72</v>
      </c>
      <c r="AB17" s="136" t="s">
        <v>74</v>
      </c>
      <c r="AC17" s="27"/>
      <c r="AD17" s="26" t="s">
        <v>84</v>
      </c>
      <c r="AE17" s="33" t="s">
        <v>234</v>
      </c>
      <c r="AF17" s="26" t="s">
        <v>84</v>
      </c>
      <c r="AG17" s="33" t="s">
        <v>235</v>
      </c>
      <c r="AH17" s="26" t="s">
        <v>84</v>
      </c>
      <c r="AI17" s="25" t="s">
        <v>236</v>
      </c>
      <c r="AJ17" s="27"/>
      <c r="AK17" s="26" t="s">
        <v>21</v>
      </c>
      <c r="AL17" s="25" t="s">
        <v>78</v>
      </c>
      <c r="AM17" s="26" t="s">
        <v>21</v>
      </c>
      <c r="AN17" s="35" t="s">
        <v>79</v>
      </c>
      <c r="AO17" s="26" t="s">
        <v>21</v>
      </c>
      <c r="AP17" s="35" t="s">
        <v>80</v>
      </c>
      <c r="AQ17" s="27"/>
      <c r="AR17" s="36" t="s">
        <v>84</v>
      </c>
      <c r="AS17" s="44" t="s">
        <v>138</v>
      </c>
      <c r="AT17" s="36" t="s">
        <v>75</v>
      </c>
      <c r="AU17" s="44" t="s">
        <v>139</v>
      </c>
      <c r="AV17" s="36" t="s">
        <v>21</v>
      </c>
      <c r="AW17" s="44" t="s">
        <v>83</v>
      </c>
      <c r="AX17" s="36" t="s">
        <v>21</v>
      </c>
      <c r="AY17" s="87" t="s">
        <v>103</v>
      </c>
      <c r="AZ17" s="27"/>
      <c r="BA17" s="58" t="s">
        <v>21</v>
      </c>
      <c r="BB17" s="25" t="s">
        <v>86</v>
      </c>
      <c r="BC17" s="59" t="s">
        <v>84</v>
      </c>
      <c r="BD17" s="25" t="s">
        <v>87</v>
      </c>
      <c r="BE17" s="59" t="s">
        <v>21</v>
      </c>
      <c r="BF17" s="25" t="s">
        <v>86</v>
      </c>
      <c r="BG17" s="27"/>
      <c r="BH17" s="36" t="s">
        <v>21</v>
      </c>
      <c r="BI17" s="25" t="s">
        <v>88</v>
      </c>
      <c r="BJ17" s="36" t="s">
        <v>21</v>
      </c>
      <c r="BK17" s="25" t="s">
        <v>89</v>
      </c>
      <c r="BL17" s="27"/>
      <c r="BM17" s="139" t="s">
        <v>84</v>
      </c>
      <c r="BN17" s="33" t="s">
        <v>250</v>
      </c>
      <c r="BO17" s="27"/>
      <c r="BP17" s="36" t="s">
        <v>21</v>
      </c>
      <c r="BQ17" s="44" t="s">
        <v>91</v>
      </c>
      <c r="BR17" s="36" t="s">
        <v>21</v>
      </c>
      <c r="BS17" s="38" t="s">
        <v>92</v>
      </c>
      <c r="BT17" s="45"/>
      <c r="BU17" s="62"/>
      <c r="BV17" s="63">
        <v>2</v>
      </c>
      <c r="BW17" s="48"/>
      <c r="BX17" s="63">
        <v>1</v>
      </c>
      <c r="BY17" s="63">
        <v>7</v>
      </c>
      <c r="BZ17" s="50"/>
      <c r="CA17" s="65" t="s">
        <v>75</v>
      </c>
      <c r="CB17" s="116"/>
      <c r="CC17" s="116"/>
      <c r="CD17" s="116"/>
      <c r="CE17" s="116"/>
      <c r="CF17" s="116"/>
      <c r="CG17" s="116"/>
      <c r="CH17" s="116"/>
      <c r="CI17" s="116"/>
      <c r="CJ17" s="116"/>
      <c r="CK17" s="116"/>
      <c r="CL17" s="116"/>
      <c r="CM17" s="116"/>
      <c r="CN17" s="116"/>
      <c r="CO17" s="116"/>
      <c r="CP17" s="116"/>
    </row>
    <row r="18" spans="1:94" ht="42" customHeight="1">
      <c r="A18" s="22">
        <v>6</v>
      </c>
      <c r="B18" s="23" t="s">
        <v>251</v>
      </c>
      <c r="C18" s="23" t="s">
        <v>252</v>
      </c>
      <c r="D18" s="23" t="s">
        <v>253</v>
      </c>
      <c r="E18" s="15"/>
      <c r="F18" s="26" t="s">
        <v>21</v>
      </c>
      <c r="G18" s="25" t="s">
        <v>232</v>
      </c>
      <c r="H18" s="26" t="s">
        <v>84</v>
      </c>
      <c r="I18" s="143" t="s">
        <v>254</v>
      </c>
      <c r="J18" s="27"/>
      <c r="K18" s="52" t="s">
        <v>21</v>
      </c>
      <c r="L18" s="29" t="s">
        <v>68</v>
      </c>
      <c r="M18" s="54" t="s">
        <v>21</v>
      </c>
      <c r="N18" s="29" t="s">
        <v>68</v>
      </c>
      <c r="O18" s="54" t="s">
        <v>21</v>
      </c>
      <c r="P18" s="29" t="s">
        <v>68</v>
      </c>
      <c r="Q18" s="27"/>
      <c r="R18" s="26" t="s">
        <v>21</v>
      </c>
      <c r="S18" s="25" t="s">
        <v>69</v>
      </c>
      <c r="T18" s="26" t="s">
        <v>21</v>
      </c>
      <c r="U18" s="25" t="s">
        <v>70</v>
      </c>
      <c r="V18" s="26" t="s">
        <v>21</v>
      </c>
      <c r="W18" s="25" t="s">
        <v>71</v>
      </c>
      <c r="X18" s="27"/>
      <c r="Y18" s="31" t="s">
        <v>21</v>
      </c>
      <c r="Z18" s="136" t="s">
        <v>233</v>
      </c>
      <c r="AA18" s="31" t="s">
        <v>75</v>
      </c>
      <c r="AB18" s="136" t="s">
        <v>248</v>
      </c>
      <c r="AC18" s="27"/>
      <c r="AD18" s="26" t="s">
        <v>75</v>
      </c>
      <c r="AE18" s="33" t="s">
        <v>76</v>
      </c>
      <c r="AF18" s="26" t="s">
        <v>75</v>
      </c>
      <c r="AG18" s="33" t="s">
        <v>76</v>
      </c>
      <c r="AH18" s="26" t="s">
        <v>75</v>
      </c>
      <c r="AI18" s="33" t="s">
        <v>76</v>
      </c>
      <c r="AJ18" s="27"/>
      <c r="AK18" s="26" t="s">
        <v>21</v>
      </c>
      <c r="AL18" s="57" t="s">
        <v>78</v>
      </c>
      <c r="AM18" s="26" t="s">
        <v>84</v>
      </c>
      <c r="AN18" s="25" t="s">
        <v>130</v>
      </c>
      <c r="AO18" s="26" t="s">
        <v>84</v>
      </c>
      <c r="AP18" s="25" t="s">
        <v>131</v>
      </c>
      <c r="AQ18" s="27"/>
      <c r="AR18" s="36" t="s">
        <v>75</v>
      </c>
      <c r="AS18" s="44" t="s">
        <v>139</v>
      </c>
      <c r="AT18" s="36" t="s">
        <v>84</v>
      </c>
      <c r="AU18" s="44" t="s">
        <v>115</v>
      </c>
      <c r="AV18" s="36" t="s">
        <v>21</v>
      </c>
      <c r="AW18" s="44" t="s">
        <v>83</v>
      </c>
      <c r="AX18" s="36" t="s">
        <v>21</v>
      </c>
      <c r="AY18" s="87" t="s">
        <v>103</v>
      </c>
      <c r="AZ18" s="27"/>
      <c r="BA18" s="58" t="s">
        <v>84</v>
      </c>
      <c r="BB18" s="25" t="s">
        <v>87</v>
      </c>
      <c r="BC18" s="59" t="s">
        <v>21</v>
      </c>
      <c r="BD18" s="25" t="s">
        <v>86</v>
      </c>
      <c r="BE18" s="59" t="s">
        <v>84</v>
      </c>
      <c r="BF18" s="25" t="s">
        <v>87</v>
      </c>
      <c r="BG18" s="27"/>
      <c r="BH18" s="36" t="s">
        <v>21</v>
      </c>
      <c r="BI18" s="25" t="s">
        <v>88</v>
      </c>
      <c r="BJ18" s="36" t="s">
        <v>21</v>
      </c>
      <c r="BK18" s="25" t="s">
        <v>89</v>
      </c>
      <c r="BL18" s="27"/>
      <c r="BM18" s="139" t="s">
        <v>21</v>
      </c>
      <c r="BN18" s="138" t="s">
        <v>237</v>
      </c>
      <c r="BO18" s="27"/>
      <c r="BP18" s="36" t="s">
        <v>21</v>
      </c>
      <c r="BQ18" s="44" t="s">
        <v>91</v>
      </c>
      <c r="BR18" s="36" t="s">
        <v>21</v>
      </c>
      <c r="BS18" s="38" t="s">
        <v>92</v>
      </c>
      <c r="BT18" s="45"/>
      <c r="BU18" s="62"/>
      <c r="BV18" s="63">
        <v>5</v>
      </c>
      <c r="BW18" s="48"/>
      <c r="BX18" s="64"/>
      <c r="BY18" s="63">
        <v>7</v>
      </c>
      <c r="BZ18" s="50"/>
      <c r="CA18" s="65" t="s">
        <v>84</v>
      </c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16"/>
      <c r="CO18" s="116"/>
      <c r="CP18" s="116"/>
    </row>
    <row r="19" spans="1:94" ht="42" customHeight="1">
      <c r="A19" s="22">
        <v>7</v>
      </c>
      <c r="B19" s="23" t="s">
        <v>255</v>
      </c>
      <c r="C19" s="23" t="s">
        <v>201</v>
      </c>
      <c r="D19" s="23" t="s">
        <v>256</v>
      </c>
      <c r="E19" s="15"/>
      <c r="F19" s="26" t="s">
        <v>21</v>
      </c>
      <c r="G19" s="25" t="s">
        <v>232</v>
      </c>
      <c r="H19" s="26" t="s">
        <v>84</v>
      </c>
      <c r="I19" s="78" t="s">
        <v>254</v>
      </c>
      <c r="J19" s="27"/>
      <c r="K19" s="52" t="s">
        <v>84</v>
      </c>
      <c r="L19" s="53" t="s">
        <v>98</v>
      </c>
      <c r="M19" s="54" t="s">
        <v>21</v>
      </c>
      <c r="N19" s="29" t="s">
        <v>68</v>
      </c>
      <c r="O19" s="54" t="s">
        <v>84</v>
      </c>
      <c r="P19" s="53" t="s">
        <v>98</v>
      </c>
      <c r="Q19" s="27"/>
      <c r="R19" s="26" t="s">
        <v>21</v>
      </c>
      <c r="S19" s="25" t="s">
        <v>69</v>
      </c>
      <c r="T19" s="26" t="s">
        <v>21</v>
      </c>
      <c r="U19" s="25" t="s">
        <v>70</v>
      </c>
      <c r="V19" s="26" t="s">
        <v>21</v>
      </c>
      <c r="W19" s="25" t="s">
        <v>71</v>
      </c>
      <c r="X19" s="27"/>
      <c r="Y19" s="31" t="s">
        <v>72</v>
      </c>
      <c r="Z19" s="136" t="s">
        <v>233</v>
      </c>
      <c r="AA19" s="31" t="s">
        <v>72</v>
      </c>
      <c r="AB19" s="136" t="s">
        <v>74</v>
      </c>
      <c r="AC19" s="27"/>
      <c r="AD19" s="26" t="s">
        <v>84</v>
      </c>
      <c r="AE19" s="33" t="s">
        <v>234</v>
      </c>
      <c r="AF19" s="26" t="s">
        <v>84</v>
      </c>
      <c r="AG19" s="33" t="s">
        <v>235</v>
      </c>
      <c r="AH19" s="26" t="s">
        <v>84</v>
      </c>
      <c r="AI19" s="25" t="s">
        <v>236</v>
      </c>
      <c r="AJ19" s="27"/>
      <c r="AK19" s="26" t="s">
        <v>21</v>
      </c>
      <c r="AL19" s="57" t="s">
        <v>78</v>
      </c>
      <c r="AM19" s="26" t="s">
        <v>21</v>
      </c>
      <c r="AN19" s="25" t="s">
        <v>79</v>
      </c>
      <c r="AO19" s="26" t="s">
        <v>21</v>
      </c>
      <c r="AP19" s="25" t="s">
        <v>80</v>
      </c>
      <c r="AQ19" s="27"/>
      <c r="AR19" s="36" t="s">
        <v>75</v>
      </c>
      <c r="AS19" s="44" t="s">
        <v>139</v>
      </c>
      <c r="AT19" s="36" t="s">
        <v>84</v>
      </c>
      <c r="AU19" s="44" t="s">
        <v>115</v>
      </c>
      <c r="AV19" s="36" t="s">
        <v>21</v>
      </c>
      <c r="AW19" s="44" t="s">
        <v>83</v>
      </c>
      <c r="AX19" s="36" t="s">
        <v>21</v>
      </c>
      <c r="AY19" s="87" t="s">
        <v>103</v>
      </c>
      <c r="AZ19" s="27"/>
      <c r="BA19" s="58" t="s">
        <v>84</v>
      </c>
      <c r="BB19" s="25" t="s">
        <v>87</v>
      </c>
      <c r="BC19" s="59" t="s">
        <v>84</v>
      </c>
      <c r="BD19" s="25" t="s">
        <v>87</v>
      </c>
      <c r="BE19" s="59" t="s">
        <v>84</v>
      </c>
      <c r="BF19" s="25" t="s">
        <v>87</v>
      </c>
      <c r="BG19" s="27"/>
      <c r="BH19" s="36" t="s">
        <v>21</v>
      </c>
      <c r="BI19" s="25" t="s">
        <v>88</v>
      </c>
      <c r="BJ19" s="36" t="s">
        <v>21</v>
      </c>
      <c r="BK19" s="25" t="s">
        <v>89</v>
      </c>
      <c r="BL19" s="27"/>
      <c r="BM19" s="139" t="s">
        <v>72</v>
      </c>
      <c r="BN19" s="33" t="s">
        <v>257</v>
      </c>
      <c r="BO19" s="27"/>
      <c r="BP19" s="36" t="s">
        <v>21</v>
      </c>
      <c r="BQ19" s="44" t="s">
        <v>91</v>
      </c>
      <c r="BR19" s="36" t="s">
        <v>21</v>
      </c>
      <c r="BS19" s="38" t="s">
        <v>92</v>
      </c>
      <c r="BT19" s="45"/>
      <c r="BU19" s="62"/>
      <c r="BV19" s="63">
        <v>1</v>
      </c>
      <c r="BW19" s="48"/>
      <c r="BX19" s="64"/>
      <c r="BY19" s="64"/>
      <c r="BZ19" s="50"/>
      <c r="CA19" s="65" t="s">
        <v>21</v>
      </c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</row>
    <row r="20" spans="1:94" ht="42" customHeight="1">
      <c r="A20" s="22">
        <v>8</v>
      </c>
      <c r="B20" s="144" t="s">
        <v>258</v>
      </c>
      <c r="C20" s="144" t="s">
        <v>259</v>
      </c>
      <c r="D20" s="144" t="s">
        <v>260</v>
      </c>
      <c r="E20" s="15"/>
      <c r="F20" s="26" t="s">
        <v>109</v>
      </c>
      <c r="G20" s="83"/>
      <c r="H20" s="26" t="s">
        <v>109</v>
      </c>
      <c r="I20" s="83"/>
      <c r="J20" s="27"/>
      <c r="K20" s="69"/>
      <c r="L20" s="62"/>
      <c r="M20" s="71"/>
      <c r="N20" s="62"/>
      <c r="O20" s="71" t="s">
        <v>109</v>
      </c>
      <c r="P20" s="62"/>
      <c r="Q20" s="27"/>
      <c r="R20" s="67"/>
      <c r="S20" s="73"/>
      <c r="T20" s="67"/>
      <c r="U20" s="73"/>
      <c r="V20" s="67" t="s">
        <v>109</v>
      </c>
      <c r="W20" s="73"/>
      <c r="X20" s="27"/>
      <c r="Y20" s="31" t="s">
        <v>75</v>
      </c>
      <c r="Z20" s="136" t="s">
        <v>248</v>
      </c>
      <c r="AA20" s="31" t="s">
        <v>75</v>
      </c>
      <c r="AB20" s="136" t="s">
        <v>248</v>
      </c>
      <c r="AC20" s="27"/>
      <c r="AD20" s="67"/>
      <c r="AE20" s="68"/>
      <c r="AF20" s="67"/>
      <c r="AG20" s="68"/>
      <c r="AH20" s="67" t="s">
        <v>109</v>
      </c>
      <c r="AI20" s="68"/>
      <c r="AJ20" s="27"/>
      <c r="AK20" s="26" t="s">
        <v>109</v>
      </c>
      <c r="AL20" s="72"/>
      <c r="AM20" s="26" t="s">
        <v>109</v>
      </c>
      <c r="AN20" s="68"/>
      <c r="AO20" s="26" t="s">
        <v>109</v>
      </c>
      <c r="AP20" s="68"/>
      <c r="AQ20" s="27"/>
      <c r="AR20" s="74"/>
      <c r="AS20" s="68"/>
      <c r="AT20" s="74"/>
      <c r="AU20" s="68"/>
      <c r="AV20" s="74"/>
      <c r="AW20" s="68"/>
      <c r="AX20" s="74" t="s">
        <v>109</v>
      </c>
      <c r="AY20" s="68"/>
      <c r="AZ20" s="27"/>
      <c r="BA20" s="58" t="s">
        <v>109</v>
      </c>
      <c r="BB20" s="75"/>
      <c r="BC20" s="59" t="s">
        <v>109</v>
      </c>
      <c r="BD20" s="75"/>
      <c r="BE20" s="59" t="s">
        <v>109</v>
      </c>
      <c r="BF20" s="75"/>
      <c r="BG20" s="27"/>
      <c r="BH20" s="74"/>
      <c r="BI20" s="68"/>
      <c r="BJ20" s="74" t="s">
        <v>109</v>
      </c>
      <c r="BK20" s="68"/>
      <c r="BL20" s="27"/>
      <c r="BM20" s="142" t="s">
        <v>109</v>
      </c>
      <c r="BN20" s="68"/>
      <c r="BO20" s="27"/>
      <c r="BP20" s="74" t="s">
        <v>109</v>
      </c>
      <c r="BQ20" s="68"/>
      <c r="BR20" s="74" t="s">
        <v>109</v>
      </c>
      <c r="BS20" s="68"/>
      <c r="BT20" s="45"/>
      <c r="BU20" s="62"/>
      <c r="BV20" s="64"/>
      <c r="BW20" s="48"/>
      <c r="BX20" s="64"/>
      <c r="BY20" s="64"/>
      <c r="BZ20" s="50"/>
      <c r="CA20" s="77" t="s">
        <v>109</v>
      </c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</row>
    <row r="21" spans="1:94" ht="42" customHeight="1">
      <c r="A21" s="22">
        <v>9</v>
      </c>
      <c r="B21" s="23" t="s">
        <v>188</v>
      </c>
      <c r="C21" s="23" t="s">
        <v>188</v>
      </c>
      <c r="D21" s="23" t="s">
        <v>261</v>
      </c>
      <c r="E21" s="15"/>
      <c r="F21" s="26" t="s">
        <v>109</v>
      </c>
      <c r="G21" s="83"/>
      <c r="H21" s="26" t="s">
        <v>109</v>
      </c>
      <c r="I21" s="83"/>
      <c r="J21" s="27"/>
      <c r="K21" s="69"/>
      <c r="L21" s="70"/>
      <c r="M21" s="71"/>
      <c r="N21" s="70"/>
      <c r="O21" s="71" t="s">
        <v>109</v>
      </c>
      <c r="P21" s="72"/>
      <c r="Q21" s="27"/>
      <c r="R21" s="67"/>
      <c r="S21" s="68"/>
      <c r="T21" s="67"/>
      <c r="U21" s="68"/>
      <c r="V21" s="67" t="s">
        <v>109</v>
      </c>
      <c r="W21" s="68"/>
      <c r="X21" s="27"/>
      <c r="Y21" s="31" t="s">
        <v>75</v>
      </c>
      <c r="Z21" s="136" t="s">
        <v>248</v>
      </c>
      <c r="AA21" s="31" t="s">
        <v>75</v>
      </c>
      <c r="AB21" s="136" t="s">
        <v>248</v>
      </c>
      <c r="AC21" s="27"/>
      <c r="AD21" s="67"/>
      <c r="AE21" s="46"/>
      <c r="AF21" s="67"/>
      <c r="AG21" s="46"/>
      <c r="AH21" s="67" t="s">
        <v>109</v>
      </c>
      <c r="AI21" s="68"/>
      <c r="AJ21" s="27"/>
      <c r="AK21" s="26" t="s">
        <v>109</v>
      </c>
      <c r="AL21" s="73"/>
      <c r="AM21" s="26" t="s">
        <v>109</v>
      </c>
      <c r="AN21" s="73"/>
      <c r="AO21" s="26" t="s">
        <v>109</v>
      </c>
      <c r="AP21" s="73"/>
      <c r="AQ21" s="27"/>
      <c r="AR21" s="74"/>
      <c r="AS21" s="68"/>
      <c r="AT21" s="74"/>
      <c r="AU21" s="68"/>
      <c r="AV21" s="74"/>
      <c r="AW21" s="68"/>
      <c r="AX21" s="74" t="s">
        <v>109</v>
      </c>
      <c r="AY21" s="68"/>
      <c r="AZ21" s="27"/>
      <c r="BA21" s="58" t="s">
        <v>109</v>
      </c>
      <c r="BB21" s="75"/>
      <c r="BC21" s="59" t="s">
        <v>109</v>
      </c>
      <c r="BD21" s="75"/>
      <c r="BE21" s="59" t="s">
        <v>109</v>
      </c>
      <c r="BF21" s="75"/>
      <c r="BG21" s="27"/>
      <c r="BH21" s="36" t="s">
        <v>75</v>
      </c>
      <c r="BI21" s="25" t="s">
        <v>140</v>
      </c>
      <c r="BJ21" s="36" t="s">
        <v>75</v>
      </c>
      <c r="BK21" s="25" t="s">
        <v>262</v>
      </c>
      <c r="BL21" s="27"/>
      <c r="BM21" s="142" t="s">
        <v>109</v>
      </c>
      <c r="BN21" s="46"/>
      <c r="BO21" s="27"/>
      <c r="BP21" s="74" t="s">
        <v>109</v>
      </c>
      <c r="BQ21" s="68"/>
      <c r="BR21" s="74" t="s">
        <v>109</v>
      </c>
      <c r="BS21" s="68"/>
      <c r="BT21" s="45"/>
      <c r="BU21" s="62"/>
      <c r="BV21" s="64"/>
      <c r="BW21" s="48"/>
      <c r="BX21" s="64"/>
      <c r="BY21" s="64"/>
      <c r="BZ21" s="50"/>
      <c r="CA21" s="65" t="s">
        <v>21</v>
      </c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</row>
    <row r="22" spans="1:94" ht="42" customHeight="1">
      <c r="A22" s="22">
        <v>10</v>
      </c>
      <c r="B22" s="23" t="s">
        <v>263</v>
      </c>
      <c r="C22" s="23" t="s">
        <v>264</v>
      </c>
      <c r="D22" s="23" t="s">
        <v>265</v>
      </c>
      <c r="E22" s="15"/>
      <c r="F22" s="26" t="s">
        <v>21</v>
      </c>
      <c r="G22" s="25" t="s">
        <v>232</v>
      </c>
      <c r="H22" s="26" t="s">
        <v>21</v>
      </c>
      <c r="I22" s="25" t="s">
        <v>232</v>
      </c>
      <c r="J22" s="27"/>
      <c r="K22" s="52" t="s">
        <v>84</v>
      </c>
      <c r="L22" s="53" t="s">
        <v>98</v>
      </c>
      <c r="M22" s="54" t="s">
        <v>21</v>
      </c>
      <c r="N22" s="29" t="s">
        <v>68</v>
      </c>
      <c r="O22" s="54" t="s">
        <v>21</v>
      </c>
      <c r="P22" s="29" t="s">
        <v>68</v>
      </c>
      <c r="Q22" s="27"/>
      <c r="R22" s="26" t="s">
        <v>21</v>
      </c>
      <c r="S22" s="25" t="s">
        <v>69</v>
      </c>
      <c r="T22" s="26" t="s">
        <v>21</v>
      </c>
      <c r="U22" s="25" t="s">
        <v>70</v>
      </c>
      <c r="V22" s="26" t="s">
        <v>21</v>
      </c>
      <c r="W22" s="25" t="s">
        <v>71</v>
      </c>
      <c r="X22" s="27"/>
      <c r="Y22" s="31" t="s">
        <v>84</v>
      </c>
      <c r="Z22" s="136" t="s">
        <v>127</v>
      </c>
      <c r="AA22" s="31" t="s">
        <v>21</v>
      </c>
      <c r="AB22" s="136" t="s">
        <v>74</v>
      </c>
      <c r="AC22" s="27"/>
      <c r="AD22" s="26" t="s">
        <v>84</v>
      </c>
      <c r="AE22" s="33" t="s">
        <v>234</v>
      </c>
      <c r="AF22" s="26" t="s">
        <v>84</v>
      </c>
      <c r="AG22" s="33" t="s">
        <v>235</v>
      </c>
      <c r="AH22" s="26" t="s">
        <v>84</v>
      </c>
      <c r="AI22" s="25" t="s">
        <v>236</v>
      </c>
      <c r="AJ22" s="27"/>
      <c r="AK22" s="26" t="s">
        <v>21</v>
      </c>
      <c r="AL22" s="57" t="s">
        <v>78</v>
      </c>
      <c r="AM22" s="26" t="s">
        <v>21</v>
      </c>
      <c r="AN22" s="25" t="s">
        <v>79</v>
      </c>
      <c r="AO22" s="26" t="s">
        <v>84</v>
      </c>
      <c r="AP22" s="25" t="s">
        <v>131</v>
      </c>
      <c r="AQ22" s="27"/>
      <c r="AR22" s="36" t="s">
        <v>75</v>
      </c>
      <c r="AS22" s="44" t="s">
        <v>139</v>
      </c>
      <c r="AT22" s="36" t="s">
        <v>84</v>
      </c>
      <c r="AU22" s="44" t="s">
        <v>115</v>
      </c>
      <c r="AV22" s="36" t="s">
        <v>21</v>
      </c>
      <c r="AW22" s="44" t="s">
        <v>83</v>
      </c>
      <c r="AX22" s="36" t="s">
        <v>21</v>
      </c>
      <c r="AY22" s="87" t="s">
        <v>103</v>
      </c>
      <c r="AZ22" s="27"/>
      <c r="BA22" s="58" t="s">
        <v>75</v>
      </c>
      <c r="BB22" s="33" t="s">
        <v>133</v>
      </c>
      <c r="BC22" s="59" t="s">
        <v>84</v>
      </c>
      <c r="BD22" s="25" t="s">
        <v>87</v>
      </c>
      <c r="BE22" s="59" t="s">
        <v>75</v>
      </c>
      <c r="BF22" s="33" t="s">
        <v>133</v>
      </c>
      <c r="BG22" s="27"/>
      <c r="BH22" s="36" t="s">
        <v>21</v>
      </c>
      <c r="BI22" s="25" t="s">
        <v>88</v>
      </c>
      <c r="BJ22" s="36" t="s">
        <v>21</v>
      </c>
      <c r="BK22" s="25" t="s">
        <v>89</v>
      </c>
      <c r="BL22" s="27"/>
      <c r="BM22" s="139" t="s">
        <v>21</v>
      </c>
      <c r="BN22" s="138" t="s">
        <v>237</v>
      </c>
      <c r="BO22" s="27"/>
      <c r="BP22" s="36" t="s">
        <v>21</v>
      </c>
      <c r="BQ22" s="44" t="s">
        <v>91</v>
      </c>
      <c r="BR22" s="36" t="s">
        <v>21</v>
      </c>
      <c r="BS22" s="38" t="s">
        <v>92</v>
      </c>
      <c r="BT22" s="45"/>
      <c r="BU22" s="62"/>
      <c r="BV22" s="63">
        <v>6</v>
      </c>
      <c r="BW22" s="48"/>
      <c r="BX22" s="64"/>
      <c r="BY22" s="63">
        <v>2</v>
      </c>
      <c r="BZ22" s="50"/>
      <c r="CA22" s="65" t="s">
        <v>21</v>
      </c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16"/>
      <c r="CN22" s="116"/>
      <c r="CO22" s="116"/>
      <c r="CP22" s="116"/>
    </row>
    <row r="23" spans="1:94" ht="42" customHeight="1">
      <c r="A23" s="22">
        <v>11</v>
      </c>
      <c r="B23" s="23" t="s">
        <v>266</v>
      </c>
      <c r="C23" s="23" t="s">
        <v>267</v>
      </c>
      <c r="D23" s="23" t="s">
        <v>268</v>
      </c>
      <c r="E23" s="15"/>
      <c r="F23" s="26" t="s">
        <v>21</v>
      </c>
      <c r="G23" s="25" t="s">
        <v>232</v>
      </c>
      <c r="H23" s="26" t="s">
        <v>21</v>
      </c>
      <c r="I23" s="78" t="s">
        <v>232</v>
      </c>
      <c r="J23" s="27"/>
      <c r="K23" s="52" t="s">
        <v>84</v>
      </c>
      <c r="L23" s="53" t="s">
        <v>98</v>
      </c>
      <c r="M23" s="54" t="s">
        <v>21</v>
      </c>
      <c r="N23" s="29" t="s">
        <v>68</v>
      </c>
      <c r="O23" s="54" t="s">
        <v>21</v>
      </c>
      <c r="P23" s="72"/>
      <c r="Q23" s="27"/>
      <c r="R23" s="26" t="s">
        <v>21</v>
      </c>
      <c r="S23" s="25" t="s">
        <v>69</v>
      </c>
      <c r="T23" s="26" t="s">
        <v>21</v>
      </c>
      <c r="U23" s="25" t="s">
        <v>70</v>
      </c>
      <c r="V23" s="26" t="s">
        <v>21</v>
      </c>
      <c r="W23" s="25" t="s">
        <v>71</v>
      </c>
      <c r="X23" s="27"/>
      <c r="Y23" s="31" t="s">
        <v>72</v>
      </c>
      <c r="Z23" s="136" t="s">
        <v>233</v>
      </c>
      <c r="AA23" s="31" t="s">
        <v>84</v>
      </c>
      <c r="AB23" s="136" t="s">
        <v>127</v>
      </c>
      <c r="AC23" s="27"/>
      <c r="AD23" s="26" t="s">
        <v>84</v>
      </c>
      <c r="AE23" s="33" t="s">
        <v>234</v>
      </c>
      <c r="AF23" s="26" t="s">
        <v>84</v>
      </c>
      <c r="AG23" s="33" t="s">
        <v>235</v>
      </c>
      <c r="AH23" s="26" t="s">
        <v>75</v>
      </c>
      <c r="AI23" s="33" t="s">
        <v>76</v>
      </c>
      <c r="AJ23" s="27"/>
      <c r="AK23" s="26" t="s">
        <v>21</v>
      </c>
      <c r="AL23" s="57" t="s">
        <v>78</v>
      </c>
      <c r="AM23" s="26" t="s">
        <v>84</v>
      </c>
      <c r="AN23" s="25" t="s">
        <v>130</v>
      </c>
      <c r="AO23" s="26" t="s">
        <v>84</v>
      </c>
      <c r="AP23" s="25" t="s">
        <v>131</v>
      </c>
      <c r="AQ23" s="27"/>
      <c r="AR23" s="36" t="s">
        <v>21</v>
      </c>
      <c r="AS23" s="44" t="s">
        <v>81</v>
      </c>
      <c r="AT23" s="36" t="s">
        <v>75</v>
      </c>
      <c r="AU23" s="44" t="s">
        <v>139</v>
      </c>
      <c r="AV23" s="36" t="s">
        <v>21</v>
      </c>
      <c r="AW23" s="44" t="s">
        <v>83</v>
      </c>
      <c r="AX23" s="36" t="s">
        <v>21</v>
      </c>
      <c r="AY23" s="87" t="s">
        <v>103</v>
      </c>
      <c r="AZ23" s="27"/>
      <c r="BA23" s="58" t="s">
        <v>84</v>
      </c>
      <c r="BB23" s="25" t="s">
        <v>87</v>
      </c>
      <c r="BC23" s="59" t="s">
        <v>84</v>
      </c>
      <c r="BD23" s="25" t="s">
        <v>87</v>
      </c>
      <c r="BE23" s="59" t="s">
        <v>84</v>
      </c>
      <c r="BF23" s="25" t="s">
        <v>87</v>
      </c>
      <c r="BG23" s="27"/>
      <c r="BH23" s="36" t="s">
        <v>21</v>
      </c>
      <c r="BI23" s="25" t="s">
        <v>88</v>
      </c>
      <c r="BJ23" s="36" t="s">
        <v>21</v>
      </c>
      <c r="BK23" s="25" t="s">
        <v>89</v>
      </c>
      <c r="BL23" s="27"/>
      <c r="BM23" s="139" t="s">
        <v>84</v>
      </c>
      <c r="BN23" s="145" t="s">
        <v>269</v>
      </c>
      <c r="BO23" s="27"/>
      <c r="BP23" s="36" t="s">
        <v>21</v>
      </c>
      <c r="BQ23" s="44" t="s">
        <v>91</v>
      </c>
      <c r="BR23" s="36" t="s">
        <v>21</v>
      </c>
      <c r="BS23" s="38" t="s">
        <v>92</v>
      </c>
      <c r="BT23" s="45"/>
      <c r="BU23" s="62"/>
      <c r="BV23" s="63">
        <v>3</v>
      </c>
      <c r="BW23" s="48"/>
      <c r="BX23" s="64"/>
      <c r="BY23" s="63">
        <v>9</v>
      </c>
      <c r="BZ23" s="50"/>
      <c r="CA23" s="65" t="s">
        <v>21</v>
      </c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</row>
    <row r="24" spans="1:94" ht="42" customHeight="1">
      <c r="A24" s="22">
        <v>12</v>
      </c>
      <c r="B24" s="23" t="s">
        <v>270</v>
      </c>
      <c r="C24" s="23" t="s">
        <v>161</v>
      </c>
      <c r="D24" s="23" t="s">
        <v>271</v>
      </c>
      <c r="E24" s="15"/>
      <c r="F24" s="26" t="s">
        <v>21</v>
      </c>
      <c r="G24" s="25" t="s">
        <v>232</v>
      </c>
      <c r="H24" s="26" t="s">
        <v>21</v>
      </c>
      <c r="I24" s="25" t="s">
        <v>232</v>
      </c>
      <c r="J24" s="27"/>
      <c r="K24" s="52" t="s">
        <v>84</v>
      </c>
      <c r="L24" s="53" t="s">
        <v>98</v>
      </c>
      <c r="M24" s="54" t="s">
        <v>84</v>
      </c>
      <c r="N24" s="53" t="s">
        <v>98</v>
      </c>
      <c r="O24" s="54" t="s">
        <v>84</v>
      </c>
      <c r="P24" s="53" t="s">
        <v>98</v>
      </c>
      <c r="Q24" s="27"/>
      <c r="R24" s="26" t="s">
        <v>21</v>
      </c>
      <c r="S24" s="25" t="s">
        <v>69</v>
      </c>
      <c r="T24" s="26" t="s">
        <v>21</v>
      </c>
      <c r="U24" s="25" t="s">
        <v>70</v>
      </c>
      <c r="V24" s="26" t="s">
        <v>21</v>
      </c>
      <c r="W24" s="25" t="s">
        <v>71</v>
      </c>
      <c r="X24" s="27"/>
      <c r="Y24" s="31" t="s">
        <v>72</v>
      </c>
      <c r="Z24" s="136" t="s">
        <v>233</v>
      </c>
      <c r="AA24" s="31" t="s">
        <v>72</v>
      </c>
      <c r="AB24" s="136" t="s">
        <v>74</v>
      </c>
      <c r="AC24" s="27"/>
      <c r="AD24" s="26" t="s">
        <v>75</v>
      </c>
      <c r="AE24" s="33" t="s">
        <v>76</v>
      </c>
      <c r="AF24" s="26" t="s">
        <v>75</v>
      </c>
      <c r="AG24" s="33" t="s">
        <v>76</v>
      </c>
      <c r="AH24" s="26" t="s">
        <v>75</v>
      </c>
      <c r="AI24" s="33" t="s">
        <v>76</v>
      </c>
      <c r="AJ24" s="27"/>
      <c r="AK24" s="26" t="s">
        <v>21</v>
      </c>
      <c r="AL24" s="25" t="s">
        <v>78</v>
      </c>
      <c r="AM24" s="26" t="s">
        <v>84</v>
      </c>
      <c r="AN24" s="35" t="s">
        <v>130</v>
      </c>
      <c r="AO24" s="26" t="s">
        <v>84</v>
      </c>
      <c r="AP24" s="35" t="s">
        <v>131</v>
      </c>
      <c r="AQ24" s="27"/>
      <c r="AR24" s="36" t="s">
        <v>75</v>
      </c>
      <c r="AS24" s="44" t="s">
        <v>139</v>
      </c>
      <c r="AT24" s="36" t="s">
        <v>84</v>
      </c>
      <c r="AU24" s="44" t="s">
        <v>115</v>
      </c>
      <c r="AV24" s="36" t="s">
        <v>21</v>
      </c>
      <c r="AW24" s="44" t="s">
        <v>83</v>
      </c>
      <c r="AX24" s="36" t="s">
        <v>21</v>
      </c>
      <c r="AY24" s="87" t="s">
        <v>103</v>
      </c>
      <c r="AZ24" s="27"/>
      <c r="BA24" s="58" t="s">
        <v>21</v>
      </c>
      <c r="BB24" s="25" t="s">
        <v>86</v>
      </c>
      <c r="BC24" s="59" t="s">
        <v>21</v>
      </c>
      <c r="BD24" s="25" t="s">
        <v>86</v>
      </c>
      <c r="BE24" s="59" t="s">
        <v>21</v>
      </c>
      <c r="BF24" s="25" t="s">
        <v>86</v>
      </c>
      <c r="BG24" s="27"/>
      <c r="BH24" s="36" t="s">
        <v>21</v>
      </c>
      <c r="BI24" s="25" t="s">
        <v>88</v>
      </c>
      <c r="BJ24" s="36" t="s">
        <v>21</v>
      </c>
      <c r="BK24" s="25" t="s">
        <v>89</v>
      </c>
      <c r="BL24" s="27"/>
      <c r="BM24" s="139" t="s">
        <v>21</v>
      </c>
      <c r="BN24" s="138" t="s">
        <v>237</v>
      </c>
      <c r="BO24" s="27"/>
      <c r="BP24" s="36" t="s">
        <v>21</v>
      </c>
      <c r="BQ24" s="44" t="s">
        <v>91</v>
      </c>
      <c r="BR24" s="36" t="s">
        <v>21</v>
      </c>
      <c r="BS24" s="38" t="s">
        <v>92</v>
      </c>
      <c r="BT24" s="45"/>
      <c r="BU24" s="79">
        <v>2</v>
      </c>
      <c r="BV24" s="63">
        <v>6</v>
      </c>
      <c r="BW24" s="48"/>
      <c r="BX24" s="64"/>
      <c r="BY24" s="64"/>
      <c r="BZ24" s="50"/>
      <c r="CA24" s="65" t="s">
        <v>21</v>
      </c>
      <c r="CB24" s="116"/>
      <c r="CC24" s="116"/>
      <c r="CD24" s="116"/>
      <c r="CE24" s="116"/>
      <c r="CF24" s="116"/>
      <c r="CG24" s="116"/>
      <c r="CH24" s="116"/>
      <c r="CI24" s="116"/>
      <c r="CJ24" s="116"/>
      <c r="CK24" s="116"/>
      <c r="CL24" s="116"/>
      <c r="CM24" s="116"/>
      <c r="CN24" s="116"/>
      <c r="CO24" s="116"/>
      <c r="CP24" s="116"/>
    </row>
    <row r="25" spans="1:94" ht="42" customHeight="1">
      <c r="A25" s="22">
        <v>13</v>
      </c>
      <c r="B25" s="23" t="s">
        <v>197</v>
      </c>
      <c r="C25" s="23" t="s">
        <v>208</v>
      </c>
      <c r="D25" s="23" t="s">
        <v>272</v>
      </c>
      <c r="E25" s="15"/>
      <c r="F25" s="26" t="s">
        <v>21</v>
      </c>
      <c r="G25" s="25" t="s">
        <v>232</v>
      </c>
      <c r="H25" s="26" t="s">
        <v>21</v>
      </c>
      <c r="I25" s="78" t="s">
        <v>232</v>
      </c>
      <c r="J25" s="27"/>
      <c r="K25" s="52" t="s">
        <v>21</v>
      </c>
      <c r="L25" s="46"/>
      <c r="M25" s="54" t="s">
        <v>21</v>
      </c>
      <c r="N25" s="29" t="s">
        <v>68</v>
      </c>
      <c r="O25" s="54" t="s">
        <v>21</v>
      </c>
      <c r="P25" s="29" t="s">
        <v>68</v>
      </c>
      <c r="Q25" s="27"/>
      <c r="R25" s="26" t="s">
        <v>21</v>
      </c>
      <c r="S25" s="25" t="s">
        <v>69</v>
      </c>
      <c r="T25" s="26" t="s">
        <v>21</v>
      </c>
      <c r="U25" s="25" t="s">
        <v>70</v>
      </c>
      <c r="V25" s="26" t="s">
        <v>21</v>
      </c>
      <c r="W25" s="25" t="s">
        <v>71</v>
      </c>
      <c r="X25" s="27"/>
      <c r="Y25" s="31" t="s">
        <v>72</v>
      </c>
      <c r="Z25" s="136" t="s">
        <v>233</v>
      </c>
      <c r="AA25" s="31" t="s">
        <v>72</v>
      </c>
      <c r="AB25" s="136" t="s">
        <v>74</v>
      </c>
      <c r="AC25" s="27"/>
      <c r="AD25" s="26" t="s">
        <v>21</v>
      </c>
      <c r="AE25" s="79" t="s">
        <v>273</v>
      </c>
      <c r="AF25" s="26" t="s">
        <v>84</v>
      </c>
      <c r="AG25" s="33" t="s">
        <v>235</v>
      </c>
      <c r="AH25" s="26" t="s">
        <v>84</v>
      </c>
      <c r="AI25" s="25" t="s">
        <v>236</v>
      </c>
      <c r="AJ25" s="27"/>
      <c r="AK25" s="26" t="s">
        <v>21</v>
      </c>
      <c r="AL25" s="25" t="s">
        <v>78</v>
      </c>
      <c r="AM25" s="26" t="s">
        <v>21</v>
      </c>
      <c r="AN25" s="85" t="s">
        <v>79</v>
      </c>
      <c r="AO25" s="26" t="s">
        <v>84</v>
      </c>
      <c r="AP25" s="35" t="s">
        <v>131</v>
      </c>
      <c r="AQ25" s="27"/>
      <c r="AR25" s="36" t="s">
        <v>84</v>
      </c>
      <c r="AS25" s="44" t="s">
        <v>138</v>
      </c>
      <c r="AT25" s="36" t="s">
        <v>84</v>
      </c>
      <c r="AU25" s="44" t="s">
        <v>115</v>
      </c>
      <c r="AV25" s="36" t="s">
        <v>21</v>
      </c>
      <c r="AW25" s="44" t="s">
        <v>83</v>
      </c>
      <c r="AX25" s="36" t="s">
        <v>21</v>
      </c>
      <c r="AY25" s="87" t="s">
        <v>103</v>
      </c>
      <c r="AZ25" s="27"/>
      <c r="BA25" s="58" t="s">
        <v>21</v>
      </c>
      <c r="BB25" s="25" t="s">
        <v>86</v>
      </c>
      <c r="BC25" s="59" t="s">
        <v>84</v>
      </c>
      <c r="BD25" s="25" t="s">
        <v>87</v>
      </c>
      <c r="BE25" s="59" t="s">
        <v>21</v>
      </c>
      <c r="BF25" s="25" t="s">
        <v>86</v>
      </c>
      <c r="BG25" s="27"/>
      <c r="BH25" s="36" t="s">
        <v>21</v>
      </c>
      <c r="BI25" s="25" t="s">
        <v>88</v>
      </c>
      <c r="BJ25" s="36" t="s">
        <v>21</v>
      </c>
      <c r="BK25" s="25" t="s">
        <v>89</v>
      </c>
      <c r="BL25" s="27"/>
      <c r="BM25" s="139" t="s">
        <v>21</v>
      </c>
      <c r="BN25" s="33" t="s">
        <v>274</v>
      </c>
      <c r="BO25" s="27"/>
      <c r="BP25" s="36" t="s">
        <v>21</v>
      </c>
      <c r="BQ25" s="86" t="s">
        <v>275</v>
      </c>
      <c r="BR25" s="36" t="s">
        <v>21</v>
      </c>
      <c r="BS25" s="38" t="s">
        <v>92</v>
      </c>
      <c r="BT25" s="45"/>
      <c r="BU25" s="62"/>
      <c r="BV25" s="63">
        <v>2</v>
      </c>
      <c r="BW25" s="48"/>
      <c r="BX25" s="64"/>
      <c r="BY25" s="63">
        <v>3</v>
      </c>
      <c r="BZ25" s="50"/>
      <c r="CA25" s="65" t="s">
        <v>21</v>
      </c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</row>
    <row r="26" spans="1:94" ht="42" customHeight="1">
      <c r="A26" s="22">
        <v>14</v>
      </c>
      <c r="B26" s="146" t="s">
        <v>276</v>
      </c>
      <c r="C26" s="146" t="s">
        <v>277</v>
      </c>
      <c r="D26" s="146" t="s">
        <v>278</v>
      </c>
      <c r="E26" s="15"/>
      <c r="F26" s="26" t="s">
        <v>21</v>
      </c>
      <c r="G26" s="25" t="s">
        <v>232</v>
      </c>
      <c r="H26" s="26" t="s">
        <v>21</v>
      </c>
      <c r="I26" s="25" t="s">
        <v>232</v>
      </c>
      <c r="J26" s="27"/>
      <c r="K26" s="52" t="s">
        <v>75</v>
      </c>
      <c r="L26" s="85" t="s">
        <v>279</v>
      </c>
      <c r="M26" s="54" t="s">
        <v>84</v>
      </c>
      <c r="N26" s="53" t="s">
        <v>98</v>
      </c>
      <c r="O26" s="54" t="s">
        <v>84</v>
      </c>
      <c r="P26" s="53" t="s">
        <v>98</v>
      </c>
      <c r="Q26" s="27"/>
      <c r="R26" s="26" t="s">
        <v>21</v>
      </c>
      <c r="S26" s="25" t="s">
        <v>69</v>
      </c>
      <c r="T26" s="26" t="s">
        <v>21</v>
      </c>
      <c r="U26" s="25" t="s">
        <v>70</v>
      </c>
      <c r="V26" s="26" t="s">
        <v>21</v>
      </c>
      <c r="W26" s="25" t="s">
        <v>71</v>
      </c>
      <c r="X26" s="27"/>
      <c r="Y26" s="31" t="s">
        <v>75</v>
      </c>
      <c r="Z26" s="136" t="s">
        <v>248</v>
      </c>
      <c r="AA26" s="31" t="s">
        <v>84</v>
      </c>
      <c r="AB26" s="143" t="s">
        <v>127</v>
      </c>
      <c r="AC26" s="27"/>
      <c r="AD26" s="26" t="s">
        <v>75</v>
      </c>
      <c r="AE26" s="33" t="s">
        <v>76</v>
      </c>
      <c r="AF26" s="26" t="s">
        <v>84</v>
      </c>
      <c r="AG26" s="33" t="s">
        <v>235</v>
      </c>
      <c r="AH26" s="26" t="s">
        <v>75</v>
      </c>
      <c r="AI26" s="33" t="s">
        <v>76</v>
      </c>
      <c r="AJ26" s="27"/>
      <c r="AK26" s="26" t="s">
        <v>21</v>
      </c>
      <c r="AL26" s="25" t="s">
        <v>78</v>
      </c>
      <c r="AM26" s="26" t="s">
        <v>84</v>
      </c>
      <c r="AN26" s="35" t="s">
        <v>130</v>
      </c>
      <c r="AO26" s="26" t="s">
        <v>84</v>
      </c>
      <c r="AP26" s="35" t="s">
        <v>131</v>
      </c>
      <c r="AQ26" s="27"/>
      <c r="AR26" s="36" t="s">
        <v>84</v>
      </c>
      <c r="AS26" s="44" t="s">
        <v>138</v>
      </c>
      <c r="AT26" s="36" t="s">
        <v>75</v>
      </c>
      <c r="AU26" s="44" t="s">
        <v>139</v>
      </c>
      <c r="AV26" s="36" t="s">
        <v>84</v>
      </c>
      <c r="AW26" s="44" t="s">
        <v>160</v>
      </c>
      <c r="AX26" s="36" t="s">
        <v>21</v>
      </c>
      <c r="AY26" s="87" t="s">
        <v>103</v>
      </c>
      <c r="AZ26" s="27"/>
      <c r="BA26" s="58" t="s">
        <v>84</v>
      </c>
      <c r="BB26" s="25" t="s">
        <v>87</v>
      </c>
      <c r="BC26" s="59" t="s">
        <v>84</v>
      </c>
      <c r="BD26" s="25" t="s">
        <v>87</v>
      </c>
      <c r="BE26" s="59" t="s">
        <v>84</v>
      </c>
      <c r="BF26" s="25" t="s">
        <v>87</v>
      </c>
      <c r="BG26" s="27"/>
      <c r="BH26" s="36" t="s">
        <v>84</v>
      </c>
      <c r="BI26" s="25" t="s">
        <v>104</v>
      </c>
      <c r="BJ26" s="36" t="s">
        <v>21</v>
      </c>
      <c r="BK26" s="25" t="s">
        <v>89</v>
      </c>
      <c r="BL26" s="27"/>
      <c r="BM26" s="139" t="s">
        <v>84</v>
      </c>
      <c r="BN26" s="145" t="s">
        <v>269</v>
      </c>
      <c r="BO26" s="27"/>
      <c r="BP26" s="36" t="s">
        <v>84</v>
      </c>
      <c r="BQ26" s="86" t="s">
        <v>280</v>
      </c>
      <c r="BR26" s="36" t="s">
        <v>84</v>
      </c>
      <c r="BS26" s="81" t="s">
        <v>281</v>
      </c>
      <c r="BT26" s="45"/>
      <c r="BU26" s="62"/>
      <c r="BV26" s="63">
        <v>3</v>
      </c>
      <c r="BW26" s="48"/>
      <c r="BX26" s="64"/>
      <c r="BY26" s="63">
        <v>2</v>
      </c>
      <c r="BZ26" s="50"/>
      <c r="CA26" s="65" t="s">
        <v>84</v>
      </c>
      <c r="CB26" s="116"/>
      <c r="CC26" s="116"/>
      <c r="CD26" s="116"/>
      <c r="CE26" s="116"/>
      <c r="CF26" s="116"/>
      <c r="CG26" s="116"/>
      <c r="CH26" s="116"/>
      <c r="CI26" s="116"/>
      <c r="CJ26" s="116"/>
      <c r="CK26" s="116"/>
      <c r="CL26" s="116"/>
      <c r="CM26" s="116"/>
      <c r="CN26" s="116"/>
      <c r="CO26" s="116"/>
      <c r="CP26" s="116"/>
    </row>
    <row r="27" spans="1:94" ht="42" customHeight="1">
      <c r="A27" s="22">
        <v>15</v>
      </c>
      <c r="B27" s="23" t="s">
        <v>282</v>
      </c>
      <c r="C27" s="23" t="s">
        <v>283</v>
      </c>
      <c r="D27" s="23" t="s">
        <v>284</v>
      </c>
      <c r="E27" s="15"/>
      <c r="F27" s="26" t="s">
        <v>21</v>
      </c>
      <c r="G27" s="25" t="s">
        <v>232</v>
      </c>
      <c r="H27" s="26" t="s">
        <v>21</v>
      </c>
      <c r="I27" s="25" t="s">
        <v>232</v>
      </c>
      <c r="J27" s="27"/>
      <c r="K27" s="52" t="s">
        <v>21</v>
      </c>
      <c r="L27" s="29" t="s">
        <v>68</v>
      </c>
      <c r="M27" s="54" t="s">
        <v>21</v>
      </c>
      <c r="N27" s="29" t="s">
        <v>68</v>
      </c>
      <c r="O27" s="54" t="s">
        <v>21</v>
      </c>
      <c r="P27" s="29" t="s">
        <v>68</v>
      </c>
      <c r="Q27" s="27"/>
      <c r="R27" s="26" t="s">
        <v>21</v>
      </c>
      <c r="S27" s="25" t="s">
        <v>69</v>
      </c>
      <c r="T27" s="26" t="s">
        <v>21</v>
      </c>
      <c r="U27" s="25" t="s">
        <v>70</v>
      </c>
      <c r="V27" s="26" t="s">
        <v>21</v>
      </c>
      <c r="W27" s="25" t="s">
        <v>71</v>
      </c>
      <c r="X27" s="27"/>
      <c r="Y27" s="31" t="s">
        <v>21</v>
      </c>
      <c r="Z27" s="136" t="s">
        <v>233</v>
      </c>
      <c r="AA27" s="31" t="s">
        <v>21</v>
      </c>
      <c r="AB27" s="136" t="s">
        <v>74</v>
      </c>
      <c r="AC27" s="27"/>
      <c r="AD27" s="26" t="s">
        <v>75</v>
      </c>
      <c r="AE27" s="33" t="s">
        <v>76</v>
      </c>
      <c r="AF27" s="26" t="s">
        <v>75</v>
      </c>
      <c r="AG27" s="33" t="s">
        <v>76</v>
      </c>
      <c r="AH27" s="26" t="s">
        <v>75</v>
      </c>
      <c r="AI27" s="33" t="s">
        <v>76</v>
      </c>
      <c r="AJ27" s="27"/>
      <c r="AK27" s="26" t="s">
        <v>21</v>
      </c>
      <c r="AL27" s="57" t="s">
        <v>78</v>
      </c>
      <c r="AM27" s="26" t="s">
        <v>21</v>
      </c>
      <c r="AN27" s="25" t="s">
        <v>79</v>
      </c>
      <c r="AO27" s="26" t="s">
        <v>21</v>
      </c>
      <c r="AP27" s="25" t="s">
        <v>80</v>
      </c>
      <c r="AQ27" s="27"/>
      <c r="AR27" s="36" t="s">
        <v>75</v>
      </c>
      <c r="AS27" s="44" t="s">
        <v>139</v>
      </c>
      <c r="AT27" s="36" t="s">
        <v>84</v>
      </c>
      <c r="AU27" s="44" t="s">
        <v>115</v>
      </c>
      <c r="AV27" s="36" t="s">
        <v>21</v>
      </c>
      <c r="AW27" s="44" t="s">
        <v>83</v>
      </c>
      <c r="AX27" s="36" t="s">
        <v>21</v>
      </c>
      <c r="AY27" s="87" t="s">
        <v>103</v>
      </c>
      <c r="AZ27" s="27"/>
      <c r="BA27" s="58" t="s">
        <v>21</v>
      </c>
      <c r="BB27" s="25" t="s">
        <v>86</v>
      </c>
      <c r="BC27" s="59" t="s">
        <v>21</v>
      </c>
      <c r="BD27" s="25" t="s">
        <v>86</v>
      </c>
      <c r="BE27" s="59" t="s">
        <v>84</v>
      </c>
      <c r="BF27" s="25" t="s">
        <v>87</v>
      </c>
      <c r="BG27" s="27"/>
      <c r="BH27" s="36" t="s">
        <v>21</v>
      </c>
      <c r="BI27" s="25" t="s">
        <v>88</v>
      </c>
      <c r="BJ27" s="36" t="s">
        <v>21</v>
      </c>
      <c r="BK27" s="25" t="s">
        <v>89</v>
      </c>
      <c r="BL27" s="27"/>
      <c r="BM27" s="139" t="s">
        <v>21</v>
      </c>
      <c r="BN27" s="33" t="s">
        <v>274</v>
      </c>
      <c r="BO27" s="27"/>
      <c r="BP27" s="36" t="s">
        <v>21</v>
      </c>
      <c r="BQ27" s="44" t="s">
        <v>91</v>
      </c>
      <c r="BR27" s="36" t="s">
        <v>21</v>
      </c>
      <c r="BS27" s="38" t="s">
        <v>92</v>
      </c>
      <c r="BT27" s="45"/>
      <c r="BU27" s="62"/>
      <c r="BV27" s="63">
        <v>3</v>
      </c>
      <c r="BW27" s="48"/>
      <c r="BX27" s="64"/>
      <c r="BY27" s="63">
        <v>2</v>
      </c>
      <c r="BZ27" s="50"/>
      <c r="CA27" s="65" t="s">
        <v>21</v>
      </c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</row>
    <row r="28" spans="1:94" ht="42" customHeight="1">
      <c r="A28" s="22">
        <v>16</v>
      </c>
      <c r="B28" s="23" t="s">
        <v>282</v>
      </c>
      <c r="C28" s="23" t="s">
        <v>285</v>
      </c>
      <c r="D28" s="23" t="s">
        <v>286</v>
      </c>
      <c r="E28" s="15"/>
      <c r="F28" s="26" t="s">
        <v>75</v>
      </c>
      <c r="G28" s="25" t="s">
        <v>287</v>
      </c>
      <c r="H28" s="96" t="s">
        <v>75</v>
      </c>
      <c r="I28" s="25" t="s">
        <v>288</v>
      </c>
      <c r="J28" s="27"/>
      <c r="K28" s="69"/>
      <c r="L28" s="62"/>
      <c r="M28" s="71"/>
      <c r="N28" s="62"/>
      <c r="O28" s="71" t="s">
        <v>109</v>
      </c>
      <c r="P28" s="62"/>
      <c r="Q28" s="27"/>
      <c r="R28" s="67"/>
      <c r="S28" s="68"/>
      <c r="T28" s="67"/>
      <c r="U28" s="68"/>
      <c r="V28" s="67" t="s">
        <v>109</v>
      </c>
      <c r="W28" s="68"/>
      <c r="X28" s="27"/>
      <c r="Y28" s="31" t="s">
        <v>75</v>
      </c>
      <c r="Z28" s="136" t="s">
        <v>248</v>
      </c>
      <c r="AA28" s="31" t="s">
        <v>75</v>
      </c>
      <c r="AB28" s="136" t="s">
        <v>248</v>
      </c>
      <c r="AC28" s="27"/>
      <c r="AD28" s="67"/>
      <c r="AE28" s="68"/>
      <c r="AF28" s="67"/>
      <c r="AG28" s="68"/>
      <c r="AH28" s="67" t="s">
        <v>109</v>
      </c>
      <c r="AI28" s="68"/>
      <c r="AJ28" s="27"/>
      <c r="AK28" s="26" t="s">
        <v>84</v>
      </c>
      <c r="AL28" s="25" t="s">
        <v>100</v>
      </c>
      <c r="AM28" s="26" t="s">
        <v>75</v>
      </c>
      <c r="AN28" s="35" t="s">
        <v>101</v>
      </c>
      <c r="AO28" s="26" t="s">
        <v>75</v>
      </c>
      <c r="AP28" s="35" t="s">
        <v>102</v>
      </c>
      <c r="AQ28" s="27"/>
      <c r="AR28" s="36" t="s">
        <v>21</v>
      </c>
      <c r="AS28" s="44" t="s">
        <v>81</v>
      </c>
      <c r="AT28" s="36" t="s">
        <v>84</v>
      </c>
      <c r="AU28" s="44" t="s">
        <v>115</v>
      </c>
      <c r="AV28" s="36" t="s">
        <v>84</v>
      </c>
      <c r="AW28" s="44" t="s">
        <v>160</v>
      </c>
      <c r="AX28" s="36" t="s">
        <v>84</v>
      </c>
      <c r="AY28" s="38" t="s">
        <v>85</v>
      </c>
      <c r="AZ28" s="27"/>
      <c r="BA28" s="58" t="s">
        <v>109</v>
      </c>
      <c r="BB28" s="62"/>
      <c r="BC28" s="59" t="s">
        <v>109</v>
      </c>
      <c r="BD28" s="75"/>
      <c r="BE28" s="59" t="s">
        <v>109</v>
      </c>
      <c r="BF28" s="75"/>
      <c r="BG28" s="27"/>
      <c r="BH28" s="36" t="s">
        <v>75</v>
      </c>
      <c r="BI28" s="25" t="s">
        <v>140</v>
      </c>
      <c r="BJ28" s="36" t="s">
        <v>75</v>
      </c>
      <c r="BK28" s="25" t="s">
        <v>262</v>
      </c>
      <c r="BL28" s="27"/>
      <c r="BM28" s="142" t="s">
        <v>75</v>
      </c>
      <c r="BN28" s="68"/>
      <c r="BO28" s="27"/>
      <c r="BP28" s="36" t="s">
        <v>84</v>
      </c>
      <c r="BQ28" s="38" t="s">
        <v>289</v>
      </c>
      <c r="BR28" s="36" t="s">
        <v>84</v>
      </c>
      <c r="BS28" s="38" t="s">
        <v>290</v>
      </c>
      <c r="BT28" s="45"/>
      <c r="BU28" s="79">
        <v>5</v>
      </c>
      <c r="BV28" s="63">
        <v>33</v>
      </c>
      <c r="BW28" s="48"/>
      <c r="BX28" s="64"/>
      <c r="BY28" s="63">
        <v>1</v>
      </c>
      <c r="BZ28" s="50"/>
      <c r="CA28" s="65" t="s">
        <v>75</v>
      </c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</row>
    <row r="29" spans="1:94" ht="42" customHeight="1">
      <c r="A29" s="22">
        <v>17</v>
      </c>
      <c r="B29" s="23" t="s">
        <v>291</v>
      </c>
      <c r="C29" s="23" t="s">
        <v>292</v>
      </c>
      <c r="D29" s="23" t="s">
        <v>293</v>
      </c>
      <c r="E29" s="15"/>
      <c r="F29" s="26" t="s">
        <v>21</v>
      </c>
      <c r="G29" s="25" t="s">
        <v>232</v>
      </c>
      <c r="H29" s="31" t="s">
        <v>21</v>
      </c>
      <c r="I29" s="147" t="s">
        <v>232</v>
      </c>
      <c r="J29" s="27"/>
      <c r="K29" s="52" t="s">
        <v>21</v>
      </c>
      <c r="L29" s="29" t="s">
        <v>68</v>
      </c>
      <c r="M29" s="54" t="s">
        <v>21</v>
      </c>
      <c r="N29" s="29" t="s">
        <v>68</v>
      </c>
      <c r="O29" s="54" t="s">
        <v>21</v>
      </c>
      <c r="P29" s="29" t="s">
        <v>68</v>
      </c>
      <c r="Q29" s="27"/>
      <c r="R29" s="26" t="s">
        <v>21</v>
      </c>
      <c r="S29" s="25" t="s">
        <v>69</v>
      </c>
      <c r="T29" s="26" t="s">
        <v>21</v>
      </c>
      <c r="U29" s="25" t="s">
        <v>70</v>
      </c>
      <c r="V29" s="26" t="s">
        <v>21</v>
      </c>
      <c r="W29" s="25" t="s">
        <v>71</v>
      </c>
      <c r="X29" s="27"/>
      <c r="Y29" s="31" t="s">
        <v>72</v>
      </c>
      <c r="Z29" s="136" t="s">
        <v>233</v>
      </c>
      <c r="AA29" s="31" t="s">
        <v>72</v>
      </c>
      <c r="AB29" s="136" t="s">
        <v>74</v>
      </c>
      <c r="AC29" s="27"/>
      <c r="AD29" s="26" t="s">
        <v>84</v>
      </c>
      <c r="AE29" s="33" t="s">
        <v>234</v>
      </c>
      <c r="AF29" s="26" t="s">
        <v>84</v>
      </c>
      <c r="AG29" s="25" t="s">
        <v>235</v>
      </c>
      <c r="AH29" s="26" t="s">
        <v>84</v>
      </c>
      <c r="AI29" s="25" t="s">
        <v>236</v>
      </c>
      <c r="AJ29" s="27"/>
      <c r="AK29" s="26" t="s">
        <v>21</v>
      </c>
      <c r="AL29" s="25" t="s">
        <v>78</v>
      </c>
      <c r="AM29" s="26" t="s">
        <v>84</v>
      </c>
      <c r="AN29" s="35" t="s">
        <v>130</v>
      </c>
      <c r="AO29" s="26" t="s">
        <v>84</v>
      </c>
      <c r="AP29" s="35" t="s">
        <v>131</v>
      </c>
      <c r="AQ29" s="27"/>
      <c r="AR29" s="36" t="s">
        <v>21</v>
      </c>
      <c r="AS29" s="44" t="s">
        <v>81</v>
      </c>
      <c r="AT29" s="36" t="s">
        <v>21</v>
      </c>
      <c r="AU29" s="44" t="s">
        <v>82</v>
      </c>
      <c r="AV29" s="36" t="s">
        <v>21</v>
      </c>
      <c r="AW29" s="44" t="s">
        <v>83</v>
      </c>
      <c r="AX29" s="36" t="s">
        <v>21</v>
      </c>
      <c r="AY29" s="87" t="s">
        <v>103</v>
      </c>
      <c r="AZ29" s="27"/>
      <c r="BA29" s="58" t="s">
        <v>21</v>
      </c>
      <c r="BB29" s="25" t="s">
        <v>86</v>
      </c>
      <c r="BC29" s="59" t="s">
        <v>21</v>
      </c>
      <c r="BD29" s="25" t="s">
        <v>86</v>
      </c>
      <c r="BE29" s="59" t="s">
        <v>21</v>
      </c>
      <c r="BF29" s="25" t="s">
        <v>86</v>
      </c>
      <c r="BG29" s="27"/>
      <c r="BH29" s="36" t="s">
        <v>21</v>
      </c>
      <c r="BI29" s="25" t="s">
        <v>88</v>
      </c>
      <c r="BJ29" s="36" t="s">
        <v>21</v>
      </c>
      <c r="BK29" s="25" t="s">
        <v>89</v>
      </c>
      <c r="BL29" s="27"/>
      <c r="BM29" s="139" t="s">
        <v>21</v>
      </c>
      <c r="BN29" s="138" t="s">
        <v>237</v>
      </c>
      <c r="BO29" s="27"/>
      <c r="BP29" s="36" t="s">
        <v>21</v>
      </c>
      <c r="BQ29" s="44" t="s">
        <v>91</v>
      </c>
      <c r="BR29" s="36" t="s">
        <v>21</v>
      </c>
      <c r="BS29" s="38" t="s">
        <v>92</v>
      </c>
      <c r="BT29" s="45"/>
      <c r="BU29" s="62"/>
      <c r="BV29" s="63">
        <v>3</v>
      </c>
      <c r="BW29" s="48"/>
      <c r="BX29" s="64"/>
      <c r="BY29" s="63">
        <v>7</v>
      </c>
      <c r="BZ29" s="50"/>
      <c r="CA29" s="65" t="s">
        <v>21</v>
      </c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</row>
    <row r="30" spans="1:94" ht="42" customHeight="1">
      <c r="A30" s="22">
        <v>18</v>
      </c>
      <c r="B30" s="23" t="s">
        <v>294</v>
      </c>
      <c r="C30" s="23" t="s">
        <v>295</v>
      </c>
      <c r="D30" s="23" t="s">
        <v>296</v>
      </c>
      <c r="E30" s="15"/>
      <c r="F30" s="26" t="s">
        <v>21</v>
      </c>
      <c r="G30" s="25" t="s">
        <v>232</v>
      </c>
      <c r="H30" s="148" t="s">
        <v>21</v>
      </c>
      <c r="I30" s="25" t="s">
        <v>232</v>
      </c>
      <c r="J30" s="27"/>
      <c r="K30" s="52" t="s">
        <v>21</v>
      </c>
      <c r="L30" s="29" t="s">
        <v>68</v>
      </c>
      <c r="M30" s="54" t="s">
        <v>21</v>
      </c>
      <c r="N30" s="29" t="s">
        <v>68</v>
      </c>
      <c r="O30" s="54" t="s">
        <v>21</v>
      </c>
      <c r="P30" s="29" t="s">
        <v>68</v>
      </c>
      <c r="Q30" s="27"/>
      <c r="R30" s="26" t="s">
        <v>21</v>
      </c>
      <c r="S30" s="25" t="s">
        <v>69</v>
      </c>
      <c r="T30" s="26" t="s">
        <v>21</v>
      </c>
      <c r="U30" s="25" t="s">
        <v>70</v>
      </c>
      <c r="V30" s="26" t="s">
        <v>21</v>
      </c>
      <c r="W30" s="25" t="s">
        <v>71</v>
      </c>
      <c r="X30" s="27"/>
      <c r="Y30" s="31" t="s">
        <v>72</v>
      </c>
      <c r="Z30" s="136" t="s">
        <v>233</v>
      </c>
      <c r="AA30" s="31" t="s">
        <v>72</v>
      </c>
      <c r="AB30" s="136" t="s">
        <v>74</v>
      </c>
      <c r="AC30" s="27"/>
      <c r="AD30" s="26" t="s">
        <v>84</v>
      </c>
      <c r="AE30" s="33" t="s">
        <v>234</v>
      </c>
      <c r="AF30" s="26" t="s">
        <v>84</v>
      </c>
      <c r="AG30" s="25" t="s">
        <v>235</v>
      </c>
      <c r="AH30" s="26" t="s">
        <v>84</v>
      </c>
      <c r="AI30" s="25" t="s">
        <v>236</v>
      </c>
      <c r="AJ30" s="27"/>
      <c r="AK30" s="26" t="s">
        <v>21</v>
      </c>
      <c r="AL30" s="57" t="s">
        <v>78</v>
      </c>
      <c r="AM30" s="26" t="s">
        <v>21</v>
      </c>
      <c r="AN30" s="25" t="s">
        <v>79</v>
      </c>
      <c r="AO30" s="26" t="s">
        <v>21</v>
      </c>
      <c r="AP30" s="25" t="s">
        <v>80</v>
      </c>
      <c r="AQ30" s="27"/>
      <c r="AR30" s="36" t="s">
        <v>84</v>
      </c>
      <c r="AS30" s="44" t="s">
        <v>138</v>
      </c>
      <c r="AT30" s="36" t="s">
        <v>84</v>
      </c>
      <c r="AU30" s="44" t="s">
        <v>115</v>
      </c>
      <c r="AV30" s="36" t="s">
        <v>21</v>
      </c>
      <c r="AW30" s="44" t="s">
        <v>83</v>
      </c>
      <c r="AX30" s="36" t="s">
        <v>21</v>
      </c>
      <c r="AY30" s="87" t="s">
        <v>103</v>
      </c>
      <c r="AZ30" s="27"/>
      <c r="BA30" s="58" t="s">
        <v>21</v>
      </c>
      <c r="BB30" s="25" t="s">
        <v>86</v>
      </c>
      <c r="BC30" s="59" t="s">
        <v>84</v>
      </c>
      <c r="BD30" s="25" t="s">
        <v>87</v>
      </c>
      <c r="BE30" s="59" t="s">
        <v>21</v>
      </c>
      <c r="BF30" s="25" t="s">
        <v>86</v>
      </c>
      <c r="BG30" s="27"/>
      <c r="BH30" s="36" t="s">
        <v>21</v>
      </c>
      <c r="BI30" s="25" t="s">
        <v>88</v>
      </c>
      <c r="BJ30" s="36" t="s">
        <v>21</v>
      </c>
      <c r="BK30" s="25" t="s">
        <v>89</v>
      </c>
      <c r="BL30" s="27"/>
      <c r="BM30" s="139" t="s">
        <v>21</v>
      </c>
      <c r="BN30" s="25" t="s">
        <v>297</v>
      </c>
      <c r="BO30" s="27"/>
      <c r="BP30" s="36" t="s">
        <v>21</v>
      </c>
      <c r="BQ30" s="44" t="s">
        <v>91</v>
      </c>
      <c r="BR30" s="36" t="s">
        <v>21</v>
      </c>
      <c r="BS30" s="38" t="s">
        <v>92</v>
      </c>
      <c r="BT30" s="45"/>
      <c r="BU30" s="62"/>
      <c r="BV30" s="63">
        <v>1</v>
      </c>
      <c r="BW30" s="48"/>
      <c r="BX30" s="64"/>
      <c r="BY30" s="63">
        <v>3</v>
      </c>
      <c r="BZ30" s="50"/>
      <c r="CA30" s="65" t="s">
        <v>21</v>
      </c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</row>
    <row r="31" spans="1:94" ht="42" customHeight="1">
      <c r="A31" s="22">
        <v>19</v>
      </c>
      <c r="B31" s="66" t="s">
        <v>298</v>
      </c>
      <c r="C31" s="66" t="s">
        <v>168</v>
      </c>
      <c r="D31" s="66" t="s">
        <v>299</v>
      </c>
      <c r="E31" s="15"/>
      <c r="F31" s="26" t="s">
        <v>109</v>
      </c>
      <c r="G31" s="83"/>
      <c r="H31" s="26" t="s">
        <v>109</v>
      </c>
      <c r="I31" s="83"/>
      <c r="J31" s="27"/>
      <c r="K31" s="69"/>
      <c r="L31" s="46"/>
      <c r="M31" s="71"/>
      <c r="N31" s="70"/>
      <c r="O31" s="71" t="s">
        <v>109</v>
      </c>
      <c r="P31" s="72"/>
      <c r="Q31" s="27"/>
      <c r="R31" s="67"/>
      <c r="S31" s="68"/>
      <c r="T31" s="67"/>
      <c r="U31" s="68"/>
      <c r="V31" s="67" t="s">
        <v>109</v>
      </c>
      <c r="W31" s="68"/>
      <c r="X31" s="27"/>
      <c r="Y31" s="31" t="s">
        <v>75</v>
      </c>
      <c r="Z31" s="136" t="s">
        <v>248</v>
      </c>
      <c r="AA31" s="31" t="s">
        <v>75</v>
      </c>
      <c r="AB31" s="136" t="s">
        <v>248</v>
      </c>
      <c r="AC31" s="27"/>
      <c r="AD31" s="67"/>
      <c r="AE31" s="62"/>
      <c r="AF31" s="67"/>
      <c r="AG31" s="46"/>
      <c r="AH31" s="67" t="s">
        <v>109</v>
      </c>
      <c r="AI31" s="68"/>
      <c r="AJ31" s="27"/>
      <c r="AK31" s="26" t="s">
        <v>109</v>
      </c>
      <c r="AL31" s="72"/>
      <c r="AM31" s="26" t="s">
        <v>109</v>
      </c>
      <c r="AN31" s="68"/>
      <c r="AO31" s="26" t="s">
        <v>109</v>
      </c>
      <c r="AP31" s="68"/>
      <c r="AQ31" s="27"/>
      <c r="AR31" s="74"/>
      <c r="AS31" s="68"/>
      <c r="AT31" s="74"/>
      <c r="AU31" s="68"/>
      <c r="AV31" s="74"/>
      <c r="AW31" s="68"/>
      <c r="AX31" s="74" t="s">
        <v>109</v>
      </c>
      <c r="AY31" s="68"/>
      <c r="AZ31" s="27"/>
      <c r="BA31" s="58" t="s">
        <v>109</v>
      </c>
      <c r="BB31" s="62"/>
      <c r="BC31" s="59" t="s">
        <v>109</v>
      </c>
      <c r="BD31" s="62"/>
      <c r="BE31" s="59" t="s">
        <v>109</v>
      </c>
      <c r="BF31" s="62"/>
      <c r="BG31" s="27"/>
      <c r="BH31" s="74"/>
      <c r="BI31" s="68"/>
      <c r="BJ31" s="74" t="s">
        <v>109</v>
      </c>
      <c r="BK31" s="68"/>
      <c r="BL31" s="27"/>
      <c r="BM31" s="142" t="s">
        <v>109</v>
      </c>
      <c r="BN31" s="46"/>
      <c r="BO31" s="27"/>
      <c r="BP31" s="74" t="s">
        <v>109</v>
      </c>
      <c r="BQ31" s="68"/>
      <c r="BR31" s="74" t="s">
        <v>109</v>
      </c>
      <c r="BS31" s="68"/>
      <c r="BT31" s="45"/>
      <c r="BU31" s="62"/>
      <c r="BV31" s="64"/>
      <c r="BW31" s="48"/>
      <c r="BX31" s="64"/>
      <c r="BY31" s="64"/>
      <c r="BZ31" s="50"/>
      <c r="CA31" s="77" t="s">
        <v>109</v>
      </c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</row>
    <row r="32" spans="1:94" ht="42" customHeight="1">
      <c r="A32" s="22">
        <v>20</v>
      </c>
      <c r="B32" s="66" t="s">
        <v>298</v>
      </c>
      <c r="C32" s="66" t="s">
        <v>300</v>
      </c>
      <c r="D32" s="66" t="s">
        <v>301</v>
      </c>
      <c r="E32" s="15"/>
      <c r="F32" s="26" t="s">
        <v>109</v>
      </c>
      <c r="G32" s="83"/>
      <c r="H32" s="26" t="s">
        <v>109</v>
      </c>
      <c r="I32" s="83"/>
      <c r="J32" s="27"/>
      <c r="K32" s="69"/>
      <c r="L32" s="70"/>
      <c r="M32" s="71"/>
      <c r="N32" s="70"/>
      <c r="O32" s="71" t="s">
        <v>109</v>
      </c>
      <c r="P32" s="72"/>
      <c r="Q32" s="27"/>
      <c r="R32" s="67"/>
      <c r="S32" s="68"/>
      <c r="T32" s="67"/>
      <c r="U32" s="68"/>
      <c r="V32" s="67" t="s">
        <v>109</v>
      </c>
      <c r="W32" s="68"/>
      <c r="X32" s="27"/>
      <c r="Y32" s="31" t="s">
        <v>75</v>
      </c>
      <c r="Z32" s="136" t="s">
        <v>248</v>
      </c>
      <c r="AA32" s="31" t="s">
        <v>75</v>
      </c>
      <c r="AB32" s="136" t="s">
        <v>248</v>
      </c>
      <c r="AC32" s="27"/>
      <c r="AD32" s="67"/>
      <c r="AE32" s="46"/>
      <c r="AF32" s="67"/>
      <c r="AG32" s="46"/>
      <c r="AH32" s="67" t="s">
        <v>109</v>
      </c>
      <c r="AI32" s="68"/>
      <c r="AJ32" s="27"/>
      <c r="AK32" s="26" t="s">
        <v>109</v>
      </c>
      <c r="AL32" s="72"/>
      <c r="AM32" s="26" t="s">
        <v>109</v>
      </c>
      <c r="AN32" s="68"/>
      <c r="AO32" s="26" t="s">
        <v>109</v>
      </c>
      <c r="AP32" s="68"/>
      <c r="AQ32" s="27"/>
      <c r="AR32" s="74"/>
      <c r="AS32" s="68"/>
      <c r="AT32" s="74"/>
      <c r="AU32" s="68"/>
      <c r="AV32" s="74"/>
      <c r="AW32" s="68"/>
      <c r="AX32" s="74" t="s">
        <v>109</v>
      </c>
      <c r="AY32" s="68"/>
      <c r="AZ32" s="27"/>
      <c r="BA32" s="58" t="s">
        <v>109</v>
      </c>
      <c r="BB32" s="75"/>
      <c r="BC32" s="59" t="s">
        <v>109</v>
      </c>
      <c r="BD32" s="75"/>
      <c r="BE32" s="59" t="s">
        <v>109</v>
      </c>
      <c r="BF32" s="75"/>
      <c r="BG32" s="27"/>
      <c r="BH32" s="74"/>
      <c r="BI32" s="68"/>
      <c r="BJ32" s="74" t="s">
        <v>109</v>
      </c>
      <c r="BK32" s="68"/>
      <c r="BL32" s="27"/>
      <c r="BM32" s="142" t="s">
        <v>109</v>
      </c>
      <c r="BN32" s="46"/>
      <c r="BO32" s="27"/>
      <c r="BP32" s="74" t="s">
        <v>109</v>
      </c>
      <c r="BQ32" s="68"/>
      <c r="BR32" s="74" t="s">
        <v>109</v>
      </c>
      <c r="BS32" s="68"/>
      <c r="BT32" s="45"/>
      <c r="BU32" s="62"/>
      <c r="BV32" s="64"/>
      <c r="BW32" s="48"/>
      <c r="BX32" s="64"/>
      <c r="BY32" s="64"/>
      <c r="BZ32" s="50"/>
      <c r="CA32" s="77" t="s">
        <v>109</v>
      </c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</row>
    <row r="33" spans="1:94" ht="42" customHeight="1">
      <c r="A33" s="22">
        <v>21</v>
      </c>
      <c r="B33" s="23" t="s">
        <v>242</v>
      </c>
      <c r="C33" s="23" t="s">
        <v>64</v>
      </c>
      <c r="D33" s="23" t="s">
        <v>302</v>
      </c>
      <c r="E33" s="15"/>
      <c r="F33" s="26" t="s">
        <v>21</v>
      </c>
      <c r="G33" s="25" t="s">
        <v>232</v>
      </c>
      <c r="H33" s="26" t="s">
        <v>21</v>
      </c>
      <c r="I33" s="25" t="s">
        <v>232</v>
      </c>
      <c r="J33" s="27"/>
      <c r="K33" s="52" t="s">
        <v>84</v>
      </c>
      <c r="L33" s="53" t="s">
        <v>98</v>
      </c>
      <c r="M33" s="54" t="s">
        <v>21</v>
      </c>
      <c r="N33" s="29" t="s">
        <v>68</v>
      </c>
      <c r="O33" s="54" t="s">
        <v>84</v>
      </c>
      <c r="P33" s="53" t="s">
        <v>98</v>
      </c>
      <c r="Q33" s="27"/>
      <c r="R33" s="26" t="s">
        <v>21</v>
      </c>
      <c r="S33" s="25" t="s">
        <v>69</v>
      </c>
      <c r="T33" s="26" t="s">
        <v>21</v>
      </c>
      <c r="U33" s="25" t="s">
        <v>70</v>
      </c>
      <c r="V33" s="26" t="s">
        <v>21</v>
      </c>
      <c r="W33" s="25" t="s">
        <v>71</v>
      </c>
      <c r="X33" s="27"/>
      <c r="Y33" s="31" t="s">
        <v>21</v>
      </c>
      <c r="Z33" s="136" t="s">
        <v>233</v>
      </c>
      <c r="AA33" s="31" t="s">
        <v>21</v>
      </c>
      <c r="AB33" s="136" t="s">
        <v>74</v>
      </c>
      <c r="AC33" s="27"/>
      <c r="AD33" s="26" t="s">
        <v>75</v>
      </c>
      <c r="AE33" s="33" t="s">
        <v>76</v>
      </c>
      <c r="AF33" s="26" t="s">
        <v>75</v>
      </c>
      <c r="AG33" s="33" t="s">
        <v>76</v>
      </c>
      <c r="AH33" s="26" t="s">
        <v>84</v>
      </c>
      <c r="AI33" s="25" t="s">
        <v>236</v>
      </c>
      <c r="AJ33" s="27"/>
      <c r="AK33" s="26" t="s">
        <v>21</v>
      </c>
      <c r="AL33" s="57" t="s">
        <v>78</v>
      </c>
      <c r="AM33" s="26" t="s">
        <v>84</v>
      </c>
      <c r="AN33" s="25" t="s">
        <v>130</v>
      </c>
      <c r="AO33" s="26" t="s">
        <v>84</v>
      </c>
      <c r="AP33" s="25" t="s">
        <v>131</v>
      </c>
      <c r="AQ33" s="27"/>
      <c r="AR33" s="36" t="s">
        <v>84</v>
      </c>
      <c r="AS33" s="44" t="s">
        <v>138</v>
      </c>
      <c r="AT33" s="36" t="s">
        <v>75</v>
      </c>
      <c r="AU33" s="44" t="s">
        <v>139</v>
      </c>
      <c r="AV33" s="36" t="s">
        <v>21</v>
      </c>
      <c r="AW33" s="44" t="s">
        <v>83</v>
      </c>
      <c r="AX33" s="36" t="s">
        <v>21</v>
      </c>
      <c r="AY33" s="87" t="s">
        <v>103</v>
      </c>
      <c r="AZ33" s="27"/>
      <c r="BA33" s="58" t="s">
        <v>21</v>
      </c>
      <c r="BB33" s="25" t="s">
        <v>86</v>
      </c>
      <c r="BC33" s="59" t="s">
        <v>21</v>
      </c>
      <c r="BD33" s="25" t="s">
        <v>86</v>
      </c>
      <c r="BE33" s="59" t="s">
        <v>21</v>
      </c>
      <c r="BF33" s="25" t="s">
        <v>86</v>
      </c>
      <c r="BG33" s="27"/>
      <c r="BH33" s="36" t="s">
        <v>21</v>
      </c>
      <c r="BI33" s="25" t="s">
        <v>88</v>
      </c>
      <c r="BJ33" s="36" t="s">
        <v>21</v>
      </c>
      <c r="BK33" s="25" t="s">
        <v>89</v>
      </c>
      <c r="BL33" s="27"/>
      <c r="BM33" s="139" t="s">
        <v>21</v>
      </c>
      <c r="BN33" s="138" t="s">
        <v>237</v>
      </c>
      <c r="BO33" s="27"/>
      <c r="BP33" s="36" t="s">
        <v>21</v>
      </c>
      <c r="BQ33" s="44" t="s">
        <v>91</v>
      </c>
      <c r="BR33" s="36" t="s">
        <v>21</v>
      </c>
      <c r="BS33" s="38" t="s">
        <v>92</v>
      </c>
      <c r="BT33" s="45"/>
      <c r="BU33" s="62"/>
      <c r="BV33" s="63">
        <v>1</v>
      </c>
      <c r="BW33" s="48"/>
      <c r="BX33" s="64"/>
      <c r="BY33" s="64"/>
      <c r="BZ33" s="50"/>
      <c r="CA33" s="65" t="s">
        <v>21</v>
      </c>
      <c r="CB33" s="116"/>
      <c r="CC33" s="116"/>
      <c r="CD33" s="116"/>
      <c r="CE33" s="116"/>
      <c r="CF33" s="116"/>
      <c r="CG33" s="116"/>
      <c r="CH33" s="116"/>
      <c r="CI33" s="116"/>
      <c r="CJ33" s="116"/>
      <c r="CK33" s="116"/>
      <c r="CL33" s="116"/>
      <c r="CM33" s="116"/>
      <c r="CN33" s="116"/>
      <c r="CO33" s="116"/>
      <c r="CP33" s="116"/>
    </row>
    <row r="34" spans="1:94" ht="42" customHeight="1">
      <c r="A34" s="22">
        <v>22</v>
      </c>
      <c r="B34" s="66" t="s">
        <v>242</v>
      </c>
      <c r="C34" s="66" t="s">
        <v>106</v>
      </c>
      <c r="D34" s="66" t="s">
        <v>303</v>
      </c>
      <c r="E34" s="15"/>
      <c r="F34" s="26" t="s">
        <v>109</v>
      </c>
      <c r="G34" s="68"/>
      <c r="H34" s="26" t="s">
        <v>109</v>
      </c>
      <c r="I34" s="68"/>
      <c r="J34" s="27"/>
      <c r="K34" s="69"/>
      <c r="L34" s="70"/>
      <c r="M34" s="71"/>
      <c r="N34" s="70"/>
      <c r="O34" s="71" t="s">
        <v>109</v>
      </c>
      <c r="P34" s="72"/>
      <c r="Q34" s="27"/>
      <c r="R34" s="67"/>
      <c r="S34" s="68"/>
      <c r="T34" s="67"/>
      <c r="U34" s="68"/>
      <c r="V34" s="67" t="s">
        <v>109</v>
      </c>
      <c r="W34" s="68"/>
      <c r="X34" s="27"/>
      <c r="Y34" s="31" t="s">
        <v>75</v>
      </c>
      <c r="Z34" s="136" t="s">
        <v>248</v>
      </c>
      <c r="AA34" s="31" t="s">
        <v>75</v>
      </c>
      <c r="AB34" s="136" t="s">
        <v>248</v>
      </c>
      <c r="AC34" s="27"/>
      <c r="AD34" s="67"/>
      <c r="AE34" s="62"/>
      <c r="AF34" s="67"/>
      <c r="AG34" s="46"/>
      <c r="AH34" s="67" t="s">
        <v>109</v>
      </c>
      <c r="AI34" s="68"/>
      <c r="AJ34" s="27"/>
      <c r="AK34" s="26" t="s">
        <v>109</v>
      </c>
      <c r="AL34" s="73"/>
      <c r="AM34" s="26" t="s">
        <v>109</v>
      </c>
      <c r="AN34" s="73"/>
      <c r="AO34" s="26" t="s">
        <v>109</v>
      </c>
      <c r="AP34" s="73"/>
      <c r="AQ34" s="27"/>
      <c r="AR34" s="74"/>
      <c r="AS34" s="68"/>
      <c r="AT34" s="74"/>
      <c r="AU34" s="68"/>
      <c r="AV34" s="74"/>
      <c r="AW34" s="68"/>
      <c r="AX34" s="74" t="s">
        <v>109</v>
      </c>
      <c r="AY34" s="68"/>
      <c r="AZ34" s="27"/>
      <c r="BA34" s="58" t="s">
        <v>109</v>
      </c>
      <c r="BB34" s="62"/>
      <c r="BC34" s="59" t="s">
        <v>109</v>
      </c>
      <c r="BD34" s="62"/>
      <c r="BE34" s="59" t="s">
        <v>109</v>
      </c>
      <c r="BF34" s="62"/>
      <c r="BG34" s="27"/>
      <c r="BH34" s="74"/>
      <c r="BI34" s="68"/>
      <c r="BJ34" s="74" t="s">
        <v>109</v>
      </c>
      <c r="BK34" s="68"/>
      <c r="BL34" s="27"/>
      <c r="BM34" s="142" t="s">
        <v>109</v>
      </c>
      <c r="BN34" s="46"/>
      <c r="BO34" s="27"/>
      <c r="BP34" s="74" t="s">
        <v>109</v>
      </c>
      <c r="BQ34" s="68"/>
      <c r="BR34" s="74" t="s">
        <v>109</v>
      </c>
      <c r="BS34" s="68"/>
      <c r="BT34" s="45"/>
      <c r="BU34" s="62"/>
      <c r="BV34" s="64"/>
      <c r="BW34" s="48"/>
      <c r="BX34" s="64"/>
      <c r="BY34" s="64"/>
      <c r="BZ34" s="50"/>
      <c r="CA34" s="77" t="s">
        <v>109</v>
      </c>
      <c r="CB34" s="116"/>
      <c r="CC34" s="116"/>
      <c r="CD34" s="116"/>
      <c r="CE34" s="116"/>
      <c r="CF34" s="116"/>
      <c r="CG34" s="116"/>
      <c r="CH34" s="116"/>
      <c r="CI34" s="116"/>
      <c r="CJ34" s="116"/>
      <c r="CK34" s="116"/>
      <c r="CL34" s="116"/>
      <c r="CM34" s="116"/>
      <c r="CN34" s="116"/>
      <c r="CO34" s="116"/>
      <c r="CP34" s="116"/>
    </row>
    <row r="35" spans="1:94" ht="42" customHeight="1">
      <c r="A35" s="22">
        <v>23</v>
      </c>
      <c r="B35" s="23" t="s">
        <v>304</v>
      </c>
      <c r="C35" s="23" t="s">
        <v>305</v>
      </c>
      <c r="D35" s="23" t="s">
        <v>306</v>
      </c>
      <c r="E35" s="15"/>
      <c r="F35" s="26" t="s">
        <v>21</v>
      </c>
      <c r="G35" s="25" t="s">
        <v>232</v>
      </c>
      <c r="H35" s="26" t="s">
        <v>21</v>
      </c>
      <c r="I35" s="25" t="s">
        <v>232</v>
      </c>
      <c r="J35" s="27"/>
      <c r="K35" s="52" t="s">
        <v>21</v>
      </c>
      <c r="L35" s="29" t="s">
        <v>68</v>
      </c>
      <c r="M35" s="54" t="s">
        <v>21</v>
      </c>
      <c r="N35" s="29" t="s">
        <v>68</v>
      </c>
      <c r="O35" s="54" t="s">
        <v>21</v>
      </c>
      <c r="P35" s="29" t="s">
        <v>68</v>
      </c>
      <c r="Q35" s="27"/>
      <c r="R35" s="26" t="s">
        <v>21</v>
      </c>
      <c r="S35" s="25" t="s">
        <v>69</v>
      </c>
      <c r="T35" s="26" t="s">
        <v>21</v>
      </c>
      <c r="U35" s="25" t="s">
        <v>70</v>
      </c>
      <c r="V35" s="26" t="s">
        <v>21</v>
      </c>
      <c r="W35" s="25" t="s">
        <v>71</v>
      </c>
      <c r="X35" s="27"/>
      <c r="Y35" s="31" t="s">
        <v>75</v>
      </c>
      <c r="Z35" s="136" t="s">
        <v>248</v>
      </c>
      <c r="AA35" s="31" t="s">
        <v>21</v>
      </c>
      <c r="AB35" s="136" t="s">
        <v>74</v>
      </c>
      <c r="AC35" s="27"/>
      <c r="AD35" s="26" t="s">
        <v>75</v>
      </c>
      <c r="AE35" s="33" t="s">
        <v>76</v>
      </c>
      <c r="AF35" s="26" t="s">
        <v>75</v>
      </c>
      <c r="AG35" s="33" t="s">
        <v>76</v>
      </c>
      <c r="AH35" s="26" t="s">
        <v>75</v>
      </c>
      <c r="AI35" s="33" t="s">
        <v>76</v>
      </c>
      <c r="AJ35" s="27"/>
      <c r="AK35" s="26" t="s">
        <v>84</v>
      </c>
      <c r="AL35" s="25" t="s">
        <v>100</v>
      </c>
      <c r="AM35" s="26" t="s">
        <v>84</v>
      </c>
      <c r="AN35" s="25" t="s">
        <v>130</v>
      </c>
      <c r="AO35" s="26" t="s">
        <v>75</v>
      </c>
      <c r="AP35" s="25" t="s">
        <v>102</v>
      </c>
      <c r="AQ35" s="27"/>
      <c r="AR35" s="36" t="s">
        <v>84</v>
      </c>
      <c r="AS35" s="44" t="s">
        <v>138</v>
      </c>
      <c r="AT35" s="36" t="s">
        <v>84</v>
      </c>
      <c r="AU35" s="44" t="s">
        <v>115</v>
      </c>
      <c r="AV35" s="36" t="s">
        <v>75</v>
      </c>
      <c r="AW35" s="44" t="s">
        <v>139</v>
      </c>
      <c r="AX35" s="36" t="s">
        <v>21</v>
      </c>
      <c r="AY35" s="87" t="s">
        <v>103</v>
      </c>
      <c r="AZ35" s="27"/>
      <c r="BA35" s="58" t="s">
        <v>75</v>
      </c>
      <c r="BB35" s="33" t="s">
        <v>133</v>
      </c>
      <c r="BC35" s="59" t="s">
        <v>84</v>
      </c>
      <c r="BD35" s="25" t="s">
        <v>87</v>
      </c>
      <c r="BE35" s="59" t="s">
        <v>75</v>
      </c>
      <c r="BF35" s="33" t="s">
        <v>133</v>
      </c>
      <c r="BG35" s="27"/>
      <c r="BH35" s="36" t="s">
        <v>21</v>
      </c>
      <c r="BI35" s="25" t="s">
        <v>88</v>
      </c>
      <c r="BJ35" s="36" t="s">
        <v>21</v>
      </c>
      <c r="BK35" s="25" t="s">
        <v>89</v>
      </c>
      <c r="BL35" s="27"/>
      <c r="BM35" s="139" t="s">
        <v>84</v>
      </c>
      <c r="BN35" s="33" t="s">
        <v>307</v>
      </c>
      <c r="BO35" s="27"/>
      <c r="BP35" s="36" t="s">
        <v>21</v>
      </c>
      <c r="BQ35" s="44" t="s">
        <v>91</v>
      </c>
      <c r="BR35" s="36" t="s">
        <v>21</v>
      </c>
      <c r="BS35" s="38" t="s">
        <v>92</v>
      </c>
      <c r="BT35" s="45"/>
      <c r="BU35" s="62"/>
      <c r="BV35" s="63">
        <v>2</v>
      </c>
      <c r="BW35" s="48"/>
      <c r="BX35" s="64"/>
      <c r="BY35" s="63">
        <v>3</v>
      </c>
      <c r="BZ35" s="50"/>
      <c r="CA35" s="65" t="s">
        <v>21</v>
      </c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</row>
    <row r="36" spans="1:94" ht="42" customHeight="1">
      <c r="A36" s="22">
        <v>24</v>
      </c>
      <c r="B36" s="23" t="s">
        <v>308</v>
      </c>
      <c r="C36" s="23" t="s">
        <v>94</v>
      </c>
      <c r="D36" s="23" t="s">
        <v>309</v>
      </c>
      <c r="E36" s="15"/>
      <c r="F36" s="26" t="s">
        <v>21</v>
      </c>
      <c r="G36" s="25" t="s">
        <v>232</v>
      </c>
      <c r="H36" s="26" t="s">
        <v>21</v>
      </c>
      <c r="I36" s="25" t="s">
        <v>232</v>
      </c>
      <c r="J36" s="27"/>
      <c r="K36" s="52" t="s">
        <v>84</v>
      </c>
      <c r="L36" s="53" t="s">
        <v>98</v>
      </c>
      <c r="M36" s="54" t="s">
        <v>84</v>
      </c>
      <c r="N36" s="53" t="s">
        <v>98</v>
      </c>
      <c r="O36" s="54" t="s">
        <v>84</v>
      </c>
      <c r="P36" s="53" t="s">
        <v>98</v>
      </c>
      <c r="Q36" s="27"/>
      <c r="R36" s="26" t="s">
        <v>21</v>
      </c>
      <c r="S36" s="25" t="s">
        <v>69</v>
      </c>
      <c r="T36" s="26" t="s">
        <v>21</v>
      </c>
      <c r="U36" s="25" t="s">
        <v>70</v>
      </c>
      <c r="V36" s="26" t="s">
        <v>21</v>
      </c>
      <c r="W36" s="25" t="s">
        <v>71</v>
      </c>
      <c r="X36" s="27"/>
      <c r="Y36" s="31" t="s">
        <v>21</v>
      </c>
      <c r="Z36" s="136" t="s">
        <v>233</v>
      </c>
      <c r="AA36" s="31" t="s">
        <v>84</v>
      </c>
      <c r="AB36" s="136" t="s">
        <v>127</v>
      </c>
      <c r="AC36" s="27"/>
      <c r="AD36" s="26" t="s">
        <v>84</v>
      </c>
      <c r="AE36" s="33" t="s">
        <v>234</v>
      </c>
      <c r="AF36" s="26" t="s">
        <v>75</v>
      </c>
      <c r="AG36" s="33" t="s">
        <v>76</v>
      </c>
      <c r="AH36" s="26" t="s">
        <v>75</v>
      </c>
      <c r="AI36" s="33" t="s">
        <v>76</v>
      </c>
      <c r="AJ36" s="27"/>
      <c r="AK36" s="26" t="s">
        <v>84</v>
      </c>
      <c r="AL36" s="25" t="s">
        <v>100</v>
      </c>
      <c r="AM36" s="26" t="s">
        <v>84</v>
      </c>
      <c r="AN36" s="35" t="s">
        <v>130</v>
      </c>
      <c r="AO36" s="26" t="s">
        <v>84</v>
      </c>
      <c r="AP36" s="35" t="s">
        <v>131</v>
      </c>
      <c r="AQ36" s="27"/>
      <c r="AR36" s="36" t="s">
        <v>21</v>
      </c>
      <c r="AS36" s="44" t="s">
        <v>81</v>
      </c>
      <c r="AT36" s="36" t="s">
        <v>75</v>
      </c>
      <c r="AU36" s="44" t="s">
        <v>139</v>
      </c>
      <c r="AV36" s="36" t="s">
        <v>21</v>
      </c>
      <c r="AW36" s="44" t="s">
        <v>83</v>
      </c>
      <c r="AX36" s="36" t="s">
        <v>21</v>
      </c>
      <c r="AY36" s="87" t="s">
        <v>103</v>
      </c>
      <c r="AZ36" s="27"/>
      <c r="BA36" s="58" t="s">
        <v>75</v>
      </c>
      <c r="BB36" s="33" t="s">
        <v>133</v>
      </c>
      <c r="BC36" s="59" t="s">
        <v>75</v>
      </c>
      <c r="BD36" s="33" t="s">
        <v>133</v>
      </c>
      <c r="BE36" s="59" t="s">
        <v>75</v>
      </c>
      <c r="BF36" s="33" t="s">
        <v>133</v>
      </c>
      <c r="BG36" s="27"/>
      <c r="BH36" s="36" t="s">
        <v>21</v>
      </c>
      <c r="BI36" s="25" t="s">
        <v>88</v>
      </c>
      <c r="BJ36" s="36" t="s">
        <v>21</v>
      </c>
      <c r="BK36" s="25" t="s">
        <v>89</v>
      </c>
      <c r="BL36" s="27"/>
      <c r="BM36" s="139" t="s">
        <v>84</v>
      </c>
      <c r="BN36" s="25" t="s">
        <v>307</v>
      </c>
      <c r="BO36" s="27"/>
      <c r="BP36" s="36" t="s">
        <v>21</v>
      </c>
      <c r="BQ36" s="44" t="s">
        <v>91</v>
      </c>
      <c r="BR36" s="36" t="s">
        <v>21</v>
      </c>
      <c r="BS36" s="38" t="s">
        <v>92</v>
      </c>
      <c r="BT36" s="45"/>
      <c r="BU36" s="62"/>
      <c r="BV36" s="63">
        <v>6</v>
      </c>
      <c r="BW36" s="48"/>
      <c r="BX36" s="64"/>
      <c r="BY36" s="64"/>
      <c r="BZ36" s="50"/>
      <c r="CA36" s="65" t="s">
        <v>21</v>
      </c>
      <c r="CB36" s="116"/>
      <c r="CC36" s="116"/>
      <c r="CD36" s="116"/>
      <c r="CE36" s="116"/>
      <c r="CF36" s="116"/>
      <c r="CG36" s="116"/>
      <c r="CH36" s="116"/>
      <c r="CI36" s="116"/>
      <c r="CJ36" s="116"/>
      <c r="CK36" s="116"/>
      <c r="CL36" s="116"/>
      <c r="CM36" s="116"/>
      <c r="CN36" s="116"/>
      <c r="CO36" s="116"/>
      <c r="CP36" s="116"/>
    </row>
    <row r="37" spans="1:94" ht="42" customHeight="1">
      <c r="A37" s="22">
        <v>25</v>
      </c>
      <c r="B37" s="23" t="s">
        <v>310</v>
      </c>
      <c r="C37" s="23" t="s">
        <v>118</v>
      </c>
      <c r="D37" s="23" t="s">
        <v>311</v>
      </c>
      <c r="E37" s="15"/>
      <c r="F37" s="26" t="s">
        <v>21</v>
      </c>
      <c r="G37" s="25" t="s">
        <v>232</v>
      </c>
      <c r="H37" s="26" t="s">
        <v>21</v>
      </c>
      <c r="I37" s="25" t="s">
        <v>232</v>
      </c>
      <c r="J37" s="27"/>
      <c r="K37" s="52" t="s">
        <v>84</v>
      </c>
      <c r="L37" s="53" t="s">
        <v>98</v>
      </c>
      <c r="M37" s="54" t="s">
        <v>21</v>
      </c>
      <c r="N37" s="29" t="s">
        <v>68</v>
      </c>
      <c r="O37" s="54" t="s">
        <v>21</v>
      </c>
      <c r="P37" s="29" t="s">
        <v>68</v>
      </c>
      <c r="Q37" s="27"/>
      <c r="R37" s="26" t="s">
        <v>21</v>
      </c>
      <c r="S37" s="25" t="s">
        <v>69</v>
      </c>
      <c r="T37" s="26" t="s">
        <v>21</v>
      </c>
      <c r="U37" s="25" t="s">
        <v>70</v>
      </c>
      <c r="V37" s="26" t="s">
        <v>21</v>
      </c>
      <c r="W37" s="25" t="s">
        <v>71</v>
      </c>
      <c r="X37" s="27"/>
      <c r="Y37" s="31" t="s">
        <v>21</v>
      </c>
      <c r="Z37" s="136" t="s">
        <v>233</v>
      </c>
      <c r="AA37" s="31" t="s">
        <v>21</v>
      </c>
      <c r="AB37" s="136" t="s">
        <v>74</v>
      </c>
      <c r="AC37" s="27"/>
      <c r="AD37" s="26" t="s">
        <v>84</v>
      </c>
      <c r="AE37" s="33" t="s">
        <v>234</v>
      </c>
      <c r="AF37" s="26" t="s">
        <v>84</v>
      </c>
      <c r="AG37" s="68"/>
      <c r="AH37" s="26" t="s">
        <v>75</v>
      </c>
      <c r="AI37" s="33" t="s">
        <v>76</v>
      </c>
      <c r="AJ37" s="27"/>
      <c r="AK37" s="26" t="s">
        <v>21</v>
      </c>
      <c r="AL37" s="25" t="s">
        <v>78</v>
      </c>
      <c r="AM37" s="26" t="s">
        <v>21</v>
      </c>
      <c r="AN37" s="35" t="s">
        <v>79</v>
      </c>
      <c r="AO37" s="26" t="s">
        <v>21</v>
      </c>
      <c r="AP37" s="35" t="s">
        <v>80</v>
      </c>
      <c r="AQ37" s="27"/>
      <c r="AR37" s="36" t="s">
        <v>21</v>
      </c>
      <c r="AS37" s="44" t="s">
        <v>81</v>
      </c>
      <c r="AT37" s="36" t="s">
        <v>84</v>
      </c>
      <c r="AU37" s="44" t="s">
        <v>115</v>
      </c>
      <c r="AV37" s="36" t="s">
        <v>21</v>
      </c>
      <c r="AW37" s="44" t="s">
        <v>83</v>
      </c>
      <c r="AX37" s="36" t="s">
        <v>21</v>
      </c>
      <c r="AY37" s="87" t="s">
        <v>103</v>
      </c>
      <c r="AZ37" s="27"/>
      <c r="BA37" s="58" t="s">
        <v>84</v>
      </c>
      <c r="BB37" s="25" t="s">
        <v>87</v>
      </c>
      <c r="BC37" s="59" t="s">
        <v>84</v>
      </c>
      <c r="BD37" s="25" t="s">
        <v>87</v>
      </c>
      <c r="BE37" s="59" t="s">
        <v>84</v>
      </c>
      <c r="BF37" s="25" t="s">
        <v>87</v>
      </c>
      <c r="BG37" s="27"/>
      <c r="BH37" s="36" t="s">
        <v>21</v>
      </c>
      <c r="BI37" s="25" t="s">
        <v>88</v>
      </c>
      <c r="BJ37" s="36" t="s">
        <v>21</v>
      </c>
      <c r="BK37" s="25" t="s">
        <v>89</v>
      </c>
      <c r="BL37" s="27"/>
      <c r="BM37" s="139" t="s">
        <v>21</v>
      </c>
      <c r="BN37" s="25" t="s">
        <v>312</v>
      </c>
      <c r="BO37" s="27"/>
      <c r="BP37" s="36" t="s">
        <v>21</v>
      </c>
      <c r="BQ37" s="44" t="s">
        <v>91</v>
      </c>
      <c r="BR37" s="36" t="s">
        <v>21</v>
      </c>
      <c r="BS37" s="38" t="s">
        <v>92</v>
      </c>
      <c r="BT37" s="45"/>
      <c r="BU37" s="62"/>
      <c r="BV37" s="64"/>
      <c r="BW37" s="48"/>
      <c r="BX37" s="64"/>
      <c r="BY37" s="64"/>
      <c r="BZ37" s="50"/>
      <c r="CA37" s="65" t="s">
        <v>21</v>
      </c>
      <c r="CB37" s="116"/>
      <c r="CC37" s="116"/>
      <c r="CD37" s="116"/>
      <c r="CE37" s="116"/>
      <c r="CF37" s="116"/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</row>
    <row r="38" spans="1:94" ht="42" customHeight="1">
      <c r="A38" s="22">
        <v>26</v>
      </c>
      <c r="B38" s="66" t="s">
        <v>193</v>
      </c>
      <c r="C38" s="66" t="s">
        <v>212</v>
      </c>
      <c r="D38" s="66" t="s">
        <v>306</v>
      </c>
      <c r="E38" s="15"/>
      <c r="F38" s="26" t="s">
        <v>109</v>
      </c>
      <c r="G38" s="68"/>
      <c r="H38" s="26" t="s">
        <v>109</v>
      </c>
      <c r="I38" s="68"/>
      <c r="J38" s="27"/>
      <c r="K38" s="69"/>
      <c r="L38" s="62"/>
      <c r="M38" s="71"/>
      <c r="N38" s="62"/>
      <c r="O38" s="71" t="s">
        <v>109</v>
      </c>
      <c r="P38" s="62"/>
      <c r="Q38" s="27"/>
      <c r="R38" s="67"/>
      <c r="S38" s="68"/>
      <c r="T38" s="67"/>
      <c r="U38" s="68"/>
      <c r="V38" s="67" t="s">
        <v>109</v>
      </c>
      <c r="W38" s="68"/>
      <c r="X38" s="27"/>
      <c r="Y38" s="31" t="s">
        <v>75</v>
      </c>
      <c r="Z38" s="136" t="s">
        <v>248</v>
      </c>
      <c r="AA38" s="31" t="s">
        <v>75</v>
      </c>
      <c r="AB38" s="136" t="s">
        <v>248</v>
      </c>
      <c r="AC38" s="27"/>
      <c r="AD38" s="67"/>
      <c r="AE38" s="68"/>
      <c r="AF38" s="67"/>
      <c r="AG38" s="68"/>
      <c r="AH38" s="67" t="s">
        <v>109</v>
      </c>
      <c r="AI38" s="68"/>
      <c r="AJ38" s="27"/>
      <c r="AK38" s="26" t="s">
        <v>109</v>
      </c>
      <c r="AL38" s="73"/>
      <c r="AM38" s="26" t="s">
        <v>109</v>
      </c>
      <c r="AN38" s="73"/>
      <c r="AO38" s="26" t="s">
        <v>109</v>
      </c>
      <c r="AP38" s="73"/>
      <c r="AQ38" s="27"/>
      <c r="AR38" s="74"/>
      <c r="AS38" s="68"/>
      <c r="AT38" s="74"/>
      <c r="AU38" s="68"/>
      <c r="AV38" s="74"/>
      <c r="AW38" s="68"/>
      <c r="AX38" s="74" t="s">
        <v>109</v>
      </c>
      <c r="AY38" s="68"/>
      <c r="AZ38" s="27"/>
      <c r="BA38" s="58" t="s">
        <v>109</v>
      </c>
      <c r="BB38" s="62"/>
      <c r="BC38" s="59" t="s">
        <v>109</v>
      </c>
      <c r="BD38" s="75"/>
      <c r="BE38" s="59" t="s">
        <v>109</v>
      </c>
      <c r="BF38" s="75"/>
      <c r="BG38" s="27"/>
      <c r="BH38" s="74"/>
      <c r="BI38" s="68"/>
      <c r="BJ38" s="74" t="s">
        <v>109</v>
      </c>
      <c r="BK38" s="68"/>
      <c r="BL38" s="27"/>
      <c r="BM38" s="142" t="s">
        <v>109</v>
      </c>
      <c r="BN38" s="68"/>
      <c r="BO38" s="27"/>
      <c r="BP38" s="74" t="s">
        <v>109</v>
      </c>
      <c r="BQ38" s="68"/>
      <c r="BR38" s="74" t="s">
        <v>109</v>
      </c>
      <c r="BS38" s="68"/>
      <c r="BT38" s="45"/>
      <c r="BU38" s="62"/>
      <c r="BV38" s="64"/>
      <c r="BW38" s="48"/>
      <c r="BX38" s="64"/>
      <c r="BY38" s="64"/>
      <c r="BZ38" s="50"/>
      <c r="CA38" s="77" t="s">
        <v>109</v>
      </c>
      <c r="CB38" s="116"/>
      <c r="CC38" s="116"/>
      <c r="CD38" s="116"/>
      <c r="CE38" s="116"/>
      <c r="CF38" s="116"/>
      <c r="CG38" s="116"/>
      <c r="CH38" s="116"/>
      <c r="CI38" s="116"/>
      <c r="CJ38" s="116"/>
      <c r="CK38" s="116"/>
      <c r="CL38" s="116"/>
      <c r="CM38" s="116"/>
      <c r="CN38" s="116"/>
      <c r="CO38" s="116"/>
      <c r="CP38" s="116"/>
    </row>
    <row r="39" spans="1:94" ht="42" customHeight="1">
      <c r="A39" s="22">
        <v>27</v>
      </c>
      <c r="B39" s="66" t="s">
        <v>106</v>
      </c>
      <c r="C39" s="66" t="s">
        <v>313</v>
      </c>
      <c r="D39" s="66" t="s">
        <v>314</v>
      </c>
      <c r="E39" s="15"/>
      <c r="F39" s="26" t="s">
        <v>21</v>
      </c>
      <c r="G39" s="25" t="s">
        <v>232</v>
      </c>
      <c r="H39" s="26" t="s">
        <v>21</v>
      </c>
      <c r="I39" s="25" t="s">
        <v>232</v>
      </c>
      <c r="J39" s="27"/>
      <c r="K39" s="69"/>
      <c r="L39" s="70"/>
      <c r="M39" s="71"/>
      <c r="N39" s="70"/>
      <c r="O39" s="71" t="s">
        <v>109</v>
      </c>
      <c r="P39" s="72"/>
      <c r="Q39" s="27"/>
      <c r="R39" s="67"/>
      <c r="S39" s="68"/>
      <c r="T39" s="67"/>
      <c r="U39" s="68"/>
      <c r="V39" s="67" t="s">
        <v>109</v>
      </c>
      <c r="W39" s="68"/>
      <c r="X39" s="27"/>
      <c r="Y39" s="31" t="s">
        <v>75</v>
      </c>
      <c r="Z39" s="136" t="s">
        <v>248</v>
      </c>
      <c r="AA39" s="31" t="s">
        <v>75</v>
      </c>
      <c r="AB39" s="136" t="s">
        <v>248</v>
      </c>
      <c r="AC39" s="27"/>
      <c r="AD39" s="67"/>
      <c r="AE39" s="46"/>
      <c r="AF39" s="67"/>
      <c r="AG39" s="46"/>
      <c r="AH39" s="67" t="s">
        <v>109</v>
      </c>
      <c r="AI39" s="68"/>
      <c r="AJ39" s="27"/>
      <c r="AK39" s="26" t="s">
        <v>109</v>
      </c>
      <c r="AL39" s="72"/>
      <c r="AM39" s="26" t="s">
        <v>109</v>
      </c>
      <c r="AN39" s="68"/>
      <c r="AO39" s="26" t="s">
        <v>109</v>
      </c>
      <c r="AP39" s="68"/>
      <c r="AQ39" s="27"/>
      <c r="AR39" s="74"/>
      <c r="AS39" s="68"/>
      <c r="AT39" s="74"/>
      <c r="AU39" s="68"/>
      <c r="AV39" s="74"/>
      <c r="AW39" s="68"/>
      <c r="AX39" s="74" t="s">
        <v>109</v>
      </c>
      <c r="AY39" s="68"/>
      <c r="AZ39" s="27"/>
      <c r="BA39" s="58" t="s">
        <v>109</v>
      </c>
      <c r="BB39" s="62"/>
      <c r="BC39" s="59" t="s">
        <v>109</v>
      </c>
      <c r="BD39" s="62"/>
      <c r="BE39" s="59" t="s">
        <v>109</v>
      </c>
      <c r="BF39" s="62"/>
      <c r="BG39" s="27"/>
      <c r="BH39" s="74"/>
      <c r="BI39" s="68"/>
      <c r="BJ39" s="74" t="s">
        <v>109</v>
      </c>
      <c r="BK39" s="68"/>
      <c r="BL39" s="27"/>
      <c r="BM39" s="142" t="s">
        <v>109</v>
      </c>
      <c r="BN39" s="46"/>
      <c r="BO39" s="27"/>
      <c r="BP39" s="36" t="s">
        <v>109</v>
      </c>
      <c r="BQ39" s="68"/>
      <c r="BR39" s="74" t="s">
        <v>109</v>
      </c>
      <c r="BS39" s="68"/>
      <c r="BT39" s="45"/>
      <c r="BU39" s="62"/>
      <c r="BV39" s="64"/>
      <c r="BW39" s="48"/>
      <c r="BX39" s="64"/>
      <c r="BY39" s="64"/>
      <c r="BZ39" s="50"/>
      <c r="CA39" s="77" t="s">
        <v>109</v>
      </c>
      <c r="CB39" s="116"/>
      <c r="CC39" s="116"/>
      <c r="CD39" s="116"/>
      <c r="CE39" s="116"/>
      <c r="CF39" s="116"/>
      <c r="CG39" s="116"/>
      <c r="CH39" s="116"/>
      <c r="CI39" s="116"/>
      <c r="CJ39" s="116"/>
      <c r="CK39" s="116"/>
      <c r="CL39" s="116"/>
      <c r="CM39" s="116"/>
      <c r="CN39" s="116"/>
      <c r="CO39" s="116"/>
      <c r="CP39" s="116"/>
    </row>
    <row r="40" spans="1:94" ht="42" customHeight="1">
      <c r="A40" s="22">
        <v>28</v>
      </c>
      <c r="B40" s="23" t="s">
        <v>315</v>
      </c>
      <c r="C40" s="23" t="s">
        <v>94</v>
      </c>
      <c r="D40" s="23" t="s">
        <v>316</v>
      </c>
      <c r="E40" s="15"/>
      <c r="F40" s="26" t="s">
        <v>21</v>
      </c>
      <c r="G40" s="25" t="s">
        <v>232</v>
      </c>
      <c r="H40" s="26" t="s">
        <v>21</v>
      </c>
      <c r="I40" s="25" t="s">
        <v>232</v>
      </c>
      <c r="J40" s="27"/>
      <c r="K40" s="52" t="s">
        <v>84</v>
      </c>
      <c r="L40" s="53" t="s">
        <v>98</v>
      </c>
      <c r="M40" s="54" t="s">
        <v>84</v>
      </c>
      <c r="N40" s="53" t="s">
        <v>98</v>
      </c>
      <c r="O40" s="54" t="s">
        <v>84</v>
      </c>
      <c r="P40" s="53" t="s">
        <v>98</v>
      </c>
      <c r="Q40" s="27"/>
      <c r="R40" s="26" t="s">
        <v>21</v>
      </c>
      <c r="S40" s="25" t="s">
        <v>69</v>
      </c>
      <c r="T40" s="26" t="s">
        <v>21</v>
      </c>
      <c r="U40" s="25" t="s">
        <v>70</v>
      </c>
      <c r="V40" s="26" t="s">
        <v>21</v>
      </c>
      <c r="W40" s="25" t="s">
        <v>71</v>
      </c>
      <c r="X40" s="27"/>
      <c r="Y40" s="31" t="s">
        <v>21</v>
      </c>
      <c r="Z40" s="136" t="s">
        <v>233</v>
      </c>
      <c r="AA40" s="31" t="s">
        <v>21</v>
      </c>
      <c r="AB40" s="136" t="s">
        <v>74</v>
      </c>
      <c r="AC40" s="27"/>
      <c r="AD40" s="26" t="s">
        <v>84</v>
      </c>
      <c r="AE40" s="33" t="s">
        <v>234</v>
      </c>
      <c r="AF40" s="26" t="s">
        <v>84</v>
      </c>
      <c r="AG40" s="33" t="s">
        <v>235</v>
      </c>
      <c r="AH40" s="26" t="s">
        <v>75</v>
      </c>
      <c r="AI40" s="33" t="s">
        <v>76</v>
      </c>
      <c r="AJ40" s="27"/>
      <c r="AK40" s="26" t="s">
        <v>21</v>
      </c>
      <c r="AL40" s="25" t="s">
        <v>78</v>
      </c>
      <c r="AM40" s="26" t="s">
        <v>84</v>
      </c>
      <c r="AN40" s="35" t="s">
        <v>130</v>
      </c>
      <c r="AO40" s="26" t="s">
        <v>84</v>
      </c>
      <c r="AP40" s="35" t="s">
        <v>131</v>
      </c>
      <c r="AQ40" s="27"/>
      <c r="AR40" s="36" t="s">
        <v>75</v>
      </c>
      <c r="AS40" s="44" t="s">
        <v>139</v>
      </c>
      <c r="AT40" s="36" t="s">
        <v>84</v>
      </c>
      <c r="AU40" s="44" t="s">
        <v>115</v>
      </c>
      <c r="AV40" s="36" t="s">
        <v>21</v>
      </c>
      <c r="AW40" s="44" t="s">
        <v>83</v>
      </c>
      <c r="AX40" s="36" t="s">
        <v>21</v>
      </c>
      <c r="AY40" s="87" t="s">
        <v>103</v>
      </c>
      <c r="AZ40" s="27"/>
      <c r="BA40" s="58" t="s">
        <v>84</v>
      </c>
      <c r="BB40" s="25" t="s">
        <v>87</v>
      </c>
      <c r="BC40" s="59" t="s">
        <v>21</v>
      </c>
      <c r="BD40" s="25" t="s">
        <v>86</v>
      </c>
      <c r="BE40" s="59" t="s">
        <v>84</v>
      </c>
      <c r="BF40" s="25" t="s">
        <v>87</v>
      </c>
      <c r="BG40" s="27"/>
      <c r="BH40" s="36" t="s">
        <v>21</v>
      </c>
      <c r="BI40" s="25" t="s">
        <v>88</v>
      </c>
      <c r="BJ40" s="36" t="s">
        <v>21</v>
      </c>
      <c r="BK40" s="25" t="s">
        <v>89</v>
      </c>
      <c r="BL40" s="27"/>
      <c r="BM40" s="139" t="s">
        <v>21</v>
      </c>
      <c r="BN40" s="138" t="s">
        <v>237</v>
      </c>
      <c r="BO40" s="27"/>
      <c r="BP40" s="36" t="s">
        <v>21</v>
      </c>
      <c r="BQ40" s="44" t="s">
        <v>91</v>
      </c>
      <c r="BR40" s="36" t="s">
        <v>21</v>
      </c>
      <c r="BS40" s="38" t="s">
        <v>92</v>
      </c>
      <c r="BT40" s="45"/>
      <c r="BU40" s="79">
        <v>15</v>
      </c>
      <c r="BV40" s="64"/>
      <c r="BW40" s="48"/>
      <c r="BX40" s="64"/>
      <c r="BY40" s="63">
        <v>7</v>
      </c>
      <c r="BZ40" s="50"/>
      <c r="CA40" s="65" t="s">
        <v>21</v>
      </c>
      <c r="CB40" s="116"/>
      <c r="CC40" s="116"/>
      <c r="CD40" s="116"/>
      <c r="CE40" s="116"/>
      <c r="CF40" s="116"/>
      <c r="CG40" s="116"/>
      <c r="CH40" s="116"/>
      <c r="CI40" s="116"/>
      <c r="CJ40" s="116"/>
      <c r="CK40" s="116"/>
      <c r="CL40" s="116"/>
      <c r="CM40" s="116"/>
      <c r="CN40" s="116"/>
      <c r="CO40" s="116"/>
      <c r="CP40" s="116"/>
    </row>
    <row r="41" spans="1:94" ht="42" customHeight="1">
      <c r="A41" s="22">
        <v>29</v>
      </c>
      <c r="B41" s="23" t="s">
        <v>208</v>
      </c>
      <c r="C41" s="23" t="s">
        <v>161</v>
      </c>
      <c r="D41" s="23" t="s">
        <v>317</v>
      </c>
      <c r="E41" s="15"/>
      <c r="F41" s="26" t="s">
        <v>21</v>
      </c>
      <c r="G41" s="25" t="s">
        <v>232</v>
      </c>
      <c r="H41" s="26" t="s">
        <v>21</v>
      </c>
      <c r="I41" s="25" t="s">
        <v>232</v>
      </c>
      <c r="J41" s="27"/>
      <c r="K41" s="52" t="s">
        <v>21</v>
      </c>
      <c r="L41" s="29" t="s">
        <v>68</v>
      </c>
      <c r="M41" s="54" t="s">
        <v>21</v>
      </c>
      <c r="N41" s="29" t="s">
        <v>68</v>
      </c>
      <c r="O41" s="54" t="s">
        <v>21</v>
      </c>
      <c r="P41" s="29" t="s">
        <v>68</v>
      </c>
      <c r="Q41" s="27"/>
      <c r="R41" s="26" t="s">
        <v>21</v>
      </c>
      <c r="S41" s="25" t="s">
        <v>69</v>
      </c>
      <c r="T41" s="26" t="s">
        <v>21</v>
      </c>
      <c r="U41" s="25" t="s">
        <v>70</v>
      </c>
      <c r="V41" s="26" t="s">
        <v>21</v>
      </c>
      <c r="W41" s="25" t="s">
        <v>71</v>
      </c>
      <c r="X41" s="27"/>
      <c r="Y41" s="31" t="s">
        <v>21</v>
      </c>
      <c r="Z41" s="136" t="s">
        <v>233</v>
      </c>
      <c r="AA41" s="31" t="s">
        <v>21</v>
      </c>
      <c r="AB41" s="136" t="s">
        <v>74</v>
      </c>
      <c r="AC41" s="27"/>
      <c r="AD41" s="26" t="s">
        <v>84</v>
      </c>
      <c r="AE41" s="33" t="s">
        <v>234</v>
      </c>
      <c r="AF41" s="26" t="s">
        <v>84</v>
      </c>
      <c r="AG41" s="33" t="s">
        <v>235</v>
      </c>
      <c r="AH41" s="26" t="s">
        <v>84</v>
      </c>
      <c r="AI41" s="25" t="s">
        <v>236</v>
      </c>
      <c r="AJ41" s="27"/>
      <c r="AK41" s="26" t="s">
        <v>21</v>
      </c>
      <c r="AL41" s="57" t="s">
        <v>78</v>
      </c>
      <c r="AM41" s="26" t="s">
        <v>21</v>
      </c>
      <c r="AN41" s="25" t="s">
        <v>79</v>
      </c>
      <c r="AO41" s="26" t="s">
        <v>21</v>
      </c>
      <c r="AP41" s="25" t="s">
        <v>80</v>
      </c>
      <c r="AQ41" s="27"/>
      <c r="AR41" s="36" t="s">
        <v>21</v>
      </c>
      <c r="AS41" s="44" t="s">
        <v>81</v>
      </c>
      <c r="AT41" s="36" t="s">
        <v>84</v>
      </c>
      <c r="AU41" s="44" t="s">
        <v>115</v>
      </c>
      <c r="AV41" s="36" t="s">
        <v>21</v>
      </c>
      <c r="AW41" s="44" t="s">
        <v>83</v>
      </c>
      <c r="AX41" s="36" t="s">
        <v>21</v>
      </c>
      <c r="AY41" s="87" t="s">
        <v>103</v>
      </c>
      <c r="AZ41" s="27"/>
      <c r="BA41" s="58" t="s">
        <v>21</v>
      </c>
      <c r="BB41" s="25" t="s">
        <v>86</v>
      </c>
      <c r="BC41" s="59" t="s">
        <v>21</v>
      </c>
      <c r="BD41" s="25" t="s">
        <v>86</v>
      </c>
      <c r="BE41" s="59" t="s">
        <v>21</v>
      </c>
      <c r="BF41" s="25" t="s">
        <v>86</v>
      </c>
      <c r="BG41" s="27"/>
      <c r="BH41" s="36" t="s">
        <v>21</v>
      </c>
      <c r="BI41" s="25" t="s">
        <v>88</v>
      </c>
      <c r="BJ41" s="36" t="s">
        <v>21</v>
      </c>
      <c r="BK41" s="25" t="s">
        <v>89</v>
      </c>
      <c r="BL41" s="27"/>
      <c r="BM41" s="139" t="s">
        <v>84</v>
      </c>
      <c r="BN41" s="145" t="s">
        <v>269</v>
      </c>
      <c r="BO41" s="27"/>
      <c r="BP41" s="36" t="s">
        <v>21</v>
      </c>
      <c r="BQ41" s="44" t="s">
        <v>91</v>
      </c>
      <c r="BR41" s="36" t="s">
        <v>21</v>
      </c>
      <c r="BS41" s="38" t="s">
        <v>92</v>
      </c>
      <c r="BT41" s="45"/>
      <c r="BU41" s="62"/>
      <c r="BV41" s="63">
        <v>2</v>
      </c>
      <c r="BW41" s="48"/>
      <c r="BX41" s="64"/>
      <c r="BY41" s="64"/>
      <c r="BZ41" s="50"/>
      <c r="CA41" s="65" t="s">
        <v>21</v>
      </c>
      <c r="CB41" s="116"/>
      <c r="CC41" s="116"/>
      <c r="CD41" s="116"/>
      <c r="CE41" s="116"/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</row>
    <row r="42" spans="1:94" ht="42" customHeight="1">
      <c r="A42" s="22">
        <v>30</v>
      </c>
      <c r="B42" s="149" t="s">
        <v>318</v>
      </c>
      <c r="C42" s="149" t="s">
        <v>319</v>
      </c>
      <c r="D42" s="149" t="s">
        <v>320</v>
      </c>
      <c r="E42" s="15"/>
      <c r="F42" s="26" t="s">
        <v>84</v>
      </c>
      <c r="G42" s="78" t="s">
        <v>254</v>
      </c>
      <c r="H42" s="26" t="s">
        <v>21</v>
      </c>
      <c r="I42" s="25" t="s">
        <v>232</v>
      </c>
      <c r="J42" s="27"/>
      <c r="K42" s="52" t="s">
        <v>84</v>
      </c>
      <c r="L42" s="53" t="s">
        <v>98</v>
      </c>
      <c r="M42" s="54" t="s">
        <v>84</v>
      </c>
      <c r="N42" s="53" t="s">
        <v>98</v>
      </c>
      <c r="O42" s="54" t="s">
        <v>84</v>
      </c>
      <c r="P42" s="53" t="s">
        <v>98</v>
      </c>
      <c r="Q42" s="27"/>
      <c r="R42" s="26" t="s">
        <v>21</v>
      </c>
      <c r="S42" s="25" t="s">
        <v>69</v>
      </c>
      <c r="T42" s="26" t="s">
        <v>21</v>
      </c>
      <c r="U42" s="25" t="s">
        <v>70</v>
      </c>
      <c r="V42" s="26" t="s">
        <v>21</v>
      </c>
      <c r="W42" s="25" t="s">
        <v>71</v>
      </c>
      <c r="X42" s="27"/>
      <c r="Y42" s="31" t="s">
        <v>21</v>
      </c>
      <c r="Z42" s="136" t="s">
        <v>233</v>
      </c>
      <c r="AA42" s="31" t="s">
        <v>21</v>
      </c>
      <c r="AB42" s="136" t="s">
        <v>74</v>
      </c>
      <c r="AC42" s="27"/>
      <c r="AD42" s="26" t="s">
        <v>84</v>
      </c>
      <c r="AE42" s="33" t="s">
        <v>234</v>
      </c>
      <c r="AF42" s="26" t="s">
        <v>84</v>
      </c>
      <c r="AG42" s="33" t="s">
        <v>235</v>
      </c>
      <c r="AH42" s="26" t="s">
        <v>84</v>
      </c>
      <c r="AI42" s="25" t="s">
        <v>236</v>
      </c>
      <c r="AJ42" s="27"/>
      <c r="AK42" s="26" t="s">
        <v>21</v>
      </c>
      <c r="AL42" s="57" t="s">
        <v>78</v>
      </c>
      <c r="AM42" s="26" t="s">
        <v>84</v>
      </c>
      <c r="AN42" s="25" t="s">
        <v>130</v>
      </c>
      <c r="AO42" s="26" t="s">
        <v>21</v>
      </c>
      <c r="AP42" s="25" t="s">
        <v>80</v>
      </c>
      <c r="AQ42" s="27"/>
      <c r="AR42" s="36" t="s">
        <v>75</v>
      </c>
      <c r="AS42" s="44" t="s">
        <v>139</v>
      </c>
      <c r="AT42" s="36" t="s">
        <v>84</v>
      </c>
      <c r="AU42" s="44" t="s">
        <v>115</v>
      </c>
      <c r="AV42" s="36" t="s">
        <v>21</v>
      </c>
      <c r="AW42" s="44" t="s">
        <v>83</v>
      </c>
      <c r="AX42" s="36" t="s">
        <v>21</v>
      </c>
      <c r="AY42" s="87" t="s">
        <v>103</v>
      </c>
      <c r="AZ42" s="27"/>
      <c r="BA42" s="58" t="s">
        <v>21</v>
      </c>
      <c r="BB42" s="25" t="s">
        <v>86</v>
      </c>
      <c r="BC42" s="59" t="s">
        <v>21</v>
      </c>
      <c r="BD42" s="25" t="s">
        <v>86</v>
      </c>
      <c r="BE42" s="59" t="s">
        <v>21</v>
      </c>
      <c r="BF42" s="25" t="s">
        <v>86</v>
      </c>
      <c r="BG42" s="27"/>
      <c r="BH42" s="36" t="s">
        <v>21</v>
      </c>
      <c r="BI42" s="25" t="s">
        <v>88</v>
      </c>
      <c r="BJ42" s="36" t="s">
        <v>21</v>
      </c>
      <c r="BK42" s="25" t="s">
        <v>89</v>
      </c>
      <c r="BL42" s="27"/>
      <c r="BM42" s="139" t="s">
        <v>21</v>
      </c>
      <c r="BN42" s="33" t="s">
        <v>321</v>
      </c>
      <c r="BO42" s="27"/>
      <c r="BP42" s="36" t="s">
        <v>21</v>
      </c>
      <c r="BQ42" s="44" t="s">
        <v>91</v>
      </c>
      <c r="BR42" s="36" t="s">
        <v>21</v>
      </c>
      <c r="BS42" s="38" t="s">
        <v>92</v>
      </c>
      <c r="BT42" s="45"/>
      <c r="BU42" s="62"/>
      <c r="BV42" s="64"/>
      <c r="BW42" s="48"/>
      <c r="BX42" s="64"/>
      <c r="BY42" s="63">
        <v>3</v>
      </c>
      <c r="BZ42" s="50"/>
      <c r="CA42" s="65" t="s">
        <v>21</v>
      </c>
      <c r="CB42" s="116"/>
      <c r="CC42" s="116"/>
      <c r="CD42" s="116"/>
      <c r="CE42" s="116"/>
      <c r="CF42" s="116"/>
      <c r="CG42" s="116"/>
      <c r="CH42" s="116"/>
      <c r="CI42" s="116"/>
      <c r="CJ42" s="116"/>
      <c r="CK42" s="116"/>
      <c r="CL42" s="116"/>
      <c r="CM42" s="116"/>
      <c r="CN42" s="116"/>
      <c r="CO42" s="116"/>
      <c r="CP42" s="116"/>
    </row>
    <row r="43" spans="1:94" ht="42" customHeight="1">
      <c r="A43" s="22">
        <v>31</v>
      </c>
      <c r="B43" s="23" t="s">
        <v>318</v>
      </c>
      <c r="C43" s="23" t="s">
        <v>322</v>
      </c>
      <c r="D43" s="23" t="s">
        <v>323</v>
      </c>
      <c r="E43" s="15"/>
      <c r="F43" s="26" t="s">
        <v>21</v>
      </c>
      <c r="G43" s="25" t="s">
        <v>232</v>
      </c>
      <c r="H43" s="26" t="s">
        <v>21</v>
      </c>
      <c r="I43" s="25" t="s">
        <v>232</v>
      </c>
      <c r="J43" s="27"/>
      <c r="K43" s="52" t="s">
        <v>84</v>
      </c>
      <c r="L43" s="53" t="s">
        <v>98</v>
      </c>
      <c r="M43" s="54" t="s">
        <v>84</v>
      </c>
      <c r="N43" s="53" t="s">
        <v>98</v>
      </c>
      <c r="O43" s="54" t="s">
        <v>84</v>
      </c>
      <c r="P43" s="53" t="s">
        <v>98</v>
      </c>
      <c r="Q43" s="27"/>
      <c r="R43" s="26" t="s">
        <v>21</v>
      </c>
      <c r="S43" s="25" t="s">
        <v>69</v>
      </c>
      <c r="T43" s="26" t="s">
        <v>21</v>
      </c>
      <c r="U43" s="25" t="s">
        <v>70</v>
      </c>
      <c r="V43" s="26" t="s">
        <v>21</v>
      </c>
      <c r="W43" s="25" t="s">
        <v>71</v>
      </c>
      <c r="X43" s="27"/>
      <c r="Y43" s="31" t="s">
        <v>84</v>
      </c>
      <c r="Z43" s="136" t="s">
        <v>127</v>
      </c>
      <c r="AA43" s="31" t="s">
        <v>84</v>
      </c>
      <c r="AB43" s="136" t="s">
        <v>127</v>
      </c>
      <c r="AC43" s="27"/>
      <c r="AD43" s="26" t="s">
        <v>84</v>
      </c>
      <c r="AE43" s="33" t="s">
        <v>234</v>
      </c>
      <c r="AF43" s="26" t="s">
        <v>84</v>
      </c>
      <c r="AG43" s="33" t="s">
        <v>235</v>
      </c>
      <c r="AH43" s="26" t="s">
        <v>84</v>
      </c>
      <c r="AI43" s="25" t="s">
        <v>236</v>
      </c>
      <c r="AJ43" s="27"/>
      <c r="AK43" s="26" t="s">
        <v>21</v>
      </c>
      <c r="AL43" s="25" t="s">
        <v>78</v>
      </c>
      <c r="AM43" s="26" t="s">
        <v>84</v>
      </c>
      <c r="AN43" s="35" t="s">
        <v>130</v>
      </c>
      <c r="AO43" s="26" t="s">
        <v>21</v>
      </c>
      <c r="AP43" s="35" t="s">
        <v>80</v>
      </c>
      <c r="AQ43" s="27"/>
      <c r="AR43" s="36" t="s">
        <v>75</v>
      </c>
      <c r="AS43" s="44" t="s">
        <v>139</v>
      </c>
      <c r="AT43" s="36" t="s">
        <v>84</v>
      </c>
      <c r="AU43" s="44" t="s">
        <v>115</v>
      </c>
      <c r="AV43" s="36" t="s">
        <v>21</v>
      </c>
      <c r="AW43" s="44" t="s">
        <v>83</v>
      </c>
      <c r="AX43" s="36" t="s">
        <v>21</v>
      </c>
      <c r="AY43" s="87" t="s">
        <v>103</v>
      </c>
      <c r="AZ43" s="27"/>
      <c r="BA43" s="58" t="s">
        <v>75</v>
      </c>
      <c r="BB43" s="33" t="s">
        <v>133</v>
      </c>
      <c r="BC43" s="59" t="s">
        <v>75</v>
      </c>
      <c r="BD43" s="33" t="s">
        <v>133</v>
      </c>
      <c r="BE43" s="59" t="s">
        <v>75</v>
      </c>
      <c r="BF43" s="33" t="s">
        <v>133</v>
      </c>
      <c r="BG43" s="27"/>
      <c r="BH43" s="36" t="s">
        <v>21</v>
      </c>
      <c r="BI43" s="25" t="s">
        <v>88</v>
      </c>
      <c r="BJ43" s="36" t="s">
        <v>21</v>
      </c>
      <c r="BK43" s="25" t="s">
        <v>89</v>
      </c>
      <c r="BL43" s="27"/>
      <c r="BM43" s="150" t="s">
        <v>21</v>
      </c>
      <c r="BN43" s="33" t="s">
        <v>324</v>
      </c>
      <c r="BO43" s="27"/>
      <c r="BP43" s="36" t="s">
        <v>21</v>
      </c>
      <c r="BQ43" s="44" t="s">
        <v>91</v>
      </c>
      <c r="BR43" s="36" t="s">
        <v>21</v>
      </c>
      <c r="BS43" s="38" t="s">
        <v>92</v>
      </c>
      <c r="BT43" s="45"/>
      <c r="BU43" s="62"/>
      <c r="BV43" s="63">
        <v>2</v>
      </c>
      <c r="BW43" s="48"/>
      <c r="BX43" s="64"/>
      <c r="BY43" s="63">
        <v>4</v>
      </c>
      <c r="BZ43" s="50"/>
      <c r="CA43" s="65" t="s">
        <v>21</v>
      </c>
      <c r="CB43" s="116"/>
      <c r="CC43" s="116"/>
      <c r="CD43" s="116"/>
      <c r="CE43" s="116"/>
      <c r="CF43" s="116"/>
      <c r="CG43" s="116"/>
      <c r="CH43" s="116"/>
      <c r="CI43" s="116"/>
      <c r="CJ43" s="116"/>
      <c r="CK43" s="116"/>
      <c r="CL43" s="116"/>
      <c r="CM43" s="116"/>
      <c r="CN43" s="116"/>
      <c r="CO43" s="116"/>
      <c r="CP43" s="116"/>
    </row>
    <row r="44" spans="1:94" ht="42" customHeight="1">
      <c r="A44" s="22">
        <v>32</v>
      </c>
      <c r="B44" s="23" t="s">
        <v>325</v>
      </c>
      <c r="C44" s="23" t="s">
        <v>326</v>
      </c>
      <c r="D44" s="23" t="s">
        <v>327</v>
      </c>
      <c r="E44" s="15"/>
      <c r="F44" s="26" t="s">
        <v>21</v>
      </c>
      <c r="G44" s="25" t="s">
        <v>232</v>
      </c>
      <c r="H44" s="96" t="s">
        <v>21</v>
      </c>
      <c r="I44" s="25" t="s">
        <v>232</v>
      </c>
      <c r="J44" s="27"/>
      <c r="K44" s="52" t="s">
        <v>21</v>
      </c>
      <c r="L44" s="29" t="s">
        <v>68</v>
      </c>
      <c r="M44" s="54" t="s">
        <v>84</v>
      </c>
      <c r="N44" s="53" t="s">
        <v>98</v>
      </c>
      <c r="O44" s="54" t="s">
        <v>21</v>
      </c>
      <c r="P44" s="29" t="s">
        <v>68</v>
      </c>
      <c r="Q44" s="27"/>
      <c r="R44" s="26" t="s">
        <v>21</v>
      </c>
      <c r="S44" s="25" t="s">
        <v>69</v>
      </c>
      <c r="T44" s="26" t="s">
        <v>21</v>
      </c>
      <c r="U44" s="25" t="s">
        <v>70</v>
      </c>
      <c r="V44" s="26" t="s">
        <v>21</v>
      </c>
      <c r="W44" s="25" t="s">
        <v>71</v>
      </c>
      <c r="X44" s="27"/>
      <c r="Y44" s="31" t="s">
        <v>72</v>
      </c>
      <c r="Z44" s="136" t="s">
        <v>233</v>
      </c>
      <c r="AA44" s="31" t="s">
        <v>72</v>
      </c>
      <c r="AB44" s="136" t="s">
        <v>74</v>
      </c>
      <c r="AC44" s="27"/>
      <c r="AD44" s="26" t="s">
        <v>84</v>
      </c>
      <c r="AE44" s="33" t="s">
        <v>234</v>
      </c>
      <c r="AF44" s="26" t="s">
        <v>84</v>
      </c>
      <c r="AG44" s="33" t="s">
        <v>235</v>
      </c>
      <c r="AH44" s="26" t="s">
        <v>84</v>
      </c>
      <c r="AI44" s="25" t="s">
        <v>236</v>
      </c>
      <c r="AJ44" s="27"/>
      <c r="AK44" s="26" t="s">
        <v>21</v>
      </c>
      <c r="AL44" s="25" t="s">
        <v>78</v>
      </c>
      <c r="AM44" s="26" t="s">
        <v>21</v>
      </c>
      <c r="AN44" s="35" t="s">
        <v>79</v>
      </c>
      <c r="AO44" s="26" t="s">
        <v>21</v>
      </c>
      <c r="AP44" s="35" t="s">
        <v>80</v>
      </c>
      <c r="AQ44" s="27"/>
      <c r="AR44" s="36" t="s">
        <v>84</v>
      </c>
      <c r="AS44" s="44" t="s">
        <v>138</v>
      </c>
      <c r="AT44" s="36" t="s">
        <v>84</v>
      </c>
      <c r="AU44" s="44" t="s">
        <v>115</v>
      </c>
      <c r="AV44" s="36" t="s">
        <v>21</v>
      </c>
      <c r="AW44" s="44" t="s">
        <v>83</v>
      </c>
      <c r="AX44" s="36" t="s">
        <v>21</v>
      </c>
      <c r="AY44" s="87" t="s">
        <v>103</v>
      </c>
      <c r="AZ44" s="27"/>
      <c r="BA44" s="58" t="s">
        <v>21</v>
      </c>
      <c r="BB44" s="25" t="s">
        <v>86</v>
      </c>
      <c r="BC44" s="59" t="s">
        <v>84</v>
      </c>
      <c r="BD44" s="25" t="s">
        <v>87</v>
      </c>
      <c r="BE44" s="59" t="s">
        <v>21</v>
      </c>
      <c r="BF44" s="25" t="s">
        <v>86</v>
      </c>
      <c r="BG44" s="27"/>
      <c r="BH44" s="36" t="s">
        <v>21</v>
      </c>
      <c r="BI44" s="25" t="s">
        <v>88</v>
      </c>
      <c r="BJ44" s="36" t="s">
        <v>21</v>
      </c>
      <c r="BK44" s="25" t="s">
        <v>89</v>
      </c>
      <c r="BL44" s="27"/>
      <c r="BM44" s="137" t="s">
        <v>21</v>
      </c>
      <c r="BN44" s="151" t="s">
        <v>324</v>
      </c>
      <c r="BO44" s="27"/>
      <c r="BP44" s="36" t="s">
        <v>21</v>
      </c>
      <c r="BQ44" s="44" t="s">
        <v>91</v>
      </c>
      <c r="BR44" s="36" t="s">
        <v>21</v>
      </c>
      <c r="BS44" s="38" t="s">
        <v>92</v>
      </c>
      <c r="BT44" s="45"/>
      <c r="BU44" s="62"/>
      <c r="BV44" s="63">
        <v>3</v>
      </c>
      <c r="BW44" s="48"/>
      <c r="BX44" s="64"/>
      <c r="BY44" s="63">
        <v>1</v>
      </c>
      <c r="BZ44" s="50"/>
      <c r="CA44" s="65" t="s">
        <v>21</v>
      </c>
      <c r="CB44" s="116"/>
      <c r="CC44" s="116"/>
      <c r="CD44" s="116"/>
      <c r="CE44" s="116"/>
      <c r="CF44" s="116"/>
      <c r="CG44" s="116"/>
      <c r="CH44" s="116"/>
      <c r="CI44" s="116"/>
      <c r="CJ44" s="116"/>
      <c r="CK44" s="116"/>
      <c r="CL44" s="116"/>
      <c r="CM44" s="116"/>
      <c r="CN44" s="116"/>
      <c r="CO44" s="116"/>
      <c r="CP44" s="116"/>
    </row>
    <row r="45" spans="1:94" ht="42" customHeight="1">
      <c r="A45" s="22">
        <v>33</v>
      </c>
      <c r="B45" s="66" t="s">
        <v>328</v>
      </c>
      <c r="C45" s="66" t="s">
        <v>136</v>
      </c>
      <c r="D45" s="66" t="s">
        <v>329</v>
      </c>
      <c r="E45" s="15"/>
      <c r="F45" s="26" t="s">
        <v>109</v>
      </c>
      <c r="G45" s="121"/>
      <c r="H45" s="96" t="s">
        <v>109</v>
      </c>
      <c r="I45" s="68"/>
      <c r="J45" s="27"/>
      <c r="K45" s="69"/>
      <c r="L45" s="70"/>
      <c r="M45" s="71"/>
      <c r="N45" s="91"/>
      <c r="O45" s="71" t="s">
        <v>109</v>
      </c>
      <c r="P45" s="72"/>
      <c r="Q45" s="27"/>
      <c r="R45" s="67"/>
      <c r="S45" s="68"/>
      <c r="T45" s="67"/>
      <c r="U45" s="68"/>
      <c r="V45" s="67" t="s">
        <v>109</v>
      </c>
      <c r="W45" s="68"/>
      <c r="X45" s="27"/>
      <c r="Y45" s="31" t="s">
        <v>75</v>
      </c>
      <c r="Z45" s="136" t="s">
        <v>248</v>
      </c>
      <c r="AA45" s="31" t="s">
        <v>75</v>
      </c>
      <c r="AB45" s="136" t="s">
        <v>248</v>
      </c>
      <c r="AC45" s="27"/>
      <c r="AD45" s="67"/>
      <c r="AE45" s="62"/>
      <c r="AF45" s="67"/>
      <c r="AG45" s="46"/>
      <c r="AH45" s="67" t="s">
        <v>109</v>
      </c>
      <c r="AI45" s="68"/>
      <c r="AJ45" s="27"/>
      <c r="AK45" s="26" t="s">
        <v>109</v>
      </c>
      <c r="AL45" s="73"/>
      <c r="AM45" s="26" t="s">
        <v>109</v>
      </c>
      <c r="AN45" s="73"/>
      <c r="AO45" s="26" t="s">
        <v>109</v>
      </c>
      <c r="AP45" s="73"/>
      <c r="AQ45" s="27"/>
      <c r="AR45" s="74"/>
      <c r="AS45" s="68"/>
      <c r="AT45" s="74"/>
      <c r="AU45" s="68"/>
      <c r="AV45" s="74"/>
      <c r="AW45" s="68"/>
      <c r="AX45" s="74" t="s">
        <v>109</v>
      </c>
      <c r="AY45" s="68"/>
      <c r="AZ45" s="27"/>
      <c r="BA45" s="58" t="s">
        <v>109</v>
      </c>
      <c r="BB45" s="62"/>
      <c r="BC45" s="59" t="s">
        <v>109</v>
      </c>
      <c r="BD45" s="62"/>
      <c r="BE45" s="59" t="s">
        <v>109</v>
      </c>
      <c r="BF45" s="62"/>
      <c r="BG45" s="27"/>
      <c r="BH45" s="74"/>
      <c r="BI45" s="68"/>
      <c r="BJ45" s="74" t="s">
        <v>109</v>
      </c>
      <c r="BK45" s="68"/>
      <c r="BL45" s="27"/>
      <c r="BM45" s="152" t="s">
        <v>109</v>
      </c>
      <c r="BN45" s="153"/>
      <c r="BO45" s="27"/>
      <c r="BP45" s="74" t="s">
        <v>109</v>
      </c>
      <c r="BQ45" s="68"/>
      <c r="BR45" s="74" t="s">
        <v>109</v>
      </c>
      <c r="BS45" s="68"/>
      <c r="BT45" s="45"/>
      <c r="BU45" s="62"/>
      <c r="BV45" s="64"/>
      <c r="BW45" s="48"/>
      <c r="BX45" s="64"/>
      <c r="BY45" s="64"/>
      <c r="BZ45" s="50"/>
      <c r="CA45" s="77" t="s">
        <v>109</v>
      </c>
      <c r="CB45" s="116"/>
      <c r="CC45" s="116"/>
      <c r="CD45" s="116"/>
      <c r="CE45" s="116"/>
      <c r="CF45" s="116"/>
      <c r="CG45" s="116"/>
      <c r="CH45" s="116"/>
      <c r="CI45" s="116"/>
      <c r="CJ45" s="116"/>
      <c r="CK45" s="116"/>
      <c r="CL45" s="116"/>
      <c r="CM45" s="116"/>
      <c r="CN45" s="116"/>
      <c r="CO45" s="116"/>
      <c r="CP45" s="116"/>
    </row>
    <row r="46" spans="1:94" ht="42" customHeight="1">
      <c r="A46" s="22">
        <v>34</v>
      </c>
      <c r="B46" s="23" t="s">
        <v>330</v>
      </c>
      <c r="C46" s="23" t="s">
        <v>331</v>
      </c>
      <c r="D46" s="23" t="s">
        <v>332</v>
      </c>
      <c r="E46" s="15"/>
      <c r="F46" s="26" t="s">
        <v>21</v>
      </c>
      <c r="G46" s="25" t="s">
        <v>232</v>
      </c>
      <c r="H46" s="96" t="s">
        <v>21</v>
      </c>
      <c r="I46" s="25" t="s">
        <v>232</v>
      </c>
      <c r="J46" s="27"/>
      <c r="K46" s="52" t="s">
        <v>21</v>
      </c>
      <c r="L46" s="29" t="s">
        <v>68</v>
      </c>
      <c r="M46" s="54" t="s">
        <v>72</v>
      </c>
      <c r="N46" s="154" t="s">
        <v>333</v>
      </c>
      <c r="O46" s="54" t="s">
        <v>21</v>
      </c>
      <c r="P46" s="29" t="s">
        <v>68</v>
      </c>
      <c r="Q46" s="27"/>
      <c r="R46" s="26" t="s">
        <v>21</v>
      </c>
      <c r="S46" s="25" t="s">
        <v>69</v>
      </c>
      <c r="T46" s="26" t="s">
        <v>21</v>
      </c>
      <c r="U46" s="25" t="s">
        <v>70</v>
      </c>
      <c r="V46" s="26" t="s">
        <v>21</v>
      </c>
      <c r="W46" s="25" t="s">
        <v>71</v>
      </c>
      <c r="X46" s="27"/>
      <c r="Y46" s="31" t="s">
        <v>72</v>
      </c>
      <c r="Z46" s="136" t="s">
        <v>233</v>
      </c>
      <c r="AA46" s="31" t="s">
        <v>84</v>
      </c>
      <c r="AB46" s="136" t="s">
        <v>127</v>
      </c>
      <c r="AC46" s="27"/>
      <c r="AD46" s="26" t="s">
        <v>84</v>
      </c>
      <c r="AE46" s="33" t="s">
        <v>234</v>
      </c>
      <c r="AF46" s="26" t="s">
        <v>84</v>
      </c>
      <c r="AG46" s="33" t="s">
        <v>235</v>
      </c>
      <c r="AH46" s="26" t="s">
        <v>84</v>
      </c>
      <c r="AI46" s="25" t="s">
        <v>236</v>
      </c>
      <c r="AJ46" s="27"/>
      <c r="AK46" s="26" t="s">
        <v>21</v>
      </c>
      <c r="AL46" s="25" t="s">
        <v>78</v>
      </c>
      <c r="AM46" s="26" t="s">
        <v>21</v>
      </c>
      <c r="AN46" s="35" t="s">
        <v>79</v>
      </c>
      <c r="AO46" s="26" t="s">
        <v>21</v>
      </c>
      <c r="AP46" s="35" t="s">
        <v>80</v>
      </c>
      <c r="AQ46" s="27"/>
      <c r="AR46" s="36" t="s">
        <v>21</v>
      </c>
      <c r="AS46" s="44" t="s">
        <v>81</v>
      </c>
      <c r="AT46" s="36" t="s">
        <v>84</v>
      </c>
      <c r="AU46" s="44" t="s">
        <v>115</v>
      </c>
      <c r="AV46" s="36" t="s">
        <v>21</v>
      </c>
      <c r="AW46" s="44" t="s">
        <v>83</v>
      </c>
      <c r="AX46" s="36" t="s">
        <v>21</v>
      </c>
      <c r="AY46" s="87" t="s">
        <v>103</v>
      </c>
      <c r="AZ46" s="27"/>
      <c r="BA46" s="58" t="s">
        <v>21</v>
      </c>
      <c r="BB46" s="25" t="s">
        <v>86</v>
      </c>
      <c r="BC46" s="59" t="s">
        <v>21</v>
      </c>
      <c r="BD46" s="25" t="s">
        <v>86</v>
      </c>
      <c r="BE46" s="59" t="s">
        <v>21</v>
      </c>
      <c r="BF46" s="25" t="s">
        <v>86</v>
      </c>
      <c r="BG46" s="27"/>
      <c r="BH46" s="36" t="s">
        <v>21</v>
      </c>
      <c r="BI46" s="25" t="s">
        <v>88</v>
      </c>
      <c r="BJ46" s="36" t="s">
        <v>21</v>
      </c>
      <c r="BK46" s="25" t="s">
        <v>89</v>
      </c>
      <c r="BL46" s="27"/>
      <c r="BM46" s="137" t="s">
        <v>21</v>
      </c>
      <c r="BN46" s="151" t="s">
        <v>334</v>
      </c>
      <c r="BO46" s="27"/>
      <c r="BP46" s="36" t="s">
        <v>21</v>
      </c>
      <c r="BQ46" s="44" t="s">
        <v>91</v>
      </c>
      <c r="BR46" s="36" t="s">
        <v>21</v>
      </c>
      <c r="BS46" s="38" t="s">
        <v>92</v>
      </c>
      <c r="BT46" s="45"/>
      <c r="BU46" s="62"/>
      <c r="BV46" s="64"/>
      <c r="BW46" s="48"/>
      <c r="BX46" s="64"/>
      <c r="BY46" s="63">
        <v>1</v>
      </c>
      <c r="BZ46" s="50"/>
      <c r="CA46" s="65" t="s">
        <v>21</v>
      </c>
      <c r="CB46" s="116"/>
      <c r="CC46" s="116"/>
      <c r="CD46" s="116"/>
      <c r="CE46" s="116"/>
      <c r="CF46" s="116"/>
      <c r="CG46" s="116"/>
      <c r="CH46" s="116"/>
      <c r="CI46" s="116"/>
      <c r="CJ46" s="116"/>
      <c r="CK46" s="116"/>
      <c r="CL46" s="116"/>
      <c r="CM46" s="116"/>
      <c r="CN46" s="116"/>
      <c r="CO46" s="116"/>
      <c r="CP46" s="116"/>
    </row>
    <row r="47" spans="1:94" ht="42" customHeight="1">
      <c r="A47" s="22">
        <v>35</v>
      </c>
      <c r="B47" s="140" t="s">
        <v>335</v>
      </c>
      <c r="C47" s="140" t="s">
        <v>205</v>
      </c>
      <c r="D47" s="140" t="s">
        <v>336</v>
      </c>
      <c r="E47" s="15"/>
      <c r="F47" s="26" t="s">
        <v>21</v>
      </c>
      <c r="G47" s="25" t="s">
        <v>232</v>
      </c>
      <c r="H47" s="96" t="s">
        <v>21</v>
      </c>
      <c r="I47" s="25" t="s">
        <v>232</v>
      </c>
      <c r="J47" s="27"/>
      <c r="K47" s="52" t="s">
        <v>21</v>
      </c>
      <c r="L47" s="29" t="s">
        <v>68</v>
      </c>
      <c r="M47" s="54" t="s">
        <v>21</v>
      </c>
      <c r="N47" s="29" t="s">
        <v>68</v>
      </c>
      <c r="O47" s="54" t="s">
        <v>21</v>
      </c>
      <c r="P47" s="29" t="s">
        <v>68</v>
      </c>
      <c r="Q47" s="27"/>
      <c r="R47" s="26" t="s">
        <v>21</v>
      </c>
      <c r="S47" s="25" t="s">
        <v>69</v>
      </c>
      <c r="T47" s="26" t="s">
        <v>21</v>
      </c>
      <c r="U47" s="25" t="s">
        <v>70</v>
      </c>
      <c r="V47" s="26" t="s">
        <v>21</v>
      </c>
      <c r="W47" s="25" t="s">
        <v>71</v>
      </c>
      <c r="X47" s="27"/>
      <c r="Y47" s="31" t="s">
        <v>75</v>
      </c>
      <c r="Z47" s="136" t="s">
        <v>248</v>
      </c>
      <c r="AA47" s="31" t="s">
        <v>75</v>
      </c>
      <c r="AB47" s="136" t="s">
        <v>248</v>
      </c>
      <c r="AC47" s="27"/>
      <c r="AD47" s="26" t="s">
        <v>84</v>
      </c>
      <c r="AE47" s="33" t="s">
        <v>234</v>
      </c>
      <c r="AF47" s="26" t="s">
        <v>84</v>
      </c>
      <c r="AG47" s="33" t="s">
        <v>235</v>
      </c>
      <c r="AH47" s="26" t="s">
        <v>84</v>
      </c>
      <c r="AI47" s="25" t="s">
        <v>236</v>
      </c>
      <c r="AJ47" s="27"/>
      <c r="AK47" s="26" t="s">
        <v>21</v>
      </c>
      <c r="AL47" s="35" t="s">
        <v>78</v>
      </c>
      <c r="AM47" s="26" t="s">
        <v>21</v>
      </c>
      <c r="AN47" s="35" t="s">
        <v>79</v>
      </c>
      <c r="AO47" s="26" t="s">
        <v>21</v>
      </c>
      <c r="AP47" s="35" t="s">
        <v>80</v>
      </c>
      <c r="AQ47" s="27"/>
      <c r="AR47" s="36" t="s">
        <v>75</v>
      </c>
      <c r="AS47" s="44" t="s">
        <v>139</v>
      </c>
      <c r="AT47" s="36" t="s">
        <v>84</v>
      </c>
      <c r="AU47" s="44" t="s">
        <v>115</v>
      </c>
      <c r="AV47" s="36" t="s">
        <v>21</v>
      </c>
      <c r="AW47" s="44" t="s">
        <v>83</v>
      </c>
      <c r="AX47" s="36" t="s">
        <v>21</v>
      </c>
      <c r="AY47" s="87" t="s">
        <v>103</v>
      </c>
      <c r="AZ47" s="27"/>
      <c r="BA47" s="58" t="s">
        <v>84</v>
      </c>
      <c r="BB47" s="25" t="s">
        <v>87</v>
      </c>
      <c r="BC47" s="59" t="s">
        <v>21</v>
      </c>
      <c r="BD47" s="25" t="s">
        <v>86</v>
      </c>
      <c r="BE47" s="59" t="s">
        <v>84</v>
      </c>
      <c r="BF47" s="25" t="s">
        <v>87</v>
      </c>
      <c r="BG47" s="27"/>
      <c r="BH47" s="36" t="s">
        <v>84</v>
      </c>
      <c r="BI47" s="25" t="s">
        <v>104</v>
      </c>
      <c r="BJ47" s="36" t="s">
        <v>21</v>
      </c>
      <c r="BK47" s="25" t="s">
        <v>89</v>
      </c>
      <c r="BL47" s="27"/>
      <c r="BM47" s="137" t="s">
        <v>84</v>
      </c>
      <c r="BN47" s="151" t="s">
        <v>337</v>
      </c>
      <c r="BO47" s="27"/>
      <c r="BP47" s="36" t="s">
        <v>21</v>
      </c>
      <c r="BQ47" s="44" t="s">
        <v>91</v>
      </c>
      <c r="BR47" s="36" t="s">
        <v>21</v>
      </c>
      <c r="BS47" s="38" t="s">
        <v>92</v>
      </c>
      <c r="BT47" s="45"/>
      <c r="BU47" s="79">
        <v>2</v>
      </c>
      <c r="BV47" s="63">
        <v>8</v>
      </c>
      <c r="BW47" s="48"/>
      <c r="BX47" s="64"/>
      <c r="BY47" s="63">
        <v>4</v>
      </c>
      <c r="BZ47" s="50"/>
      <c r="CA47" s="65" t="s">
        <v>84</v>
      </c>
      <c r="CB47" s="116"/>
      <c r="CC47" s="116"/>
      <c r="CD47" s="116"/>
      <c r="CE47" s="116"/>
      <c r="CF47" s="116"/>
      <c r="CG47" s="116"/>
      <c r="CH47" s="116"/>
      <c r="CI47" s="116"/>
      <c r="CJ47" s="116"/>
      <c r="CK47" s="116"/>
      <c r="CL47" s="116"/>
      <c r="CM47" s="116"/>
      <c r="CN47" s="116"/>
      <c r="CO47" s="116"/>
      <c r="CP47" s="116"/>
    </row>
    <row r="48" spans="1:94" ht="19.5" customHeight="1">
      <c r="A48" s="116"/>
      <c r="B48" s="116"/>
      <c r="C48" s="116"/>
      <c r="D48" s="116"/>
      <c r="E48" s="116"/>
      <c r="F48" s="129"/>
      <c r="G48" s="132"/>
      <c r="H48" s="131"/>
      <c r="I48" s="129"/>
      <c r="J48" s="129"/>
      <c r="K48" s="129"/>
      <c r="L48" s="129"/>
      <c r="M48" s="129"/>
      <c r="N48" s="132"/>
      <c r="O48" s="131"/>
      <c r="P48" s="129"/>
      <c r="Q48" s="129"/>
      <c r="R48" s="129"/>
      <c r="S48" s="129"/>
      <c r="T48" s="129"/>
      <c r="U48" s="132"/>
      <c r="V48" s="131"/>
      <c r="W48" s="129"/>
      <c r="X48" s="129"/>
      <c r="Y48" s="129"/>
      <c r="Z48" s="132"/>
      <c r="AA48" s="131"/>
      <c r="AB48" s="129"/>
      <c r="AC48" s="129"/>
      <c r="AD48" s="129"/>
      <c r="AE48" s="129"/>
      <c r="AF48" s="129"/>
      <c r="AG48" s="132"/>
      <c r="AH48" s="131"/>
      <c r="AI48" s="129"/>
      <c r="AJ48" s="129"/>
      <c r="AK48" s="129"/>
      <c r="AL48" s="129"/>
      <c r="AM48" s="129"/>
      <c r="AN48" s="132"/>
      <c r="AO48" s="131"/>
      <c r="AP48" s="129"/>
      <c r="AQ48" s="129"/>
      <c r="AR48" s="129"/>
      <c r="AS48" s="129"/>
      <c r="AT48" s="129"/>
      <c r="AU48" s="129"/>
      <c r="AV48" s="129"/>
      <c r="AW48" s="132"/>
      <c r="AX48" s="131"/>
      <c r="AY48" s="129"/>
      <c r="AZ48" s="129"/>
      <c r="BA48" s="129"/>
      <c r="BB48" s="129"/>
      <c r="BC48" s="129"/>
      <c r="BD48" s="132"/>
      <c r="BE48" s="131"/>
      <c r="BF48" s="129"/>
      <c r="BG48" s="129"/>
      <c r="BH48" s="129"/>
      <c r="BI48" s="132"/>
      <c r="BJ48" s="131"/>
      <c r="BK48" s="129"/>
      <c r="BL48" s="129"/>
      <c r="BM48" s="131"/>
      <c r="BN48" s="132"/>
      <c r="BO48" s="129"/>
      <c r="BP48" s="131"/>
      <c r="BQ48" s="132"/>
      <c r="BR48" s="131"/>
      <c r="BS48" s="132"/>
      <c r="BT48" s="129"/>
      <c r="BU48" s="129"/>
      <c r="BV48" s="129"/>
      <c r="BW48" s="129"/>
      <c r="BX48" s="129"/>
      <c r="BY48" s="129"/>
      <c r="BZ48" s="129"/>
      <c r="CA48" s="131"/>
      <c r="CB48" s="132"/>
      <c r="CC48" s="116"/>
      <c r="CD48" s="116"/>
      <c r="CE48" s="116"/>
      <c r="CF48" s="116"/>
      <c r="CG48" s="116"/>
      <c r="CH48" s="116"/>
      <c r="CI48" s="116"/>
      <c r="CJ48" s="116"/>
      <c r="CK48" s="116"/>
      <c r="CL48" s="116"/>
      <c r="CM48" s="116"/>
      <c r="CN48" s="116"/>
      <c r="CO48" s="116"/>
      <c r="CP48" s="116"/>
    </row>
    <row r="49" spans="1:94" ht="19.5" customHeight="1">
      <c r="A49" s="116"/>
      <c r="B49" s="116"/>
      <c r="C49" s="116"/>
      <c r="D49" s="116"/>
      <c r="E49" s="116"/>
      <c r="F49" s="129"/>
      <c r="G49" s="131"/>
      <c r="H49" s="131"/>
      <c r="I49" s="129"/>
      <c r="J49" s="129"/>
      <c r="K49" s="129"/>
      <c r="L49" s="129"/>
      <c r="M49" s="129"/>
      <c r="N49" s="131"/>
      <c r="O49" s="131"/>
      <c r="P49" s="129"/>
      <c r="Q49" s="129"/>
      <c r="R49" s="129"/>
      <c r="S49" s="129"/>
      <c r="T49" s="129"/>
      <c r="U49" s="131"/>
      <c r="V49" s="131"/>
      <c r="W49" s="129"/>
      <c r="X49" s="129"/>
      <c r="Y49" s="129"/>
      <c r="Z49" s="131"/>
      <c r="AA49" s="131"/>
      <c r="AB49" s="129"/>
      <c r="AC49" s="129"/>
      <c r="AD49" s="129"/>
      <c r="AE49" s="129"/>
      <c r="AF49" s="129"/>
      <c r="AG49" s="131"/>
      <c r="AH49" s="131"/>
      <c r="AI49" s="129"/>
      <c r="AJ49" s="129"/>
      <c r="AK49" s="129"/>
      <c r="AL49" s="129"/>
      <c r="AM49" s="129"/>
      <c r="AN49" s="131"/>
      <c r="AO49" s="131"/>
      <c r="AP49" s="129"/>
      <c r="AQ49" s="129"/>
      <c r="AR49" s="129"/>
      <c r="AS49" s="129"/>
      <c r="AT49" s="129"/>
      <c r="AU49" s="129"/>
      <c r="AV49" s="129"/>
      <c r="AW49" s="131"/>
      <c r="AX49" s="131"/>
      <c r="AY49" s="129"/>
      <c r="AZ49" s="129"/>
      <c r="BA49" s="129"/>
      <c r="BB49" s="129"/>
      <c r="BC49" s="129"/>
      <c r="BD49" s="131"/>
      <c r="BE49" s="131"/>
      <c r="BF49" s="129"/>
      <c r="BG49" s="129"/>
      <c r="BH49" s="129"/>
      <c r="BI49" s="131"/>
      <c r="BJ49" s="131"/>
      <c r="BK49" s="129"/>
      <c r="BL49" s="129"/>
      <c r="BM49" s="131"/>
      <c r="BN49" s="131"/>
      <c r="BO49" s="129"/>
      <c r="BP49" s="131"/>
      <c r="BQ49" s="131"/>
      <c r="BR49" s="131"/>
      <c r="BS49" s="131"/>
      <c r="BT49" s="129"/>
      <c r="BU49" s="129"/>
      <c r="BV49" s="129"/>
      <c r="BW49" s="129"/>
      <c r="BX49" s="129"/>
      <c r="BY49" s="129"/>
      <c r="BZ49" s="129"/>
      <c r="CA49" s="131"/>
      <c r="CB49" s="131"/>
      <c r="CC49" s="116"/>
      <c r="CD49" s="116"/>
      <c r="CE49" s="116"/>
      <c r="CF49" s="116"/>
      <c r="CG49" s="116"/>
      <c r="CH49" s="116"/>
      <c r="CI49" s="116"/>
      <c r="CJ49" s="116"/>
      <c r="CK49" s="116"/>
      <c r="CL49" s="116"/>
      <c r="CM49" s="116"/>
      <c r="CN49" s="116"/>
      <c r="CO49" s="116"/>
      <c r="CP49" s="116"/>
    </row>
    <row r="50" spans="1:94" ht="19.5" customHeight="1">
      <c r="A50" s="116"/>
      <c r="B50" s="116"/>
      <c r="C50" s="116"/>
      <c r="D50" s="116"/>
      <c r="E50" s="116"/>
      <c r="F50" s="129"/>
      <c r="G50" s="131"/>
      <c r="H50" s="131"/>
      <c r="I50" s="129"/>
      <c r="J50" s="129"/>
      <c r="K50" s="129"/>
      <c r="L50" s="129"/>
      <c r="M50" s="129"/>
      <c r="N50" s="131"/>
      <c r="O50" s="131"/>
      <c r="P50" s="129"/>
      <c r="Q50" s="129"/>
      <c r="R50" s="129"/>
      <c r="S50" s="129"/>
      <c r="T50" s="129"/>
      <c r="U50" s="131"/>
      <c r="V50" s="131"/>
      <c r="W50" s="129"/>
      <c r="X50" s="129"/>
      <c r="Y50" s="129"/>
      <c r="Z50" s="131"/>
      <c r="AA50" s="131"/>
      <c r="AB50" s="129"/>
      <c r="AC50" s="129"/>
      <c r="AD50" s="129"/>
      <c r="AE50" s="129"/>
      <c r="AF50" s="129"/>
      <c r="AG50" s="131"/>
      <c r="AH50" s="131"/>
      <c r="AI50" s="129"/>
      <c r="AJ50" s="129"/>
      <c r="AK50" s="129"/>
      <c r="AL50" s="129"/>
      <c r="AM50" s="129"/>
      <c r="AN50" s="131"/>
      <c r="AO50" s="131"/>
      <c r="AP50" s="129"/>
      <c r="AQ50" s="129"/>
      <c r="AR50" s="129"/>
      <c r="AS50" s="129"/>
      <c r="AT50" s="129"/>
      <c r="AU50" s="129"/>
      <c r="AV50" s="129"/>
      <c r="AW50" s="131"/>
      <c r="AX50" s="131"/>
      <c r="AY50" s="129"/>
      <c r="AZ50" s="129"/>
      <c r="BA50" s="129"/>
      <c r="BB50" s="129"/>
      <c r="BC50" s="129"/>
      <c r="BD50" s="131"/>
      <c r="BE50" s="131"/>
      <c r="BF50" s="129"/>
      <c r="BG50" s="129"/>
      <c r="BH50" s="129"/>
      <c r="BI50" s="131"/>
      <c r="BJ50" s="131"/>
      <c r="BK50" s="129"/>
      <c r="BL50" s="129"/>
      <c r="BM50" s="131"/>
      <c r="BN50" s="131"/>
      <c r="BO50" s="129"/>
      <c r="BP50" s="131"/>
      <c r="BQ50" s="131"/>
      <c r="BR50" s="131"/>
      <c r="BS50" s="131"/>
      <c r="BT50" s="129"/>
      <c r="BU50" s="129"/>
      <c r="BV50" s="129"/>
      <c r="BW50" s="129"/>
      <c r="BX50" s="129"/>
      <c r="BY50" s="129"/>
      <c r="BZ50" s="129"/>
      <c r="CA50" s="131"/>
      <c r="CB50" s="131"/>
      <c r="CC50" s="116"/>
      <c r="CD50" s="116"/>
      <c r="CE50" s="116"/>
      <c r="CF50" s="116"/>
      <c r="CG50" s="116"/>
      <c r="CH50" s="116"/>
      <c r="CI50" s="116"/>
      <c r="CJ50" s="116"/>
      <c r="CK50" s="116"/>
      <c r="CL50" s="116"/>
      <c r="CM50" s="116"/>
      <c r="CN50" s="116"/>
      <c r="CO50" s="116"/>
      <c r="CP50" s="116"/>
    </row>
    <row r="51" spans="1:94" ht="19.5" customHeight="1">
      <c r="A51" s="116"/>
      <c r="B51" s="116"/>
      <c r="C51" s="116"/>
      <c r="D51" s="116"/>
      <c r="E51" s="116"/>
      <c r="F51" s="129"/>
      <c r="G51" s="131"/>
      <c r="H51" s="131"/>
      <c r="I51" s="129"/>
      <c r="J51" s="129"/>
      <c r="K51" s="129"/>
      <c r="L51" s="129"/>
      <c r="M51" s="129"/>
      <c r="N51" s="131"/>
      <c r="O51" s="131"/>
      <c r="P51" s="129"/>
      <c r="Q51" s="129"/>
      <c r="R51" s="129"/>
      <c r="S51" s="129"/>
      <c r="T51" s="129"/>
      <c r="U51" s="131"/>
      <c r="V51" s="131"/>
      <c r="W51" s="129"/>
      <c r="X51" s="129"/>
      <c r="Y51" s="129"/>
      <c r="Z51" s="131"/>
      <c r="AA51" s="131"/>
      <c r="AB51" s="129"/>
      <c r="AC51" s="129"/>
      <c r="AD51" s="129"/>
      <c r="AE51" s="129"/>
      <c r="AF51" s="129"/>
      <c r="AG51" s="131"/>
      <c r="AH51" s="131"/>
      <c r="AI51" s="129"/>
      <c r="AJ51" s="129"/>
      <c r="AK51" s="129"/>
      <c r="AL51" s="129"/>
      <c r="AM51" s="129"/>
      <c r="AN51" s="131"/>
      <c r="AO51" s="131"/>
      <c r="AP51" s="129"/>
      <c r="AQ51" s="129"/>
      <c r="AR51" s="129"/>
      <c r="AS51" s="129"/>
      <c r="AT51" s="129"/>
      <c r="AU51" s="129"/>
      <c r="AV51" s="129"/>
      <c r="AW51" s="131"/>
      <c r="AX51" s="131"/>
      <c r="AY51" s="129"/>
      <c r="AZ51" s="129"/>
      <c r="BA51" s="129"/>
      <c r="BB51" s="129"/>
      <c r="BC51" s="129"/>
      <c r="BD51" s="131"/>
      <c r="BE51" s="131"/>
      <c r="BF51" s="129"/>
      <c r="BG51" s="129"/>
      <c r="BH51" s="129"/>
      <c r="BI51" s="131"/>
      <c r="BJ51" s="131"/>
      <c r="BK51" s="129"/>
      <c r="BL51" s="129"/>
      <c r="BM51" s="131"/>
      <c r="BN51" s="131"/>
      <c r="BO51" s="129"/>
      <c r="BP51" s="131"/>
      <c r="BQ51" s="131"/>
      <c r="BR51" s="131"/>
      <c r="BS51" s="131"/>
      <c r="BT51" s="129"/>
      <c r="BU51" s="129"/>
      <c r="BV51" s="129"/>
      <c r="BW51" s="129"/>
      <c r="BX51" s="129"/>
      <c r="BY51" s="129"/>
      <c r="BZ51" s="129"/>
      <c r="CA51" s="131"/>
      <c r="CB51" s="131"/>
      <c r="CC51" s="116"/>
      <c r="CD51" s="116"/>
      <c r="CE51" s="116"/>
      <c r="CF51" s="116"/>
      <c r="CG51" s="116"/>
      <c r="CH51" s="116"/>
      <c r="CI51" s="116"/>
      <c r="CJ51" s="116"/>
      <c r="CK51" s="116"/>
      <c r="CL51" s="116"/>
      <c r="CM51" s="116"/>
      <c r="CN51" s="116"/>
      <c r="CO51" s="116"/>
      <c r="CP51" s="116"/>
    </row>
    <row r="52" spans="1:94" ht="19.5" customHeight="1">
      <c r="A52" s="116"/>
      <c r="B52" s="116"/>
      <c r="C52" s="116"/>
      <c r="D52" s="116"/>
      <c r="E52" s="116"/>
      <c r="F52" s="129"/>
      <c r="G52" s="131"/>
      <c r="H52" s="131"/>
      <c r="I52" s="129"/>
      <c r="J52" s="129"/>
      <c r="K52" s="129"/>
      <c r="L52" s="129"/>
      <c r="M52" s="129"/>
      <c r="N52" s="131"/>
      <c r="O52" s="131"/>
      <c r="P52" s="129"/>
      <c r="Q52" s="129"/>
      <c r="R52" s="129"/>
      <c r="S52" s="129"/>
      <c r="T52" s="129"/>
      <c r="U52" s="131"/>
      <c r="V52" s="131"/>
      <c r="W52" s="129"/>
      <c r="X52" s="129"/>
      <c r="Y52" s="129"/>
      <c r="Z52" s="131"/>
      <c r="AA52" s="131"/>
      <c r="AB52" s="129"/>
      <c r="AC52" s="129"/>
      <c r="AD52" s="129"/>
      <c r="AE52" s="129"/>
      <c r="AF52" s="129"/>
      <c r="AG52" s="131"/>
      <c r="AH52" s="131"/>
      <c r="AI52" s="129"/>
      <c r="AJ52" s="129"/>
      <c r="AK52" s="129"/>
      <c r="AL52" s="129"/>
      <c r="AM52" s="129"/>
      <c r="AN52" s="131"/>
      <c r="AO52" s="131"/>
      <c r="AP52" s="129"/>
      <c r="AQ52" s="129"/>
      <c r="AR52" s="129"/>
      <c r="AS52" s="129"/>
      <c r="AT52" s="129"/>
      <c r="AU52" s="129"/>
      <c r="AV52" s="129"/>
      <c r="AW52" s="131"/>
      <c r="AX52" s="131"/>
      <c r="AY52" s="129"/>
      <c r="AZ52" s="129"/>
      <c r="BA52" s="129"/>
      <c r="BB52" s="129"/>
      <c r="BC52" s="129"/>
      <c r="BD52" s="131"/>
      <c r="BE52" s="131"/>
      <c r="BF52" s="129"/>
      <c r="BG52" s="129"/>
      <c r="BH52" s="129"/>
      <c r="BI52" s="131"/>
      <c r="BJ52" s="131"/>
      <c r="BK52" s="129"/>
      <c r="BL52" s="129"/>
      <c r="BM52" s="131"/>
      <c r="BN52" s="131"/>
      <c r="BO52" s="129"/>
      <c r="BP52" s="131"/>
      <c r="BQ52" s="131"/>
      <c r="BR52" s="131"/>
      <c r="BS52" s="131"/>
      <c r="BT52" s="129"/>
      <c r="BU52" s="129"/>
      <c r="BV52" s="129"/>
      <c r="BW52" s="129"/>
      <c r="BX52" s="129"/>
      <c r="BY52" s="129"/>
      <c r="BZ52" s="129"/>
      <c r="CA52" s="131"/>
      <c r="CB52" s="131"/>
      <c r="CC52" s="116"/>
      <c r="CD52" s="116"/>
      <c r="CE52" s="116"/>
      <c r="CF52" s="116"/>
      <c r="CG52" s="116"/>
      <c r="CH52" s="116"/>
      <c r="CI52" s="116"/>
      <c r="CJ52" s="116"/>
      <c r="CK52" s="116"/>
      <c r="CL52" s="116"/>
      <c r="CM52" s="116"/>
      <c r="CN52" s="116"/>
      <c r="CO52" s="116"/>
      <c r="CP52" s="116"/>
    </row>
    <row r="53" spans="1:94" ht="19.5" customHeight="1">
      <c r="A53" s="116"/>
      <c r="B53" s="116"/>
      <c r="C53" s="116"/>
      <c r="D53" s="116"/>
      <c r="E53" s="116"/>
      <c r="F53" s="129"/>
      <c r="G53" s="131"/>
      <c r="H53" s="131"/>
      <c r="I53" s="129"/>
      <c r="J53" s="129"/>
      <c r="K53" s="129"/>
      <c r="L53" s="129"/>
      <c r="M53" s="129"/>
      <c r="N53" s="131"/>
      <c r="O53" s="131"/>
      <c r="P53" s="129"/>
      <c r="Q53" s="129"/>
      <c r="R53" s="129"/>
      <c r="S53" s="129"/>
      <c r="T53" s="129"/>
      <c r="U53" s="131"/>
      <c r="V53" s="131"/>
      <c r="W53" s="129"/>
      <c r="X53" s="129"/>
      <c r="Y53" s="129"/>
      <c r="Z53" s="131"/>
      <c r="AA53" s="131"/>
      <c r="AB53" s="129"/>
      <c r="AC53" s="129"/>
      <c r="AD53" s="129"/>
      <c r="AE53" s="129"/>
      <c r="AF53" s="129"/>
      <c r="AG53" s="131"/>
      <c r="AH53" s="131"/>
      <c r="AI53" s="129"/>
      <c r="AJ53" s="129"/>
      <c r="AK53" s="129"/>
      <c r="AL53" s="129"/>
      <c r="AM53" s="129"/>
      <c r="AN53" s="131"/>
      <c r="AO53" s="131"/>
      <c r="AP53" s="129"/>
      <c r="AQ53" s="129"/>
      <c r="AR53" s="129"/>
      <c r="AS53" s="129"/>
      <c r="AT53" s="129"/>
      <c r="AU53" s="129"/>
      <c r="AV53" s="129"/>
      <c r="AW53" s="131"/>
      <c r="AX53" s="131"/>
      <c r="AY53" s="129"/>
      <c r="AZ53" s="129"/>
      <c r="BA53" s="129"/>
      <c r="BB53" s="129"/>
      <c r="BC53" s="129"/>
      <c r="BD53" s="131"/>
      <c r="BE53" s="131"/>
      <c r="BF53" s="129"/>
      <c r="BG53" s="129"/>
      <c r="BH53" s="129"/>
      <c r="BI53" s="131"/>
      <c r="BJ53" s="131"/>
      <c r="BK53" s="129"/>
      <c r="BL53" s="129"/>
      <c r="BM53" s="131"/>
      <c r="BN53" s="131"/>
      <c r="BO53" s="129"/>
      <c r="BP53" s="131"/>
      <c r="BQ53" s="131"/>
      <c r="BR53" s="131"/>
      <c r="BS53" s="131"/>
      <c r="BT53" s="129"/>
      <c r="BU53" s="129"/>
      <c r="BV53" s="129"/>
      <c r="BW53" s="129"/>
      <c r="BX53" s="129"/>
      <c r="BY53" s="129"/>
      <c r="BZ53" s="129"/>
      <c r="CA53" s="131"/>
      <c r="CB53" s="131"/>
      <c r="CC53" s="116"/>
      <c r="CD53" s="116"/>
      <c r="CE53" s="116"/>
      <c r="CF53" s="116"/>
      <c r="CG53" s="116"/>
      <c r="CH53" s="116"/>
      <c r="CI53" s="116"/>
      <c r="CJ53" s="116"/>
      <c r="CK53" s="116"/>
      <c r="CL53" s="116"/>
      <c r="CM53" s="116"/>
      <c r="CN53" s="116"/>
      <c r="CO53" s="116"/>
      <c r="CP53" s="116"/>
    </row>
    <row r="54" spans="1:94" ht="19.5" customHeight="1">
      <c r="A54" s="116"/>
      <c r="B54" s="116"/>
      <c r="C54" s="116"/>
      <c r="D54" s="116"/>
      <c r="E54" s="116"/>
      <c r="F54" s="129"/>
      <c r="G54" s="131"/>
      <c r="H54" s="131"/>
      <c r="I54" s="129"/>
      <c r="J54" s="129"/>
      <c r="K54" s="129"/>
      <c r="L54" s="129"/>
      <c r="M54" s="129"/>
      <c r="N54" s="131"/>
      <c r="O54" s="131"/>
      <c r="P54" s="129"/>
      <c r="Q54" s="129"/>
      <c r="R54" s="129"/>
      <c r="S54" s="129"/>
      <c r="T54" s="129"/>
      <c r="U54" s="131"/>
      <c r="V54" s="131"/>
      <c r="W54" s="129"/>
      <c r="X54" s="129"/>
      <c r="Y54" s="129"/>
      <c r="Z54" s="131"/>
      <c r="AA54" s="131"/>
      <c r="AB54" s="129"/>
      <c r="AC54" s="129"/>
      <c r="AD54" s="129"/>
      <c r="AE54" s="129"/>
      <c r="AF54" s="129"/>
      <c r="AG54" s="131"/>
      <c r="AH54" s="131"/>
      <c r="AI54" s="129"/>
      <c r="AJ54" s="129"/>
      <c r="AK54" s="129"/>
      <c r="AL54" s="129"/>
      <c r="AM54" s="129"/>
      <c r="AN54" s="131"/>
      <c r="AO54" s="131"/>
      <c r="AP54" s="129"/>
      <c r="AQ54" s="129"/>
      <c r="AR54" s="129"/>
      <c r="AS54" s="129"/>
      <c r="AT54" s="129"/>
      <c r="AU54" s="129"/>
      <c r="AV54" s="129"/>
      <c r="AW54" s="131"/>
      <c r="AX54" s="131"/>
      <c r="AY54" s="129"/>
      <c r="AZ54" s="129"/>
      <c r="BA54" s="129"/>
      <c r="BB54" s="129"/>
      <c r="BC54" s="129"/>
      <c r="BD54" s="131"/>
      <c r="BE54" s="131"/>
      <c r="BF54" s="129"/>
      <c r="BG54" s="129"/>
      <c r="BH54" s="129"/>
      <c r="BI54" s="131"/>
      <c r="BJ54" s="131"/>
      <c r="BK54" s="129"/>
      <c r="BL54" s="129"/>
      <c r="BM54" s="131"/>
      <c r="BN54" s="131"/>
      <c r="BO54" s="129"/>
      <c r="BP54" s="131"/>
      <c r="BQ54" s="131"/>
      <c r="BR54" s="131"/>
      <c r="BS54" s="131"/>
      <c r="BT54" s="129"/>
      <c r="BU54" s="129"/>
      <c r="BV54" s="129"/>
      <c r="BW54" s="129"/>
      <c r="BX54" s="129"/>
      <c r="BY54" s="129"/>
      <c r="BZ54" s="129"/>
      <c r="CA54" s="131"/>
      <c r="CB54" s="131"/>
      <c r="CC54" s="116"/>
      <c r="CD54" s="116"/>
      <c r="CE54" s="116"/>
      <c r="CF54" s="116"/>
      <c r="CG54" s="116"/>
      <c r="CH54" s="116"/>
      <c r="CI54" s="116"/>
      <c r="CJ54" s="116"/>
      <c r="CK54" s="116"/>
      <c r="CL54" s="116"/>
      <c r="CM54" s="116"/>
      <c r="CN54" s="116"/>
      <c r="CO54" s="116"/>
      <c r="CP54" s="116"/>
    </row>
    <row r="55" spans="1:94" ht="19.5" customHeight="1">
      <c r="A55" s="116"/>
      <c r="B55" s="116"/>
      <c r="C55" s="116"/>
      <c r="D55" s="116"/>
      <c r="E55" s="116"/>
      <c r="F55" s="129"/>
      <c r="G55" s="131"/>
      <c r="H55" s="131"/>
      <c r="I55" s="129"/>
      <c r="J55" s="129"/>
      <c r="K55" s="129"/>
      <c r="L55" s="129"/>
      <c r="M55" s="129"/>
      <c r="N55" s="131"/>
      <c r="O55" s="131"/>
      <c r="P55" s="129"/>
      <c r="Q55" s="129"/>
      <c r="R55" s="129"/>
      <c r="S55" s="129"/>
      <c r="T55" s="129"/>
      <c r="U55" s="131"/>
      <c r="V55" s="131"/>
      <c r="W55" s="129"/>
      <c r="X55" s="129"/>
      <c r="Y55" s="129"/>
      <c r="Z55" s="131"/>
      <c r="AA55" s="131"/>
      <c r="AB55" s="129"/>
      <c r="AC55" s="129"/>
      <c r="AD55" s="129"/>
      <c r="AE55" s="129"/>
      <c r="AF55" s="129"/>
      <c r="AG55" s="131"/>
      <c r="AH55" s="131"/>
      <c r="AI55" s="129"/>
      <c r="AJ55" s="129"/>
      <c r="AK55" s="129"/>
      <c r="AL55" s="129"/>
      <c r="AM55" s="129"/>
      <c r="AN55" s="131"/>
      <c r="AO55" s="131"/>
      <c r="AP55" s="129"/>
      <c r="AQ55" s="129"/>
      <c r="AR55" s="129"/>
      <c r="AS55" s="129"/>
      <c r="AT55" s="129"/>
      <c r="AU55" s="129"/>
      <c r="AV55" s="129"/>
      <c r="AW55" s="131"/>
      <c r="AX55" s="131"/>
      <c r="AY55" s="129"/>
      <c r="AZ55" s="129"/>
      <c r="BA55" s="129"/>
      <c r="BB55" s="129"/>
      <c r="BC55" s="129"/>
      <c r="BD55" s="131"/>
      <c r="BE55" s="131"/>
      <c r="BF55" s="129"/>
      <c r="BG55" s="129"/>
      <c r="BH55" s="129"/>
      <c r="BI55" s="131"/>
      <c r="BJ55" s="131"/>
      <c r="BK55" s="129"/>
      <c r="BL55" s="129"/>
      <c r="BM55" s="131"/>
      <c r="BN55" s="131"/>
      <c r="BO55" s="129"/>
      <c r="BP55" s="131"/>
      <c r="BQ55" s="131"/>
      <c r="BR55" s="131"/>
      <c r="BS55" s="131"/>
      <c r="BT55" s="129"/>
      <c r="BU55" s="129"/>
      <c r="BV55" s="129"/>
      <c r="BW55" s="129"/>
      <c r="BX55" s="129"/>
      <c r="BY55" s="129"/>
      <c r="BZ55" s="129"/>
      <c r="CA55" s="131"/>
      <c r="CB55" s="131"/>
      <c r="CC55" s="116"/>
      <c r="CD55" s="116"/>
      <c r="CE55" s="116"/>
      <c r="CF55" s="116"/>
      <c r="CG55" s="116"/>
      <c r="CH55" s="116"/>
      <c r="CI55" s="116"/>
      <c r="CJ55" s="116"/>
      <c r="CK55" s="116"/>
      <c r="CL55" s="116"/>
      <c r="CM55" s="116"/>
      <c r="CN55" s="116"/>
      <c r="CO55" s="116"/>
      <c r="CP55" s="116"/>
    </row>
    <row r="56" spans="1:94" ht="19.5" customHeight="1">
      <c r="A56" s="116"/>
      <c r="B56" s="116"/>
      <c r="C56" s="116"/>
      <c r="D56" s="116"/>
      <c r="E56" s="116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29"/>
      <c r="AZ56" s="129"/>
      <c r="BA56" s="129"/>
      <c r="BB56" s="129"/>
      <c r="BC56" s="129"/>
      <c r="BD56" s="129"/>
      <c r="BE56" s="129"/>
      <c r="BF56" s="129"/>
      <c r="BG56" s="129"/>
      <c r="BH56" s="129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16"/>
      <c r="CC56" s="116"/>
      <c r="CD56" s="116"/>
      <c r="CE56" s="116"/>
      <c r="CF56" s="116"/>
      <c r="CG56" s="116"/>
      <c r="CH56" s="116"/>
      <c r="CI56" s="116"/>
      <c r="CJ56" s="116"/>
      <c r="CK56" s="116"/>
      <c r="CL56" s="116"/>
      <c r="CM56" s="116"/>
      <c r="CN56" s="116"/>
      <c r="CO56" s="116"/>
      <c r="CP56" s="116"/>
    </row>
    <row r="57" spans="1:94" ht="19.5" customHeight="1">
      <c r="A57" s="116"/>
      <c r="B57" s="116"/>
      <c r="C57" s="116"/>
      <c r="D57" s="116"/>
      <c r="E57" s="116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  <c r="AM57" s="129"/>
      <c r="AN57" s="129"/>
      <c r="AO57" s="129"/>
      <c r="AP57" s="129"/>
      <c r="AQ57" s="129"/>
      <c r="AR57" s="129"/>
      <c r="AS57" s="129"/>
      <c r="AT57" s="129"/>
      <c r="AU57" s="129"/>
      <c r="AV57" s="129"/>
      <c r="AW57" s="129"/>
      <c r="AX57" s="129"/>
      <c r="AY57" s="129"/>
      <c r="AZ57" s="129"/>
      <c r="BA57" s="129"/>
      <c r="BB57" s="129"/>
      <c r="BC57" s="129"/>
      <c r="BD57" s="129"/>
      <c r="BE57" s="129"/>
      <c r="BF57" s="129"/>
      <c r="BG57" s="129"/>
      <c r="BH57" s="129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16"/>
      <c r="CC57" s="116"/>
      <c r="CD57" s="116"/>
      <c r="CE57" s="116"/>
      <c r="CF57" s="116"/>
      <c r="CG57" s="116"/>
      <c r="CH57" s="116"/>
      <c r="CI57" s="116"/>
      <c r="CJ57" s="116"/>
      <c r="CK57" s="116"/>
      <c r="CL57" s="116"/>
      <c r="CM57" s="116"/>
      <c r="CN57" s="116"/>
      <c r="CO57" s="116"/>
      <c r="CP57" s="116"/>
    </row>
    <row r="58" spans="1:94" ht="19.5" customHeight="1">
      <c r="A58" s="116"/>
      <c r="B58" s="116"/>
      <c r="C58" s="116"/>
      <c r="D58" s="116"/>
      <c r="E58" s="116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129"/>
      <c r="AI58" s="129"/>
      <c r="AJ58" s="129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29"/>
      <c r="AY58" s="129"/>
      <c r="AZ58" s="129"/>
      <c r="BA58" s="129"/>
      <c r="BB58" s="129"/>
      <c r="BC58" s="129"/>
      <c r="BD58" s="129"/>
      <c r="BE58" s="129"/>
      <c r="BF58" s="129"/>
      <c r="BG58" s="129"/>
      <c r="BH58" s="129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16"/>
      <c r="CC58" s="116"/>
      <c r="CD58" s="116"/>
      <c r="CE58" s="116"/>
      <c r="CF58" s="116"/>
      <c r="CG58" s="116"/>
      <c r="CH58" s="116"/>
      <c r="CI58" s="116"/>
      <c r="CJ58" s="116"/>
      <c r="CK58" s="116"/>
      <c r="CL58" s="116"/>
      <c r="CM58" s="116"/>
      <c r="CN58" s="116"/>
      <c r="CO58" s="116"/>
      <c r="CP58" s="116"/>
    </row>
    <row r="59" spans="1:94" ht="19.5" customHeight="1">
      <c r="A59" s="116"/>
      <c r="B59" s="116"/>
      <c r="C59" s="116"/>
      <c r="D59" s="116"/>
      <c r="E59" s="116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9"/>
      <c r="AI59" s="129"/>
      <c r="AJ59" s="129"/>
      <c r="AK59" s="129"/>
      <c r="AL59" s="129"/>
      <c r="AM59" s="129"/>
      <c r="AN59" s="129"/>
      <c r="AO59" s="129"/>
      <c r="AP59" s="129"/>
      <c r="AQ59" s="129"/>
      <c r="AR59" s="129"/>
      <c r="AS59" s="129"/>
      <c r="AT59" s="129"/>
      <c r="AU59" s="129"/>
      <c r="AV59" s="129"/>
      <c r="AW59" s="129"/>
      <c r="AX59" s="129"/>
      <c r="AY59" s="129"/>
      <c r="AZ59" s="129"/>
      <c r="BA59" s="129"/>
      <c r="BB59" s="129"/>
      <c r="BC59" s="129"/>
      <c r="BD59" s="129"/>
      <c r="BE59" s="129"/>
      <c r="BF59" s="129"/>
      <c r="BG59" s="129"/>
      <c r="BH59" s="129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16"/>
      <c r="CC59" s="116"/>
      <c r="CD59" s="116"/>
      <c r="CE59" s="116"/>
      <c r="CF59" s="116"/>
      <c r="CG59" s="116"/>
      <c r="CH59" s="116"/>
      <c r="CI59" s="116"/>
      <c r="CJ59" s="116"/>
      <c r="CK59" s="116"/>
      <c r="CL59" s="116"/>
      <c r="CM59" s="116"/>
      <c r="CN59" s="116"/>
      <c r="CO59" s="116"/>
      <c r="CP59" s="116"/>
    </row>
    <row r="60" spans="1:94" ht="19.5" customHeight="1">
      <c r="A60" s="116"/>
      <c r="B60" s="116"/>
      <c r="C60" s="116"/>
      <c r="D60" s="116"/>
      <c r="E60" s="116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129"/>
      <c r="AD60" s="129"/>
      <c r="AE60" s="129"/>
      <c r="AF60" s="129"/>
      <c r="AG60" s="129"/>
      <c r="AH60" s="129"/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S60" s="129"/>
      <c r="AT60" s="129"/>
      <c r="AU60" s="129"/>
      <c r="AV60" s="129"/>
      <c r="AW60" s="129"/>
      <c r="AX60" s="129"/>
      <c r="AY60" s="129"/>
      <c r="AZ60" s="129"/>
      <c r="BA60" s="129"/>
      <c r="BB60" s="129"/>
      <c r="BC60" s="129"/>
      <c r="BD60" s="129"/>
      <c r="BE60" s="129"/>
      <c r="BF60" s="129"/>
      <c r="BG60" s="129"/>
      <c r="BH60" s="129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16"/>
      <c r="CC60" s="116"/>
      <c r="CD60" s="116"/>
      <c r="CE60" s="116"/>
      <c r="CF60" s="116"/>
      <c r="CG60" s="116"/>
      <c r="CH60" s="116"/>
      <c r="CI60" s="116"/>
      <c r="CJ60" s="116"/>
      <c r="CK60" s="116"/>
      <c r="CL60" s="116"/>
      <c r="CM60" s="116"/>
      <c r="CN60" s="116"/>
      <c r="CO60" s="116"/>
      <c r="CP60" s="116"/>
    </row>
    <row r="61" spans="1:94" ht="19.5" customHeight="1">
      <c r="A61" s="116"/>
      <c r="B61" s="116"/>
      <c r="C61" s="116"/>
      <c r="D61" s="116"/>
      <c r="E61" s="116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/>
      <c r="AD61" s="129"/>
      <c r="AE61" s="129"/>
      <c r="AF61" s="129"/>
      <c r="AG61" s="129"/>
      <c r="AH61" s="129"/>
      <c r="AI61" s="129"/>
      <c r="AJ61" s="129"/>
      <c r="AK61" s="129"/>
      <c r="AL61" s="129"/>
      <c r="AM61" s="129"/>
      <c r="AN61" s="129"/>
      <c r="AO61" s="129"/>
      <c r="AP61" s="129"/>
      <c r="AQ61" s="129"/>
      <c r="AR61" s="129"/>
      <c r="AS61" s="129"/>
      <c r="AT61" s="129"/>
      <c r="AU61" s="129"/>
      <c r="AV61" s="129"/>
      <c r="AW61" s="129"/>
      <c r="AX61" s="129"/>
      <c r="AY61" s="129"/>
      <c r="AZ61" s="129"/>
      <c r="BA61" s="129"/>
      <c r="BB61" s="129"/>
      <c r="BC61" s="129"/>
      <c r="BD61" s="129"/>
      <c r="BE61" s="129"/>
      <c r="BF61" s="129"/>
      <c r="BG61" s="129"/>
      <c r="BH61" s="129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16"/>
      <c r="CC61" s="116"/>
      <c r="CD61" s="116"/>
      <c r="CE61" s="116"/>
      <c r="CF61" s="116"/>
      <c r="CG61" s="116"/>
      <c r="CH61" s="116"/>
      <c r="CI61" s="116"/>
      <c r="CJ61" s="116"/>
      <c r="CK61" s="116"/>
      <c r="CL61" s="116"/>
      <c r="CM61" s="116"/>
      <c r="CN61" s="116"/>
      <c r="CO61" s="116"/>
      <c r="CP61" s="116"/>
    </row>
    <row r="62" spans="1:94" ht="19.5" customHeight="1">
      <c r="A62" s="116"/>
      <c r="B62" s="116"/>
      <c r="C62" s="116"/>
      <c r="D62" s="116"/>
      <c r="E62" s="116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29"/>
      <c r="BB62" s="129"/>
      <c r="BC62" s="129"/>
      <c r="BD62" s="129"/>
      <c r="BE62" s="129"/>
      <c r="BF62" s="129"/>
      <c r="BG62" s="129"/>
      <c r="BH62" s="129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16"/>
      <c r="CC62" s="116"/>
      <c r="CD62" s="116"/>
      <c r="CE62" s="116"/>
      <c r="CF62" s="116"/>
      <c r="CG62" s="116"/>
      <c r="CH62" s="116"/>
      <c r="CI62" s="116"/>
      <c r="CJ62" s="116"/>
      <c r="CK62" s="116"/>
      <c r="CL62" s="116"/>
      <c r="CM62" s="116"/>
      <c r="CN62" s="116"/>
      <c r="CO62" s="116"/>
      <c r="CP62" s="116"/>
    </row>
    <row r="63" spans="1:94" ht="19.5" customHeight="1">
      <c r="A63" s="116"/>
      <c r="B63" s="116"/>
      <c r="C63" s="116"/>
      <c r="D63" s="116"/>
      <c r="E63" s="116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  <c r="AJ63" s="129"/>
      <c r="AK63" s="129"/>
      <c r="AL63" s="129"/>
      <c r="AM63" s="129"/>
      <c r="AN63" s="129"/>
      <c r="AO63" s="129"/>
      <c r="AP63" s="129"/>
      <c r="AQ63" s="129"/>
      <c r="AR63" s="129"/>
      <c r="AS63" s="129"/>
      <c r="AT63" s="129"/>
      <c r="AU63" s="129"/>
      <c r="AV63" s="129"/>
      <c r="AW63" s="129"/>
      <c r="AX63" s="129"/>
      <c r="AY63" s="129"/>
      <c r="AZ63" s="129"/>
      <c r="BA63" s="129"/>
      <c r="BB63" s="129"/>
      <c r="BC63" s="129"/>
      <c r="BD63" s="129"/>
      <c r="BE63" s="129"/>
      <c r="BF63" s="129"/>
      <c r="BG63" s="129"/>
      <c r="BH63" s="129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16"/>
      <c r="CC63" s="116"/>
      <c r="CD63" s="116"/>
      <c r="CE63" s="116"/>
      <c r="CF63" s="116"/>
      <c r="CG63" s="116"/>
      <c r="CH63" s="116"/>
      <c r="CI63" s="116"/>
      <c r="CJ63" s="116"/>
      <c r="CK63" s="116"/>
      <c r="CL63" s="116"/>
      <c r="CM63" s="116"/>
      <c r="CN63" s="116"/>
      <c r="CO63" s="116"/>
      <c r="CP63" s="116"/>
    </row>
    <row r="64" spans="1:94" ht="19.5" customHeight="1">
      <c r="A64" s="116"/>
      <c r="B64" s="116"/>
      <c r="C64" s="116"/>
      <c r="D64" s="116"/>
      <c r="E64" s="116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S64" s="129"/>
      <c r="AT64" s="129"/>
      <c r="AU64" s="129"/>
      <c r="AV64" s="129"/>
      <c r="AW64" s="129"/>
      <c r="AX64" s="129"/>
      <c r="AY64" s="129"/>
      <c r="AZ64" s="129"/>
      <c r="BA64" s="129"/>
      <c r="BB64" s="129"/>
      <c r="BC64" s="129"/>
      <c r="BD64" s="129"/>
      <c r="BE64" s="129"/>
      <c r="BF64" s="129"/>
      <c r="BG64" s="129"/>
      <c r="BH64" s="129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16"/>
      <c r="CC64" s="116"/>
      <c r="CD64" s="116"/>
      <c r="CE64" s="116"/>
      <c r="CF64" s="116"/>
      <c r="CG64" s="116"/>
      <c r="CH64" s="116"/>
      <c r="CI64" s="116"/>
      <c r="CJ64" s="116"/>
      <c r="CK64" s="116"/>
      <c r="CL64" s="116"/>
      <c r="CM64" s="116"/>
      <c r="CN64" s="116"/>
      <c r="CO64" s="116"/>
      <c r="CP64" s="116"/>
    </row>
    <row r="65" spans="1:94" ht="19.5" customHeight="1">
      <c r="A65" s="116"/>
      <c r="B65" s="116"/>
      <c r="C65" s="116"/>
      <c r="D65" s="116"/>
      <c r="E65" s="116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29"/>
      <c r="AV65" s="129"/>
      <c r="AW65" s="129"/>
      <c r="AX65" s="129"/>
      <c r="AY65" s="129"/>
      <c r="AZ65" s="129"/>
      <c r="BA65" s="129"/>
      <c r="BB65" s="129"/>
      <c r="BC65" s="129"/>
      <c r="BD65" s="129"/>
      <c r="BE65" s="129"/>
      <c r="BF65" s="129"/>
      <c r="BG65" s="129"/>
      <c r="BH65" s="129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16"/>
      <c r="CC65" s="116"/>
      <c r="CD65" s="116"/>
      <c r="CE65" s="116"/>
      <c r="CF65" s="116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</row>
    <row r="66" spans="1:94" ht="19.5" customHeight="1">
      <c r="A66" s="116"/>
      <c r="B66" s="116"/>
      <c r="C66" s="116"/>
      <c r="D66" s="116"/>
      <c r="E66" s="116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29"/>
      <c r="AH66" s="129"/>
      <c r="AI66" s="129"/>
      <c r="AJ66" s="129"/>
      <c r="AK66" s="129"/>
      <c r="AL66" s="129"/>
      <c r="AM66" s="129"/>
      <c r="AN66" s="129"/>
      <c r="AO66" s="129"/>
      <c r="AP66" s="129"/>
      <c r="AQ66" s="129"/>
      <c r="AR66" s="129"/>
      <c r="AS66" s="129"/>
      <c r="AT66" s="129"/>
      <c r="AU66" s="129"/>
      <c r="AV66" s="129"/>
      <c r="AW66" s="129"/>
      <c r="AX66" s="129"/>
      <c r="AY66" s="129"/>
      <c r="AZ66" s="129"/>
      <c r="BA66" s="129"/>
      <c r="BB66" s="129"/>
      <c r="BC66" s="129"/>
      <c r="BD66" s="129"/>
      <c r="BE66" s="129"/>
      <c r="BF66" s="129"/>
      <c r="BG66" s="129"/>
      <c r="BH66" s="129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16"/>
      <c r="CC66" s="116"/>
      <c r="CD66" s="116"/>
      <c r="CE66" s="116"/>
      <c r="CF66" s="116"/>
      <c r="CG66" s="116"/>
      <c r="CH66" s="116"/>
      <c r="CI66" s="116"/>
      <c r="CJ66" s="116"/>
      <c r="CK66" s="116"/>
      <c r="CL66" s="116"/>
      <c r="CM66" s="116"/>
      <c r="CN66" s="116"/>
      <c r="CO66" s="116"/>
      <c r="CP66" s="116"/>
    </row>
    <row r="67" spans="1:94" ht="19.5" customHeight="1">
      <c r="A67" s="116"/>
      <c r="B67" s="116"/>
      <c r="C67" s="116"/>
      <c r="D67" s="116"/>
      <c r="E67" s="116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J67" s="129"/>
      <c r="AK67" s="129"/>
      <c r="AL67" s="129"/>
      <c r="AM67" s="129"/>
      <c r="AN67" s="129"/>
      <c r="AO67" s="129"/>
      <c r="AP67" s="129"/>
      <c r="AQ67" s="129"/>
      <c r="AR67" s="129"/>
      <c r="AS67" s="129"/>
      <c r="AT67" s="129"/>
      <c r="AU67" s="129"/>
      <c r="AV67" s="129"/>
      <c r="AW67" s="129"/>
      <c r="AX67" s="129"/>
      <c r="AY67" s="129"/>
      <c r="AZ67" s="129"/>
      <c r="BA67" s="129"/>
      <c r="BB67" s="129"/>
      <c r="BC67" s="129"/>
      <c r="BD67" s="129"/>
      <c r="BE67" s="129"/>
      <c r="BF67" s="129"/>
      <c r="BG67" s="129"/>
      <c r="BH67" s="129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16"/>
      <c r="CC67" s="116"/>
      <c r="CD67" s="116"/>
      <c r="CE67" s="116"/>
      <c r="CF67" s="116"/>
      <c r="CG67" s="116"/>
      <c r="CH67" s="116"/>
      <c r="CI67" s="116"/>
      <c r="CJ67" s="116"/>
      <c r="CK67" s="116"/>
      <c r="CL67" s="116"/>
      <c r="CM67" s="116"/>
      <c r="CN67" s="116"/>
      <c r="CO67" s="116"/>
      <c r="CP67" s="116"/>
    </row>
    <row r="68" spans="1:94" ht="19.5" customHeight="1">
      <c r="A68" s="116"/>
      <c r="B68" s="116"/>
      <c r="C68" s="116"/>
      <c r="D68" s="116"/>
      <c r="E68" s="116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129"/>
      <c r="AB68" s="129"/>
      <c r="AC68" s="129"/>
      <c r="AD68" s="129"/>
      <c r="AE68" s="129"/>
      <c r="AF68" s="129"/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  <c r="AR68" s="129"/>
      <c r="AS68" s="129"/>
      <c r="AT68" s="129"/>
      <c r="AU68" s="129"/>
      <c r="AV68" s="129"/>
      <c r="AW68" s="129"/>
      <c r="AX68" s="129"/>
      <c r="AY68" s="129"/>
      <c r="AZ68" s="129"/>
      <c r="BA68" s="129"/>
      <c r="BB68" s="129"/>
      <c r="BC68" s="129"/>
      <c r="BD68" s="129"/>
      <c r="BE68" s="129"/>
      <c r="BF68" s="129"/>
      <c r="BG68" s="129"/>
      <c r="BH68" s="129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16"/>
      <c r="CC68" s="116"/>
      <c r="CD68" s="116"/>
      <c r="CE68" s="116"/>
      <c r="CF68" s="116"/>
      <c r="CG68" s="116"/>
      <c r="CH68" s="116"/>
      <c r="CI68" s="116"/>
      <c r="CJ68" s="116"/>
      <c r="CK68" s="116"/>
      <c r="CL68" s="116"/>
      <c r="CM68" s="116"/>
      <c r="CN68" s="116"/>
      <c r="CO68" s="116"/>
      <c r="CP68" s="116"/>
    </row>
    <row r="69" spans="1:94" ht="19.5" customHeight="1">
      <c r="A69" s="116"/>
      <c r="B69" s="116"/>
      <c r="C69" s="116"/>
      <c r="D69" s="116"/>
      <c r="E69" s="116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  <c r="AA69" s="129"/>
      <c r="AB69" s="129"/>
      <c r="AC69" s="129"/>
      <c r="AD69" s="129"/>
      <c r="AE69" s="129"/>
      <c r="AF69" s="129"/>
      <c r="AG69" s="129"/>
      <c r="AH69" s="129"/>
      <c r="AI69" s="129"/>
      <c r="AJ69" s="129"/>
      <c r="AK69" s="129"/>
      <c r="AL69" s="129"/>
      <c r="AM69" s="129"/>
      <c r="AN69" s="129"/>
      <c r="AO69" s="129"/>
      <c r="AP69" s="129"/>
      <c r="AQ69" s="129"/>
      <c r="AR69" s="129"/>
      <c r="AS69" s="129"/>
      <c r="AT69" s="129"/>
      <c r="AU69" s="129"/>
      <c r="AV69" s="129"/>
      <c r="AW69" s="129"/>
      <c r="AX69" s="129"/>
      <c r="AY69" s="129"/>
      <c r="AZ69" s="129"/>
      <c r="BA69" s="129"/>
      <c r="BB69" s="129"/>
      <c r="BC69" s="129"/>
      <c r="BD69" s="129"/>
      <c r="BE69" s="129"/>
      <c r="BF69" s="129"/>
      <c r="BG69" s="129"/>
      <c r="BH69" s="129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16"/>
      <c r="CC69" s="116"/>
      <c r="CD69" s="116"/>
      <c r="CE69" s="116"/>
      <c r="CF69" s="116"/>
      <c r="CG69" s="116"/>
      <c r="CH69" s="116"/>
      <c r="CI69" s="116"/>
      <c r="CJ69" s="116"/>
      <c r="CK69" s="116"/>
      <c r="CL69" s="116"/>
      <c r="CM69" s="116"/>
      <c r="CN69" s="116"/>
      <c r="CO69" s="116"/>
      <c r="CP69" s="116"/>
    </row>
    <row r="70" spans="1:94" ht="19.5" customHeight="1">
      <c r="A70" s="116"/>
      <c r="B70" s="116"/>
      <c r="C70" s="116"/>
      <c r="D70" s="116"/>
      <c r="E70" s="116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  <c r="AA70" s="129"/>
      <c r="AB70" s="129"/>
      <c r="AC70" s="129"/>
      <c r="AD70" s="129"/>
      <c r="AE70" s="129"/>
      <c r="AF70" s="129"/>
      <c r="AG70" s="129"/>
      <c r="AH70" s="129"/>
      <c r="AI70" s="129"/>
      <c r="AJ70" s="129"/>
      <c r="AK70" s="129"/>
      <c r="AL70" s="129"/>
      <c r="AM70" s="129"/>
      <c r="AN70" s="129"/>
      <c r="AO70" s="129"/>
      <c r="AP70" s="129"/>
      <c r="AQ70" s="129"/>
      <c r="AR70" s="129"/>
      <c r="AS70" s="129"/>
      <c r="AT70" s="129"/>
      <c r="AU70" s="129"/>
      <c r="AV70" s="129"/>
      <c r="AW70" s="129"/>
      <c r="AX70" s="129"/>
      <c r="AY70" s="129"/>
      <c r="AZ70" s="129"/>
      <c r="BA70" s="129"/>
      <c r="BB70" s="129"/>
      <c r="BC70" s="129"/>
      <c r="BD70" s="129"/>
      <c r="BE70" s="129"/>
      <c r="BF70" s="129"/>
      <c r="BG70" s="129"/>
      <c r="BH70" s="129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16"/>
      <c r="CC70" s="116"/>
      <c r="CD70" s="116"/>
      <c r="CE70" s="116"/>
      <c r="CF70" s="116"/>
      <c r="CG70" s="116"/>
      <c r="CH70" s="116"/>
      <c r="CI70" s="116"/>
      <c r="CJ70" s="116"/>
      <c r="CK70" s="116"/>
      <c r="CL70" s="116"/>
      <c r="CM70" s="116"/>
      <c r="CN70" s="116"/>
      <c r="CO70" s="116"/>
      <c r="CP70" s="116"/>
    </row>
    <row r="71" spans="1:94" ht="19.5" customHeight="1">
      <c r="A71" s="116"/>
      <c r="B71" s="116"/>
      <c r="C71" s="116"/>
      <c r="D71" s="116"/>
      <c r="E71" s="116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  <c r="AA71" s="129"/>
      <c r="AB71" s="129"/>
      <c r="AC71" s="129"/>
      <c r="AD71" s="129"/>
      <c r="AE71" s="129"/>
      <c r="AF71" s="129"/>
      <c r="AG71" s="129"/>
      <c r="AH71" s="129"/>
      <c r="AI71" s="129"/>
      <c r="AJ71" s="129"/>
      <c r="AK71" s="129"/>
      <c r="AL71" s="129"/>
      <c r="AM71" s="129"/>
      <c r="AN71" s="129"/>
      <c r="AO71" s="129"/>
      <c r="AP71" s="129"/>
      <c r="AQ71" s="129"/>
      <c r="AR71" s="129"/>
      <c r="AS71" s="129"/>
      <c r="AT71" s="129"/>
      <c r="AU71" s="129"/>
      <c r="AV71" s="129"/>
      <c r="AW71" s="129"/>
      <c r="AX71" s="129"/>
      <c r="AY71" s="129"/>
      <c r="AZ71" s="129"/>
      <c r="BA71" s="129"/>
      <c r="BB71" s="129"/>
      <c r="BC71" s="129"/>
      <c r="BD71" s="129"/>
      <c r="BE71" s="129"/>
      <c r="BF71" s="129"/>
      <c r="BG71" s="129"/>
      <c r="BH71" s="129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16"/>
      <c r="CC71" s="116"/>
      <c r="CD71" s="116"/>
      <c r="CE71" s="116"/>
      <c r="CF71" s="116"/>
      <c r="CG71" s="116"/>
      <c r="CH71" s="116"/>
      <c r="CI71" s="116"/>
      <c r="CJ71" s="116"/>
      <c r="CK71" s="116"/>
      <c r="CL71" s="116"/>
      <c r="CM71" s="116"/>
      <c r="CN71" s="116"/>
      <c r="CO71" s="116"/>
      <c r="CP71" s="116"/>
    </row>
    <row r="72" spans="1:94" ht="19.5" customHeight="1">
      <c r="A72" s="116"/>
      <c r="B72" s="116"/>
      <c r="C72" s="116"/>
      <c r="D72" s="116"/>
      <c r="E72" s="116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  <c r="AG72" s="129"/>
      <c r="AH72" s="129"/>
      <c r="AI72" s="129"/>
      <c r="AJ72" s="129"/>
      <c r="AK72" s="129"/>
      <c r="AL72" s="129"/>
      <c r="AM72" s="129"/>
      <c r="AN72" s="129"/>
      <c r="AO72" s="129"/>
      <c r="AP72" s="129"/>
      <c r="AQ72" s="129"/>
      <c r="AR72" s="129"/>
      <c r="AS72" s="129"/>
      <c r="AT72" s="129"/>
      <c r="AU72" s="129"/>
      <c r="AV72" s="129"/>
      <c r="AW72" s="129"/>
      <c r="AX72" s="129"/>
      <c r="AY72" s="129"/>
      <c r="AZ72" s="129"/>
      <c r="BA72" s="129"/>
      <c r="BB72" s="129"/>
      <c r="BC72" s="129"/>
      <c r="BD72" s="129"/>
      <c r="BE72" s="129"/>
      <c r="BF72" s="129"/>
      <c r="BG72" s="129"/>
      <c r="BH72" s="129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16"/>
      <c r="CC72" s="116"/>
      <c r="CD72" s="116"/>
      <c r="CE72" s="116"/>
      <c r="CF72" s="116"/>
      <c r="CG72" s="116"/>
      <c r="CH72" s="116"/>
      <c r="CI72" s="116"/>
      <c r="CJ72" s="116"/>
      <c r="CK72" s="116"/>
      <c r="CL72" s="116"/>
      <c r="CM72" s="116"/>
      <c r="CN72" s="116"/>
      <c r="CO72" s="116"/>
      <c r="CP72" s="116"/>
    </row>
    <row r="73" spans="1:94" ht="19.5" customHeight="1">
      <c r="A73" s="116"/>
      <c r="B73" s="116"/>
      <c r="C73" s="116"/>
      <c r="D73" s="116"/>
      <c r="E73" s="116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  <c r="AC73" s="129"/>
      <c r="AD73" s="129"/>
      <c r="AE73" s="129"/>
      <c r="AF73" s="129"/>
      <c r="AG73" s="129"/>
      <c r="AH73" s="129"/>
      <c r="AI73" s="129"/>
      <c r="AJ73" s="129"/>
      <c r="AK73" s="129"/>
      <c r="AL73" s="129"/>
      <c r="AM73" s="129"/>
      <c r="AN73" s="129"/>
      <c r="AO73" s="129"/>
      <c r="AP73" s="129"/>
      <c r="AQ73" s="129"/>
      <c r="AR73" s="129"/>
      <c r="AS73" s="129"/>
      <c r="AT73" s="129"/>
      <c r="AU73" s="129"/>
      <c r="AV73" s="129"/>
      <c r="AW73" s="129"/>
      <c r="AX73" s="129"/>
      <c r="AY73" s="129"/>
      <c r="AZ73" s="129"/>
      <c r="BA73" s="129"/>
      <c r="BB73" s="129"/>
      <c r="BC73" s="129"/>
      <c r="BD73" s="129"/>
      <c r="BE73" s="129"/>
      <c r="BF73" s="129"/>
      <c r="BG73" s="129"/>
      <c r="BH73" s="129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16"/>
      <c r="CC73" s="116"/>
      <c r="CD73" s="116"/>
      <c r="CE73" s="116"/>
      <c r="CF73" s="116"/>
      <c r="CG73" s="116"/>
      <c r="CH73" s="116"/>
      <c r="CI73" s="116"/>
      <c r="CJ73" s="116"/>
      <c r="CK73" s="116"/>
      <c r="CL73" s="116"/>
      <c r="CM73" s="116"/>
      <c r="CN73" s="116"/>
      <c r="CO73" s="116"/>
      <c r="CP73" s="116"/>
    </row>
    <row r="74" spans="1:94" ht="19.5" customHeight="1">
      <c r="A74" s="116"/>
      <c r="B74" s="116"/>
      <c r="C74" s="116"/>
      <c r="D74" s="116"/>
      <c r="E74" s="116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A74" s="129"/>
      <c r="AB74" s="129"/>
      <c r="AC74" s="129"/>
      <c r="AD74" s="129"/>
      <c r="AE74" s="129"/>
      <c r="AF74" s="129"/>
      <c r="AG74" s="129"/>
      <c r="AH74" s="129"/>
      <c r="AI74" s="129"/>
      <c r="AJ74" s="129"/>
      <c r="AK74" s="129"/>
      <c r="AL74" s="129"/>
      <c r="AM74" s="129"/>
      <c r="AN74" s="129"/>
      <c r="AO74" s="129"/>
      <c r="AP74" s="129"/>
      <c r="AQ74" s="129"/>
      <c r="AR74" s="129"/>
      <c r="AS74" s="129"/>
      <c r="AT74" s="129"/>
      <c r="AU74" s="129"/>
      <c r="AV74" s="129"/>
      <c r="AW74" s="129"/>
      <c r="AX74" s="129"/>
      <c r="AY74" s="129"/>
      <c r="AZ74" s="129"/>
      <c r="BA74" s="129"/>
      <c r="BB74" s="129"/>
      <c r="BC74" s="129"/>
      <c r="BD74" s="129"/>
      <c r="BE74" s="129"/>
      <c r="BF74" s="129"/>
      <c r="BG74" s="129"/>
      <c r="BH74" s="129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16"/>
      <c r="CC74" s="116"/>
      <c r="CD74" s="116"/>
      <c r="CE74" s="116"/>
      <c r="CF74" s="116"/>
      <c r="CG74" s="116"/>
      <c r="CH74" s="116"/>
      <c r="CI74" s="116"/>
      <c r="CJ74" s="116"/>
      <c r="CK74" s="116"/>
      <c r="CL74" s="116"/>
      <c r="CM74" s="116"/>
      <c r="CN74" s="116"/>
      <c r="CO74" s="116"/>
      <c r="CP74" s="116"/>
    </row>
    <row r="75" spans="1:94" ht="19.5" customHeight="1">
      <c r="A75" s="116"/>
      <c r="B75" s="116"/>
      <c r="C75" s="116"/>
      <c r="D75" s="116"/>
      <c r="E75" s="116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B75" s="129"/>
      <c r="AC75" s="129"/>
      <c r="AD75" s="129"/>
      <c r="AE75" s="129"/>
      <c r="AF75" s="129"/>
      <c r="AG75" s="129"/>
      <c r="AH75" s="129"/>
      <c r="AI75" s="129"/>
      <c r="AJ75" s="129"/>
      <c r="AK75" s="129"/>
      <c r="AL75" s="129"/>
      <c r="AM75" s="129"/>
      <c r="AN75" s="129"/>
      <c r="AO75" s="129"/>
      <c r="AP75" s="129"/>
      <c r="AQ75" s="129"/>
      <c r="AR75" s="129"/>
      <c r="AS75" s="129"/>
      <c r="AT75" s="129"/>
      <c r="AU75" s="129"/>
      <c r="AV75" s="129"/>
      <c r="AW75" s="129"/>
      <c r="AX75" s="129"/>
      <c r="AY75" s="129"/>
      <c r="AZ75" s="129"/>
      <c r="BA75" s="129"/>
      <c r="BB75" s="129"/>
      <c r="BC75" s="129"/>
      <c r="BD75" s="129"/>
      <c r="BE75" s="129"/>
      <c r="BF75" s="129"/>
      <c r="BG75" s="129"/>
      <c r="BH75" s="129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16"/>
      <c r="CC75" s="116"/>
      <c r="CD75" s="116"/>
      <c r="CE75" s="116"/>
      <c r="CF75" s="116"/>
      <c r="CG75" s="116"/>
      <c r="CH75" s="116"/>
      <c r="CI75" s="116"/>
      <c r="CJ75" s="116"/>
      <c r="CK75" s="116"/>
      <c r="CL75" s="116"/>
      <c r="CM75" s="116"/>
      <c r="CN75" s="116"/>
      <c r="CO75" s="116"/>
      <c r="CP75" s="116"/>
    </row>
    <row r="76" spans="1:94" ht="19.5" customHeight="1">
      <c r="A76" s="116"/>
      <c r="B76" s="116"/>
      <c r="C76" s="116"/>
      <c r="D76" s="116"/>
      <c r="E76" s="116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  <c r="AA76" s="129"/>
      <c r="AB76" s="129"/>
      <c r="AC76" s="129"/>
      <c r="AD76" s="129"/>
      <c r="AE76" s="129"/>
      <c r="AF76" s="129"/>
      <c r="AG76" s="129"/>
      <c r="AH76" s="129"/>
      <c r="AI76" s="129"/>
      <c r="AJ76" s="129"/>
      <c r="AK76" s="129"/>
      <c r="AL76" s="129"/>
      <c r="AM76" s="129"/>
      <c r="AN76" s="129"/>
      <c r="AO76" s="129"/>
      <c r="AP76" s="129"/>
      <c r="AQ76" s="129"/>
      <c r="AR76" s="129"/>
      <c r="AS76" s="129"/>
      <c r="AT76" s="129"/>
      <c r="AU76" s="129"/>
      <c r="AV76" s="129"/>
      <c r="AW76" s="129"/>
      <c r="AX76" s="129"/>
      <c r="AY76" s="129"/>
      <c r="AZ76" s="129"/>
      <c r="BA76" s="129"/>
      <c r="BB76" s="129"/>
      <c r="BC76" s="129"/>
      <c r="BD76" s="129"/>
      <c r="BE76" s="129"/>
      <c r="BF76" s="129"/>
      <c r="BG76" s="129"/>
      <c r="BH76" s="129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16"/>
      <c r="CC76" s="116"/>
      <c r="CD76" s="116"/>
      <c r="CE76" s="116"/>
      <c r="CF76" s="116"/>
      <c r="CG76" s="116"/>
      <c r="CH76" s="116"/>
      <c r="CI76" s="116"/>
      <c r="CJ76" s="116"/>
      <c r="CK76" s="116"/>
      <c r="CL76" s="116"/>
      <c r="CM76" s="116"/>
      <c r="CN76" s="116"/>
      <c r="CO76" s="116"/>
      <c r="CP76" s="116"/>
    </row>
    <row r="77" spans="1:94" ht="19.5" customHeight="1">
      <c r="A77" s="116"/>
      <c r="B77" s="116"/>
      <c r="C77" s="116"/>
      <c r="D77" s="116"/>
      <c r="E77" s="116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  <c r="AA77" s="129"/>
      <c r="AB77" s="129"/>
      <c r="AC77" s="129"/>
      <c r="AD77" s="129"/>
      <c r="AE77" s="129"/>
      <c r="AF77" s="129"/>
      <c r="AG77" s="129"/>
      <c r="AH77" s="129"/>
      <c r="AI77" s="129"/>
      <c r="AJ77" s="129"/>
      <c r="AK77" s="129"/>
      <c r="AL77" s="129"/>
      <c r="AM77" s="129"/>
      <c r="AN77" s="129"/>
      <c r="AO77" s="129"/>
      <c r="AP77" s="129"/>
      <c r="AQ77" s="129"/>
      <c r="AR77" s="129"/>
      <c r="AS77" s="129"/>
      <c r="AT77" s="129"/>
      <c r="AU77" s="129"/>
      <c r="AV77" s="129"/>
      <c r="AW77" s="129"/>
      <c r="AX77" s="129"/>
      <c r="AY77" s="129"/>
      <c r="AZ77" s="129"/>
      <c r="BA77" s="129"/>
      <c r="BB77" s="129"/>
      <c r="BC77" s="129"/>
      <c r="BD77" s="129"/>
      <c r="BE77" s="129"/>
      <c r="BF77" s="129"/>
      <c r="BG77" s="129"/>
      <c r="BH77" s="129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16"/>
      <c r="CC77" s="116"/>
      <c r="CD77" s="116"/>
      <c r="CE77" s="116"/>
      <c r="CF77" s="116"/>
      <c r="CG77" s="116"/>
      <c r="CH77" s="116"/>
      <c r="CI77" s="116"/>
      <c r="CJ77" s="116"/>
      <c r="CK77" s="116"/>
      <c r="CL77" s="116"/>
      <c r="CM77" s="116"/>
      <c r="CN77" s="116"/>
      <c r="CO77" s="116"/>
      <c r="CP77" s="116"/>
    </row>
    <row r="78" spans="1:94" ht="19.5" customHeight="1">
      <c r="A78" s="116"/>
      <c r="B78" s="116"/>
      <c r="C78" s="116"/>
      <c r="D78" s="116"/>
      <c r="E78" s="116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  <c r="AA78" s="129"/>
      <c r="AB78" s="129"/>
      <c r="AC78" s="129"/>
      <c r="AD78" s="129"/>
      <c r="AE78" s="129"/>
      <c r="AF78" s="129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S78" s="129"/>
      <c r="AT78" s="129"/>
      <c r="AU78" s="129"/>
      <c r="AV78" s="129"/>
      <c r="AW78" s="129"/>
      <c r="AX78" s="129"/>
      <c r="AY78" s="129"/>
      <c r="AZ78" s="129"/>
      <c r="BA78" s="129"/>
      <c r="BB78" s="129"/>
      <c r="BC78" s="129"/>
      <c r="BD78" s="129"/>
      <c r="BE78" s="129"/>
      <c r="BF78" s="129"/>
      <c r="BG78" s="129"/>
      <c r="BH78" s="129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16"/>
      <c r="CC78" s="116"/>
      <c r="CD78" s="116"/>
      <c r="CE78" s="116"/>
      <c r="CF78" s="116"/>
      <c r="CG78" s="116"/>
      <c r="CH78" s="116"/>
      <c r="CI78" s="116"/>
      <c r="CJ78" s="116"/>
      <c r="CK78" s="116"/>
      <c r="CL78" s="116"/>
      <c r="CM78" s="116"/>
      <c r="CN78" s="116"/>
      <c r="CO78" s="116"/>
      <c r="CP78" s="116"/>
    </row>
    <row r="79" spans="1:94" ht="19.5" customHeight="1">
      <c r="A79" s="116"/>
      <c r="B79" s="116"/>
      <c r="C79" s="116"/>
      <c r="D79" s="116"/>
      <c r="E79" s="116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  <c r="AJ79" s="129"/>
      <c r="AK79" s="129"/>
      <c r="AL79" s="129"/>
      <c r="AM79" s="129"/>
      <c r="AN79" s="129"/>
      <c r="AO79" s="129"/>
      <c r="AP79" s="129"/>
      <c r="AQ79" s="129"/>
      <c r="AR79" s="129"/>
      <c r="AS79" s="129"/>
      <c r="AT79" s="129"/>
      <c r="AU79" s="129"/>
      <c r="AV79" s="129"/>
      <c r="AW79" s="129"/>
      <c r="AX79" s="129"/>
      <c r="AY79" s="129"/>
      <c r="AZ79" s="129"/>
      <c r="BA79" s="129"/>
      <c r="BB79" s="129"/>
      <c r="BC79" s="129"/>
      <c r="BD79" s="129"/>
      <c r="BE79" s="129"/>
      <c r="BF79" s="129"/>
      <c r="BG79" s="129"/>
      <c r="BH79" s="129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16"/>
      <c r="CC79" s="116"/>
      <c r="CD79" s="116"/>
      <c r="CE79" s="116"/>
      <c r="CF79" s="116"/>
      <c r="CG79" s="116"/>
      <c r="CH79" s="116"/>
      <c r="CI79" s="116"/>
      <c r="CJ79" s="116"/>
      <c r="CK79" s="116"/>
      <c r="CL79" s="116"/>
      <c r="CM79" s="116"/>
      <c r="CN79" s="116"/>
      <c r="CO79" s="116"/>
      <c r="CP79" s="116"/>
    </row>
    <row r="80" spans="1:94" ht="19.5" customHeight="1">
      <c r="A80" s="116"/>
      <c r="B80" s="116"/>
      <c r="C80" s="116"/>
      <c r="D80" s="116"/>
      <c r="E80" s="116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129"/>
      <c r="AB80" s="129"/>
      <c r="AC80" s="129"/>
      <c r="AD80" s="129"/>
      <c r="AE80" s="129"/>
      <c r="AF80" s="129"/>
      <c r="AG80" s="129"/>
      <c r="AH80" s="129"/>
      <c r="AI80" s="129"/>
      <c r="AJ80" s="129"/>
      <c r="AK80" s="129"/>
      <c r="AL80" s="129"/>
      <c r="AM80" s="129"/>
      <c r="AN80" s="129"/>
      <c r="AO80" s="129"/>
      <c r="AP80" s="129"/>
      <c r="AQ80" s="129"/>
      <c r="AR80" s="129"/>
      <c r="AS80" s="129"/>
      <c r="AT80" s="129"/>
      <c r="AU80" s="129"/>
      <c r="AV80" s="129"/>
      <c r="AW80" s="129"/>
      <c r="AX80" s="129"/>
      <c r="AY80" s="129"/>
      <c r="AZ80" s="129"/>
      <c r="BA80" s="129"/>
      <c r="BB80" s="129"/>
      <c r="BC80" s="129"/>
      <c r="BD80" s="129"/>
      <c r="BE80" s="129"/>
      <c r="BF80" s="129"/>
      <c r="BG80" s="129"/>
      <c r="BH80" s="129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16"/>
      <c r="CC80" s="116"/>
      <c r="CD80" s="116"/>
      <c r="CE80" s="116"/>
      <c r="CF80" s="116"/>
      <c r="CG80" s="116"/>
      <c r="CH80" s="116"/>
      <c r="CI80" s="116"/>
      <c r="CJ80" s="116"/>
      <c r="CK80" s="116"/>
      <c r="CL80" s="116"/>
      <c r="CM80" s="116"/>
      <c r="CN80" s="116"/>
      <c r="CO80" s="116"/>
      <c r="CP80" s="116"/>
    </row>
    <row r="81" spans="1:94" ht="19.5" customHeight="1">
      <c r="A81" s="116"/>
      <c r="B81" s="116"/>
      <c r="C81" s="116"/>
      <c r="D81" s="116"/>
      <c r="E81" s="116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  <c r="AC81" s="129"/>
      <c r="AD81" s="129"/>
      <c r="AE81" s="129"/>
      <c r="AF81" s="129"/>
      <c r="AG81" s="129"/>
      <c r="AH81" s="129"/>
      <c r="AI81" s="129"/>
      <c r="AJ81" s="129"/>
      <c r="AK81" s="129"/>
      <c r="AL81" s="129"/>
      <c r="AM81" s="129"/>
      <c r="AN81" s="129"/>
      <c r="AO81" s="129"/>
      <c r="AP81" s="129"/>
      <c r="AQ81" s="129"/>
      <c r="AR81" s="129"/>
      <c r="AS81" s="129"/>
      <c r="AT81" s="129"/>
      <c r="AU81" s="129"/>
      <c r="AV81" s="129"/>
      <c r="AW81" s="129"/>
      <c r="AX81" s="129"/>
      <c r="AY81" s="129"/>
      <c r="AZ81" s="129"/>
      <c r="BA81" s="129"/>
      <c r="BB81" s="129"/>
      <c r="BC81" s="129"/>
      <c r="BD81" s="129"/>
      <c r="BE81" s="129"/>
      <c r="BF81" s="129"/>
      <c r="BG81" s="129"/>
      <c r="BH81" s="129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16"/>
      <c r="CC81" s="116"/>
      <c r="CD81" s="116"/>
      <c r="CE81" s="116"/>
      <c r="CF81" s="116"/>
      <c r="CG81" s="116"/>
      <c r="CH81" s="116"/>
      <c r="CI81" s="116"/>
      <c r="CJ81" s="116"/>
      <c r="CK81" s="116"/>
      <c r="CL81" s="116"/>
      <c r="CM81" s="116"/>
      <c r="CN81" s="116"/>
      <c r="CO81" s="116"/>
      <c r="CP81" s="116"/>
    </row>
    <row r="82" spans="1:94" ht="19.5" customHeight="1">
      <c r="A82" s="116"/>
      <c r="B82" s="116"/>
      <c r="C82" s="116"/>
      <c r="D82" s="116"/>
      <c r="E82" s="116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  <c r="AC82" s="129"/>
      <c r="AD82" s="129"/>
      <c r="AE82" s="129"/>
      <c r="AF82" s="129"/>
      <c r="AG82" s="129"/>
      <c r="AH82" s="129"/>
      <c r="AI82" s="129"/>
      <c r="AJ82" s="129"/>
      <c r="AK82" s="129"/>
      <c r="AL82" s="129"/>
      <c r="AM82" s="129"/>
      <c r="AN82" s="129"/>
      <c r="AO82" s="129"/>
      <c r="AP82" s="129"/>
      <c r="AQ82" s="129"/>
      <c r="AR82" s="129"/>
      <c r="AS82" s="129"/>
      <c r="AT82" s="129"/>
      <c r="AU82" s="129"/>
      <c r="AV82" s="129"/>
      <c r="AW82" s="129"/>
      <c r="AX82" s="129"/>
      <c r="AY82" s="129"/>
      <c r="AZ82" s="129"/>
      <c r="BA82" s="129"/>
      <c r="BB82" s="129"/>
      <c r="BC82" s="129"/>
      <c r="BD82" s="129"/>
      <c r="BE82" s="129"/>
      <c r="BF82" s="129"/>
      <c r="BG82" s="129"/>
      <c r="BH82" s="129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  <c r="CL82" s="116"/>
      <c r="CM82" s="116"/>
      <c r="CN82" s="116"/>
      <c r="CO82" s="116"/>
      <c r="CP82" s="116"/>
    </row>
    <row r="83" spans="1:94" ht="19.5" customHeight="1">
      <c r="A83" s="116"/>
      <c r="B83" s="116"/>
      <c r="C83" s="116"/>
      <c r="D83" s="116"/>
      <c r="E83" s="116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16"/>
      <c r="CC83" s="116"/>
      <c r="CD83" s="116"/>
      <c r="CE83" s="116"/>
      <c r="CF83" s="116"/>
      <c r="CG83" s="116"/>
      <c r="CH83" s="116"/>
      <c r="CI83" s="116"/>
      <c r="CJ83" s="116"/>
      <c r="CK83" s="116"/>
      <c r="CL83" s="116"/>
      <c r="CM83" s="116"/>
      <c r="CN83" s="116"/>
      <c r="CO83" s="116"/>
      <c r="CP83" s="116"/>
    </row>
    <row r="84" spans="1:94" ht="19.5" customHeight="1">
      <c r="A84" s="116"/>
      <c r="B84" s="116"/>
      <c r="C84" s="116"/>
      <c r="D84" s="116"/>
      <c r="E84" s="116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16"/>
      <c r="CC84" s="116"/>
      <c r="CD84" s="116"/>
      <c r="CE84" s="116"/>
      <c r="CF84" s="116"/>
      <c r="CG84" s="116"/>
      <c r="CH84" s="116"/>
      <c r="CI84" s="116"/>
      <c r="CJ84" s="116"/>
      <c r="CK84" s="116"/>
      <c r="CL84" s="116"/>
      <c r="CM84" s="116"/>
      <c r="CN84" s="116"/>
      <c r="CO84" s="116"/>
      <c r="CP84" s="116"/>
    </row>
    <row r="85" spans="1:94" ht="19.5" customHeight="1">
      <c r="A85" s="116"/>
      <c r="B85" s="116"/>
      <c r="C85" s="116"/>
      <c r="D85" s="116"/>
      <c r="E85" s="116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16"/>
      <c r="CC85" s="116"/>
      <c r="CD85" s="116"/>
      <c r="CE85" s="116"/>
      <c r="CF85" s="116"/>
      <c r="CG85" s="116"/>
      <c r="CH85" s="116"/>
      <c r="CI85" s="116"/>
      <c r="CJ85" s="116"/>
      <c r="CK85" s="116"/>
      <c r="CL85" s="116"/>
      <c r="CM85" s="116"/>
      <c r="CN85" s="116"/>
      <c r="CO85" s="116"/>
      <c r="CP85" s="116"/>
    </row>
    <row r="86" spans="1:94" ht="19.5" customHeight="1">
      <c r="A86" s="116"/>
      <c r="B86" s="116"/>
      <c r="C86" s="116"/>
      <c r="D86" s="116"/>
      <c r="E86" s="116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16"/>
      <c r="CC86" s="116"/>
      <c r="CD86" s="116"/>
      <c r="CE86" s="116"/>
      <c r="CF86" s="116"/>
      <c r="CG86" s="116"/>
      <c r="CH86" s="116"/>
      <c r="CI86" s="116"/>
      <c r="CJ86" s="116"/>
      <c r="CK86" s="116"/>
      <c r="CL86" s="116"/>
      <c r="CM86" s="116"/>
      <c r="CN86" s="116"/>
      <c r="CO86" s="116"/>
      <c r="CP86" s="116"/>
    </row>
    <row r="87" spans="1:94" ht="19.5" customHeight="1">
      <c r="A87" s="116"/>
      <c r="B87" s="116"/>
      <c r="C87" s="116"/>
      <c r="D87" s="116"/>
      <c r="E87" s="116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16"/>
      <c r="CC87" s="116"/>
      <c r="CD87" s="116"/>
      <c r="CE87" s="116"/>
      <c r="CF87" s="116"/>
      <c r="CG87" s="116"/>
      <c r="CH87" s="116"/>
      <c r="CI87" s="116"/>
      <c r="CJ87" s="116"/>
      <c r="CK87" s="116"/>
      <c r="CL87" s="116"/>
      <c r="CM87" s="116"/>
      <c r="CN87" s="116"/>
      <c r="CO87" s="116"/>
      <c r="CP87" s="116"/>
    </row>
    <row r="88" spans="1:94" ht="19.5" customHeight="1">
      <c r="A88" s="116"/>
      <c r="B88" s="116"/>
      <c r="C88" s="116"/>
      <c r="D88" s="116"/>
      <c r="E88" s="116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29"/>
      <c r="AN88" s="129"/>
      <c r="AO88" s="129"/>
      <c r="AP88" s="129"/>
      <c r="AQ88" s="129"/>
      <c r="AR88" s="129"/>
      <c r="AS88" s="129"/>
      <c r="AT88" s="129"/>
      <c r="AU88" s="129"/>
      <c r="AV88" s="129"/>
      <c r="AW88" s="129"/>
      <c r="AX88" s="129"/>
      <c r="AY88" s="129"/>
      <c r="AZ88" s="129"/>
      <c r="BA88" s="129"/>
      <c r="BB88" s="129"/>
      <c r="BC88" s="129"/>
      <c r="BD88" s="129"/>
      <c r="BE88" s="129"/>
      <c r="BF88" s="129"/>
      <c r="BG88" s="129"/>
      <c r="BH88" s="129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16"/>
      <c r="CC88" s="116"/>
      <c r="CD88" s="116"/>
      <c r="CE88" s="116"/>
      <c r="CF88" s="116"/>
      <c r="CG88" s="116"/>
      <c r="CH88" s="116"/>
      <c r="CI88" s="116"/>
      <c r="CJ88" s="116"/>
      <c r="CK88" s="116"/>
      <c r="CL88" s="116"/>
      <c r="CM88" s="116"/>
      <c r="CN88" s="116"/>
      <c r="CO88" s="116"/>
      <c r="CP88" s="116"/>
    </row>
    <row r="89" spans="1:94" ht="19.5" customHeight="1">
      <c r="A89" s="116"/>
      <c r="B89" s="116"/>
      <c r="C89" s="116"/>
      <c r="D89" s="116"/>
      <c r="E89" s="116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29"/>
      <c r="AE89" s="129"/>
      <c r="AF89" s="129"/>
      <c r="AG89" s="129"/>
      <c r="AH89" s="129"/>
      <c r="AI89" s="129"/>
      <c r="AJ89" s="129"/>
      <c r="AK89" s="129"/>
      <c r="AL89" s="129"/>
      <c r="AM89" s="129"/>
      <c r="AN89" s="129"/>
      <c r="AO89" s="129"/>
      <c r="AP89" s="129"/>
      <c r="AQ89" s="129"/>
      <c r="AR89" s="129"/>
      <c r="AS89" s="129"/>
      <c r="AT89" s="129"/>
      <c r="AU89" s="129"/>
      <c r="AV89" s="129"/>
      <c r="AW89" s="129"/>
      <c r="AX89" s="129"/>
      <c r="AY89" s="129"/>
      <c r="AZ89" s="129"/>
      <c r="BA89" s="129"/>
      <c r="BB89" s="129"/>
      <c r="BC89" s="129"/>
      <c r="BD89" s="129"/>
      <c r="BE89" s="129"/>
      <c r="BF89" s="129"/>
      <c r="BG89" s="129"/>
      <c r="BH89" s="129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16"/>
      <c r="CC89" s="116"/>
      <c r="CD89" s="116"/>
      <c r="CE89" s="116"/>
      <c r="CF89" s="116"/>
      <c r="CG89" s="116"/>
      <c r="CH89" s="116"/>
      <c r="CI89" s="116"/>
      <c r="CJ89" s="116"/>
      <c r="CK89" s="116"/>
      <c r="CL89" s="116"/>
      <c r="CM89" s="116"/>
      <c r="CN89" s="116"/>
      <c r="CO89" s="116"/>
      <c r="CP89" s="116"/>
    </row>
    <row r="90" spans="1:94" ht="19.5" customHeight="1">
      <c r="A90" s="116"/>
      <c r="B90" s="116"/>
      <c r="C90" s="116"/>
      <c r="D90" s="116"/>
      <c r="E90" s="116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  <c r="AF90" s="129"/>
      <c r="AG90" s="129"/>
      <c r="AH90" s="129"/>
      <c r="AI90" s="129"/>
      <c r="AJ90" s="129"/>
      <c r="AK90" s="129"/>
      <c r="AL90" s="129"/>
      <c r="AM90" s="129"/>
      <c r="AN90" s="129"/>
      <c r="AO90" s="129"/>
      <c r="AP90" s="129"/>
      <c r="AQ90" s="129"/>
      <c r="AR90" s="129"/>
      <c r="AS90" s="129"/>
      <c r="AT90" s="129"/>
      <c r="AU90" s="129"/>
      <c r="AV90" s="129"/>
      <c r="AW90" s="129"/>
      <c r="AX90" s="129"/>
      <c r="AY90" s="129"/>
      <c r="AZ90" s="129"/>
      <c r="BA90" s="129"/>
      <c r="BB90" s="129"/>
      <c r="BC90" s="129"/>
      <c r="BD90" s="129"/>
      <c r="BE90" s="129"/>
      <c r="BF90" s="129"/>
      <c r="BG90" s="129"/>
      <c r="BH90" s="129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  <c r="CL90" s="116"/>
      <c r="CM90" s="116"/>
      <c r="CN90" s="116"/>
      <c r="CO90" s="116"/>
      <c r="CP90" s="116"/>
    </row>
    <row r="91" spans="1:94" ht="19.5" customHeight="1">
      <c r="A91" s="116"/>
      <c r="B91" s="116"/>
      <c r="C91" s="116"/>
      <c r="D91" s="116"/>
      <c r="E91" s="116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  <c r="AJ91" s="129"/>
      <c r="AK91" s="129"/>
      <c r="AL91" s="129"/>
      <c r="AM91" s="129"/>
      <c r="AN91" s="129"/>
      <c r="AO91" s="129"/>
      <c r="AP91" s="129"/>
      <c r="AQ91" s="129"/>
      <c r="AR91" s="129"/>
      <c r="AS91" s="129"/>
      <c r="AT91" s="129"/>
      <c r="AU91" s="129"/>
      <c r="AV91" s="129"/>
      <c r="AW91" s="129"/>
      <c r="AX91" s="129"/>
      <c r="AY91" s="129"/>
      <c r="AZ91" s="129"/>
      <c r="BA91" s="129"/>
      <c r="BB91" s="129"/>
      <c r="BC91" s="129"/>
      <c r="BD91" s="129"/>
      <c r="BE91" s="129"/>
      <c r="BF91" s="129"/>
      <c r="BG91" s="129"/>
      <c r="BH91" s="129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16"/>
      <c r="CC91" s="116"/>
      <c r="CD91" s="116"/>
      <c r="CE91" s="116"/>
      <c r="CF91" s="116"/>
      <c r="CG91" s="116"/>
      <c r="CH91" s="116"/>
      <c r="CI91" s="116"/>
      <c r="CJ91" s="116"/>
      <c r="CK91" s="116"/>
      <c r="CL91" s="116"/>
      <c r="CM91" s="116"/>
      <c r="CN91" s="116"/>
      <c r="CO91" s="116"/>
      <c r="CP91" s="116"/>
    </row>
    <row r="92" spans="1:94" ht="19.5" customHeight="1">
      <c r="A92" s="116"/>
      <c r="B92" s="116"/>
      <c r="C92" s="116"/>
      <c r="D92" s="116"/>
      <c r="E92" s="116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  <c r="AC92" s="129"/>
      <c r="AD92" s="129"/>
      <c r="AE92" s="129"/>
      <c r="AF92" s="129"/>
      <c r="AG92" s="129"/>
      <c r="AH92" s="129"/>
      <c r="AI92" s="129"/>
      <c r="AJ92" s="129"/>
      <c r="AK92" s="129"/>
      <c r="AL92" s="129"/>
      <c r="AM92" s="129"/>
      <c r="AN92" s="129"/>
      <c r="AO92" s="129"/>
      <c r="AP92" s="129"/>
      <c r="AQ92" s="129"/>
      <c r="AR92" s="129"/>
      <c r="AS92" s="129"/>
      <c r="AT92" s="129"/>
      <c r="AU92" s="129"/>
      <c r="AV92" s="129"/>
      <c r="AW92" s="129"/>
      <c r="AX92" s="129"/>
      <c r="AY92" s="129"/>
      <c r="AZ92" s="129"/>
      <c r="BA92" s="129"/>
      <c r="BB92" s="129"/>
      <c r="BC92" s="129"/>
      <c r="BD92" s="129"/>
      <c r="BE92" s="129"/>
      <c r="BF92" s="129"/>
      <c r="BG92" s="129"/>
      <c r="BH92" s="129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16"/>
      <c r="CC92" s="116"/>
      <c r="CD92" s="116"/>
      <c r="CE92" s="116"/>
      <c r="CF92" s="116"/>
      <c r="CG92" s="116"/>
      <c r="CH92" s="116"/>
      <c r="CI92" s="116"/>
      <c r="CJ92" s="116"/>
      <c r="CK92" s="116"/>
      <c r="CL92" s="116"/>
      <c r="CM92" s="116"/>
      <c r="CN92" s="116"/>
      <c r="CO92" s="116"/>
      <c r="CP92" s="116"/>
    </row>
    <row r="93" spans="1:94" ht="19.5" customHeight="1">
      <c r="A93" s="116"/>
      <c r="B93" s="116"/>
      <c r="C93" s="116"/>
      <c r="D93" s="116"/>
      <c r="E93" s="116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  <c r="AC93" s="129"/>
      <c r="AD93" s="129"/>
      <c r="AE93" s="129"/>
      <c r="AF93" s="129"/>
      <c r="AG93" s="129"/>
      <c r="AH93" s="129"/>
      <c r="AI93" s="129"/>
      <c r="AJ93" s="129"/>
      <c r="AK93" s="129"/>
      <c r="AL93" s="129"/>
      <c r="AM93" s="129"/>
      <c r="AN93" s="129"/>
      <c r="AO93" s="129"/>
      <c r="AP93" s="129"/>
      <c r="AQ93" s="129"/>
      <c r="AR93" s="129"/>
      <c r="AS93" s="129"/>
      <c r="AT93" s="129"/>
      <c r="AU93" s="129"/>
      <c r="AV93" s="129"/>
      <c r="AW93" s="129"/>
      <c r="AX93" s="129"/>
      <c r="AY93" s="129"/>
      <c r="AZ93" s="129"/>
      <c r="BA93" s="129"/>
      <c r="BB93" s="129"/>
      <c r="BC93" s="129"/>
      <c r="BD93" s="129"/>
      <c r="BE93" s="129"/>
      <c r="BF93" s="129"/>
      <c r="BG93" s="129"/>
      <c r="BH93" s="129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16"/>
      <c r="CC93" s="116"/>
      <c r="CD93" s="116"/>
      <c r="CE93" s="116"/>
      <c r="CF93" s="116"/>
      <c r="CG93" s="116"/>
      <c r="CH93" s="116"/>
      <c r="CI93" s="116"/>
      <c r="CJ93" s="116"/>
      <c r="CK93" s="116"/>
      <c r="CL93" s="116"/>
      <c r="CM93" s="116"/>
      <c r="CN93" s="116"/>
      <c r="CO93" s="116"/>
      <c r="CP93" s="116"/>
    </row>
    <row r="94" spans="1:94" ht="19.5" customHeight="1">
      <c r="A94" s="116"/>
      <c r="B94" s="116"/>
      <c r="C94" s="116"/>
      <c r="D94" s="116"/>
      <c r="E94" s="116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  <c r="AC94" s="129"/>
      <c r="AD94" s="129"/>
      <c r="AE94" s="129"/>
      <c r="AF94" s="129"/>
      <c r="AG94" s="129"/>
      <c r="AH94" s="129"/>
      <c r="AI94" s="129"/>
      <c r="AJ94" s="129"/>
      <c r="AK94" s="129"/>
      <c r="AL94" s="129"/>
      <c r="AM94" s="129"/>
      <c r="AN94" s="129"/>
      <c r="AO94" s="129"/>
      <c r="AP94" s="129"/>
      <c r="AQ94" s="129"/>
      <c r="AR94" s="129"/>
      <c r="AS94" s="129"/>
      <c r="AT94" s="129"/>
      <c r="AU94" s="129"/>
      <c r="AV94" s="129"/>
      <c r="AW94" s="129"/>
      <c r="AX94" s="129"/>
      <c r="AY94" s="129"/>
      <c r="AZ94" s="129"/>
      <c r="BA94" s="129"/>
      <c r="BB94" s="129"/>
      <c r="BC94" s="129"/>
      <c r="BD94" s="129"/>
      <c r="BE94" s="129"/>
      <c r="BF94" s="129"/>
      <c r="BG94" s="129"/>
      <c r="BH94" s="129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16"/>
      <c r="CC94" s="116"/>
      <c r="CD94" s="116"/>
      <c r="CE94" s="116"/>
      <c r="CF94" s="116"/>
      <c r="CG94" s="116"/>
      <c r="CH94" s="116"/>
      <c r="CI94" s="116"/>
      <c r="CJ94" s="116"/>
      <c r="CK94" s="116"/>
      <c r="CL94" s="116"/>
      <c r="CM94" s="116"/>
      <c r="CN94" s="116"/>
      <c r="CO94" s="116"/>
      <c r="CP94" s="116"/>
    </row>
    <row r="95" spans="1:94" ht="19.5" customHeight="1">
      <c r="A95" s="116"/>
      <c r="B95" s="116"/>
      <c r="C95" s="116"/>
      <c r="D95" s="116"/>
      <c r="E95" s="116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  <c r="AJ95" s="129"/>
      <c r="AK95" s="129"/>
      <c r="AL95" s="129"/>
      <c r="AM95" s="129"/>
      <c r="AN95" s="129"/>
      <c r="AO95" s="129"/>
      <c r="AP95" s="129"/>
      <c r="AQ95" s="129"/>
      <c r="AR95" s="129"/>
      <c r="AS95" s="129"/>
      <c r="AT95" s="129"/>
      <c r="AU95" s="129"/>
      <c r="AV95" s="129"/>
      <c r="AW95" s="129"/>
      <c r="AX95" s="129"/>
      <c r="AY95" s="129"/>
      <c r="AZ95" s="129"/>
      <c r="BA95" s="129"/>
      <c r="BB95" s="129"/>
      <c r="BC95" s="129"/>
      <c r="BD95" s="129"/>
      <c r="BE95" s="129"/>
      <c r="BF95" s="129"/>
      <c r="BG95" s="129"/>
      <c r="BH95" s="129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16"/>
      <c r="CC95" s="116"/>
      <c r="CD95" s="116"/>
      <c r="CE95" s="116"/>
      <c r="CF95" s="116"/>
      <c r="CG95" s="116"/>
      <c r="CH95" s="116"/>
      <c r="CI95" s="116"/>
      <c r="CJ95" s="116"/>
      <c r="CK95" s="116"/>
      <c r="CL95" s="116"/>
      <c r="CM95" s="116"/>
      <c r="CN95" s="116"/>
      <c r="CO95" s="116"/>
      <c r="CP95" s="116"/>
    </row>
    <row r="96" spans="1:94" ht="19.5" customHeight="1">
      <c r="A96" s="116"/>
      <c r="B96" s="116"/>
      <c r="C96" s="116"/>
      <c r="D96" s="116"/>
      <c r="E96" s="116"/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29"/>
      <c r="AB96" s="129"/>
      <c r="AC96" s="129"/>
      <c r="AD96" s="129"/>
      <c r="AE96" s="129"/>
      <c r="AF96" s="129"/>
      <c r="AG96" s="129"/>
      <c r="AH96" s="129"/>
      <c r="AI96" s="129"/>
      <c r="AJ96" s="129"/>
      <c r="AK96" s="129"/>
      <c r="AL96" s="129"/>
      <c r="AM96" s="129"/>
      <c r="AN96" s="129"/>
      <c r="AO96" s="129"/>
      <c r="AP96" s="129"/>
      <c r="AQ96" s="129"/>
      <c r="AR96" s="129"/>
      <c r="AS96" s="129"/>
      <c r="AT96" s="129"/>
      <c r="AU96" s="129"/>
      <c r="AV96" s="129"/>
      <c r="AW96" s="129"/>
      <c r="AX96" s="129"/>
      <c r="AY96" s="129"/>
      <c r="AZ96" s="129"/>
      <c r="BA96" s="129"/>
      <c r="BB96" s="129"/>
      <c r="BC96" s="129"/>
      <c r="BD96" s="129"/>
      <c r="BE96" s="129"/>
      <c r="BF96" s="129"/>
      <c r="BG96" s="129"/>
      <c r="BH96" s="129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16"/>
      <c r="CC96" s="116"/>
      <c r="CD96" s="116"/>
      <c r="CE96" s="116"/>
      <c r="CF96" s="116"/>
      <c r="CG96" s="116"/>
      <c r="CH96" s="116"/>
      <c r="CI96" s="116"/>
      <c r="CJ96" s="116"/>
      <c r="CK96" s="116"/>
      <c r="CL96" s="116"/>
      <c r="CM96" s="116"/>
      <c r="CN96" s="116"/>
      <c r="CO96" s="116"/>
      <c r="CP96" s="116"/>
    </row>
    <row r="97" spans="1:94" ht="19.5" customHeight="1">
      <c r="A97" s="116"/>
      <c r="B97" s="116"/>
      <c r="C97" s="116"/>
      <c r="D97" s="116"/>
      <c r="E97" s="116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  <c r="AA97" s="129"/>
      <c r="AB97" s="129"/>
      <c r="AC97" s="129"/>
      <c r="AD97" s="129"/>
      <c r="AE97" s="129"/>
      <c r="AF97" s="129"/>
      <c r="AG97" s="129"/>
      <c r="AH97" s="129"/>
      <c r="AI97" s="129"/>
      <c r="AJ97" s="129"/>
      <c r="AK97" s="129"/>
      <c r="AL97" s="129"/>
      <c r="AM97" s="129"/>
      <c r="AN97" s="129"/>
      <c r="AO97" s="129"/>
      <c r="AP97" s="129"/>
      <c r="AQ97" s="129"/>
      <c r="AR97" s="129"/>
      <c r="AS97" s="129"/>
      <c r="AT97" s="129"/>
      <c r="AU97" s="129"/>
      <c r="AV97" s="129"/>
      <c r="AW97" s="129"/>
      <c r="AX97" s="129"/>
      <c r="AY97" s="129"/>
      <c r="AZ97" s="129"/>
      <c r="BA97" s="129"/>
      <c r="BB97" s="129"/>
      <c r="BC97" s="129"/>
      <c r="BD97" s="129"/>
      <c r="BE97" s="129"/>
      <c r="BF97" s="129"/>
      <c r="BG97" s="129"/>
      <c r="BH97" s="129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16"/>
      <c r="CC97" s="116"/>
      <c r="CD97" s="116"/>
      <c r="CE97" s="116"/>
      <c r="CF97" s="116"/>
      <c r="CG97" s="116"/>
      <c r="CH97" s="116"/>
      <c r="CI97" s="116"/>
      <c r="CJ97" s="116"/>
      <c r="CK97" s="116"/>
      <c r="CL97" s="116"/>
      <c r="CM97" s="116"/>
      <c r="CN97" s="116"/>
      <c r="CO97" s="116"/>
      <c r="CP97" s="116"/>
    </row>
    <row r="98" spans="1:94" ht="19.5" customHeight="1">
      <c r="A98" s="116"/>
      <c r="B98" s="116"/>
      <c r="C98" s="116"/>
      <c r="D98" s="116"/>
      <c r="E98" s="116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  <c r="AA98" s="129"/>
      <c r="AB98" s="129"/>
      <c r="AC98" s="129"/>
      <c r="AD98" s="129"/>
      <c r="AE98" s="129"/>
      <c r="AF98" s="129"/>
      <c r="AG98" s="129"/>
      <c r="AH98" s="129"/>
      <c r="AI98" s="129"/>
      <c r="AJ98" s="129"/>
      <c r="AK98" s="129"/>
      <c r="AL98" s="129"/>
      <c r="AM98" s="129"/>
      <c r="AN98" s="129"/>
      <c r="AO98" s="129"/>
      <c r="AP98" s="129"/>
      <c r="AQ98" s="129"/>
      <c r="AR98" s="129"/>
      <c r="AS98" s="129"/>
      <c r="AT98" s="129"/>
      <c r="AU98" s="129"/>
      <c r="AV98" s="129"/>
      <c r="AW98" s="129"/>
      <c r="AX98" s="129"/>
      <c r="AY98" s="129"/>
      <c r="AZ98" s="129"/>
      <c r="BA98" s="129"/>
      <c r="BB98" s="129"/>
      <c r="BC98" s="129"/>
      <c r="BD98" s="129"/>
      <c r="BE98" s="129"/>
      <c r="BF98" s="129"/>
      <c r="BG98" s="129"/>
      <c r="BH98" s="129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  <c r="CL98" s="116"/>
      <c r="CM98" s="116"/>
      <c r="CN98" s="116"/>
      <c r="CO98" s="116"/>
      <c r="CP98" s="116"/>
    </row>
    <row r="99" spans="1:94" ht="19.5" customHeight="1">
      <c r="A99" s="116"/>
      <c r="B99" s="116"/>
      <c r="C99" s="116"/>
      <c r="D99" s="116"/>
      <c r="E99" s="116"/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  <c r="AA99" s="129"/>
      <c r="AB99" s="129"/>
      <c r="AC99" s="129"/>
      <c r="AD99" s="129"/>
      <c r="AE99" s="129"/>
      <c r="AF99" s="129"/>
      <c r="AG99" s="129"/>
      <c r="AH99" s="129"/>
      <c r="AI99" s="129"/>
      <c r="AJ99" s="129"/>
      <c r="AK99" s="129"/>
      <c r="AL99" s="129"/>
      <c r="AM99" s="129"/>
      <c r="AN99" s="129"/>
      <c r="AO99" s="129"/>
      <c r="AP99" s="129"/>
      <c r="AQ99" s="129"/>
      <c r="AR99" s="129"/>
      <c r="AS99" s="129"/>
      <c r="AT99" s="129"/>
      <c r="AU99" s="129"/>
      <c r="AV99" s="129"/>
      <c r="AW99" s="129"/>
      <c r="AX99" s="129"/>
      <c r="AY99" s="129"/>
      <c r="AZ99" s="129"/>
      <c r="BA99" s="129"/>
      <c r="BB99" s="129"/>
      <c r="BC99" s="129"/>
      <c r="BD99" s="129"/>
      <c r="BE99" s="129"/>
      <c r="BF99" s="129"/>
      <c r="BG99" s="129"/>
      <c r="BH99" s="129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16"/>
      <c r="CC99" s="116"/>
      <c r="CD99" s="116"/>
      <c r="CE99" s="116"/>
      <c r="CF99" s="116"/>
      <c r="CG99" s="116"/>
      <c r="CH99" s="116"/>
      <c r="CI99" s="116"/>
      <c r="CJ99" s="116"/>
      <c r="CK99" s="116"/>
      <c r="CL99" s="116"/>
      <c r="CM99" s="116"/>
      <c r="CN99" s="116"/>
      <c r="CO99" s="116"/>
      <c r="CP99" s="116"/>
    </row>
    <row r="100" spans="1:94" ht="19.5" customHeight="1">
      <c r="A100" s="116"/>
      <c r="B100" s="116"/>
      <c r="C100" s="116"/>
      <c r="D100" s="116"/>
      <c r="E100" s="116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  <c r="AA100" s="129"/>
      <c r="AB100" s="129"/>
      <c r="AC100" s="129"/>
      <c r="AD100" s="129"/>
      <c r="AE100" s="129"/>
      <c r="AF100" s="129"/>
      <c r="AG100" s="129"/>
      <c r="AH100" s="129"/>
      <c r="AI100" s="129"/>
      <c r="AJ100" s="129"/>
      <c r="AK100" s="129"/>
      <c r="AL100" s="129"/>
      <c r="AM100" s="129"/>
      <c r="AN100" s="129"/>
      <c r="AO100" s="129"/>
      <c r="AP100" s="129"/>
      <c r="AQ100" s="129"/>
      <c r="AR100" s="129"/>
      <c r="AS100" s="129"/>
      <c r="AT100" s="129"/>
      <c r="AU100" s="129"/>
      <c r="AV100" s="129"/>
      <c r="AW100" s="129"/>
      <c r="AX100" s="129"/>
      <c r="AY100" s="129"/>
      <c r="AZ100" s="129"/>
      <c r="BA100" s="129"/>
      <c r="BB100" s="129"/>
      <c r="BC100" s="129"/>
      <c r="BD100" s="129"/>
      <c r="BE100" s="129"/>
      <c r="BF100" s="129"/>
      <c r="BG100" s="129"/>
      <c r="BH100" s="129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16"/>
      <c r="CC100" s="116"/>
      <c r="CD100" s="116"/>
      <c r="CE100" s="116"/>
      <c r="CF100" s="116"/>
      <c r="CG100" s="116"/>
      <c r="CH100" s="116"/>
      <c r="CI100" s="116"/>
      <c r="CJ100" s="116"/>
      <c r="CK100" s="116"/>
      <c r="CL100" s="116"/>
      <c r="CM100" s="116"/>
      <c r="CN100" s="116"/>
      <c r="CO100" s="116"/>
      <c r="CP100" s="116"/>
    </row>
    <row r="101" spans="1:94" ht="19.5" customHeight="1">
      <c r="A101" s="116"/>
      <c r="B101" s="116"/>
      <c r="C101" s="116"/>
      <c r="D101" s="116"/>
      <c r="E101" s="116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  <c r="AA101" s="129"/>
      <c r="AB101" s="129"/>
      <c r="AC101" s="129"/>
      <c r="AD101" s="129"/>
      <c r="AE101" s="129"/>
      <c r="AF101" s="129"/>
      <c r="AG101" s="129"/>
      <c r="AH101" s="129"/>
      <c r="AI101" s="129"/>
      <c r="AJ101" s="129"/>
      <c r="AK101" s="129"/>
      <c r="AL101" s="129"/>
      <c r="AM101" s="129"/>
      <c r="AN101" s="129"/>
      <c r="AO101" s="129"/>
      <c r="AP101" s="129"/>
      <c r="AQ101" s="129"/>
      <c r="AR101" s="129"/>
      <c r="AS101" s="129"/>
      <c r="AT101" s="129"/>
      <c r="AU101" s="129"/>
      <c r="AV101" s="129"/>
      <c r="AW101" s="129"/>
      <c r="AX101" s="129"/>
      <c r="AY101" s="129"/>
      <c r="AZ101" s="129"/>
      <c r="BA101" s="129"/>
      <c r="BB101" s="129"/>
      <c r="BC101" s="129"/>
      <c r="BD101" s="129"/>
      <c r="BE101" s="129"/>
      <c r="BF101" s="129"/>
      <c r="BG101" s="129"/>
      <c r="BH101" s="129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16"/>
      <c r="CC101" s="116"/>
      <c r="CD101" s="116"/>
      <c r="CE101" s="116"/>
      <c r="CF101" s="116"/>
      <c r="CG101" s="116"/>
      <c r="CH101" s="116"/>
      <c r="CI101" s="116"/>
      <c r="CJ101" s="116"/>
      <c r="CK101" s="116"/>
      <c r="CL101" s="116"/>
      <c r="CM101" s="116"/>
      <c r="CN101" s="116"/>
      <c r="CO101" s="116"/>
      <c r="CP101" s="116"/>
    </row>
    <row r="102" spans="1:94" ht="19.5" customHeight="1">
      <c r="A102" s="116"/>
      <c r="B102" s="116"/>
      <c r="C102" s="116"/>
      <c r="D102" s="116"/>
      <c r="E102" s="116"/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  <c r="AA102" s="129"/>
      <c r="AB102" s="129"/>
      <c r="AC102" s="129"/>
      <c r="AD102" s="129"/>
      <c r="AE102" s="129"/>
      <c r="AF102" s="129"/>
      <c r="AG102" s="129"/>
      <c r="AH102" s="129"/>
      <c r="AI102" s="129"/>
      <c r="AJ102" s="129"/>
      <c r="AK102" s="129"/>
      <c r="AL102" s="129"/>
      <c r="AM102" s="129"/>
      <c r="AN102" s="129"/>
      <c r="AO102" s="129"/>
      <c r="AP102" s="129"/>
      <c r="AQ102" s="129"/>
      <c r="AR102" s="129"/>
      <c r="AS102" s="129"/>
      <c r="AT102" s="129"/>
      <c r="AU102" s="129"/>
      <c r="AV102" s="129"/>
      <c r="AW102" s="129"/>
      <c r="AX102" s="129"/>
      <c r="AY102" s="129"/>
      <c r="AZ102" s="129"/>
      <c r="BA102" s="129"/>
      <c r="BB102" s="129"/>
      <c r="BC102" s="129"/>
      <c r="BD102" s="129"/>
      <c r="BE102" s="129"/>
      <c r="BF102" s="129"/>
      <c r="BG102" s="129"/>
      <c r="BH102" s="129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16"/>
      <c r="CC102" s="116"/>
      <c r="CD102" s="116"/>
      <c r="CE102" s="116"/>
      <c r="CF102" s="116"/>
      <c r="CG102" s="116"/>
      <c r="CH102" s="116"/>
      <c r="CI102" s="116"/>
      <c r="CJ102" s="116"/>
      <c r="CK102" s="116"/>
      <c r="CL102" s="116"/>
      <c r="CM102" s="116"/>
      <c r="CN102" s="116"/>
      <c r="CO102" s="116"/>
      <c r="CP102" s="116"/>
    </row>
    <row r="103" spans="1:94" ht="19.5" customHeight="1">
      <c r="A103" s="116"/>
      <c r="B103" s="116"/>
      <c r="C103" s="116"/>
      <c r="D103" s="116"/>
      <c r="E103" s="116"/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  <c r="AA103" s="129"/>
      <c r="AB103" s="129"/>
      <c r="AC103" s="129"/>
      <c r="AD103" s="129"/>
      <c r="AE103" s="129"/>
      <c r="AF103" s="129"/>
      <c r="AG103" s="129"/>
      <c r="AH103" s="129"/>
      <c r="AI103" s="129"/>
      <c r="AJ103" s="129"/>
      <c r="AK103" s="129"/>
      <c r="AL103" s="129"/>
      <c r="AM103" s="129"/>
      <c r="AN103" s="129"/>
      <c r="AO103" s="129"/>
      <c r="AP103" s="129"/>
      <c r="AQ103" s="129"/>
      <c r="AR103" s="129"/>
      <c r="AS103" s="129"/>
      <c r="AT103" s="129"/>
      <c r="AU103" s="129"/>
      <c r="AV103" s="129"/>
      <c r="AW103" s="129"/>
      <c r="AX103" s="129"/>
      <c r="AY103" s="129"/>
      <c r="AZ103" s="129"/>
      <c r="BA103" s="129"/>
      <c r="BB103" s="129"/>
      <c r="BC103" s="129"/>
      <c r="BD103" s="129"/>
      <c r="BE103" s="129"/>
      <c r="BF103" s="129"/>
      <c r="BG103" s="129"/>
      <c r="BH103" s="129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16"/>
      <c r="CC103" s="116"/>
      <c r="CD103" s="116"/>
      <c r="CE103" s="116"/>
      <c r="CF103" s="116"/>
      <c r="CG103" s="116"/>
      <c r="CH103" s="116"/>
      <c r="CI103" s="116"/>
      <c r="CJ103" s="116"/>
      <c r="CK103" s="116"/>
      <c r="CL103" s="116"/>
      <c r="CM103" s="116"/>
      <c r="CN103" s="116"/>
      <c r="CO103" s="116"/>
      <c r="CP103" s="116"/>
    </row>
    <row r="104" spans="1:94" ht="19.5" customHeight="1">
      <c r="A104" s="116"/>
      <c r="B104" s="116"/>
      <c r="C104" s="116"/>
      <c r="D104" s="116"/>
      <c r="E104" s="116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  <c r="AA104" s="129"/>
      <c r="AB104" s="129"/>
      <c r="AC104" s="129"/>
      <c r="AD104" s="129"/>
      <c r="AE104" s="129"/>
      <c r="AF104" s="129"/>
      <c r="AG104" s="129"/>
      <c r="AH104" s="129"/>
      <c r="AI104" s="129"/>
      <c r="AJ104" s="129"/>
      <c r="AK104" s="129"/>
      <c r="AL104" s="129"/>
      <c r="AM104" s="129"/>
      <c r="AN104" s="129"/>
      <c r="AO104" s="129"/>
      <c r="AP104" s="129"/>
      <c r="AQ104" s="129"/>
      <c r="AR104" s="129"/>
      <c r="AS104" s="129"/>
      <c r="AT104" s="129"/>
      <c r="AU104" s="129"/>
      <c r="AV104" s="129"/>
      <c r="AW104" s="129"/>
      <c r="AX104" s="129"/>
      <c r="AY104" s="129"/>
      <c r="AZ104" s="129"/>
      <c r="BA104" s="129"/>
      <c r="BB104" s="129"/>
      <c r="BC104" s="129"/>
      <c r="BD104" s="129"/>
      <c r="BE104" s="129"/>
      <c r="BF104" s="129"/>
      <c r="BG104" s="129"/>
      <c r="BH104" s="129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16"/>
      <c r="CC104" s="116"/>
      <c r="CD104" s="116"/>
      <c r="CE104" s="116"/>
      <c r="CF104" s="116"/>
      <c r="CG104" s="116"/>
      <c r="CH104" s="116"/>
      <c r="CI104" s="116"/>
      <c r="CJ104" s="116"/>
      <c r="CK104" s="116"/>
      <c r="CL104" s="116"/>
      <c r="CM104" s="116"/>
      <c r="CN104" s="116"/>
      <c r="CO104" s="116"/>
      <c r="CP104" s="116"/>
    </row>
    <row r="105" spans="1:94" ht="19.5" customHeight="1">
      <c r="A105" s="116"/>
      <c r="B105" s="116"/>
      <c r="C105" s="116"/>
      <c r="D105" s="116"/>
      <c r="E105" s="116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  <c r="AA105" s="129"/>
      <c r="AB105" s="129"/>
      <c r="AC105" s="129"/>
      <c r="AD105" s="129"/>
      <c r="AE105" s="129"/>
      <c r="AF105" s="129"/>
      <c r="AG105" s="129"/>
      <c r="AH105" s="129"/>
      <c r="AI105" s="129"/>
      <c r="AJ105" s="129"/>
      <c r="AK105" s="129"/>
      <c r="AL105" s="129"/>
      <c r="AM105" s="129"/>
      <c r="AN105" s="129"/>
      <c r="AO105" s="129"/>
      <c r="AP105" s="129"/>
      <c r="AQ105" s="129"/>
      <c r="AR105" s="129"/>
      <c r="AS105" s="129"/>
      <c r="AT105" s="129"/>
      <c r="AU105" s="129"/>
      <c r="AV105" s="129"/>
      <c r="AW105" s="129"/>
      <c r="AX105" s="129"/>
      <c r="AY105" s="129"/>
      <c r="AZ105" s="129"/>
      <c r="BA105" s="129"/>
      <c r="BB105" s="129"/>
      <c r="BC105" s="129"/>
      <c r="BD105" s="129"/>
      <c r="BE105" s="129"/>
      <c r="BF105" s="129"/>
      <c r="BG105" s="129"/>
      <c r="BH105" s="129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16"/>
      <c r="CC105" s="116"/>
      <c r="CD105" s="116"/>
      <c r="CE105" s="116"/>
      <c r="CF105" s="116"/>
      <c r="CG105" s="116"/>
      <c r="CH105" s="116"/>
      <c r="CI105" s="116"/>
      <c r="CJ105" s="116"/>
      <c r="CK105" s="116"/>
      <c r="CL105" s="116"/>
      <c r="CM105" s="116"/>
      <c r="CN105" s="116"/>
      <c r="CO105" s="116"/>
      <c r="CP105" s="116"/>
    </row>
    <row r="106" spans="1:94" ht="19.5" customHeight="1">
      <c r="A106" s="116"/>
      <c r="B106" s="116"/>
      <c r="C106" s="116"/>
      <c r="D106" s="116"/>
      <c r="E106" s="116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  <c r="AA106" s="129"/>
      <c r="AB106" s="129"/>
      <c r="AC106" s="129"/>
      <c r="AD106" s="129"/>
      <c r="AE106" s="129"/>
      <c r="AF106" s="129"/>
      <c r="AG106" s="129"/>
      <c r="AH106" s="129"/>
      <c r="AI106" s="129"/>
      <c r="AJ106" s="129"/>
      <c r="AK106" s="129"/>
      <c r="AL106" s="129"/>
      <c r="AM106" s="129"/>
      <c r="AN106" s="129"/>
      <c r="AO106" s="129"/>
      <c r="AP106" s="129"/>
      <c r="AQ106" s="129"/>
      <c r="AR106" s="129"/>
      <c r="AS106" s="129"/>
      <c r="AT106" s="129"/>
      <c r="AU106" s="129"/>
      <c r="AV106" s="129"/>
      <c r="AW106" s="129"/>
      <c r="AX106" s="129"/>
      <c r="AY106" s="129"/>
      <c r="AZ106" s="129"/>
      <c r="BA106" s="129"/>
      <c r="BB106" s="129"/>
      <c r="BC106" s="129"/>
      <c r="BD106" s="129"/>
      <c r="BE106" s="129"/>
      <c r="BF106" s="129"/>
      <c r="BG106" s="129"/>
      <c r="BH106" s="129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  <c r="CL106" s="116"/>
      <c r="CM106" s="116"/>
      <c r="CN106" s="116"/>
      <c r="CO106" s="116"/>
      <c r="CP106" s="116"/>
    </row>
    <row r="107" spans="1:94" ht="19.5" customHeight="1">
      <c r="A107" s="116"/>
      <c r="B107" s="116"/>
      <c r="C107" s="116"/>
      <c r="D107" s="116"/>
      <c r="E107" s="116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29"/>
      <c r="AN107" s="129"/>
      <c r="AO107" s="129"/>
      <c r="AP107" s="129"/>
      <c r="AQ107" s="129"/>
      <c r="AR107" s="129"/>
      <c r="AS107" s="129"/>
      <c r="AT107" s="129"/>
      <c r="AU107" s="129"/>
      <c r="AV107" s="129"/>
      <c r="AW107" s="129"/>
      <c r="AX107" s="129"/>
      <c r="AY107" s="129"/>
      <c r="AZ107" s="129"/>
      <c r="BA107" s="129"/>
      <c r="BB107" s="129"/>
      <c r="BC107" s="129"/>
      <c r="BD107" s="129"/>
      <c r="BE107" s="129"/>
      <c r="BF107" s="129"/>
      <c r="BG107" s="129"/>
      <c r="BH107" s="129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16"/>
      <c r="CC107" s="116"/>
      <c r="CD107" s="116"/>
      <c r="CE107" s="116"/>
      <c r="CF107" s="116"/>
      <c r="CG107" s="116"/>
      <c r="CH107" s="116"/>
      <c r="CI107" s="116"/>
      <c r="CJ107" s="116"/>
      <c r="CK107" s="116"/>
      <c r="CL107" s="116"/>
      <c r="CM107" s="116"/>
      <c r="CN107" s="116"/>
      <c r="CO107" s="116"/>
      <c r="CP107" s="116"/>
    </row>
    <row r="108" spans="1:94" ht="19.5" customHeight="1">
      <c r="A108" s="116"/>
      <c r="B108" s="116"/>
      <c r="C108" s="116"/>
      <c r="D108" s="116"/>
      <c r="E108" s="116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29"/>
      <c r="AB108" s="129"/>
      <c r="AC108" s="129"/>
      <c r="AD108" s="129"/>
      <c r="AE108" s="129"/>
      <c r="AF108" s="129"/>
      <c r="AG108" s="129"/>
      <c r="AH108" s="129"/>
      <c r="AI108" s="129"/>
      <c r="AJ108" s="129"/>
      <c r="AK108" s="129"/>
      <c r="AL108" s="129"/>
      <c r="AM108" s="129"/>
      <c r="AN108" s="129"/>
      <c r="AO108" s="129"/>
      <c r="AP108" s="129"/>
      <c r="AQ108" s="129"/>
      <c r="AR108" s="129"/>
      <c r="AS108" s="129"/>
      <c r="AT108" s="129"/>
      <c r="AU108" s="129"/>
      <c r="AV108" s="129"/>
      <c r="AW108" s="129"/>
      <c r="AX108" s="129"/>
      <c r="AY108" s="129"/>
      <c r="AZ108" s="129"/>
      <c r="BA108" s="129"/>
      <c r="BB108" s="129"/>
      <c r="BC108" s="129"/>
      <c r="BD108" s="129"/>
      <c r="BE108" s="129"/>
      <c r="BF108" s="129"/>
      <c r="BG108" s="129"/>
      <c r="BH108" s="129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16"/>
      <c r="CC108" s="116"/>
      <c r="CD108" s="116"/>
      <c r="CE108" s="116"/>
      <c r="CF108" s="116"/>
      <c r="CG108" s="116"/>
      <c r="CH108" s="116"/>
      <c r="CI108" s="116"/>
      <c r="CJ108" s="116"/>
      <c r="CK108" s="116"/>
      <c r="CL108" s="116"/>
      <c r="CM108" s="116"/>
      <c r="CN108" s="116"/>
      <c r="CO108" s="116"/>
      <c r="CP108" s="116"/>
    </row>
    <row r="109" spans="1:94" ht="19.5" customHeight="1">
      <c r="A109" s="116"/>
      <c r="B109" s="116"/>
      <c r="C109" s="116"/>
      <c r="D109" s="116"/>
      <c r="E109" s="116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129"/>
      <c r="AN109" s="129"/>
      <c r="AO109" s="129"/>
      <c r="AP109" s="129"/>
      <c r="AQ109" s="129"/>
      <c r="AR109" s="129"/>
      <c r="AS109" s="129"/>
      <c r="AT109" s="129"/>
      <c r="AU109" s="129"/>
      <c r="AV109" s="129"/>
      <c r="AW109" s="129"/>
      <c r="AX109" s="129"/>
      <c r="AY109" s="129"/>
      <c r="AZ109" s="129"/>
      <c r="BA109" s="129"/>
      <c r="BB109" s="129"/>
      <c r="BC109" s="129"/>
      <c r="BD109" s="129"/>
      <c r="BE109" s="129"/>
      <c r="BF109" s="129"/>
      <c r="BG109" s="129"/>
      <c r="BH109" s="129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16"/>
      <c r="CC109" s="116"/>
      <c r="CD109" s="116"/>
      <c r="CE109" s="116"/>
      <c r="CF109" s="116"/>
      <c r="CG109" s="116"/>
      <c r="CH109" s="116"/>
      <c r="CI109" s="116"/>
      <c r="CJ109" s="116"/>
      <c r="CK109" s="116"/>
      <c r="CL109" s="116"/>
      <c r="CM109" s="116"/>
      <c r="CN109" s="116"/>
      <c r="CO109" s="116"/>
      <c r="CP109" s="116"/>
    </row>
    <row r="110" spans="1:94" ht="19.5" customHeight="1">
      <c r="A110" s="116"/>
      <c r="B110" s="116"/>
      <c r="C110" s="116"/>
      <c r="D110" s="116"/>
      <c r="E110" s="116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  <c r="AC110" s="129"/>
      <c r="AD110" s="129"/>
      <c r="AE110" s="129"/>
      <c r="AF110" s="129"/>
      <c r="AG110" s="129"/>
      <c r="AH110" s="129"/>
      <c r="AI110" s="129"/>
      <c r="AJ110" s="129"/>
      <c r="AK110" s="129"/>
      <c r="AL110" s="129"/>
      <c r="AM110" s="129"/>
      <c r="AN110" s="129"/>
      <c r="AO110" s="129"/>
      <c r="AP110" s="129"/>
      <c r="AQ110" s="129"/>
      <c r="AR110" s="129"/>
      <c r="AS110" s="129"/>
      <c r="AT110" s="129"/>
      <c r="AU110" s="129"/>
      <c r="AV110" s="129"/>
      <c r="AW110" s="129"/>
      <c r="AX110" s="129"/>
      <c r="AY110" s="129"/>
      <c r="AZ110" s="129"/>
      <c r="BA110" s="129"/>
      <c r="BB110" s="129"/>
      <c r="BC110" s="129"/>
      <c r="BD110" s="129"/>
      <c r="BE110" s="129"/>
      <c r="BF110" s="129"/>
      <c r="BG110" s="129"/>
      <c r="BH110" s="129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16"/>
      <c r="CC110" s="116"/>
      <c r="CD110" s="116"/>
      <c r="CE110" s="116"/>
      <c r="CF110" s="116"/>
      <c r="CG110" s="116"/>
      <c r="CH110" s="116"/>
      <c r="CI110" s="116"/>
      <c r="CJ110" s="116"/>
      <c r="CK110" s="116"/>
      <c r="CL110" s="116"/>
      <c r="CM110" s="116"/>
      <c r="CN110" s="116"/>
      <c r="CO110" s="116"/>
      <c r="CP110" s="116"/>
    </row>
    <row r="111" spans="1:94" ht="19.5" customHeight="1">
      <c r="A111" s="116"/>
      <c r="B111" s="116"/>
      <c r="C111" s="116"/>
      <c r="D111" s="116"/>
      <c r="E111" s="116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  <c r="AA111" s="129"/>
      <c r="AB111" s="129"/>
      <c r="AC111" s="129"/>
      <c r="AD111" s="129"/>
      <c r="AE111" s="129"/>
      <c r="AF111" s="129"/>
      <c r="AG111" s="129"/>
      <c r="AH111" s="129"/>
      <c r="AI111" s="129"/>
      <c r="AJ111" s="129"/>
      <c r="AK111" s="129"/>
      <c r="AL111" s="129"/>
      <c r="AM111" s="129"/>
      <c r="AN111" s="129"/>
      <c r="AO111" s="129"/>
      <c r="AP111" s="129"/>
      <c r="AQ111" s="129"/>
      <c r="AR111" s="129"/>
      <c r="AS111" s="129"/>
      <c r="AT111" s="129"/>
      <c r="AU111" s="129"/>
      <c r="AV111" s="129"/>
      <c r="AW111" s="129"/>
      <c r="AX111" s="129"/>
      <c r="AY111" s="129"/>
      <c r="AZ111" s="129"/>
      <c r="BA111" s="129"/>
      <c r="BB111" s="129"/>
      <c r="BC111" s="129"/>
      <c r="BD111" s="129"/>
      <c r="BE111" s="129"/>
      <c r="BF111" s="129"/>
      <c r="BG111" s="129"/>
      <c r="BH111" s="129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16"/>
      <c r="CC111" s="116"/>
      <c r="CD111" s="116"/>
      <c r="CE111" s="116"/>
      <c r="CF111" s="116"/>
      <c r="CG111" s="116"/>
      <c r="CH111" s="116"/>
      <c r="CI111" s="116"/>
      <c r="CJ111" s="116"/>
      <c r="CK111" s="116"/>
      <c r="CL111" s="116"/>
      <c r="CM111" s="116"/>
      <c r="CN111" s="116"/>
      <c r="CO111" s="116"/>
      <c r="CP111" s="116"/>
    </row>
    <row r="112" spans="1:94" ht="19.5" customHeight="1">
      <c r="A112" s="116"/>
      <c r="B112" s="116"/>
      <c r="C112" s="116"/>
      <c r="D112" s="116"/>
      <c r="E112" s="116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  <c r="AA112" s="129"/>
      <c r="AB112" s="129"/>
      <c r="AC112" s="129"/>
      <c r="AD112" s="129"/>
      <c r="AE112" s="129"/>
      <c r="AF112" s="129"/>
      <c r="AG112" s="129"/>
      <c r="AH112" s="129"/>
      <c r="AI112" s="129"/>
      <c r="AJ112" s="129"/>
      <c r="AK112" s="129"/>
      <c r="AL112" s="129"/>
      <c r="AM112" s="129"/>
      <c r="AN112" s="129"/>
      <c r="AO112" s="129"/>
      <c r="AP112" s="129"/>
      <c r="AQ112" s="129"/>
      <c r="AR112" s="129"/>
      <c r="AS112" s="129"/>
      <c r="AT112" s="129"/>
      <c r="AU112" s="129"/>
      <c r="AV112" s="129"/>
      <c r="AW112" s="129"/>
      <c r="AX112" s="129"/>
      <c r="AY112" s="129"/>
      <c r="AZ112" s="129"/>
      <c r="BA112" s="129"/>
      <c r="BB112" s="129"/>
      <c r="BC112" s="129"/>
      <c r="BD112" s="129"/>
      <c r="BE112" s="129"/>
      <c r="BF112" s="129"/>
      <c r="BG112" s="129"/>
      <c r="BH112" s="129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16"/>
      <c r="CC112" s="116"/>
      <c r="CD112" s="116"/>
      <c r="CE112" s="116"/>
      <c r="CF112" s="116"/>
      <c r="CG112" s="116"/>
      <c r="CH112" s="116"/>
      <c r="CI112" s="116"/>
      <c r="CJ112" s="116"/>
      <c r="CK112" s="116"/>
      <c r="CL112" s="116"/>
      <c r="CM112" s="116"/>
      <c r="CN112" s="116"/>
      <c r="CO112" s="116"/>
      <c r="CP112" s="116"/>
    </row>
    <row r="113" spans="1:94" ht="19.5" customHeight="1">
      <c r="A113" s="116"/>
      <c r="B113" s="116"/>
      <c r="C113" s="116"/>
      <c r="D113" s="116"/>
      <c r="E113" s="116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  <c r="AJ113" s="129"/>
      <c r="AK113" s="129"/>
      <c r="AL113" s="129"/>
      <c r="AM113" s="129"/>
      <c r="AN113" s="129"/>
      <c r="AO113" s="129"/>
      <c r="AP113" s="129"/>
      <c r="AQ113" s="129"/>
      <c r="AR113" s="129"/>
      <c r="AS113" s="129"/>
      <c r="AT113" s="129"/>
      <c r="AU113" s="129"/>
      <c r="AV113" s="129"/>
      <c r="AW113" s="129"/>
      <c r="AX113" s="129"/>
      <c r="AY113" s="129"/>
      <c r="AZ113" s="129"/>
      <c r="BA113" s="129"/>
      <c r="BB113" s="129"/>
      <c r="BC113" s="129"/>
      <c r="BD113" s="129"/>
      <c r="BE113" s="129"/>
      <c r="BF113" s="129"/>
      <c r="BG113" s="129"/>
      <c r="BH113" s="129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16"/>
      <c r="CC113" s="116"/>
      <c r="CD113" s="116"/>
      <c r="CE113" s="116"/>
      <c r="CF113" s="116"/>
      <c r="CG113" s="116"/>
      <c r="CH113" s="116"/>
      <c r="CI113" s="116"/>
      <c r="CJ113" s="116"/>
      <c r="CK113" s="116"/>
      <c r="CL113" s="116"/>
      <c r="CM113" s="116"/>
      <c r="CN113" s="116"/>
      <c r="CO113" s="116"/>
      <c r="CP113" s="116"/>
    </row>
    <row r="114" spans="1:94" ht="19.5" customHeight="1">
      <c r="A114" s="116"/>
      <c r="B114" s="116"/>
      <c r="C114" s="116"/>
      <c r="D114" s="116"/>
      <c r="E114" s="116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  <c r="AA114" s="129"/>
      <c r="AB114" s="129"/>
      <c r="AC114" s="129"/>
      <c r="AD114" s="129"/>
      <c r="AE114" s="129"/>
      <c r="AF114" s="129"/>
      <c r="AG114" s="129"/>
      <c r="AH114" s="129"/>
      <c r="AI114" s="129"/>
      <c r="AJ114" s="129"/>
      <c r="AK114" s="129"/>
      <c r="AL114" s="129"/>
      <c r="AM114" s="129"/>
      <c r="AN114" s="129"/>
      <c r="AO114" s="129"/>
      <c r="AP114" s="129"/>
      <c r="AQ114" s="129"/>
      <c r="AR114" s="129"/>
      <c r="AS114" s="129"/>
      <c r="AT114" s="129"/>
      <c r="AU114" s="129"/>
      <c r="AV114" s="129"/>
      <c r="AW114" s="129"/>
      <c r="AX114" s="129"/>
      <c r="AY114" s="129"/>
      <c r="AZ114" s="129"/>
      <c r="BA114" s="129"/>
      <c r="BB114" s="129"/>
      <c r="BC114" s="129"/>
      <c r="BD114" s="129"/>
      <c r="BE114" s="129"/>
      <c r="BF114" s="129"/>
      <c r="BG114" s="129"/>
      <c r="BH114" s="129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16"/>
      <c r="CC114" s="116"/>
      <c r="CD114" s="116"/>
      <c r="CE114" s="116"/>
      <c r="CF114" s="116"/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</row>
    <row r="115" spans="1:94" ht="19.5" customHeight="1">
      <c r="A115" s="116"/>
      <c r="B115" s="116"/>
      <c r="C115" s="116"/>
      <c r="D115" s="116"/>
      <c r="E115" s="116"/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  <c r="AA115" s="129"/>
      <c r="AB115" s="129"/>
      <c r="AC115" s="129"/>
      <c r="AD115" s="129"/>
      <c r="AE115" s="129"/>
      <c r="AF115" s="129"/>
      <c r="AG115" s="129"/>
      <c r="AH115" s="129"/>
      <c r="AI115" s="129"/>
      <c r="AJ115" s="129"/>
      <c r="AK115" s="129"/>
      <c r="AL115" s="129"/>
      <c r="AM115" s="129"/>
      <c r="AN115" s="129"/>
      <c r="AO115" s="129"/>
      <c r="AP115" s="129"/>
      <c r="AQ115" s="129"/>
      <c r="AR115" s="129"/>
      <c r="AS115" s="129"/>
      <c r="AT115" s="129"/>
      <c r="AU115" s="129"/>
      <c r="AV115" s="129"/>
      <c r="AW115" s="129"/>
      <c r="AX115" s="129"/>
      <c r="AY115" s="129"/>
      <c r="AZ115" s="129"/>
      <c r="BA115" s="129"/>
      <c r="BB115" s="129"/>
      <c r="BC115" s="129"/>
      <c r="BD115" s="129"/>
      <c r="BE115" s="129"/>
      <c r="BF115" s="129"/>
      <c r="BG115" s="129"/>
      <c r="BH115" s="129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16"/>
      <c r="CC115" s="116"/>
      <c r="CD115" s="116"/>
      <c r="CE115" s="116"/>
      <c r="CF115" s="116"/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</row>
    <row r="116" spans="1:94" ht="19.5" customHeight="1">
      <c r="A116" s="116"/>
      <c r="B116" s="116"/>
      <c r="C116" s="116"/>
      <c r="D116" s="116"/>
      <c r="E116" s="116"/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  <c r="AA116" s="129"/>
      <c r="AB116" s="129"/>
      <c r="AC116" s="129"/>
      <c r="AD116" s="129"/>
      <c r="AE116" s="129"/>
      <c r="AF116" s="129"/>
      <c r="AG116" s="129"/>
      <c r="AH116" s="129"/>
      <c r="AI116" s="129"/>
      <c r="AJ116" s="129"/>
      <c r="AK116" s="129"/>
      <c r="AL116" s="129"/>
      <c r="AM116" s="129"/>
      <c r="AN116" s="129"/>
      <c r="AO116" s="129"/>
      <c r="AP116" s="129"/>
      <c r="AQ116" s="129"/>
      <c r="AR116" s="129"/>
      <c r="AS116" s="129"/>
      <c r="AT116" s="129"/>
      <c r="AU116" s="129"/>
      <c r="AV116" s="129"/>
      <c r="AW116" s="129"/>
      <c r="AX116" s="129"/>
      <c r="AY116" s="129"/>
      <c r="AZ116" s="129"/>
      <c r="BA116" s="129"/>
      <c r="BB116" s="129"/>
      <c r="BC116" s="129"/>
      <c r="BD116" s="129"/>
      <c r="BE116" s="129"/>
      <c r="BF116" s="129"/>
      <c r="BG116" s="129"/>
      <c r="BH116" s="129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16"/>
      <c r="CC116" s="116"/>
      <c r="CD116" s="116"/>
      <c r="CE116" s="116"/>
      <c r="CF116" s="116"/>
      <c r="CG116" s="116"/>
      <c r="CH116" s="116"/>
      <c r="CI116" s="116"/>
      <c r="CJ116" s="116"/>
      <c r="CK116" s="116"/>
      <c r="CL116" s="116"/>
      <c r="CM116" s="116"/>
      <c r="CN116" s="116"/>
      <c r="CO116" s="116"/>
      <c r="CP116" s="116"/>
    </row>
    <row r="117" spans="1:94" ht="19.5" customHeight="1">
      <c r="A117" s="116"/>
      <c r="B117" s="116"/>
      <c r="C117" s="116"/>
      <c r="D117" s="116"/>
      <c r="E117" s="116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129"/>
      <c r="AN117" s="129"/>
      <c r="AO117" s="129"/>
      <c r="AP117" s="129"/>
      <c r="AQ117" s="129"/>
      <c r="AR117" s="129"/>
      <c r="AS117" s="129"/>
      <c r="AT117" s="129"/>
      <c r="AU117" s="129"/>
      <c r="AV117" s="129"/>
      <c r="AW117" s="129"/>
      <c r="AX117" s="129"/>
      <c r="AY117" s="129"/>
      <c r="AZ117" s="129"/>
      <c r="BA117" s="129"/>
      <c r="BB117" s="129"/>
      <c r="BC117" s="129"/>
      <c r="BD117" s="129"/>
      <c r="BE117" s="129"/>
      <c r="BF117" s="129"/>
      <c r="BG117" s="129"/>
      <c r="BH117" s="129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16"/>
      <c r="CC117" s="116"/>
      <c r="CD117" s="116"/>
      <c r="CE117" s="116"/>
      <c r="CF117" s="116"/>
      <c r="CG117" s="116"/>
      <c r="CH117" s="116"/>
      <c r="CI117" s="116"/>
      <c r="CJ117" s="116"/>
      <c r="CK117" s="116"/>
      <c r="CL117" s="116"/>
      <c r="CM117" s="116"/>
      <c r="CN117" s="116"/>
      <c r="CO117" s="116"/>
      <c r="CP117" s="116"/>
    </row>
    <row r="118" spans="1:94" ht="19.5" customHeight="1">
      <c r="A118" s="116"/>
      <c r="B118" s="116"/>
      <c r="C118" s="116"/>
      <c r="D118" s="116"/>
      <c r="E118" s="116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  <c r="AJ118" s="129"/>
      <c r="AK118" s="129"/>
      <c r="AL118" s="129"/>
      <c r="AM118" s="129"/>
      <c r="AN118" s="129"/>
      <c r="AO118" s="129"/>
      <c r="AP118" s="129"/>
      <c r="AQ118" s="129"/>
      <c r="AR118" s="129"/>
      <c r="AS118" s="129"/>
      <c r="AT118" s="129"/>
      <c r="AU118" s="129"/>
      <c r="AV118" s="129"/>
      <c r="AW118" s="129"/>
      <c r="AX118" s="129"/>
      <c r="AY118" s="129"/>
      <c r="AZ118" s="129"/>
      <c r="BA118" s="129"/>
      <c r="BB118" s="129"/>
      <c r="BC118" s="129"/>
      <c r="BD118" s="129"/>
      <c r="BE118" s="129"/>
      <c r="BF118" s="129"/>
      <c r="BG118" s="129"/>
      <c r="BH118" s="129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  <c r="CL118" s="116"/>
      <c r="CM118" s="116"/>
      <c r="CN118" s="116"/>
      <c r="CO118" s="116"/>
      <c r="CP118" s="116"/>
    </row>
    <row r="119" spans="1:94" ht="19.5" customHeight="1">
      <c r="A119" s="116"/>
      <c r="B119" s="116"/>
      <c r="C119" s="116"/>
      <c r="D119" s="116"/>
      <c r="E119" s="116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  <c r="AA119" s="129"/>
      <c r="AB119" s="129"/>
      <c r="AC119" s="129"/>
      <c r="AD119" s="129"/>
      <c r="AE119" s="129"/>
      <c r="AF119" s="129"/>
      <c r="AG119" s="129"/>
      <c r="AH119" s="129"/>
      <c r="AI119" s="129"/>
      <c r="AJ119" s="129"/>
      <c r="AK119" s="129"/>
      <c r="AL119" s="129"/>
      <c r="AM119" s="129"/>
      <c r="AN119" s="129"/>
      <c r="AO119" s="129"/>
      <c r="AP119" s="129"/>
      <c r="AQ119" s="129"/>
      <c r="AR119" s="129"/>
      <c r="AS119" s="129"/>
      <c r="AT119" s="129"/>
      <c r="AU119" s="129"/>
      <c r="AV119" s="129"/>
      <c r="AW119" s="129"/>
      <c r="AX119" s="129"/>
      <c r="AY119" s="129"/>
      <c r="AZ119" s="129"/>
      <c r="BA119" s="129"/>
      <c r="BB119" s="129"/>
      <c r="BC119" s="129"/>
      <c r="BD119" s="129"/>
      <c r="BE119" s="129"/>
      <c r="BF119" s="129"/>
      <c r="BG119" s="129"/>
      <c r="BH119" s="129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  <c r="CL119" s="116"/>
      <c r="CM119" s="116"/>
      <c r="CN119" s="116"/>
      <c r="CO119" s="116"/>
      <c r="CP119" s="116"/>
    </row>
    <row r="120" spans="1:94" ht="19.5" customHeight="1">
      <c r="A120" s="116"/>
      <c r="B120" s="116"/>
      <c r="C120" s="116"/>
      <c r="D120" s="116"/>
      <c r="E120" s="116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29"/>
      <c r="AB120" s="129"/>
      <c r="AC120" s="129"/>
      <c r="AD120" s="129"/>
      <c r="AE120" s="129"/>
      <c r="AF120" s="129"/>
      <c r="AG120" s="129"/>
      <c r="AH120" s="129"/>
      <c r="AI120" s="129"/>
      <c r="AJ120" s="129"/>
      <c r="AK120" s="129"/>
      <c r="AL120" s="129"/>
      <c r="AM120" s="129"/>
      <c r="AN120" s="129"/>
      <c r="AO120" s="129"/>
      <c r="AP120" s="129"/>
      <c r="AQ120" s="129"/>
      <c r="AR120" s="129"/>
      <c r="AS120" s="129"/>
      <c r="AT120" s="129"/>
      <c r="AU120" s="129"/>
      <c r="AV120" s="129"/>
      <c r="AW120" s="129"/>
      <c r="AX120" s="129"/>
      <c r="AY120" s="129"/>
      <c r="AZ120" s="129"/>
      <c r="BA120" s="129"/>
      <c r="BB120" s="129"/>
      <c r="BC120" s="129"/>
      <c r="BD120" s="129"/>
      <c r="BE120" s="129"/>
      <c r="BF120" s="129"/>
      <c r="BG120" s="129"/>
      <c r="BH120" s="129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</row>
    <row r="121" spans="1:94" ht="19.5" customHeight="1">
      <c r="A121" s="116"/>
      <c r="B121" s="116"/>
      <c r="C121" s="116"/>
      <c r="D121" s="116"/>
      <c r="E121" s="116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129"/>
      <c r="AN121" s="129"/>
      <c r="AO121" s="129"/>
      <c r="AP121" s="129"/>
      <c r="AQ121" s="129"/>
      <c r="AR121" s="129"/>
      <c r="AS121" s="129"/>
      <c r="AT121" s="129"/>
      <c r="AU121" s="129"/>
      <c r="AV121" s="129"/>
      <c r="AW121" s="129"/>
      <c r="AX121" s="129"/>
      <c r="AY121" s="129"/>
      <c r="AZ121" s="129"/>
      <c r="BA121" s="129"/>
      <c r="BB121" s="129"/>
      <c r="BC121" s="129"/>
      <c r="BD121" s="129"/>
      <c r="BE121" s="129"/>
      <c r="BF121" s="129"/>
      <c r="BG121" s="129"/>
      <c r="BH121" s="129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16"/>
      <c r="CC121" s="116"/>
      <c r="CD121" s="116"/>
      <c r="CE121" s="116"/>
      <c r="CF121" s="116"/>
      <c r="CG121" s="116"/>
      <c r="CH121" s="116"/>
      <c r="CI121" s="116"/>
      <c r="CJ121" s="116"/>
      <c r="CK121" s="116"/>
      <c r="CL121" s="116"/>
      <c r="CM121" s="116"/>
      <c r="CN121" s="116"/>
      <c r="CO121" s="116"/>
      <c r="CP121" s="116"/>
    </row>
    <row r="122" spans="1:94" ht="19.5" customHeight="1">
      <c r="A122" s="116"/>
      <c r="B122" s="116"/>
      <c r="C122" s="116"/>
      <c r="D122" s="116"/>
      <c r="E122" s="116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29"/>
      <c r="AN122" s="129"/>
      <c r="AO122" s="129"/>
      <c r="AP122" s="129"/>
      <c r="AQ122" s="129"/>
      <c r="AR122" s="129"/>
      <c r="AS122" s="129"/>
      <c r="AT122" s="129"/>
      <c r="AU122" s="129"/>
      <c r="AV122" s="129"/>
      <c r="AW122" s="129"/>
      <c r="AX122" s="129"/>
      <c r="AY122" s="129"/>
      <c r="AZ122" s="129"/>
      <c r="BA122" s="129"/>
      <c r="BB122" s="129"/>
      <c r="BC122" s="129"/>
      <c r="BD122" s="129"/>
      <c r="BE122" s="129"/>
      <c r="BF122" s="129"/>
      <c r="BG122" s="129"/>
      <c r="BH122" s="129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16"/>
      <c r="CC122" s="116"/>
      <c r="CD122" s="116"/>
      <c r="CE122" s="116"/>
      <c r="CF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</row>
    <row r="123" spans="1:94" ht="19.5" customHeight="1">
      <c r="A123" s="116"/>
      <c r="B123" s="116"/>
      <c r="C123" s="116"/>
      <c r="D123" s="116"/>
      <c r="E123" s="116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  <c r="AJ123" s="129"/>
      <c r="AK123" s="129"/>
      <c r="AL123" s="129"/>
      <c r="AM123" s="129"/>
      <c r="AN123" s="129"/>
      <c r="AO123" s="129"/>
      <c r="AP123" s="129"/>
      <c r="AQ123" s="129"/>
      <c r="AR123" s="129"/>
      <c r="AS123" s="129"/>
      <c r="AT123" s="129"/>
      <c r="AU123" s="129"/>
      <c r="AV123" s="129"/>
      <c r="AW123" s="129"/>
      <c r="AX123" s="129"/>
      <c r="AY123" s="129"/>
      <c r="AZ123" s="129"/>
      <c r="BA123" s="129"/>
      <c r="BB123" s="129"/>
      <c r="BC123" s="129"/>
      <c r="BD123" s="129"/>
      <c r="BE123" s="129"/>
      <c r="BF123" s="129"/>
      <c r="BG123" s="129"/>
      <c r="BH123" s="129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16"/>
      <c r="CC123" s="116"/>
      <c r="CD123" s="116"/>
      <c r="CE123" s="116"/>
      <c r="CF123" s="116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</row>
    <row r="124" spans="1:94" ht="19.5" customHeight="1">
      <c r="A124" s="116"/>
      <c r="B124" s="116"/>
      <c r="C124" s="116"/>
      <c r="D124" s="116"/>
      <c r="E124" s="116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  <c r="AA124" s="129"/>
      <c r="AB124" s="129"/>
      <c r="AC124" s="129"/>
      <c r="AD124" s="129"/>
      <c r="AE124" s="129"/>
      <c r="AF124" s="129"/>
      <c r="AG124" s="129"/>
      <c r="AH124" s="129"/>
      <c r="AI124" s="129"/>
      <c r="AJ124" s="129"/>
      <c r="AK124" s="129"/>
      <c r="AL124" s="129"/>
      <c r="AM124" s="129"/>
      <c r="AN124" s="129"/>
      <c r="AO124" s="129"/>
      <c r="AP124" s="129"/>
      <c r="AQ124" s="129"/>
      <c r="AR124" s="129"/>
      <c r="AS124" s="129"/>
      <c r="AT124" s="129"/>
      <c r="AU124" s="129"/>
      <c r="AV124" s="129"/>
      <c r="AW124" s="129"/>
      <c r="AX124" s="129"/>
      <c r="AY124" s="129"/>
      <c r="AZ124" s="129"/>
      <c r="BA124" s="129"/>
      <c r="BB124" s="129"/>
      <c r="BC124" s="129"/>
      <c r="BD124" s="129"/>
      <c r="BE124" s="129"/>
      <c r="BF124" s="129"/>
      <c r="BG124" s="129"/>
      <c r="BH124" s="129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16"/>
      <c r="CC124" s="116"/>
      <c r="CD124" s="116"/>
      <c r="CE124" s="116"/>
      <c r="CF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</row>
    <row r="125" spans="1:94" ht="19.5" customHeight="1">
      <c r="A125" s="116"/>
      <c r="B125" s="116"/>
      <c r="C125" s="116"/>
      <c r="D125" s="116"/>
      <c r="E125" s="116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129"/>
      <c r="AL125" s="129"/>
      <c r="AM125" s="129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29"/>
      <c r="AZ125" s="129"/>
      <c r="BA125" s="129"/>
      <c r="BB125" s="129"/>
      <c r="BC125" s="129"/>
      <c r="BD125" s="129"/>
      <c r="BE125" s="129"/>
      <c r="BF125" s="129"/>
      <c r="BG125" s="129"/>
      <c r="BH125" s="129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16"/>
      <c r="CC125" s="116"/>
      <c r="CD125" s="116"/>
      <c r="CE125" s="116"/>
      <c r="CF125" s="116"/>
      <c r="CG125" s="116"/>
      <c r="CH125" s="116"/>
      <c r="CI125" s="116"/>
      <c r="CJ125" s="116"/>
      <c r="CK125" s="116"/>
      <c r="CL125" s="116"/>
      <c r="CM125" s="116"/>
      <c r="CN125" s="116"/>
      <c r="CO125" s="116"/>
      <c r="CP125" s="116"/>
    </row>
    <row r="126" spans="1:94" ht="19.5" customHeight="1">
      <c r="A126" s="116"/>
      <c r="B126" s="116"/>
      <c r="C126" s="116"/>
      <c r="D126" s="116"/>
      <c r="E126" s="116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29"/>
      <c r="AL126" s="129"/>
      <c r="AM126" s="129"/>
      <c r="AN126" s="129"/>
      <c r="AO126" s="129"/>
      <c r="AP126" s="129"/>
      <c r="AQ126" s="129"/>
      <c r="AR126" s="129"/>
      <c r="AS126" s="129"/>
      <c r="AT126" s="129"/>
      <c r="AU126" s="129"/>
      <c r="AV126" s="129"/>
      <c r="AW126" s="129"/>
      <c r="AX126" s="129"/>
      <c r="AY126" s="129"/>
      <c r="AZ126" s="129"/>
      <c r="BA126" s="129"/>
      <c r="BB126" s="129"/>
      <c r="BC126" s="129"/>
      <c r="BD126" s="129"/>
      <c r="BE126" s="129"/>
      <c r="BF126" s="129"/>
      <c r="BG126" s="129"/>
      <c r="BH126" s="129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16"/>
      <c r="CC126" s="116"/>
      <c r="CD126" s="116"/>
      <c r="CE126" s="116"/>
      <c r="CF126" s="116"/>
      <c r="CG126" s="116"/>
      <c r="CH126" s="116"/>
      <c r="CI126" s="116"/>
      <c r="CJ126" s="116"/>
      <c r="CK126" s="116"/>
      <c r="CL126" s="116"/>
      <c r="CM126" s="116"/>
      <c r="CN126" s="116"/>
      <c r="CO126" s="116"/>
      <c r="CP126" s="116"/>
    </row>
    <row r="127" spans="1:94" ht="19.5" customHeight="1">
      <c r="A127" s="116"/>
      <c r="B127" s="116"/>
      <c r="C127" s="116"/>
      <c r="D127" s="116"/>
      <c r="E127" s="116"/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  <c r="AA127" s="129"/>
      <c r="AB127" s="129"/>
      <c r="AC127" s="129"/>
      <c r="AD127" s="129"/>
      <c r="AE127" s="129"/>
      <c r="AF127" s="129"/>
      <c r="AG127" s="129"/>
      <c r="AH127" s="129"/>
      <c r="AI127" s="129"/>
      <c r="AJ127" s="129"/>
      <c r="AK127" s="129"/>
      <c r="AL127" s="129"/>
      <c r="AM127" s="129"/>
      <c r="AN127" s="129"/>
      <c r="AO127" s="129"/>
      <c r="AP127" s="129"/>
      <c r="AQ127" s="129"/>
      <c r="AR127" s="129"/>
      <c r="AS127" s="129"/>
      <c r="AT127" s="129"/>
      <c r="AU127" s="129"/>
      <c r="AV127" s="129"/>
      <c r="AW127" s="129"/>
      <c r="AX127" s="129"/>
      <c r="AY127" s="129"/>
      <c r="AZ127" s="129"/>
      <c r="BA127" s="129"/>
      <c r="BB127" s="129"/>
      <c r="BC127" s="129"/>
      <c r="BD127" s="129"/>
      <c r="BE127" s="129"/>
      <c r="BF127" s="129"/>
      <c r="BG127" s="129"/>
      <c r="BH127" s="129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16"/>
      <c r="CC127" s="116"/>
      <c r="CD127" s="116"/>
      <c r="CE127" s="116"/>
      <c r="CF127" s="116"/>
      <c r="CG127" s="116"/>
      <c r="CH127" s="116"/>
      <c r="CI127" s="116"/>
      <c r="CJ127" s="116"/>
      <c r="CK127" s="116"/>
      <c r="CL127" s="116"/>
      <c r="CM127" s="116"/>
      <c r="CN127" s="116"/>
      <c r="CO127" s="116"/>
      <c r="CP127" s="116"/>
    </row>
    <row r="128" spans="1:94" ht="19.5" customHeight="1">
      <c r="A128" s="116"/>
      <c r="B128" s="116"/>
      <c r="C128" s="116"/>
      <c r="D128" s="116"/>
      <c r="E128" s="116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  <c r="AA128" s="129"/>
      <c r="AB128" s="129"/>
      <c r="AC128" s="129"/>
      <c r="AD128" s="129"/>
      <c r="AE128" s="129"/>
      <c r="AF128" s="129"/>
      <c r="AG128" s="129"/>
      <c r="AH128" s="129"/>
      <c r="AI128" s="129"/>
      <c r="AJ128" s="129"/>
      <c r="AK128" s="129"/>
      <c r="AL128" s="129"/>
      <c r="AM128" s="129"/>
      <c r="AN128" s="129"/>
      <c r="AO128" s="129"/>
      <c r="AP128" s="129"/>
      <c r="AQ128" s="129"/>
      <c r="AR128" s="129"/>
      <c r="AS128" s="129"/>
      <c r="AT128" s="129"/>
      <c r="AU128" s="129"/>
      <c r="AV128" s="129"/>
      <c r="AW128" s="129"/>
      <c r="AX128" s="129"/>
      <c r="AY128" s="129"/>
      <c r="AZ128" s="129"/>
      <c r="BA128" s="129"/>
      <c r="BB128" s="129"/>
      <c r="BC128" s="129"/>
      <c r="BD128" s="129"/>
      <c r="BE128" s="129"/>
      <c r="BF128" s="129"/>
      <c r="BG128" s="129"/>
      <c r="BH128" s="129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16"/>
      <c r="CC128" s="116"/>
      <c r="CD128" s="116"/>
      <c r="CE128" s="116"/>
      <c r="CF128" s="116"/>
      <c r="CG128" s="116"/>
      <c r="CH128" s="116"/>
      <c r="CI128" s="116"/>
      <c r="CJ128" s="116"/>
      <c r="CK128" s="116"/>
      <c r="CL128" s="116"/>
      <c r="CM128" s="116"/>
      <c r="CN128" s="116"/>
      <c r="CO128" s="116"/>
      <c r="CP128" s="116"/>
    </row>
    <row r="129" spans="1:94" ht="19.5" customHeight="1">
      <c r="A129" s="116"/>
      <c r="B129" s="116"/>
      <c r="C129" s="116"/>
      <c r="D129" s="116"/>
      <c r="E129" s="116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129"/>
      <c r="AM129" s="129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29"/>
      <c r="AZ129" s="129"/>
      <c r="BA129" s="129"/>
      <c r="BB129" s="129"/>
      <c r="BC129" s="129"/>
      <c r="BD129" s="129"/>
      <c r="BE129" s="129"/>
      <c r="BF129" s="129"/>
      <c r="BG129" s="129"/>
      <c r="BH129" s="129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16"/>
      <c r="CC129" s="116"/>
      <c r="CD129" s="116"/>
      <c r="CE129" s="116"/>
      <c r="CF129" s="116"/>
      <c r="CG129" s="116"/>
      <c r="CH129" s="116"/>
      <c r="CI129" s="116"/>
      <c r="CJ129" s="116"/>
      <c r="CK129" s="116"/>
      <c r="CL129" s="116"/>
      <c r="CM129" s="116"/>
      <c r="CN129" s="116"/>
      <c r="CO129" s="116"/>
      <c r="CP129" s="116"/>
    </row>
    <row r="130" spans="1:94" ht="19.5" customHeight="1">
      <c r="A130" s="116"/>
      <c r="B130" s="116"/>
      <c r="C130" s="116"/>
      <c r="D130" s="116"/>
      <c r="E130" s="116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  <c r="AA130" s="129"/>
      <c r="AB130" s="129"/>
      <c r="AC130" s="129"/>
      <c r="AD130" s="129"/>
      <c r="AE130" s="129"/>
      <c r="AF130" s="129"/>
      <c r="AG130" s="129"/>
      <c r="AH130" s="129"/>
      <c r="AI130" s="129"/>
      <c r="AJ130" s="129"/>
      <c r="AK130" s="129"/>
      <c r="AL130" s="129"/>
      <c r="AM130" s="129"/>
      <c r="AN130" s="129"/>
      <c r="AO130" s="129"/>
      <c r="AP130" s="129"/>
      <c r="AQ130" s="129"/>
      <c r="AR130" s="129"/>
      <c r="AS130" s="129"/>
      <c r="AT130" s="129"/>
      <c r="AU130" s="129"/>
      <c r="AV130" s="129"/>
      <c r="AW130" s="129"/>
      <c r="AX130" s="129"/>
      <c r="AY130" s="129"/>
      <c r="AZ130" s="129"/>
      <c r="BA130" s="129"/>
      <c r="BB130" s="129"/>
      <c r="BC130" s="129"/>
      <c r="BD130" s="129"/>
      <c r="BE130" s="129"/>
      <c r="BF130" s="129"/>
      <c r="BG130" s="129"/>
      <c r="BH130" s="129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16"/>
      <c r="CC130" s="116"/>
      <c r="CD130" s="116"/>
      <c r="CE130" s="116"/>
      <c r="CF130" s="116"/>
      <c r="CG130" s="116"/>
      <c r="CH130" s="116"/>
      <c r="CI130" s="116"/>
      <c r="CJ130" s="116"/>
      <c r="CK130" s="116"/>
      <c r="CL130" s="116"/>
      <c r="CM130" s="116"/>
      <c r="CN130" s="116"/>
      <c r="CO130" s="116"/>
      <c r="CP130" s="116"/>
    </row>
    <row r="131" spans="1:94" ht="19.5" customHeight="1">
      <c r="A131" s="116"/>
      <c r="B131" s="116"/>
      <c r="C131" s="116"/>
      <c r="D131" s="116"/>
      <c r="E131" s="116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29"/>
      <c r="AB131" s="129"/>
      <c r="AC131" s="129"/>
      <c r="AD131" s="129"/>
      <c r="AE131" s="129"/>
      <c r="AF131" s="129"/>
      <c r="AG131" s="129"/>
      <c r="AH131" s="129"/>
      <c r="AI131" s="129"/>
      <c r="AJ131" s="129"/>
      <c r="AK131" s="129"/>
      <c r="AL131" s="129"/>
      <c r="AM131" s="129"/>
      <c r="AN131" s="129"/>
      <c r="AO131" s="129"/>
      <c r="AP131" s="129"/>
      <c r="AQ131" s="129"/>
      <c r="AR131" s="129"/>
      <c r="AS131" s="129"/>
      <c r="AT131" s="129"/>
      <c r="AU131" s="129"/>
      <c r="AV131" s="129"/>
      <c r="AW131" s="129"/>
      <c r="AX131" s="129"/>
      <c r="AY131" s="129"/>
      <c r="AZ131" s="129"/>
      <c r="BA131" s="129"/>
      <c r="BB131" s="129"/>
      <c r="BC131" s="129"/>
      <c r="BD131" s="129"/>
      <c r="BE131" s="129"/>
      <c r="BF131" s="129"/>
      <c r="BG131" s="129"/>
      <c r="BH131" s="129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16"/>
      <c r="CC131" s="116"/>
      <c r="CD131" s="116"/>
      <c r="CE131" s="116"/>
      <c r="CF131" s="116"/>
      <c r="CG131" s="116"/>
      <c r="CH131" s="116"/>
      <c r="CI131" s="116"/>
      <c r="CJ131" s="116"/>
      <c r="CK131" s="116"/>
      <c r="CL131" s="116"/>
      <c r="CM131" s="116"/>
      <c r="CN131" s="116"/>
      <c r="CO131" s="116"/>
      <c r="CP131" s="116"/>
    </row>
    <row r="132" spans="1:94" ht="19.5" customHeight="1">
      <c r="A132" s="116"/>
      <c r="B132" s="116"/>
      <c r="C132" s="116"/>
      <c r="D132" s="116"/>
      <c r="E132" s="116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  <c r="AB132" s="129"/>
      <c r="AC132" s="129"/>
      <c r="AD132" s="129"/>
      <c r="AE132" s="129"/>
      <c r="AF132" s="129"/>
      <c r="AG132" s="129"/>
      <c r="AH132" s="129"/>
      <c r="AI132" s="129"/>
      <c r="AJ132" s="129"/>
      <c r="AK132" s="129"/>
      <c r="AL132" s="129"/>
      <c r="AM132" s="129"/>
      <c r="AN132" s="129"/>
      <c r="AO132" s="129"/>
      <c r="AP132" s="129"/>
      <c r="AQ132" s="129"/>
      <c r="AR132" s="129"/>
      <c r="AS132" s="129"/>
      <c r="AT132" s="129"/>
      <c r="AU132" s="129"/>
      <c r="AV132" s="129"/>
      <c r="AW132" s="129"/>
      <c r="AX132" s="129"/>
      <c r="AY132" s="129"/>
      <c r="AZ132" s="129"/>
      <c r="BA132" s="129"/>
      <c r="BB132" s="129"/>
      <c r="BC132" s="129"/>
      <c r="BD132" s="129"/>
      <c r="BE132" s="129"/>
      <c r="BF132" s="129"/>
      <c r="BG132" s="129"/>
      <c r="BH132" s="129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16"/>
      <c r="CC132" s="116"/>
      <c r="CD132" s="116"/>
      <c r="CE132" s="116"/>
      <c r="CF132" s="116"/>
      <c r="CG132" s="116"/>
      <c r="CH132" s="116"/>
      <c r="CI132" s="116"/>
      <c r="CJ132" s="116"/>
      <c r="CK132" s="116"/>
      <c r="CL132" s="116"/>
      <c r="CM132" s="116"/>
      <c r="CN132" s="116"/>
      <c r="CO132" s="116"/>
      <c r="CP132" s="116"/>
    </row>
    <row r="133" spans="1:94" ht="19.5" customHeight="1">
      <c r="A133" s="116"/>
      <c r="B133" s="116"/>
      <c r="C133" s="116"/>
      <c r="D133" s="116"/>
      <c r="E133" s="116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  <c r="BC133" s="129"/>
      <c r="BD133" s="129"/>
      <c r="BE133" s="129"/>
      <c r="BF133" s="129"/>
      <c r="BG133" s="129"/>
      <c r="BH133" s="129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16"/>
      <c r="CC133" s="116"/>
      <c r="CD133" s="116"/>
      <c r="CE133" s="116"/>
      <c r="CF133" s="116"/>
      <c r="CG133" s="116"/>
      <c r="CH133" s="116"/>
      <c r="CI133" s="116"/>
      <c r="CJ133" s="116"/>
      <c r="CK133" s="116"/>
      <c r="CL133" s="116"/>
      <c r="CM133" s="116"/>
      <c r="CN133" s="116"/>
      <c r="CO133" s="116"/>
      <c r="CP133" s="116"/>
    </row>
    <row r="134" spans="1:94" ht="19.5" customHeight="1">
      <c r="A134" s="116"/>
      <c r="B134" s="116"/>
      <c r="C134" s="116"/>
      <c r="D134" s="116"/>
      <c r="E134" s="116"/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  <c r="AA134" s="129"/>
      <c r="AB134" s="129"/>
      <c r="AC134" s="129"/>
      <c r="AD134" s="129"/>
      <c r="AE134" s="129"/>
      <c r="AF134" s="129"/>
      <c r="AG134" s="129"/>
      <c r="AH134" s="129"/>
      <c r="AI134" s="129"/>
      <c r="AJ134" s="129"/>
      <c r="AK134" s="129"/>
      <c r="AL134" s="129"/>
      <c r="AM134" s="129"/>
      <c r="AN134" s="129"/>
      <c r="AO134" s="129"/>
      <c r="AP134" s="129"/>
      <c r="AQ134" s="129"/>
      <c r="AR134" s="129"/>
      <c r="AS134" s="129"/>
      <c r="AT134" s="129"/>
      <c r="AU134" s="129"/>
      <c r="AV134" s="129"/>
      <c r="AW134" s="129"/>
      <c r="AX134" s="129"/>
      <c r="AY134" s="129"/>
      <c r="AZ134" s="129"/>
      <c r="BA134" s="129"/>
      <c r="BB134" s="129"/>
      <c r="BC134" s="129"/>
      <c r="BD134" s="129"/>
      <c r="BE134" s="129"/>
      <c r="BF134" s="129"/>
      <c r="BG134" s="129"/>
      <c r="BH134" s="129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16"/>
      <c r="CC134" s="116"/>
      <c r="CD134" s="116"/>
      <c r="CE134" s="116"/>
      <c r="CF134" s="116"/>
      <c r="CG134" s="116"/>
      <c r="CH134" s="116"/>
      <c r="CI134" s="116"/>
      <c r="CJ134" s="116"/>
      <c r="CK134" s="116"/>
      <c r="CL134" s="116"/>
      <c r="CM134" s="116"/>
      <c r="CN134" s="116"/>
      <c r="CO134" s="116"/>
      <c r="CP134" s="116"/>
    </row>
    <row r="135" spans="1:94" ht="19.5" customHeight="1">
      <c r="A135" s="116"/>
      <c r="B135" s="116"/>
      <c r="C135" s="116"/>
      <c r="D135" s="116"/>
      <c r="E135" s="116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  <c r="AA135" s="129"/>
      <c r="AB135" s="129"/>
      <c r="AC135" s="129"/>
      <c r="AD135" s="129"/>
      <c r="AE135" s="129"/>
      <c r="AF135" s="129"/>
      <c r="AG135" s="129"/>
      <c r="AH135" s="129"/>
      <c r="AI135" s="129"/>
      <c r="AJ135" s="129"/>
      <c r="AK135" s="129"/>
      <c r="AL135" s="129"/>
      <c r="AM135" s="129"/>
      <c r="AN135" s="129"/>
      <c r="AO135" s="129"/>
      <c r="AP135" s="129"/>
      <c r="AQ135" s="129"/>
      <c r="AR135" s="129"/>
      <c r="AS135" s="129"/>
      <c r="AT135" s="129"/>
      <c r="AU135" s="129"/>
      <c r="AV135" s="129"/>
      <c r="AW135" s="129"/>
      <c r="AX135" s="129"/>
      <c r="AY135" s="129"/>
      <c r="AZ135" s="129"/>
      <c r="BA135" s="129"/>
      <c r="BB135" s="129"/>
      <c r="BC135" s="129"/>
      <c r="BD135" s="129"/>
      <c r="BE135" s="129"/>
      <c r="BF135" s="129"/>
      <c r="BG135" s="129"/>
      <c r="BH135" s="129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16"/>
      <c r="CC135" s="116"/>
      <c r="CD135" s="116"/>
      <c r="CE135" s="116"/>
      <c r="CF135" s="116"/>
      <c r="CG135" s="116"/>
      <c r="CH135" s="116"/>
      <c r="CI135" s="116"/>
      <c r="CJ135" s="116"/>
      <c r="CK135" s="116"/>
      <c r="CL135" s="116"/>
      <c r="CM135" s="116"/>
      <c r="CN135" s="116"/>
      <c r="CO135" s="116"/>
      <c r="CP135" s="116"/>
    </row>
    <row r="136" spans="1:94" ht="19.5" customHeight="1">
      <c r="A136" s="116"/>
      <c r="B136" s="116"/>
      <c r="C136" s="116"/>
      <c r="D136" s="116"/>
      <c r="E136" s="116"/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  <c r="AA136" s="129"/>
      <c r="AB136" s="129"/>
      <c r="AC136" s="129"/>
      <c r="AD136" s="129"/>
      <c r="AE136" s="129"/>
      <c r="AF136" s="129"/>
      <c r="AG136" s="129"/>
      <c r="AH136" s="129"/>
      <c r="AI136" s="129"/>
      <c r="AJ136" s="129"/>
      <c r="AK136" s="129"/>
      <c r="AL136" s="129"/>
      <c r="AM136" s="129"/>
      <c r="AN136" s="129"/>
      <c r="AO136" s="129"/>
      <c r="AP136" s="129"/>
      <c r="AQ136" s="129"/>
      <c r="AR136" s="129"/>
      <c r="AS136" s="129"/>
      <c r="AT136" s="129"/>
      <c r="AU136" s="129"/>
      <c r="AV136" s="129"/>
      <c r="AW136" s="129"/>
      <c r="AX136" s="129"/>
      <c r="AY136" s="129"/>
      <c r="AZ136" s="129"/>
      <c r="BA136" s="129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16"/>
      <c r="CC136" s="116"/>
      <c r="CD136" s="116"/>
      <c r="CE136" s="116"/>
      <c r="CF136" s="116"/>
      <c r="CG136" s="116"/>
      <c r="CH136" s="116"/>
      <c r="CI136" s="116"/>
      <c r="CJ136" s="116"/>
      <c r="CK136" s="116"/>
      <c r="CL136" s="116"/>
      <c r="CM136" s="116"/>
      <c r="CN136" s="116"/>
      <c r="CO136" s="116"/>
      <c r="CP136" s="116"/>
    </row>
    <row r="137" spans="1:94" ht="19.5" customHeight="1">
      <c r="A137" s="116"/>
      <c r="B137" s="116"/>
      <c r="C137" s="116"/>
      <c r="D137" s="116"/>
      <c r="E137" s="116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129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  <c r="BC137" s="129"/>
      <c r="BD137" s="129"/>
      <c r="BE137" s="129"/>
      <c r="BF137" s="129"/>
      <c r="BG137" s="129"/>
      <c r="BH137" s="129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16"/>
      <c r="CC137" s="116"/>
      <c r="CD137" s="116"/>
      <c r="CE137" s="116"/>
      <c r="CF137" s="116"/>
      <c r="CG137" s="116"/>
      <c r="CH137" s="116"/>
      <c r="CI137" s="116"/>
      <c r="CJ137" s="116"/>
      <c r="CK137" s="116"/>
      <c r="CL137" s="116"/>
      <c r="CM137" s="116"/>
      <c r="CN137" s="116"/>
      <c r="CO137" s="116"/>
      <c r="CP137" s="116"/>
    </row>
    <row r="138" spans="1:94" ht="19.5" customHeight="1">
      <c r="A138" s="116"/>
      <c r="B138" s="116"/>
      <c r="C138" s="116"/>
      <c r="D138" s="116"/>
      <c r="E138" s="116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29"/>
      <c r="AL138" s="129"/>
      <c r="AM138" s="129"/>
      <c r="AN138" s="129"/>
      <c r="AO138" s="129"/>
      <c r="AP138" s="129"/>
      <c r="AQ138" s="129"/>
      <c r="AR138" s="129"/>
      <c r="AS138" s="129"/>
      <c r="AT138" s="129"/>
      <c r="AU138" s="129"/>
      <c r="AV138" s="129"/>
      <c r="AW138" s="129"/>
      <c r="AX138" s="129"/>
      <c r="AY138" s="129"/>
      <c r="AZ138" s="129"/>
      <c r="BA138" s="129"/>
      <c r="BB138" s="129"/>
      <c r="BC138" s="129"/>
      <c r="BD138" s="129"/>
      <c r="BE138" s="129"/>
      <c r="BF138" s="129"/>
      <c r="BG138" s="129"/>
      <c r="BH138" s="129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16"/>
      <c r="CC138" s="116"/>
      <c r="CD138" s="116"/>
      <c r="CE138" s="116"/>
      <c r="CF138" s="116"/>
      <c r="CG138" s="116"/>
      <c r="CH138" s="116"/>
      <c r="CI138" s="116"/>
      <c r="CJ138" s="116"/>
      <c r="CK138" s="116"/>
      <c r="CL138" s="116"/>
      <c r="CM138" s="116"/>
      <c r="CN138" s="116"/>
      <c r="CO138" s="116"/>
      <c r="CP138" s="116"/>
    </row>
    <row r="139" spans="1:94" ht="19.5" customHeight="1">
      <c r="A139" s="116"/>
      <c r="B139" s="116"/>
      <c r="C139" s="116"/>
      <c r="D139" s="116"/>
      <c r="E139" s="116"/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  <c r="AA139" s="129"/>
      <c r="AB139" s="129"/>
      <c r="AC139" s="129"/>
      <c r="AD139" s="129"/>
      <c r="AE139" s="129"/>
      <c r="AF139" s="129"/>
      <c r="AG139" s="129"/>
      <c r="AH139" s="129"/>
      <c r="AI139" s="129"/>
      <c r="AJ139" s="129"/>
      <c r="AK139" s="129"/>
      <c r="AL139" s="129"/>
      <c r="AM139" s="129"/>
      <c r="AN139" s="129"/>
      <c r="AO139" s="129"/>
      <c r="AP139" s="129"/>
      <c r="AQ139" s="129"/>
      <c r="AR139" s="129"/>
      <c r="AS139" s="129"/>
      <c r="AT139" s="129"/>
      <c r="AU139" s="129"/>
      <c r="AV139" s="129"/>
      <c r="AW139" s="129"/>
      <c r="AX139" s="129"/>
      <c r="AY139" s="129"/>
      <c r="AZ139" s="129"/>
      <c r="BA139" s="129"/>
      <c r="BB139" s="129"/>
      <c r="BC139" s="129"/>
      <c r="BD139" s="129"/>
      <c r="BE139" s="129"/>
      <c r="BF139" s="129"/>
      <c r="BG139" s="129"/>
      <c r="BH139" s="129"/>
      <c r="BI139" s="129"/>
      <c r="BJ139" s="129"/>
      <c r="BK139" s="129"/>
      <c r="BL139" s="129"/>
      <c r="BM139" s="129"/>
      <c r="BN139" s="129"/>
      <c r="BO139" s="129"/>
      <c r="BP139" s="129"/>
      <c r="BQ139" s="129"/>
      <c r="BR139" s="129"/>
      <c r="BS139" s="129"/>
      <c r="BT139" s="129"/>
      <c r="BU139" s="129"/>
      <c r="BV139" s="129"/>
      <c r="BW139" s="129"/>
      <c r="BX139" s="129"/>
      <c r="BY139" s="129"/>
      <c r="BZ139" s="129"/>
      <c r="CA139" s="129"/>
      <c r="CB139" s="116"/>
      <c r="CC139" s="116"/>
      <c r="CD139" s="116"/>
      <c r="CE139" s="116"/>
      <c r="CF139" s="116"/>
      <c r="CG139" s="116"/>
      <c r="CH139" s="116"/>
      <c r="CI139" s="116"/>
      <c r="CJ139" s="116"/>
      <c r="CK139" s="116"/>
      <c r="CL139" s="116"/>
      <c r="CM139" s="116"/>
      <c r="CN139" s="116"/>
      <c r="CO139" s="116"/>
      <c r="CP139" s="116"/>
    </row>
    <row r="140" spans="1:94" ht="19.5" customHeight="1">
      <c r="A140" s="116"/>
      <c r="B140" s="116"/>
      <c r="C140" s="116"/>
      <c r="D140" s="116"/>
      <c r="E140" s="116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9"/>
      <c r="AE140" s="129"/>
      <c r="AF140" s="129"/>
      <c r="AG140" s="129"/>
      <c r="AH140" s="129"/>
      <c r="AI140" s="129"/>
      <c r="AJ140" s="129"/>
      <c r="AK140" s="129"/>
      <c r="AL140" s="129"/>
      <c r="AM140" s="129"/>
      <c r="AN140" s="129"/>
      <c r="AO140" s="129"/>
      <c r="AP140" s="129"/>
      <c r="AQ140" s="129"/>
      <c r="AR140" s="129"/>
      <c r="AS140" s="129"/>
      <c r="AT140" s="129"/>
      <c r="AU140" s="129"/>
      <c r="AV140" s="129"/>
      <c r="AW140" s="129"/>
      <c r="AX140" s="129"/>
      <c r="AY140" s="129"/>
      <c r="AZ140" s="129"/>
      <c r="BA140" s="129"/>
      <c r="BB140" s="129"/>
      <c r="BC140" s="129"/>
      <c r="BD140" s="129"/>
      <c r="BE140" s="129"/>
      <c r="BF140" s="129"/>
      <c r="BG140" s="129"/>
      <c r="BH140" s="129"/>
      <c r="BI140" s="129"/>
      <c r="BJ140" s="129"/>
      <c r="BK140" s="129"/>
      <c r="BL140" s="129"/>
      <c r="BM140" s="129"/>
      <c r="BN140" s="129"/>
      <c r="BO140" s="129"/>
      <c r="BP140" s="129"/>
      <c r="BQ140" s="129"/>
      <c r="BR140" s="129"/>
      <c r="BS140" s="129"/>
      <c r="BT140" s="129"/>
      <c r="BU140" s="129"/>
      <c r="BV140" s="129"/>
      <c r="BW140" s="129"/>
      <c r="BX140" s="129"/>
      <c r="BY140" s="129"/>
      <c r="BZ140" s="129"/>
      <c r="CA140" s="129"/>
      <c r="CB140" s="116"/>
      <c r="CC140" s="116"/>
      <c r="CD140" s="116"/>
      <c r="CE140" s="116"/>
      <c r="CF140" s="116"/>
      <c r="CG140" s="116"/>
      <c r="CH140" s="116"/>
      <c r="CI140" s="116"/>
      <c r="CJ140" s="116"/>
      <c r="CK140" s="116"/>
      <c r="CL140" s="116"/>
      <c r="CM140" s="116"/>
      <c r="CN140" s="116"/>
      <c r="CO140" s="116"/>
      <c r="CP140" s="116"/>
    </row>
    <row r="141" spans="1:94" ht="19.5" customHeight="1">
      <c r="A141" s="116"/>
      <c r="B141" s="116"/>
      <c r="C141" s="116"/>
      <c r="D141" s="116"/>
      <c r="E141" s="116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129"/>
      <c r="AJ141" s="129"/>
      <c r="AK141" s="129"/>
      <c r="AL141" s="129"/>
      <c r="AM141" s="129"/>
      <c r="AN141" s="129"/>
      <c r="AO141" s="129"/>
      <c r="AP141" s="129"/>
      <c r="AQ141" s="129"/>
      <c r="AR141" s="129"/>
      <c r="AS141" s="129"/>
      <c r="AT141" s="129"/>
      <c r="AU141" s="129"/>
      <c r="AV141" s="129"/>
      <c r="AW141" s="129"/>
      <c r="AX141" s="129"/>
      <c r="AY141" s="129"/>
      <c r="AZ141" s="129"/>
      <c r="BA141" s="129"/>
      <c r="BB141" s="129"/>
      <c r="BC141" s="129"/>
      <c r="BD141" s="129"/>
      <c r="BE141" s="129"/>
      <c r="BF141" s="129"/>
      <c r="BG141" s="129"/>
      <c r="BH141" s="129"/>
      <c r="BI141" s="129"/>
      <c r="BJ141" s="129"/>
      <c r="BK141" s="129"/>
      <c r="BL141" s="129"/>
      <c r="BM141" s="129"/>
      <c r="BN141" s="129"/>
      <c r="BO141" s="129"/>
      <c r="BP141" s="129"/>
      <c r="BQ141" s="129"/>
      <c r="BR141" s="129"/>
      <c r="BS141" s="129"/>
      <c r="BT141" s="129"/>
      <c r="BU141" s="129"/>
      <c r="BV141" s="129"/>
      <c r="BW141" s="129"/>
      <c r="BX141" s="129"/>
      <c r="BY141" s="129"/>
      <c r="BZ141" s="129"/>
      <c r="CA141" s="129"/>
      <c r="CB141" s="116"/>
      <c r="CC141" s="116"/>
      <c r="CD141" s="116"/>
      <c r="CE141" s="116"/>
      <c r="CF141" s="116"/>
      <c r="CG141" s="116"/>
      <c r="CH141" s="116"/>
      <c r="CI141" s="116"/>
      <c r="CJ141" s="116"/>
      <c r="CK141" s="116"/>
      <c r="CL141" s="116"/>
      <c r="CM141" s="116"/>
      <c r="CN141" s="116"/>
      <c r="CO141" s="116"/>
      <c r="CP141" s="116"/>
    </row>
    <row r="142" spans="1:94" ht="19.5" customHeight="1">
      <c r="A142" s="116"/>
      <c r="B142" s="116"/>
      <c r="C142" s="116"/>
      <c r="D142" s="116"/>
      <c r="E142" s="116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  <c r="AJ142" s="129"/>
      <c r="AK142" s="129"/>
      <c r="AL142" s="129"/>
      <c r="AM142" s="129"/>
      <c r="AN142" s="129"/>
      <c r="AO142" s="129"/>
      <c r="AP142" s="129"/>
      <c r="AQ142" s="129"/>
      <c r="AR142" s="129"/>
      <c r="AS142" s="129"/>
      <c r="AT142" s="129"/>
      <c r="AU142" s="129"/>
      <c r="AV142" s="129"/>
      <c r="AW142" s="129"/>
      <c r="AX142" s="129"/>
      <c r="AY142" s="129"/>
      <c r="AZ142" s="129"/>
      <c r="BA142" s="129"/>
      <c r="BB142" s="129"/>
      <c r="BC142" s="129"/>
      <c r="BD142" s="129"/>
      <c r="BE142" s="129"/>
      <c r="BF142" s="129"/>
      <c r="BG142" s="129"/>
      <c r="BH142" s="129"/>
      <c r="BI142" s="129"/>
      <c r="BJ142" s="129"/>
      <c r="BK142" s="129"/>
      <c r="BL142" s="129"/>
      <c r="BM142" s="129"/>
      <c r="BN142" s="129"/>
      <c r="BO142" s="129"/>
      <c r="BP142" s="129"/>
      <c r="BQ142" s="129"/>
      <c r="BR142" s="129"/>
      <c r="BS142" s="129"/>
      <c r="BT142" s="129"/>
      <c r="BU142" s="129"/>
      <c r="BV142" s="129"/>
      <c r="BW142" s="129"/>
      <c r="BX142" s="129"/>
      <c r="BY142" s="129"/>
      <c r="BZ142" s="129"/>
      <c r="CA142" s="129"/>
      <c r="CB142" s="116"/>
      <c r="CC142" s="116"/>
      <c r="CD142" s="116"/>
      <c r="CE142" s="116"/>
      <c r="CF142" s="116"/>
      <c r="CG142" s="116"/>
      <c r="CH142" s="116"/>
      <c r="CI142" s="116"/>
      <c r="CJ142" s="116"/>
      <c r="CK142" s="116"/>
      <c r="CL142" s="116"/>
      <c r="CM142" s="116"/>
      <c r="CN142" s="116"/>
      <c r="CO142" s="116"/>
      <c r="CP142" s="116"/>
    </row>
    <row r="143" spans="1:94" ht="19.5" customHeight="1">
      <c r="A143" s="116"/>
      <c r="B143" s="116"/>
      <c r="C143" s="116"/>
      <c r="D143" s="116"/>
      <c r="E143" s="116"/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  <c r="AA143" s="129"/>
      <c r="AB143" s="129"/>
      <c r="AC143" s="129"/>
      <c r="AD143" s="129"/>
      <c r="AE143" s="129"/>
      <c r="AF143" s="129"/>
      <c r="AG143" s="129"/>
      <c r="AH143" s="129"/>
      <c r="AI143" s="129"/>
      <c r="AJ143" s="129"/>
      <c r="AK143" s="129"/>
      <c r="AL143" s="129"/>
      <c r="AM143" s="129"/>
      <c r="AN143" s="129"/>
      <c r="AO143" s="129"/>
      <c r="AP143" s="129"/>
      <c r="AQ143" s="129"/>
      <c r="AR143" s="129"/>
      <c r="AS143" s="129"/>
      <c r="AT143" s="129"/>
      <c r="AU143" s="129"/>
      <c r="AV143" s="129"/>
      <c r="AW143" s="129"/>
      <c r="AX143" s="129"/>
      <c r="AY143" s="129"/>
      <c r="AZ143" s="129"/>
      <c r="BA143" s="129"/>
      <c r="BB143" s="129"/>
      <c r="BC143" s="129"/>
      <c r="BD143" s="129"/>
      <c r="BE143" s="129"/>
      <c r="BF143" s="129"/>
      <c r="BG143" s="129"/>
      <c r="BH143" s="129"/>
      <c r="BI143" s="129"/>
      <c r="BJ143" s="129"/>
      <c r="BK143" s="129"/>
      <c r="BL143" s="129"/>
      <c r="BM143" s="129"/>
      <c r="BN143" s="129"/>
      <c r="BO143" s="129"/>
      <c r="BP143" s="129"/>
      <c r="BQ143" s="129"/>
      <c r="BR143" s="129"/>
      <c r="BS143" s="129"/>
      <c r="BT143" s="129"/>
      <c r="BU143" s="129"/>
      <c r="BV143" s="129"/>
      <c r="BW143" s="129"/>
      <c r="BX143" s="129"/>
      <c r="BY143" s="129"/>
      <c r="BZ143" s="129"/>
      <c r="CA143" s="129"/>
      <c r="CB143" s="116"/>
      <c r="CC143" s="116"/>
      <c r="CD143" s="116"/>
      <c r="CE143" s="116"/>
      <c r="CF143" s="116"/>
      <c r="CG143" s="116"/>
      <c r="CH143" s="116"/>
      <c r="CI143" s="116"/>
      <c r="CJ143" s="116"/>
      <c r="CK143" s="116"/>
      <c r="CL143" s="116"/>
      <c r="CM143" s="116"/>
      <c r="CN143" s="116"/>
      <c r="CO143" s="116"/>
      <c r="CP143" s="116"/>
    </row>
    <row r="144" spans="1:94" ht="19.5" customHeight="1">
      <c r="A144" s="116"/>
      <c r="B144" s="116"/>
      <c r="C144" s="116"/>
      <c r="D144" s="116"/>
      <c r="E144" s="116"/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  <c r="AA144" s="129"/>
      <c r="AB144" s="129"/>
      <c r="AC144" s="129"/>
      <c r="AD144" s="129"/>
      <c r="AE144" s="129"/>
      <c r="AF144" s="129"/>
      <c r="AG144" s="129"/>
      <c r="AH144" s="129"/>
      <c r="AI144" s="129"/>
      <c r="AJ144" s="129"/>
      <c r="AK144" s="129"/>
      <c r="AL144" s="129"/>
      <c r="AM144" s="129"/>
      <c r="AN144" s="129"/>
      <c r="AO144" s="129"/>
      <c r="AP144" s="129"/>
      <c r="AQ144" s="129"/>
      <c r="AR144" s="129"/>
      <c r="AS144" s="129"/>
      <c r="AT144" s="129"/>
      <c r="AU144" s="129"/>
      <c r="AV144" s="129"/>
      <c r="AW144" s="129"/>
      <c r="AX144" s="129"/>
      <c r="AY144" s="129"/>
      <c r="AZ144" s="129"/>
      <c r="BA144" s="129"/>
      <c r="BB144" s="129"/>
      <c r="BC144" s="129"/>
      <c r="BD144" s="129"/>
      <c r="BE144" s="129"/>
      <c r="BF144" s="129"/>
      <c r="BG144" s="129"/>
      <c r="BH144" s="129"/>
      <c r="BI144" s="129"/>
      <c r="BJ144" s="129"/>
      <c r="BK144" s="129"/>
      <c r="BL144" s="129"/>
      <c r="BM144" s="129"/>
      <c r="BN144" s="129"/>
      <c r="BO144" s="129"/>
      <c r="BP144" s="129"/>
      <c r="BQ144" s="129"/>
      <c r="BR144" s="129"/>
      <c r="BS144" s="129"/>
      <c r="BT144" s="129"/>
      <c r="BU144" s="129"/>
      <c r="BV144" s="129"/>
      <c r="BW144" s="129"/>
      <c r="BX144" s="129"/>
      <c r="BY144" s="129"/>
      <c r="BZ144" s="129"/>
      <c r="CA144" s="129"/>
      <c r="CB144" s="116"/>
      <c r="CC144" s="116"/>
      <c r="CD144" s="116"/>
      <c r="CE144" s="116"/>
      <c r="CF144" s="116"/>
      <c r="CG144" s="116"/>
      <c r="CH144" s="116"/>
      <c r="CI144" s="116"/>
      <c r="CJ144" s="116"/>
      <c r="CK144" s="116"/>
      <c r="CL144" s="116"/>
      <c r="CM144" s="116"/>
      <c r="CN144" s="116"/>
      <c r="CO144" s="116"/>
      <c r="CP144" s="116"/>
    </row>
    <row r="145" spans="1:94" ht="19.5" customHeight="1">
      <c r="A145" s="116"/>
      <c r="B145" s="116"/>
      <c r="C145" s="116"/>
      <c r="D145" s="116"/>
      <c r="E145" s="116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129"/>
      <c r="AJ145" s="129"/>
      <c r="AK145" s="129"/>
      <c r="AL145" s="129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29"/>
      <c r="AW145" s="129"/>
      <c r="AX145" s="129"/>
      <c r="AY145" s="129"/>
      <c r="AZ145" s="129"/>
      <c r="BA145" s="129"/>
      <c r="BB145" s="129"/>
      <c r="BC145" s="129"/>
      <c r="BD145" s="129"/>
      <c r="BE145" s="129"/>
      <c r="BF145" s="129"/>
      <c r="BG145" s="129"/>
      <c r="BH145" s="129"/>
      <c r="BI145" s="129"/>
      <c r="BJ145" s="129"/>
      <c r="BK145" s="129"/>
      <c r="BL145" s="129"/>
      <c r="BM145" s="129"/>
      <c r="BN145" s="129"/>
      <c r="BO145" s="129"/>
      <c r="BP145" s="129"/>
      <c r="BQ145" s="129"/>
      <c r="BR145" s="129"/>
      <c r="BS145" s="129"/>
      <c r="BT145" s="129"/>
      <c r="BU145" s="129"/>
      <c r="BV145" s="129"/>
      <c r="BW145" s="129"/>
      <c r="BX145" s="129"/>
      <c r="BY145" s="129"/>
      <c r="BZ145" s="129"/>
      <c r="CA145" s="129"/>
      <c r="CB145" s="116"/>
      <c r="CC145" s="116"/>
      <c r="CD145" s="116"/>
      <c r="CE145" s="116"/>
      <c r="CF145" s="116"/>
      <c r="CG145" s="116"/>
      <c r="CH145" s="116"/>
      <c r="CI145" s="116"/>
      <c r="CJ145" s="116"/>
      <c r="CK145" s="116"/>
      <c r="CL145" s="116"/>
      <c r="CM145" s="116"/>
      <c r="CN145" s="116"/>
      <c r="CO145" s="116"/>
      <c r="CP145" s="116"/>
    </row>
    <row r="146" spans="1:94" ht="19.5" customHeight="1">
      <c r="A146" s="116"/>
      <c r="B146" s="116"/>
      <c r="C146" s="116"/>
      <c r="D146" s="116"/>
      <c r="E146" s="116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29"/>
      <c r="AJ146" s="129"/>
      <c r="AK146" s="129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  <c r="BC146" s="129"/>
      <c r="BD146" s="129"/>
      <c r="BE146" s="129"/>
      <c r="BF146" s="129"/>
      <c r="BG146" s="129"/>
      <c r="BH146" s="129"/>
      <c r="BI146" s="129"/>
      <c r="BJ146" s="129"/>
      <c r="BK146" s="129"/>
      <c r="BL146" s="129"/>
      <c r="BM146" s="129"/>
      <c r="BN146" s="129"/>
      <c r="BO146" s="129"/>
      <c r="BP146" s="129"/>
      <c r="BQ146" s="129"/>
      <c r="BR146" s="129"/>
      <c r="BS146" s="129"/>
      <c r="BT146" s="129"/>
      <c r="BU146" s="129"/>
      <c r="BV146" s="129"/>
      <c r="BW146" s="129"/>
      <c r="BX146" s="129"/>
      <c r="BY146" s="129"/>
      <c r="BZ146" s="129"/>
      <c r="CA146" s="129"/>
      <c r="CB146" s="116"/>
      <c r="CC146" s="116"/>
      <c r="CD146" s="116"/>
      <c r="CE146" s="116"/>
      <c r="CF146" s="116"/>
      <c r="CG146" s="116"/>
      <c r="CH146" s="116"/>
      <c r="CI146" s="116"/>
      <c r="CJ146" s="116"/>
      <c r="CK146" s="116"/>
      <c r="CL146" s="116"/>
      <c r="CM146" s="116"/>
      <c r="CN146" s="116"/>
      <c r="CO146" s="116"/>
      <c r="CP146" s="116"/>
    </row>
    <row r="147" spans="1:94" ht="19.5" customHeight="1">
      <c r="A147" s="116"/>
      <c r="B147" s="116"/>
      <c r="C147" s="116"/>
      <c r="D147" s="116"/>
      <c r="E147" s="116"/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  <c r="AA147" s="129"/>
      <c r="AB147" s="129"/>
      <c r="AC147" s="129"/>
      <c r="AD147" s="129"/>
      <c r="AE147" s="129"/>
      <c r="AF147" s="129"/>
      <c r="AG147" s="129"/>
      <c r="AH147" s="129"/>
      <c r="AI147" s="129"/>
      <c r="AJ147" s="129"/>
      <c r="AK147" s="129"/>
      <c r="AL147" s="129"/>
      <c r="AM147" s="129"/>
      <c r="AN147" s="129"/>
      <c r="AO147" s="129"/>
      <c r="AP147" s="129"/>
      <c r="AQ147" s="129"/>
      <c r="AR147" s="129"/>
      <c r="AS147" s="129"/>
      <c r="AT147" s="129"/>
      <c r="AU147" s="129"/>
      <c r="AV147" s="129"/>
      <c r="AW147" s="129"/>
      <c r="AX147" s="129"/>
      <c r="AY147" s="129"/>
      <c r="AZ147" s="129"/>
      <c r="BA147" s="129"/>
      <c r="BB147" s="129"/>
      <c r="BC147" s="129"/>
      <c r="BD147" s="129"/>
      <c r="BE147" s="129"/>
      <c r="BF147" s="129"/>
      <c r="BG147" s="129"/>
      <c r="BH147" s="129"/>
      <c r="BI147" s="129"/>
      <c r="BJ147" s="129"/>
      <c r="BK147" s="129"/>
      <c r="BL147" s="129"/>
      <c r="BM147" s="129"/>
      <c r="BN147" s="129"/>
      <c r="BO147" s="129"/>
      <c r="BP147" s="129"/>
      <c r="BQ147" s="129"/>
      <c r="BR147" s="129"/>
      <c r="BS147" s="129"/>
      <c r="BT147" s="129"/>
      <c r="BU147" s="129"/>
      <c r="BV147" s="129"/>
      <c r="BW147" s="129"/>
      <c r="BX147" s="129"/>
      <c r="BY147" s="129"/>
      <c r="BZ147" s="129"/>
      <c r="CA147" s="129"/>
      <c r="CB147" s="116"/>
      <c r="CC147" s="116"/>
      <c r="CD147" s="116"/>
      <c r="CE147" s="116"/>
      <c r="CF147" s="116"/>
      <c r="CG147" s="116"/>
      <c r="CH147" s="116"/>
      <c r="CI147" s="116"/>
      <c r="CJ147" s="116"/>
      <c r="CK147" s="116"/>
      <c r="CL147" s="116"/>
      <c r="CM147" s="116"/>
      <c r="CN147" s="116"/>
      <c r="CO147" s="116"/>
      <c r="CP147" s="116"/>
    </row>
    <row r="148" spans="1:94" ht="19.5" customHeight="1">
      <c r="A148" s="116"/>
      <c r="B148" s="116"/>
      <c r="C148" s="116"/>
      <c r="D148" s="116"/>
      <c r="E148" s="116"/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129"/>
      <c r="AF148" s="129"/>
      <c r="AG148" s="129"/>
      <c r="AH148" s="129"/>
      <c r="AI148" s="129"/>
      <c r="AJ148" s="129"/>
      <c r="AK148" s="129"/>
      <c r="AL148" s="129"/>
      <c r="AM148" s="129"/>
      <c r="AN148" s="129"/>
      <c r="AO148" s="129"/>
      <c r="AP148" s="129"/>
      <c r="AQ148" s="129"/>
      <c r="AR148" s="129"/>
      <c r="AS148" s="129"/>
      <c r="AT148" s="129"/>
      <c r="AU148" s="129"/>
      <c r="AV148" s="129"/>
      <c r="AW148" s="129"/>
      <c r="AX148" s="129"/>
      <c r="AY148" s="129"/>
      <c r="AZ148" s="129"/>
      <c r="BA148" s="129"/>
      <c r="BB148" s="129"/>
      <c r="BC148" s="129"/>
      <c r="BD148" s="129"/>
      <c r="BE148" s="129"/>
      <c r="BF148" s="129"/>
      <c r="BG148" s="129"/>
      <c r="BH148" s="129"/>
      <c r="BI148" s="129"/>
      <c r="BJ148" s="129"/>
      <c r="BK148" s="129"/>
      <c r="BL148" s="129"/>
      <c r="BM148" s="129"/>
      <c r="BN148" s="129"/>
      <c r="BO148" s="129"/>
      <c r="BP148" s="129"/>
      <c r="BQ148" s="129"/>
      <c r="BR148" s="129"/>
      <c r="BS148" s="129"/>
      <c r="BT148" s="129"/>
      <c r="BU148" s="129"/>
      <c r="BV148" s="129"/>
      <c r="BW148" s="129"/>
      <c r="BX148" s="129"/>
      <c r="BY148" s="129"/>
      <c r="BZ148" s="129"/>
      <c r="CA148" s="129"/>
      <c r="CB148" s="116"/>
      <c r="CC148" s="116"/>
      <c r="CD148" s="116"/>
      <c r="CE148" s="116"/>
      <c r="CF148" s="116"/>
      <c r="CG148" s="116"/>
      <c r="CH148" s="116"/>
      <c r="CI148" s="116"/>
      <c r="CJ148" s="116"/>
      <c r="CK148" s="116"/>
      <c r="CL148" s="116"/>
      <c r="CM148" s="116"/>
      <c r="CN148" s="116"/>
      <c r="CO148" s="116"/>
      <c r="CP148" s="116"/>
    </row>
    <row r="149" spans="1:94" ht="19.5" customHeight="1">
      <c r="A149" s="116"/>
      <c r="B149" s="116"/>
      <c r="C149" s="116"/>
      <c r="D149" s="116"/>
      <c r="E149" s="116"/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  <c r="AA149" s="129"/>
      <c r="AB149" s="129"/>
      <c r="AC149" s="129"/>
      <c r="AD149" s="129"/>
      <c r="AE149" s="129"/>
      <c r="AF149" s="129"/>
      <c r="AG149" s="129"/>
      <c r="AH149" s="129"/>
      <c r="AI149" s="129"/>
      <c r="AJ149" s="129"/>
      <c r="AK149" s="129"/>
      <c r="AL149" s="129"/>
      <c r="AM149" s="129"/>
      <c r="AN149" s="129"/>
      <c r="AO149" s="129"/>
      <c r="AP149" s="129"/>
      <c r="AQ149" s="129"/>
      <c r="AR149" s="129"/>
      <c r="AS149" s="129"/>
      <c r="AT149" s="129"/>
      <c r="AU149" s="129"/>
      <c r="AV149" s="129"/>
      <c r="AW149" s="129"/>
      <c r="AX149" s="129"/>
      <c r="AY149" s="129"/>
      <c r="AZ149" s="129"/>
      <c r="BA149" s="129"/>
      <c r="BB149" s="129"/>
      <c r="BC149" s="129"/>
      <c r="BD149" s="129"/>
      <c r="BE149" s="129"/>
      <c r="BF149" s="129"/>
      <c r="BG149" s="129"/>
      <c r="BH149" s="129"/>
      <c r="BI149" s="129"/>
      <c r="BJ149" s="129"/>
      <c r="BK149" s="129"/>
      <c r="BL149" s="129"/>
      <c r="BM149" s="129"/>
      <c r="BN149" s="129"/>
      <c r="BO149" s="129"/>
      <c r="BP149" s="129"/>
      <c r="BQ149" s="129"/>
      <c r="BR149" s="129"/>
      <c r="BS149" s="129"/>
      <c r="BT149" s="129"/>
      <c r="BU149" s="129"/>
      <c r="BV149" s="129"/>
      <c r="BW149" s="129"/>
      <c r="BX149" s="129"/>
      <c r="BY149" s="129"/>
      <c r="BZ149" s="129"/>
      <c r="CA149" s="129"/>
      <c r="CB149" s="116"/>
      <c r="CC149" s="116"/>
      <c r="CD149" s="116"/>
      <c r="CE149" s="116"/>
      <c r="CF149" s="116"/>
      <c r="CG149" s="116"/>
      <c r="CH149" s="116"/>
      <c r="CI149" s="116"/>
      <c r="CJ149" s="116"/>
      <c r="CK149" s="116"/>
      <c r="CL149" s="116"/>
      <c r="CM149" s="116"/>
      <c r="CN149" s="116"/>
      <c r="CO149" s="116"/>
      <c r="CP149" s="116"/>
    </row>
    <row r="150" spans="1:94" ht="19.5" customHeight="1">
      <c r="A150" s="116"/>
      <c r="B150" s="116"/>
      <c r="C150" s="116"/>
      <c r="D150" s="116"/>
      <c r="E150" s="116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29"/>
      <c r="AJ150" s="129"/>
      <c r="AK150" s="129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  <c r="BC150" s="129"/>
      <c r="BD150" s="129"/>
      <c r="BE150" s="129"/>
      <c r="BF150" s="129"/>
      <c r="BG150" s="129"/>
      <c r="BH150" s="129"/>
      <c r="BI150" s="129"/>
      <c r="BJ150" s="129"/>
      <c r="BK150" s="129"/>
      <c r="BL150" s="129"/>
      <c r="BM150" s="129"/>
      <c r="BN150" s="129"/>
      <c r="BO150" s="129"/>
      <c r="BP150" s="129"/>
      <c r="BQ150" s="129"/>
      <c r="BR150" s="129"/>
      <c r="BS150" s="129"/>
      <c r="BT150" s="129"/>
      <c r="BU150" s="129"/>
      <c r="BV150" s="129"/>
      <c r="BW150" s="129"/>
      <c r="BX150" s="129"/>
      <c r="BY150" s="129"/>
      <c r="BZ150" s="129"/>
      <c r="CA150" s="129"/>
      <c r="CB150" s="116"/>
      <c r="CC150" s="116"/>
      <c r="CD150" s="116"/>
      <c r="CE150" s="116"/>
      <c r="CF150" s="116"/>
      <c r="CG150" s="116"/>
      <c r="CH150" s="116"/>
      <c r="CI150" s="116"/>
      <c r="CJ150" s="116"/>
      <c r="CK150" s="116"/>
      <c r="CL150" s="116"/>
      <c r="CM150" s="116"/>
      <c r="CN150" s="116"/>
      <c r="CO150" s="116"/>
      <c r="CP150" s="116"/>
    </row>
    <row r="151" spans="1:94" ht="19.5" customHeight="1">
      <c r="A151" s="116"/>
      <c r="B151" s="116"/>
      <c r="C151" s="116"/>
      <c r="D151" s="116"/>
      <c r="E151" s="116"/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  <c r="AA151" s="129"/>
      <c r="AB151" s="129"/>
      <c r="AC151" s="129"/>
      <c r="AD151" s="129"/>
      <c r="AE151" s="129"/>
      <c r="AF151" s="129"/>
      <c r="AG151" s="129"/>
      <c r="AH151" s="129"/>
      <c r="AI151" s="129"/>
      <c r="AJ151" s="129"/>
      <c r="AK151" s="129"/>
      <c r="AL151" s="129"/>
      <c r="AM151" s="129"/>
      <c r="AN151" s="129"/>
      <c r="AO151" s="129"/>
      <c r="AP151" s="129"/>
      <c r="AQ151" s="129"/>
      <c r="AR151" s="129"/>
      <c r="AS151" s="129"/>
      <c r="AT151" s="129"/>
      <c r="AU151" s="129"/>
      <c r="AV151" s="129"/>
      <c r="AW151" s="129"/>
      <c r="AX151" s="129"/>
      <c r="AY151" s="129"/>
      <c r="AZ151" s="129"/>
      <c r="BA151" s="129"/>
      <c r="BB151" s="129"/>
      <c r="BC151" s="129"/>
      <c r="BD151" s="129"/>
      <c r="BE151" s="129"/>
      <c r="BF151" s="129"/>
      <c r="BG151" s="129"/>
      <c r="BH151" s="129"/>
      <c r="BI151" s="129"/>
      <c r="BJ151" s="129"/>
      <c r="BK151" s="129"/>
      <c r="BL151" s="129"/>
      <c r="BM151" s="129"/>
      <c r="BN151" s="129"/>
      <c r="BO151" s="129"/>
      <c r="BP151" s="129"/>
      <c r="BQ151" s="129"/>
      <c r="BR151" s="129"/>
      <c r="BS151" s="129"/>
      <c r="BT151" s="129"/>
      <c r="BU151" s="129"/>
      <c r="BV151" s="129"/>
      <c r="BW151" s="129"/>
      <c r="BX151" s="129"/>
      <c r="BY151" s="129"/>
      <c r="BZ151" s="129"/>
      <c r="CA151" s="129"/>
      <c r="CB151" s="116"/>
      <c r="CC151" s="116"/>
      <c r="CD151" s="116"/>
      <c r="CE151" s="116"/>
      <c r="CF151" s="116"/>
      <c r="CG151" s="116"/>
      <c r="CH151" s="116"/>
      <c r="CI151" s="116"/>
      <c r="CJ151" s="116"/>
      <c r="CK151" s="116"/>
      <c r="CL151" s="116"/>
      <c r="CM151" s="116"/>
      <c r="CN151" s="116"/>
      <c r="CO151" s="116"/>
      <c r="CP151" s="116"/>
    </row>
    <row r="152" spans="1:94" ht="19.5" customHeight="1">
      <c r="A152" s="116"/>
      <c r="B152" s="116"/>
      <c r="C152" s="116"/>
      <c r="D152" s="116"/>
      <c r="E152" s="116"/>
      <c r="F152" s="129"/>
      <c r="G152" s="129"/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  <c r="AA152" s="129"/>
      <c r="AB152" s="129"/>
      <c r="AC152" s="129"/>
      <c r="AD152" s="129"/>
      <c r="AE152" s="129"/>
      <c r="AF152" s="129"/>
      <c r="AG152" s="129"/>
      <c r="AH152" s="129"/>
      <c r="AI152" s="129"/>
      <c r="AJ152" s="129"/>
      <c r="AK152" s="129"/>
      <c r="AL152" s="129"/>
      <c r="AM152" s="129"/>
      <c r="AN152" s="129"/>
      <c r="AO152" s="129"/>
      <c r="AP152" s="129"/>
      <c r="AQ152" s="129"/>
      <c r="AR152" s="129"/>
      <c r="AS152" s="129"/>
      <c r="AT152" s="129"/>
      <c r="AU152" s="129"/>
      <c r="AV152" s="129"/>
      <c r="AW152" s="129"/>
      <c r="AX152" s="129"/>
      <c r="AY152" s="129"/>
      <c r="AZ152" s="129"/>
      <c r="BA152" s="129"/>
      <c r="BB152" s="129"/>
      <c r="BC152" s="129"/>
      <c r="BD152" s="129"/>
      <c r="BE152" s="129"/>
      <c r="BF152" s="129"/>
      <c r="BG152" s="129"/>
      <c r="BH152" s="129"/>
      <c r="BI152" s="129"/>
      <c r="BJ152" s="129"/>
      <c r="BK152" s="129"/>
      <c r="BL152" s="129"/>
      <c r="BM152" s="129"/>
      <c r="BN152" s="129"/>
      <c r="BO152" s="129"/>
      <c r="BP152" s="129"/>
      <c r="BQ152" s="129"/>
      <c r="BR152" s="129"/>
      <c r="BS152" s="129"/>
      <c r="BT152" s="129"/>
      <c r="BU152" s="129"/>
      <c r="BV152" s="129"/>
      <c r="BW152" s="129"/>
      <c r="BX152" s="129"/>
      <c r="BY152" s="129"/>
      <c r="BZ152" s="129"/>
      <c r="CA152" s="129"/>
      <c r="CB152" s="116"/>
      <c r="CC152" s="116"/>
      <c r="CD152" s="116"/>
      <c r="CE152" s="116"/>
      <c r="CF152" s="116"/>
      <c r="CG152" s="116"/>
      <c r="CH152" s="116"/>
      <c r="CI152" s="116"/>
      <c r="CJ152" s="116"/>
      <c r="CK152" s="116"/>
      <c r="CL152" s="116"/>
      <c r="CM152" s="116"/>
      <c r="CN152" s="116"/>
      <c r="CO152" s="116"/>
      <c r="CP152" s="116"/>
    </row>
    <row r="153" spans="1:94" ht="19.5" customHeight="1">
      <c r="A153" s="116"/>
      <c r="B153" s="116"/>
      <c r="C153" s="116"/>
      <c r="D153" s="116"/>
      <c r="E153" s="116"/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  <c r="AA153" s="129"/>
      <c r="AB153" s="129"/>
      <c r="AC153" s="129"/>
      <c r="AD153" s="129"/>
      <c r="AE153" s="129"/>
      <c r="AF153" s="129"/>
      <c r="AG153" s="129"/>
      <c r="AH153" s="129"/>
      <c r="AI153" s="129"/>
      <c r="AJ153" s="129"/>
      <c r="AK153" s="129"/>
      <c r="AL153" s="129"/>
      <c r="AM153" s="129"/>
      <c r="AN153" s="129"/>
      <c r="AO153" s="129"/>
      <c r="AP153" s="129"/>
      <c r="AQ153" s="129"/>
      <c r="AR153" s="129"/>
      <c r="AS153" s="129"/>
      <c r="AT153" s="129"/>
      <c r="AU153" s="129"/>
      <c r="AV153" s="129"/>
      <c r="AW153" s="129"/>
      <c r="AX153" s="129"/>
      <c r="AY153" s="129"/>
      <c r="AZ153" s="129"/>
      <c r="BA153" s="129"/>
      <c r="BB153" s="129"/>
      <c r="BC153" s="129"/>
      <c r="BD153" s="129"/>
      <c r="BE153" s="129"/>
      <c r="BF153" s="129"/>
      <c r="BG153" s="129"/>
      <c r="BH153" s="129"/>
      <c r="BI153" s="129"/>
      <c r="BJ153" s="129"/>
      <c r="BK153" s="129"/>
      <c r="BL153" s="129"/>
      <c r="BM153" s="129"/>
      <c r="BN153" s="129"/>
      <c r="BO153" s="129"/>
      <c r="BP153" s="129"/>
      <c r="BQ153" s="129"/>
      <c r="BR153" s="129"/>
      <c r="BS153" s="129"/>
      <c r="BT153" s="129"/>
      <c r="BU153" s="129"/>
      <c r="BV153" s="129"/>
      <c r="BW153" s="129"/>
      <c r="BX153" s="129"/>
      <c r="BY153" s="129"/>
      <c r="BZ153" s="129"/>
      <c r="CA153" s="129"/>
      <c r="CB153" s="116"/>
      <c r="CC153" s="116"/>
      <c r="CD153" s="116"/>
      <c r="CE153" s="116"/>
      <c r="CF153" s="116"/>
      <c r="CG153" s="116"/>
      <c r="CH153" s="116"/>
      <c r="CI153" s="116"/>
      <c r="CJ153" s="116"/>
      <c r="CK153" s="116"/>
      <c r="CL153" s="116"/>
      <c r="CM153" s="116"/>
      <c r="CN153" s="116"/>
      <c r="CO153" s="116"/>
      <c r="CP153" s="116"/>
    </row>
    <row r="154" spans="1:94" ht="19.5" customHeight="1">
      <c r="A154" s="116"/>
      <c r="B154" s="116"/>
      <c r="C154" s="116"/>
      <c r="D154" s="116"/>
      <c r="E154" s="116"/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  <c r="AA154" s="129"/>
      <c r="AB154" s="129"/>
      <c r="AC154" s="129"/>
      <c r="AD154" s="129"/>
      <c r="AE154" s="129"/>
      <c r="AF154" s="129"/>
      <c r="AG154" s="129"/>
      <c r="AH154" s="129"/>
      <c r="AI154" s="129"/>
      <c r="AJ154" s="129"/>
      <c r="AK154" s="129"/>
      <c r="AL154" s="129"/>
      <c r="AM154" s="129"/>
      <c r="AN154" s="129"/>
      <c r="AO154" s="129"/>
      <c r="AP154" s="129"/>
      <c r="AQ154" s="129"/>
      <c r="AR154" s="129"/>
      <c r="AS154" s="129"/>
      <c r="AT154" s="129"/>
      <c r="AU154" s="129"/>
      <c r="AV154" s="129"/>
      <c r="AW154" s="129"/>
      <c r="AX154" s="129"/>
      <c r="AY154" s="129"/>
      <c r="AZ154" s="129"/>
      <c r="BA154" s="129"/>
      <c r="BB154" s="129"/>
      <c r="BC154" s="129"/>
      <c r="BD154" s="129"/>
      <c r="BE154" s="129"/>
      <c r="BF154" s="129"/>
      <c r="BG154" s="129"/>
      <c r="BH154" s="129"/>
      <c r="BI154" s="129"/>
      <c r="BJ154" s="129"/>
      <c r="BK154" s="129"/>
      <c r="BL154" s="129"/>
      <c r="BM154" s="129"/>
      <c r="BN154" s="129"/>
      <c r="BO154" s="129"/>
      <c r="BP154" s="129"/>
      <c r="BQ154" s="129"/>
      <c r="BR154" s="129"/>
      <c r="BS154" s="129"/>
      <c r="BT154" s="129"/>
      <c r="BU154" s="129"/>
      <c r="BV154" s="129"/>
      <c r="BW154" s="129"/>
      <c r="BX154" s="129"/>
      <c r="BY154" s="129"/>
      <c r="BZ154" s="129"/>
      <c r="CA154" s="129"/>
      <c r="CB154" s="116"/>
      <c r="CC154" s="116"/>
      <c r="CD154" s="116"/>
      <c r="CE154" s="116"/>
      <c r="CF154" s="116"/>
      <c r="CG154" s="116"/>
      <c r="CH154" s="116"/>
      <c r="CI154" s="116"/>
      <c r="CJ154" s="116"/>
      <c r="CK154" s="116"/>
      <c r="CL154" s="116"/>
      <c r="CM154" s="116"/>
      <c r="CN154" s="116"/>
      <c r="CO154" s="116"/>
      <c r="CP154" s="116"/>
    </row>
    <row r="155" spans="1:94" ht="19.5" customHeight="1">
      <c r="A155" s="116"/>
      <c r="B155" s="116"/>
      <c r="C155" s="116"/>
      <c r="D155" s="116"/>
      <c r="E155" s="116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  <c r="AA155" s="129"/>
      <c r="AB155" s="129"/>
      <c r="AC155" s="129"/>
      <c r="AD155" s="129"/>
      <c r="AE155" s="129"/>
      <c r="AF155" s="129"/>
      <c r="AG155" s="129"/>
      <c r="AH155" s="129"/>
      <c r="AI155" s="129"/>
      <c r="AJ155" s="129"/>
      <c r="AK155" s="129"/>
      <c r="AL155" s="129"/>
      <c r="AM155" s="129"/>
      <c r="AN155" s="129"/>
      <c r="AO155" s="129"/>
      <c r="AP155" s="129"/>
      <c r="AQ155" s="129"/>
      <c r="AR155" s="129"/>
      <c r="AS155" s="129"/>
      <c r="AT155" s="129"/>
      <c r="AU155" s="129"/>
      <c r="AV155" s="129"/>
      <c r="AW155" s="129"/>
      <c r="AX155" s="129"/>
      <c r="AY155" s="129"/>
      <c r="AZ155" s="129"/>
      <c r="BA155" s="129"/>
      <c r="BB155" s="129"/>
      <c r="BC155" s="129"/>
      <c r="BD155" s="129"/>
      <c r="BE155" s="129"/>
      <c r="BF155" s="129"/>
      <c r="BG155" s="129"/>
      <c r="BH155" s="129"/>
      <c r="BI155" s="129"/>
      <c r="BJ155" s="129"/>
      <c r="BK155" s="129"/>
      <c r="BL155" s="129"/>
      <c r="BM155" s="129"/>
      <c r="BN155" s="129"/>
      <c r="BO155" s="129"/>
      <c r="BP155" s="129"/>
      <c r="BQ155" s="129"/>
      <c r="BR155" s="129"/>
      <c r="BS155" s="129"/>
      <c r="BT155" s="129"/>
      <c r="BU155" s="129"/>
      <c r="BV155" s="129"/>
      <c r="BW155" s="129"/>
      <c r="BX155" s="129"/>
      <c r="BY155" s="129"/>
      <c r="BZ155" s="129"/>
      <c r="CA155" s="129"/>
      <c r="CB155" s="116"/>
      <c r="CC155" s="116"/>
      <c r="CD155" s="116"/>
      <c r="CE155" s="116"/>
      <c r="CF155" s="116"/>
      <c r="CG155" s="116"/>
      <c r="CH155" s="116"/>
      <c r="CI155" s="116"/>
      <c r="CJ155" s="116"/>
      <c r="CK155" s="116"/>
      <c r="CL155" s="116"/>
      <c r="CM155" s="116"/>
      <c r="CN155" s="116"/>
      <c r="CO155" s="116"/>
      <c r="CP155" s="116"/>
    </row>
    <row r="156" spans="1:94" ht="19.5" customHeight="1">
      <c r="A156" s="116"/>
      <c r="B156" s="116"/>
      <c r="C156" s="116"/>
      <c r="D156" s="116"/>
      <c r="E156" s="116"/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  <c r="AA156" s="129"/>
      <c r="AB156" s="129"/>
      <c r="AC156" s="129"/>
      <c r="AD156" s="129"/>
      <c r="AE156" s="129"/>
      <c r="AF156" s="129"/>
      <c r="AG156" s="129"/>
      <c r="AH156" s="129"/>
      <c r="AI156" s="129"/>
      <c r="AJ156" s="129"/>
      <c r="AK156" s="129"/>
      <c r="AL156" s="129"/>
      <c r="AM156" s="129"/>
      <c r="AN156" s="129"/>
      <c r="AO156" s="129"/>
      <c r="AP156" s="129"/>
      <c r="AQ156" s="129"/>
      <c r="AR156" s="129"/>
      <c r="AS156" s="129"/>
      <c r="AT156" s="129"/>
      <c r="AU156" s="129"/>
      <c r="AV156" s="129"/>
      <c r="AW156" s="129"/>
      <c r="AX156" s="129"/>
      <c r="AY156" s="129"/>
      <c r="AZ156" s="129"/>
      <c r="BA156" s="129"/>
      <c r="BB156" s="129"/>
      <c r="BC156" s="129"/>
      <c r="BD156" s="129"/>
      <c r="BE156" s="129"/>
      <c r="BF156" s="129"/>
      <c r="BG156" s="129"/>
      <c r="BH156" s="129"/>
      <c r="BI156" s="129"/>
      <c r="BJ156" s="129"/>
      <c r="BK156" s="129"/>
      <c r="BL156" s="129"/>
      <c r="BM156" s="129"/>
      <c r="BN156" s="129"/>
      <c r="BO156" s="129"/>
      <c r="BP156" s="129"/>
      <c r="BQ156" s="129"/>
      <c r="BR156" s="129"/>
      <c r="BS156" s="129"/>
      <c r="BT156" s="129"/>
      <c r="BU156" s="129"/>
      <c r="BV156" s="129"/>
      <c r="BW156" s="129"/>
      <c r="BX156" s="129"/>
      <c r="BY156" s="129"/>
      <c r="BZ156" s="129"/>
      <c r="CA156" s="129"/>
      <c r="CB156" s="116"/>
      <c r="CC156" s="116"/>
      <c r="CD156" s="116"/>
      <c r="CE156" s="116"/>
      <c r="CF156" s="116"/>
      <c r="CG156" s="116"/>
      <c r="CH156" s="116"/>
      <c r="CI156" s="116"/>
      <c r="CJ156" s="116"/>
      <c r="CK156" s="116"/>
      <c r="CL156" s="116"/>
      <c r="CM156" s="116"/>
      <c r="CN156" s="116"/>
      <c r="CO156" s="116"/>
      <c r="CP156" s="116"/>
    </row>
    <row r="157" spans="1:94" ht="19.5" customHeight="1">
      <c r="A157" s="116"/>
      <c r="B157" s="116"/>
      <c r="C157" s="116"/>
      <c r="D157" s="116"/>
      <c r="E157" s="116"/>
      <c r="F157" s="129"/>
      <c r="G157" s="129"/>
      <c r="H157" s="129"/>
      <c r="I157" s="129"/>
      <c r="J157" s="129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  <c r="AA157" s="129"/>
      <c r="AB157" s="129"/>
      <c r="AC157" s="129"/>
      <c r="AD157" s="129"/>
      <c r="AE157" s="129"/>
      <c r="AF157" s="129"/>
      <c r="AG157" s="129"/>
      <c r="AH157" s="129"/>
      <c r="AI157" s="129"/>
      <c r="AJ157" s="129"/>
      <c r="AK157" s="129"/>
      <c r="AL157" s="129"/>
      <c r="AM157" s="129"/>
      <c r="AN157" s="129"/>
      <c r="AO157" s="129"/>
      <c r="AP157" s="129"/>
      <c r="AQ157" s="129"/>
      <c r="AR157" s="129"/>
      <c r="AS157" s="129"/>
      <c r="AT157" s="129"/>
      <c r="AU157" s="129"/>
      <c r="AV157" s="129"/>
      <c r="AW157" s="129"/>
      <c r="AX157" s="129"/>
      <c r="AY157" s="129"/>
      <c r="AZ157" s="129"/>
      <c r="BA157" s="129"/>
      <c r="BB157" s="129"/>
      <c r="BC157" s="129"/>
      <c r="BD157" s="129"/>
      <c r="BE157" s="129"/>
      <c r="BF157" s="129"/>
      <c r="BG157" s="129"/>
      <c r="BH157" s="129"/>
      <c r="BI157" s="129"/>
      <c r="BJ157" s="129"/>
      <c r="BK157" s="129"/>
      <c r="BL157" s="129"/>
      <c r="BM157" s="129"/>
      <c r="BN157" s="129"/>
      <c r="BO157" s="129"/>
      <c r="BP157" s="129"/>
      <c r="BQ157" s="129"/>
      <c r="BR157" s="129"/>
      <c r="BS157" s="129"/>
      <c r="BT157" s="129"/>
      <c r="BU157" s="129"/>
      <c r="BV157" s="129"/>
      <c r="BW157" s="129"/>
      <c r="BX157" s="129"/>
      <c r="BY157" s="129"/>
      <c r="BZ157" s="129"/>
      <c r="CA157" s="129"/>
      <c r="CB157" s="116"/>
      <c r="CC157" s="116"/>
      <c r="CD157" s="116"/>
      <c r="CE157" s="116"/>
      <c r="CF157" s="116"/>
      <c r="CG157" s="116"/>
      <c r="CH157" s="116"/>
      <c r="CI157" s="116"/>
      <c r="CJ157" s="116"/>
      <c r="CK157" s="116"/>
      <c r="CL157" s="116"/>
      <c r="CM157" s="116"/>
      <c r="CN157" s="116"/>
      <c r="CO157" s="116"/>
      <c r="CP157" s="116"/>
    </row>
    <row r="158" spans="1:94" ht="19.5" customHeight="1">
      <c r="A158" s="116"/>
      <c r="B158" s="116"/>
      <c r="C158" s="116"/>
      <c r="D158" s="116"/>
      <c r="E158" s="116"/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  <c r="AA158" s="129"/>
      <c r="AB158" s="129"/>
      <c r="AC158" s="129"/>
      <c r="AD158" s="129"/>
      <c r="AE158" s="129"/>
      <c r="AF158" s="129"/>
      <c r="AG158" s="129"/>
      <c r="AH158" s="129"/>
      <c r="AI158" s="129"/>
      <c r="AJ158" s="129"/>
      <c r="AK158" s="129"/>
      <c r="AL158" s="129"/>
      <c r="AM158" s="129"/>
      <c r="AN158" s="129"/>
      <c r="AO158" s="129"/>
      <c r="AP158" s="129"/>
      <c r="AQ158" s="129"/>
      <c r="AR158" s="129"/>
      <c r="AS158" s="129"/>
      <c r="AT158" s="129"/>
      <c r="AU158" s="129"/>
      <c r="AV158" s="129"/>
      <c r="AW158" s="129"/>
      <c r="AX158" s="129"/>
      <c r="AY158" s="129"/>
      <c r="AZ158" s="129"/>
      <c r="BA158" s="129"/>
      <c r="BB158" s="129"/>
      <c r="BC158" s="129"/>
      <c r="BD158" s="129"/>
      <c r="BE158" s="129"/>
      <c r="BF158" s="129"/>
      <c r="BG158" s="129"/>
      <c r="BH158" s="129"/>
      <c r="BI158" s="129"/>
      <c r="BJ158" s="129"/>
      <c r="BK158" s="129"/>
      <c r="BL158" s="129"/>
      <c r="BM158" s="129"/>
      <c r="BN158" s="129"/>
      <c r="BO158" s="129"/>
      <c r="BP158" s="129"/>
      <c r="BQ158" s="129"/>
      <c r="BR158" s="129"/>
      <c r="BS158" s="129"/>
      <c r="BT158" s="129"/>
      <c r="BU158" s="129"/>
      <c r="BV158" s="129"/>
      <c r="BW158" s="129"/>
      <c r="BX158" s="129"/>
      <c r="BY158" s="129"/>
      <c r="BZ158" s="129"/>
      <c r="CA158" s="129"/>
      <c r="CB158" s="116"/>
      <c r="CC158" s="116"/>
      <c r="CD158" s="116"/>
      <c r="CE158" s="116"/>
      <c r="CF158" s="116"/>
      <c r="CG158" s="116"/>
      <c r="CH158" s="116"/>
      <c r="CI158" s="116"/>
      <c r="CJ158" s="116"/>
      <c r="CK158" s="116"/>
      <c r="CL158" s="116"/>
      <c r="CM158" s="116"/>
      <c r="CN158" s="116"/>
      <c r="CO158" s="116"/>
      <c r="CP158" s="116"/>
    </row>
    <row r="159" spans="1:94" ht="19.5" customHeight="1">
      <c r="A159" s="116"/>
      <c r="B159" s="116"/>
      <c r="C159" s="116"/>
      <c r="D159" s="116"/>
      <c r="E159" s="116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29"/>
      <c r="AB159" s="129"/>
      <c r="AC159" s="129"/>
      <c r="AD159" s="129"/>
      <c r="AE159" s="129"/>
      <c r="AF159" s="129"/>
      <c r="AG159" s="129"/>
      <c r="AH159" s="129"/>
      <c r="AI159" s="129"/>
      <c r="AJ159" s="129"/>
      <c r="AK159" s="129"/>
      <c r="AL159" s="129"/>
      <c r="AM159" s="129"/>
      <c r="AN159" s="129"/>
      <c r="AO159" s="129"/>
      <c r="AP159" s="129"/>
      <c r="AQ159" s="129"/>
      <c r="AR159" s="129"/>
      <c r="AS159" s="129"/>
      <c r="AT159" s="129"/>
      <c r="AU159" s="129"/>
      <c r="AV159" s="129"/>
      <c r="AW159" s="129"/>
      <c r="AX159" s="129"/>
      <c r="AY159" s="129"/>
      <c r="AZ159" s="129"/>
      <c r="BA159" s="129"/>
      <c r="BB159" s="129"/>
      <c r="BC159" s="129"/>
      <c r="BD159" s="129"/>
      <c r="BE159" s="129"/>
      <c r="BF159" s="129"/>
      <c r="BG159" s="129"/>
      <c r="BH159" s="129"/>
      <c r="BI159" s="129"/>
      <c r="BJ159" s="129"/>
      <c r="BK159" s="129"/>
      <c r="BL159" s="129"/>
      <c r="BM159" s="129"/>
      <c r="BN159" s="129"/>
      <c r="BO159" s="129"/>
      <c r="BP159" s="129"/>
      <c r="BQ159" s="129"/>
      <c r="BR159" s="129"/>
      <c r="BS159" s="129"/>
      <c r="BT159" s="129"/>
      <c r="BU159" s="129"/>
      <c r="BV159" s="129"/>
      <c r="BW159" s="129"/>
      <c r="BX159" s="129"/>
      <c r="BY159" s="129"/>
      <c r="BZ159" s="129"/>
      <c r="CA159" s="129"/>
      <c r="CB159" s="116"/>
      <c r="CC159" s="116"/>
      <c r="CD159" s="116"/>
      <c r="CE159" s="116"/>
      <c r="CF159" s="116"/>
      <c r="CG159" s="116"/>
      <c r="CH159" s="116"/>
      <c r="CI159" s="116"/>
      <c r="CJ159" s="116"/>
      <c r="CK159" s="116"/>
      <c r="CL159" s="116"/>
      <c r="CM159" s="116"/>
      <c r="CN159" s="116"/>
      <c r="CO159" s="116"/>
      <c r="CP159" s="116"/>
    </row>
    <row r="160" spans="1:94" ht="19.5" customHeight="1">
      <c r="A160" s="116"/>
      <c r="B160" s="116"/>
      <c r="C160" s="116"/>
      <c r="D160" s="116"/>
      <c r="E160" s="116"/>
      <c r="F160" s="129"/>
      <c r="G160" s="129"/>
      <c r="H160" s="129"/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29"/>
      <c r="AB160" s="129"/>
      <c r="AC160" s="129"/>
      <c r="AD160" s="129"/>
      <c r="AE160" s="129"/>
      <c r="AF160" s="129"/>
      <c r="AG160" s="129"/>
      <c r="AH160" s="129"/>
      <c r="AI160" s="129"/>
      <c r="AJ160" s="129"/>
      <c r="AK160" s="129"/>
      <c r="AL160" s="129"/>
      <c r="AM160" s="129"/>
      <c r="AN160" s="129"/>
      <c r="AO160" s="129"/>
      <c r="AP160" s="129"/>
      <c r="AQ160" s="129"/>
      <c r="AR160" s="129"/>
      <c r="AS160" s="129"/>
      <c r="AT160" s="129"/>
      <c r="AU160" s="129"/>
      <c r="AV160" s="129"/>
      <c r="AW160" s="129"/>
      <c r="AX160" s="129"/>
      <c r="AY160" s="129"/>
      <c r="AZ160" s="129"/>
      <c r="BA160" s="129"/>
      <c r="BB160" s="129"/>
      <c r="BC160" s="129"/>
      <c r="BD160" s="129"/>
      <c r="BE160" s="129"/>
      <c r="BF160" s="129"/>
      <c r="BG160" s="129"/>
      <c r="BH160" s="129"/>
      <c r="BI160" s="129"/>
      <c r="BJ160" s="129"/>
      <c r="BK160" s="129"/>
      <c r="BL160" s="129"/>
      <c r="BM160" s="129"/>
      <c r="BN160" s="129"/>
      <c r="BO160" s="129"/>
      <c r="BP160" s="129"/>
      <c r="BQ160" s="129"/>
      <c r="BR160" s="129"/>
      <c r="BS160" s="129"/>
      <c r="BT160" s="129"/>
      <c r="BU160" s="129"/>
      <c r="BV160" s="129"/>
      <c r="BW160" s="129"/>
      <c r="BX160" s="129"/>
      <c r="BY160" s="129"/>
      <c r="BZ160" s="129"/>
      <c r="CA160" s="129"/>
      <c r="CB160" s="116"/>
      <c r="CC160" s="116"/>
      <c r="CD160" s="116"/>
      <c r="CE160" s="116"/>
      <c r="CF160" s="116"/>
      <c r="CG160" s="116"/>
      <c r="CH160" s="116"/>
      <c r="CI160" s="116"/>
      <c r="CJ160" s="116"/>
      <c r="CK160" s="116"/>
      <c r="CL160" s="116"/>
      <c r="CM160" s="116"/>
      <c r="CN160" s="116"/>
      <c r="CO160" s="116"/>
      <c r="CP160" s="116"/>
    </row>
    <row r="161" spans="1:94" ht="19.5" customHeight="1">
      <c r="A161" s="116"/>
      <c r="B161" s="116"/>
      <c r="C161" s="116"/>
      <c r="D161" s="116"/>
      <c r="E161" s="116"/>
      <c r="F161" s="129"/>
      <c r="G161" s="129"/>
      <c r="H161" s="129"/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  <c r="AA161" s="129"/>
      <c r="AB161" s="129"/>
      <c r="AC161" s="129"/>
      <c r="AD161" s="129"/>
      <c r="AE161" s="129"/>
      <c r="AF161" s="129"/>
      <c r="AG161" s="129"/>
      <c r="AH161" s="129"/>
      <c r="AI161" s="129"/>
      <c r="AJ161" s="129"/>
      <c r="AK161" s="129"/>
      <c r="AL161" s="129"/>
      <c r="AM161" s="129"/>
      <c r="AN161" s="129"/>
      <c r="AO161" s="129"/>
      <c r="AP161" s="129"/>
      <c r="AQ161" s="129"/>
      <c r="AR161" s="129"/>
      <c r="AS161" s="129"/>
      <c r="AT161" s="129"/>
      <c r="AU161" s="129"/>
      <c r="AV161" s="129"/>
      <c r="AW161" s="129"/>
      <c r="AX161" s="129"/>
      <c r="AY161" s="129"/>
      <c r="AZ161" s="129"/>
      <c r="BA161" s="129"/>
      <c r="BB161" s="129"/>
      <c r="BC161" s="129"/>
      <c r="BD161" s="129"/>
      <c r="BE161" s="129"/>
      <c r="BF161" s="129"/>
      <c r="BG161" s="129"/>
      <c r="BH161" s="129"/>
      <c r="BI161" s="129"/>
      <c r="BJ161" s="129"/>
      <c r="BK161" s="129"/>
      <c r="BL161" s="129"/>
      <c r="BM161" s="129"/>
      <c r="BN161" s="129"/>
      <c r="BO161" s="129"/>
      <c r="BP161" s="129"/>
      <c r="BQ161" s="129"/>
      <c r="BR161" s="129"/>
      <c r="BS161" s="129"/>
      <c r="BT161" s="129"/>
      <c r="BU161" s="129"/>
      <c r="BV161" s="129"/>
      <c r="BW161" s="129"/>
      <c r="BX161" s="129"/>
      <c r="BY161" s="129"/>
      <c r="BZ161" s="129"/>
      <c r="CA161" s="129"/>
      <c r="CB161" s="116"/>
      <c r="CC161" s="116"/>
      <c r="CD161" s="116"/>
      <c r="CE161" s="116"/>
      <c r="CF161" s="116"/>
      <c r="CG161" s="116"/>
      <c r="CH161" s="116"/>
      <c r="CI161" s="116"/>
      <c r="CJ161" s="116"/>
      <c r="CK161" s="116"/>
      <c r="CL161" s="116"/>
      <c r="CM161" s="116"/>
      <c r="CN161" s="116"/>
      <c r="CO161" s="116"/>
      <c r="CP161" s="116"/>
    </row>
    <row r="162" spans="1:94" ht="19.5" customHeight="1">
      <c r="A162" s="116"/>
      <c r="B162" s="116"/>
      <c r="C162" s="116"/>
      <c r="D162" s="116"/>
      <c r="E162" s="116"/>
      <c r="F162" s="129"/>
      <c r="G162" s="129"/>
      <c r="H162" s="129"/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  <c r="AA162" s="129"/>
      <c r="AB162" s="129"/>
      <c r="AC162" s="129"/>
      <c r="AD162" s="129"/>
      <c r="AE162" s="129"/>
      <c r="AF162" s="129"/>
      <c r="AG162" s="129"/>
      <c r="AH162" s="129"/>
      <c r="AI162" s="129"/>
      <c r="AJ162" s="129"/>
      <c r="AK162" s="129"/>
      <c r="AL162" s="129"/>
      <c r="AM162" s="129"/>
      <c r="AN162" s="129"/>
      <c r="AO162" s="129"/>
      <c r="AP162" s="129"/>
      <c r="AQ162" s="129"/>
      <c r="AR162" s="129"/>
      <c r="AS162" s="129"/>
      <c r="AT162" s="129"/>
      <c r="AU162" s="129"/>
      <c r="AV162" s="129"/>
      <c r="AW162" s="129"/>
      <c r="AX162" s="129"/>
      <c r="AY162" s="129"/>
      <c r="AZ162" s="129"/>
      <c r="BA162" s="129"/>
      <c r="BB162" s="129"/>
      <c r="BC162" s="129"/>
      <c r="BD162" s="129"/>
      <c r="BE162" s="129"/>
      <c r="BF162" s="129"/>
      <c r="BG162" s="129"/>
      <c r="BH162" s="129"/>
      <c r="BI162" s="129"/>
      <c r="BJ162" s="129"/>
      <c r="BK162" s="129"/>
      <c r="BL162" s="129"/>
      <c r="BM162" s="129"/>
      <c r="BN162" s="129"/>
      <c r="BO162" s="129"/>
      <c r="BP162" s="129"/>
      <c r="BQ162" s="129"/>
      <c r="BR162" s="129"/>
      <c r="BS162" s="129"/>
      <c r="BT162" s="129"/>
      <c r="BU162" s="129"/>
      <c r="BV162" s="129"/>
      <c r="BW162" s="129"/>
      <c r="BX162" s="129"/>
      <c r="BY162" s="129"/>
      <c r="BZ162" s="129"/>
      <c r="CA162" s="129"/>
      <c r="CB162" s="116"/>
      <c r="CC162" s="116"/>
      <c r="CD162" s="116"/>
      <c r="CE162" s="116"/>
      <c r="CF162" s="116"/>
      <c r="CG162" s="116"/>
      <c r="CH162" s="116"/>
      <c r="CI162" s="116"/>
      <c r="CJ162" s="116"/>
      <c r="CK162" s="116"/>
      <c r="CL162" s="116"/>
      <c r="CM162" s="116"/>
      <c r="CN162" s="116"/>
      <c r="CO162" s="116"/>
      <c r="CP162" s="116"/>
    </row>
    <row r="163" spans="1:94" ht="19.5" customHeight="1">
      <c r="A163" s="116"/>
      <c r="B163" s="116"/>
      <c r="C163" s="116"/>
      <c r="D163" s="116"/>
      <c r="E163" s="116"/>
      <c r="F163" s="129"/>
      <c r="G163" s="129"/>
      <c r="H163" s="129"/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  <c r="AA163" s="129"/>
      <c r="AB163" s="129"/>
      <c r="AC163" s="129"/>
      <c r="AD163" s="129"/>
      <c r="AE163" s="129"/>
      <c r="AF163" s="129"/>
      <c r="AG163" s="129"/>
      <c r="AH163" s="129"/>
      <c r="AI163" s="129"/>
      <c r="AJ163" s="129"/>
      <c r="AK163" s="129"/>
      <c r="AL163" s="129"/>
      <c r="AM163" s="129"/>
      <c r="AN163" s="129"/>
      <c r="AO163" s="129"/>
      <c r="AP163" s="129"/>
      <c r="AQ163" s="129"/>
      <c r="AR163" s="129"/>
      <c r="AS163" s="129"/>
      <c r="AT163" s="129"/>
      <c r="AU163" s="129"/>
      <c r="AV163" s="129"/>
      <c r="AW163" s="129"/>
      <c r="AX163" s="129"/>
      <c r="AY163" s="129"/>
      <c r="AZ163" s="129"/>
      <c r="BA163" s="129"/>
      <c r="BB163" s="129"/>
      <c r="BC163" s="129"/>
      <c r="BD163" s="129"/>
      <c r="BE163" s="129"/>
      <c r="BF163" s="129"/>
      <c r="BG163" s="129"/>
      <c r="BH163" s="129"/>
      <c r="BI163" s="129"/>
      <c r="BJ163" s="129"/>
      <c r="BK163" s="129"/>
      <c r="BL163" s="129"/>
      <c r="BM163" s="129"/>
      <c r="BN163" s="129"/>
      <c r="BO163" s="129"/>
      <c r="BP163" s="129"/>
      <c r="BQ163" s="129"/>
      <c r="BR163" s="129"/>
      <c r="BS163" s="129"/>
      <c r="BT163" s="129"/>
      <c r="BU163" s="129"/>
      <c r="BV163" s="129"/>
      <c r="BW163" s="129"/>
      <c r="BX163" s="129"/>
      <c r="BY163" s="129"/>
      <c r="BZ163" s="129"/>
      <c r="CA163" s="129"/>
      <c r="CB163" s="116"/>
      <c r="CC163" s="116"/>
      <c r="CD163" s="116"/>
      <c r="CE163" s="116"/>
      <c r="CF163" s="116"/>
      <c r="CG163" s="116"/>
      <c r="CH163" s="116"/>
      <c r="CI163" s="116"/>
      <c r="CJ163" s="116"/>
      <c r="CK163" s="116"/>
      <c r="CL163" s="116"/>
      <c r="CM163" s="116"/>
      <c r="CN163" s="116"/>
      <c r="CO163" s="116"/>
      <c r="CP163" s="116"/>
    </row>
    <row r="164" spans="1:94" ht="19.5" customHeight="1">
      <c r="A164" s="116"/>
      <c r="B164" s="116"/>
      <c r="C164" s="116"/>
      <c r="D164" s="116"/>
      <c r="E164" s="116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29"/>
      <c r="AB164" s="129"/>
      <c r="AC164" s="129"/>
      <c r="AD164" s="129"/>
      <c r="AE164" s="129"/>
      <c r="AF164" s="129"/>
      <c r="AG164" s="129"/>
      <c r="AH164" s="129"/>
      <c r="AI164" s="129"/>
      <c r="AJ164" s="129"/>
      <c r="AK164" s="129"/>
      <c r="AL164" s="129"/>
      <c r="AM164" s="129"/>
      <c r="AN164" s="129"/>
      <c r="AO164" s="129"/>
      <c r="AP164" s="129"/>
      <c r="AQ164" s="129"/>
      <c r="AR164" s="129"/>
      <c r="AS164" s="129"/>
      <c r="AT164" s="129"/>
      <c r="AU164" s="129"/>
      <c r="AV164" s="129"/>
      <c r="AW164" s="129"/>
      <c r="AX164" s="129"/>
      <c r="AY164" s="129"/>
      <c r="AZ164" s="129"/>
      <c r="BA164" s="129"/>
      <c r="BB164" s="129"/>
      <c r="BC164" s="129"/>
      <c r="BD164" s="129"/>
      <c r="BE164" s="129"/>
      <c r="BF164" s="129"/>
      <c r="BG164" s="129"/>
      <c r="BH164" s="129"/>
      <c r="BI164" s="129"/>
      <c r="BJ164" s="129"/>
      <c r="BK164" s="129"/>
      <c r="BL164" s="129"/>
      <c r="BM164" s="129"/>
      <c r="BN164" s="129"/>
      <c r="BO164" s="129"/>
      <c r="BP164" s="129"/>
      <c r="BQ164" s="129"/>
      <c r="BR164" s="129"/>
      <c r="BS164" s="129"/>
      <c r="BT164" s="129"/>
      <c r="BU164" s="129"/>
      <c r="BV164" s="129"/>
      <c r="BW164" s="129"/>
      <c r="BX164" s="129"/>
      <c r="BY164" s="129"/>
      <c r="BZ164" s="129"/>
      <c r="CA164" s="129"/>
      <c r="CB164" s="116"/>
      <c r="CC164" s="116"/>
      <c r="CD164" s="116"/>
      <c r="CE164" s="116"/>
      <c r="CF164" s="116"/>
      <c r="CG164" s="116"/>
      <c r="CH164" s="116"/>
      <c r="CI164" s="116"/>
      <c r="CJ164" s="116"/>
      <c r="CK164" s="116"/>
      <c r="CL164" s="116"/>
      <c r="CM164" s="116"/>
      <c r="CN164" s="116"/>
      <c r="CO164" s="116"/>
      <c r="CP164" s="116"/>
    </row>
    <row r="165" spans="1:94" ht="19.5" customHeight="1">
      <c r="A165" s="116"/>
      <c r="B165" s="116"/>
      <c r="C165" s="116"/>
      <c r="D165" s="116"/>
      <c r="E165" s="116"/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  <c r="AA165" s="129"/>
      <c r="AB165" s="129"/>
      <c r="AC165" s="129"/>
      <c r="AD165" s="129"/>
      <c r="AE165" s="129"/>
      <c r="AF165" s="129"/>
      <c r="AG165" s="129"/>
      <c r="AH165" s="129"/>
      <c r="AI165" s="129"/>
      <c r="AJ165" s="129"/>
      <c r="AK165" s="129"/>
      <c r="AL165" s="129"/>
      <c r="AM165" s="129"/>
      <c r="AN165" s="129"/>
      <c r="AO165" s="129"/>
      <c r="AP165" s="129"/>
      <c r="AQ165" s="129"/>
      <c r="AR165" s="129"/>
      <c r="AS165" s="129"/>
      <c r="AT165" s="129"/>
      <c r="AU165" s="129"/>
      <c r="AV165" s="129"/>
      <c r="AW165" s="129"/>
      <c r="AX165" s="129"/>
      <c r="AY165" s="129"/>
      <c r="AZ165" s="129"/>
      <c r="BA165" s="129"/>
      <c r="BB165" s="129"/>
      <c r="BC165" s="129"/>
      <c r="BD165" s="129"/>
      <c r="BE165" s="129"/>
      <c r="BF165" s="129"/>
      <c r="BG165" s="129"/>
      <c r="BH165" s="129"/>
      <c r="BI165" s="129"/>
      <c r="BJ165" s="129"/>
      <c r="BK165" s="129"/>
      <c r="BL165" s="129"/>
      <c r="BM165" s="129"/>
      <c r="BN165" s="129"/>
      <c r="BO165" s="129"/>
      <c r="BP165" s="129"/>
      <c r="BQ165" s="129"/>
      <c r="BR165" s="129"/>
      <c r="BS165" s="129"/>
      <c r="BT165" s="129"/>
      <c r="BU165" s="129"/>
      <c r="BV165" s="129"/>
      <c r="BW165" s="129"/>
      <c r="BX165" s="129"/>
      <c r="BY165" s="129"/>
      <c r="BZ165" s="129"/>
      <c r="CA165" s="129"/>
      <c r="CB165" s="116"/>
      <c r="CC165" s="116"/>
      <c r="CD165" s="116"/>
      <c r="CE165" s="116"/>
      <c r="CF165" s="116"/>
      <c r="CG165" s="116"/>
      <c r="CH165" s="116"/>
      <c r="CI165" s="116"/>
      <c r="CJ165" s="116"/>
      <c r="CK165" s="116"/>
      <c r="CL165" s="116"/>
      <c r="CM165" s="116"/>
      <c r="CN165" s="116"/>
      <c r="CO165" s="116"/>
      <c r="CP165" s="116"/>
    </row>
    <row r="166" spans="1:94" ht="19.5" customHeight="1">
      <c r="A166" s="116"/>
      <c r="B166" s="116"/>
      <c r="C166" s="116"/>
      <c r="D166" s="116"/>
      <c r="E166" s="116"/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  <c r="AA166" s="129"/>
      <c r="AB166" s="129"/>
      <c r="AC166" s="129"/>
      <c r="AD166" s="129"/>
      <c r="AE166" s="129"/>
      <c r="AF166" s="129"/>
      <c r="AG166" s="129"/>
      <c r="AH166" s="129"/>
      <c r="AI166" s="129"/>
      <c r="AJ166" s="129"/>
      <c r="AK166" s="129"/>
      <c r="AL166" s="129"/>
      <c r="AM166" s="129"/>
      <c r="AN166" s="129"/>
      <c r="AO166" s="129"/>
      <c r="AP166" s="129"/>
      <c r="AQ166" s="129"/>
      <c r="AR166" s="129"/>
      <c r="AS166" s="129"/>
      <c r="AT166" s="129"/>
      <c r="AU166" s="129"/>
      <c r="AV166" s="129"/>
      <c r="AW166" s="129"/>
      <c r="AX166" s="129"/>
      <c r="AY166" s="129"/>
      <c r="AZ166" s="129"/>
      <c r="BA166" s="129"/>
      <c r="BB166" s="129"/>
      <c r="BC166" s="129"/>
      <c r="BD166" s="129"/>
      <c r="BE166" s="129"/>
      <c r="BF166" s="129"/>
      <c r="BG166" s="129"/>
      <c r="BH166" s="129"/>
      <c r="BI166" s="129"/>
      <c r="BJ166" s="129"/>
      <c r="BK166" s="129"/>
      <c r="BL166" s="129"/>
      <c r="BM166" s="129"/>
      <c r="BN166" s="129"/>
      <c r="BO166" s="129"/>
      <c r="BP166" s="129"/>
      <c r="BQ166" s="129"/>
      <c r="BR166" s="129"/>
      <c r="BS166" s="129"/>
      <c r="BT166" s="129"/>
      <c r="BU166" s="129"/>
      <c r="BV166" s="129"/>
      <c r="BW166" s="129"/>
      <c r="BX166" s="129"/>
      <c r="BY166" s="129"/>
      <c r="BZ166" s="129"/>
      <c r="CA166" s="129"/>
      <c r="CB166" s="116"/>
      <c r="CC166" s="116"/>
      <c r="CD166" s="116"/>
      <c r="CE166" s="116"/>
      <c r="CF166" s="116"/>
      <c r="CG166" s="116"/>
      <c r="CH166" s="116"/>
      <c r="CI166" s="116"/>
      <c r="CJ166" s="116"/>
      <c r="CK166" s="116"/>
      <c r="CL166" s="116"/>
      <c r="CM166" s="116"/>
      <c r="CN166" s="116"/>
      <c r="CO166" s="116"/>
      <c r="CP166" s="116"/>
    </row>
    <row r="167" spans="1:94" ht="19.5" customHeight="1">
      <c r="A167" s="116"/>
      <c r="B167" s="116"/>
      <c r="C167" s="116"/>
      <c r="D167" s="116"/>
      <c r="E167" s="116"/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  <c r="AA167" s="129"/>
      <c r="AB167" s="129"/>
      <c r="AC167" s="129"/>
      <c r="AD167" s="129"/>
      <c r="AE167" s="129"/>
      <c r="AF167" s="129"/>
      <c r="AG167" s="129"/>
      <c r="AH167" s="129"/>
      <c r="AI167" s="129"/>
      <c r="AJ167" s="129"/>
      <c r="AK167" s="129"/>
      <c r="AL167" s="129"/>
      <c r="AM167" s="129"/>
      <c r="AN167" s="129"/>
      <c r="AO167" s="129"/>
      <c r="AP167" s="129"/>
      <c r="AQ167" s="129"/>
      <c r="AR167" s="129"/>
      <c r="AS167" s="129"/>
      <c r="AT167" s="129"/>
      <c r="AU167" s="129"/>
      <c r="AV167" s="129"/>
      <c r="AW167" s="129"/>
      <c r="AX167" s="129"/>
      <c r="AY167" s="129"/>
      <c r="AZ167" s="129"/>
      <c r="BA167" s="129"/>
      <c r="BB167" s="129"/>
      <c r="BC167" s="129"/>
      <c r="BD167" s="129"/>
      <c r="BE167" s="129"/>
      <c r="BF167" s="129"/>
      <c r="BG167" s="129"/>
      <c r="BH167" s="129"/>
      <c r="BI167" s="129"/>
      <c r="BJ167" s="129"/>
      <c r="BK167" s="129"/>
      <c r="BL167" s="129"/>
      <c r="BM167" s="129"/>
      <c r="BN167" s="129"/>
      <c r="BO167" s="129"/>
      <c r="BP167" s="129"/>
      <c r="BQ167" s="129"/>
      <c r="BR167" s="129"/>
      <c r="BS167" s="129"/>
      <c r="BT167" s="129"/>
      <c r="BU167" s="129"/>
      <c r="BV167" s="129"/>
      <c r="BW167" s="129"/>
      <c r="BX167" s="129"/>
      <c r="BY167" s="129"/>
      <c r="BZ167" s="129"/>
      <c r="CA167" s="129"/>
      <c r="CB167" s="116"/>
      <c r="CC167" s="116"/>
      <c r="CD167" s="116"/>
      <c r="CE167" s="116"/>
      <c r="CF167" s="116"/>
      <c r="CG167" s="116"/>
      <c r="CH167" s="116"/>
      <c r="CI167" s="116"/>
      <c r="CJ167" s="116"/>
      <c r="CK167" s="116"/>
      <c r="CL167" s="116"/>
      <c r="CM167" s="116"/>
      <c r="CN167" s="116"/>
      <c r="CO167" s="116"/>
      <c r="CP167" s="116"/>
    </row>
    <row r="168" spans="1:94" ht="19.5" customHeight="1">
      <c r="A168" s="116"/>
      <c r="B168" s="116"/>
      <c r="C168" s="116"/>
      <c r="D168" s="116"/>
      <c r="E168" s="116"/>
      <c r="F168" s="129"/>
      <c r="G168" s="129"/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  <c r="AA168" s="129"/>
      <c r="AB168" s="129"/>
      <c r="AC168" s="129"/>
      <c r="AD168" s="129"/>
      <c r="AE168" s="129"/>
      <c r="AF168" s="129"/>
      <c r="AG168" s="129"/>
      <c r="AH168" s="129"/>
      <c r="AI168" s="129"/>
      <c r="AJ168" s="129"/>
      <c r="AK168" s="129"/>
      <c r="AL168" s="129"/>
      <c r="AM168" s="129"/>
      <c r="AN168" s="129"/>
      <c r="AO168" s="129"/>
      <c r="AP168" s="129"/>
      <c r="AQ168" s="129"/>
      <c r="AR168" s="129"/>
      <c r="AS168" s="129"/>
      <c r="AT168" s="129"/>
      <c r="AU168" s="129"/>
      <c r="AV168" s="129"/>
      <c r="AW168" s="129"/>
      <c r="AX168" s="129"/>
      <c r="AY168" s="129"/>
      <c r="AZ168" s="129"/>
      <c r="BA168" s="129"/>
      <c r="BB168" s="129"/>
      <c r="BC168" s="129"/>
      <c r="BD168" s="129"/>
      <c r="BE168" s="129"/>
      <c r="BF168" s="129"/>
      <c r="BG168" s="129"/>
      <c r="BH168" s="129"/>
      <c r="BI168" s="129"/>
      <c r="BJ168" s="129"/>
      <c r="BK168" s="129"/>
      <c r="BL168" s="129"/>
      <c r="BM168" s="129"/>
      <c r="BN168" s="129"/>
      <c r="BO168" s="129"/>
      <c r="BP168" s="129"/>
      <c r="BQ168" s="129"/>
      <c r="BR168" s="129"/>
      <c r="BS168" s="129"/>
      <c r="BT168" s="129"/>
      <c r="BU168" s="129"/>
      <c r="BV168" s="129"/>
      <c r="BW168" s="129"/>
      <c r="BX168" s="129"/>
      <c r="BY168" s="129"/>
      <c r="BZ168" s="129"/>
      <c r="CA168" s="129"/>
      <c r="CB168" s="116"/>
      <c r="CC168" s="116"/>
      <c r="CD168" s="116"/>
      <c r="CE168" s="116"/>
      <c r="CF168" s="116"/>
      <c r="CG168" s="116"/>
      <c r="CH168" s="116"/>
      <c r="CI168" s="116"/>
      <c r="CJ168" s="116"/>
      <c r="CK168" s="116"/>
      <c r="CL168" s="116"/>
      <c r="CM168" s="116"/>
      <c r="CN168" s="116"/>
      <c r="CO168" s="116"/>
      <c r="CP168" s="116"/>
    </row>
    <row r="169" spans="1:94" ht="19.5" customHeight="1">
      <c r="A169" s="116"/>
      <c r="B169" s="116"/>
      <c r="C169" s="116"/>
      <c r="D169" s="116"/>
      <c r="E169" s="116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  <c r="AA169" s="129"/>
      <c r="AB169" s="129"/>
      <c r="AC169" s="129"/>
      <c r="AD169" s="129"/>
      <c r="AE169" s="129"/>
      <c r="AF169" s="129"/>
      <c r="AG169" s="129"/>
      <c r="AH169" s="129"/>
      <c r="AI169" s="129"/>
      <c r="AJ169" s="129"/>
      <c r="AK169" s="129"/>
      <c r="AL169" s="129"/>
      <c r="AM169" s="129"/>
      <c r="AN169" s="129"/>
      <c r="AO169" s="129"/>
      <c r="AP169" s="129"/>
      <c r="AQ169" s="129"/>
      <c r="AR169" s="129"/>
      <c r="AS169" s="129"/>
      <c r="AT169" s="129"/>
      <c r="AU169" s="129"/>
      <c r="AV169" s="129"/>
      <c r="AW169" s="129"/>
      <c r="AX169" s="129"/>
      <c r="AY169" s="129"/>
      <c r="AZ169" s="129"/>
      <c r="BA169" s="129"/>
      <c r="BB169" s="129"/>
      <c r="BC169" s="129"/>
      <c r="BD169" s="129"/>
      <c r="BE169" s="129"/>
      <c r="BF169" s="129"/>
      <c r="BG169" s="129"/>
      <c r="BH169" s="129"/>
      <c r="BI169" s="129"/>
      <c r="BJ169" s="129"/>
      <c r="BK169" s="129"/>
      <c r="BL169" s="129"/>
      <c r="BM169" s="129"/>
      <c r="BN169" s="129"/>
      <c r="BO169" s="129"/>
      <c r="BP169" s="129"/>
      <c r="BQ169" s="129"/>
      <c r="BR169" s="129"/>
      <c r="BS169" s="129"/>
      <c r="BT169" s="129"/>
      <c r="BU169" s="129"/>
      <c r="BV169" s="129"/>
      <c r="BW169" s="129"/>
      <c r="BX169" s="129"/>
      <c r="BY169" s="129"/>
      <c r="BZ169" s="129"/>
      <c r="CA169" s="129"/>
      <c r="CB169" s="116"/>
      <c r="CC169" s="116"/>
      <c r="CD169" s="116"/>
      <c r="CE169" s="116"/>
      <c r="CF169" s="116"/>
      <c r="CG169" s="116"/>
      <c r="CH169" s="116"/>
      <c r="CI169" s="116"/>
      <c r="CJ169" s="116"/>
      <c r="CK169" s="116"/>
      <c r="CL169" s="116"/>
      <c r="CM169" s="116"/>
      <c r="CN169" s="116"/>
      <c r="CO169" s="116"/>
      <c r="CP169" s="116"/>
    </row>
    <row r="170" spans="1:94" ht="19.5" customHeight="1">
      <c r="A170" s="116"/>
      <c r="B170" s="116"/>
      <c r="C170" s="116"/>
      <c r="D170" s="116"/>
      <c r="E170" s="116"/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  <c r="AA170" s="129"/>
      <c r="AB170" s="129"/>
      <c r="AC170" s="129"/>
      <c r="AD170" s="129"/>
      <c r="AE170" s="129"/>
      <c r="AF170" s="129"/>
      <c r="AG170" s="129"/>
      <c r="AH170" s="129"/>
      <c r="AI170" s="129"/>
      <c r="AJ170" s="129"/>
      <c r="AK170" s="129"/>
      <c r="AL170" s="129"/>
      <c r="AM170" s="129"/>
      <c r="AN170" s="129"/>
      <c r="AO170" s="129"/>
      <c r="AP170" s="129"/>
      <c r="AQ170" s="129"/>
      <c r="AR170" s="129"/>
      <c r="AS170" s="129"/>
      <c r="AT170" s="129"/>
      <c r="AU170" s="129"/>
      <c r="AV170" s="129"/>
      <c r="AW170" s="129"/>
      <c r="AX170" s="129"/>
      <c r="AY170" s="129"/>
      <c r="AZ170" s="129"/>
      <c r="BA170" s="129"/>
      <c r="BB170" s="129"/>
      <c r="BC170" s="129"/>
      <c r="BD170" s="129"/>
      <c r="BE170" s="129"/>
      <c r="BF170" s="129"/>
      <c r="BG170" s="129"/>
      <c r="BH170" s="129"/>
      <c r="BI170" s="129"/>
      <c r="BJ170" s="129"/>
      <c r="BK170" s="129"/>
      <c r="BL170" s="129"/>
      <c r="BM170" s="129"/>
      <c r="BN170" s="129"/>
      <c r="BO170" s="129"/>
      <c r="BP170" s="129"/>
      <c r="BQ170" s="129"/>
      <c r="BR170" s="129"/>
      <c r="BS170" s="129"/>
      <c r="BT170" s="129"/>
      <c r="BU170" s="129"/>
      <c r="BV170" s="129"/>
      <c r="BW170" s="129"/>
      <c r="BX170" s="129"/>
      <c r="BY170" s="129"/>
      <c r="BZ170" s="129"/>
      <c r="CA170" s="129"/>
      <c r="CB170" s="116"/>
      <c r="CC170" s="116"/>
      <c r="CD170" s="116"/>
      <c r="CE170" s="116"/>
      <c r="CF170" s="116"/>
      <c r="CG170" s="116"/>
      <c r="CH170" s="116"/>
      <c r="CI170" s="116"/>
      <c r="CJ170" s="116"/>
      <c r="CK170" s="116"/>
      <c r="CL170" s="116"/>
      <c r="CM170" s="116"/>
      <c r="CN170" s="116"/>
      <c r="CO170" s="116"/>
      <c r="CP170" s="116"/>
    </row>
    <row r="171" spans="1:94" ht="19.5" customHeight="1">
      <c r="A171" s="116"/>
      <c r="B171" s="116"/>
      <c r="C171" s="116"/>
      <c r="D171" s="116"/>
      <c r="E171" s="116"/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  <c r="AA171" s="129"/>
      <c r="AB171" s="129"/>
      <c r="AC171" s="129"/>
      <c r="AD171" s="129"/>
      <c r="AE171" s="129"/>
      <c r="AF171" s="129"/>
      <c r="AG171" s="129"/>
      <c r="AH171" s="129"/>
      <c r="AI171" s="129"/>
      <c r="AJ171" s="129"/>
      <c r="AK171" s="129"/>
      <c r="AL171" s="129"/>
      <c r="AM171" s="129"/>
      <c r="AN171" s="129"/>
      <c r="AO171" s="129"/>
      <c r="AP171" s="129"/>
      <c r="AQ171" s="129"/>
      <c r="AR171" s="129"/>
      <c r="AS171" s="129"/>
      <c r="AT171" s="129"/>
      <c r="AU171" s="129"/>
      <c r="AV171" s="129"/>
      <c r="AW171" s="129"/>
      <c r="AX171" s="129"/>
      <c r="AY171" s="129"/>
      <c r="AZ171" s="129"/>
      <c r="BA171" s="129"/>
      <c r="BB171" s="129"/>
      <c r="BC171" s="129"/>
      <c r="BD171" s="129"/>
      <c r="BE171" s="129"/>
      <c r="BF171" s="129"/>
      <c r="BG171" s="129"/>
      <c r="BH171" s="129"/>
      <c r="BI171" s="129"/>
      <c r="BJ171" s="129"/>
      <c r="BK171" s="129"/>
      <c r="BL171" s="129"/>
      <c r="BM171" s="129"/>
      <c r="BN171" s="129"/>
      <c r="BO171" s="129"/>
      <c r="BP171" s="129"/>
      <c r="BQ171" s="129"/>
      <c r="BR171" s="129"/>
      <c r="BS171" s="129"/>
      <c r="BT171" s="129"/>
      <c r="BU171" s="129"/>
      <c r="BV171" s="129"/>
      <c r="BW171" s="129"/>
      <c r="BX171" s="129"/>
      <c r="BY171" s="129"/>
      <c r="BZ171" s="129"/>
      <c r="CA171" s="129"/>
      <c r="CB171" s="116"/>
      <c r="CC171" s="116"/>
      <c r="CD171" s="116"/>
      <c r="CE171" s="116"/>
      <c r="CF171" s="116"/>
      <c r="CG171" s="116"/>
      <c r="CH171" s="116"/>
      <c r="CI171" s="116"/>
      <c r="CJ171" s="116"/>
      <c r="CK171" s="116"/>
      <c r="CL171" s="116"/>
      <c r="CM171" s="116"/>
      <c r="CN171" s="116"/>
      <c r="CO171" s="116"/>
      <c r="CP171" s="116"/>
    </row>
    <row r="172" spans="1:94" ht="19.5" customHeight="1">
      <c r="A172" s="116"/>
      <c r="B172" s="116"/>
      <c r="C172" s="116"/>
      <c r="D172" s="116"/>
      <c r="E172" s="116"/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  <c r="AA172" s="129"/>
      <c r="AB172" s="129"/>
      <c r="AC172" s="129"/>
      <c r="AD172" s="129"/>
      <c r="AE172" s="129"/>
      <c r="AF172" s="129"/>
      <c r="AG172" s="129"/>
      <c r="AH172" s="129"/>
      <c r="AI172" s="129"/>
      <c r="AJ172" s="129"/>
      <c r="AK172" s="129"/>
      <c r="AL172" s="129"/>
      <c r="AM172" s="129"/>
      <c r="AN172" s="129"/>
      <c r="AO172" s="129"/>
      <c r="AP172" s="129"/>
      <c r="AQ172" s="129"/>
      <c r="AR172" s="129"/>
      <c r="AS172" s="129"/>
      <c r="AT172" s="129"/>
      <c r="AU172" s="129"/>
      <c r="AV172" s="129"/>
      <c r="AW172" s="129"/>
      <c r="AX172" s="129"/>
      <c r="AY172" s="129"/>
      <c r="AZ172" s="129"/>
      <c r="BA172" s="129"/>
      <c r="BB172" s="129"/>
      <c r="BC172" s="129"/>
      <c r="BD172" s="129"/>
      <c r="BE172" s="129"/>
      <c r="BF172" s="129"/>
      <c r="BG172" s="129"/>
      <c r="BH172" s="129"/>
      <c r="BI172" s="129"/>
      <c r="BJ172" s="129"/>
      <c r="BK172" s="129"/>
      <c r="BL172" s="129"/>
      <c r="BM172" s="129"/>
      <c r="BN172" s="129"/>
      <c r="BO172" s="129"/>
      <c r="BP172" s="129"/>
      <c r="BQ172" s="129"/>
      <c r="BR172" s="129"/>
      <c r="BS172" s="129"/>
      <c r="BT172" s="129"/>
      <c r="BU172" s="129"/>
      <c r="BV172" s="129"/>
      <c r="BW172" s="129"/>
      <c r="BX172" s="129"/>
      <c r="BY172" s="129"/>
      <c r="BZ172" s="129"/>
      <c r="CA172" s="129"/>
      <c r="CB172" s="116"/>
      <c r="CC172" s="116"/>
      <c r="CD172" s="116"/>
      <c r="CE172" s="116"/>
      <c r="CF172" s="116"/>
      <c r="CG172" s="116"/>
      <c r="CH172" s="116"/>
      <c r="CI172" s="116"/>
      <c r="CJ172" s="116"/>
      <c r="CK172" s="116"/>
      <c r="CL172" s="116"/>
      <c r="CM172" s="116"/>
      <c r="CN172" s="116"/>
      <c r="CO172" s="116"/>
      <c r="CP172" s="116"/>
    </row>
    <row r="173" spans="1:94" ht="19.5" customHeight="1">
      <c r="A173" s="116"/>
      <c r="B173" s="116"/>
      <c r="C173" s="116"/>
      <c r="D173" s="116"/>
      <c r="E173" s="116"/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  <c r="AA173" s="129"/>
      <c r="AB173" s="129"/>
      <c r="AC173" s="129"/>
      <c r="AD173" s="129"/>
      <c r="AE173" s="129"/>
      <c r="AF173" s="129"/>
      <c r="AG173" s="129"/>
      <c r="AH173" s="129"/>
      <c r="AI173" s="129"/>
      <c r="AJ173" s="129"/>
      <c r="AK173" s="129"/>
      <c r="AL173" s="129"/>
      <c r="AM173" s="129"/>
      <c r="AN173" s="129"/>
      <c r="AO173" s="129"/>
      <c r="AP173" s="129"/>
      <c r="AQ173" s="129"/>
      <c r="AR173" s="129"/>
      <c r="AS173" s="129"/>
      <c r="AT173" s="129"/>
      <c r="AU173" s="129"/>
      <c r="AV173" s="129"/>
      <c r="AW173" s="129"/>
      <c r="AX173" s="129"/>
      <c r="AY173" s="129"/>
      <c r="AZ173" s="129"/>
      <c r="BA173" s="129"/>
      <c r="BB173" s="129"/>
      <c r="BC173" s="129"/>
      <c r="BD173" s="129"/>
      <c r="BE173" s="129"/>
      <c r="BF173" s="129"/>
      <c r="BG173" s="129"/>
      <c r="BH173" s="129"/>
      <c r="BI173" s="129"/>
      <c r="BJ173" s="129"/>
      <c r="BK173" s="129"/>
      <c r="BL173" s="129"/>
      <c r="BM173" s="129"/>
      <c r="BN173" s="129"/>
      <c r="BO173" s="129"/>
      <c r="BP173" s="129"/>
      <c r="BQ173" s="129"/>
      <c r="BR173" s="129"/>
      <c r="BS173" s="129"/>
      <c r="BT173" s="129"/>
      <c r="BU173" s="129"/>
      <c r="BV173" s="129"/>
      <c r="BW173" s="129"/>
      <c r="BX173" s="129"/>
      <c r="BY173" s="129"/>
      <c r="BZ173" s="129"/>
      <c r="CA173" s="129"/>
      <c r="CB173" s="116"/>
      <c r="CC173" s="116"/>
      <c r="CD173" s="116"/>
      <c r="CE173" s="116"/>
      <c r="CF173" s="116"/>
      <c r="CG173" s="116"/>
      <c r="CH173" s="116"/>
      <c r="CI173" s="116"/>
      <c r="CJ173" s="116"/>
      <c r="CK173" s="116"/>
      <c r="CL173" s="116"/>
      <c r="CM173" s="116"/>
      <c r="CN173" s="116"/>
      <c r="CO173" s="116"/>
      <c r="CP173" s="116"/>
    </row>
    <row r="174" spans="1:94" ht="19.5" customHeight="1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  <c r="AA174" s="116"/>
      <c r="AB174" s="116"/>
      <c r="AC174" s="116"/>
      <c r="AD174" s="116"/>
      <c r="AE174" s="116"/>
      <c r="AF174" s="116"/>
      <c r="AG174" s="116"/>
      <c r="AH174" s="116"/>
      <c r="AI174" s="116"/>
      <c r="AJ174" s="116"/>
      <c r="AK174" s="116"/>
      <c r="AL174" s="116"/>
      <c r="AM174" s="116"/>
      <c r="AN174" s="116"/>
      <c r="AO174" s="116"/>
      <c r="AP174" s="116"/>
      <c r="AQ174" s="116"/>
      <c r="AR174" s="116"/>
      <c r="AS174" s="116"/>
      <c r="AT174" s="116"/>
      <c r="AU174" s="116"/>
      <c r="AV174" s="116"/>
      <c r="AW174" s="116"/>
      <c r="AX174" s="116"/>
      <c r="AY174" s="116"/>
      <c r="AZ174" s="116"/>
      <c r="BA174" s="116"/>
      <c r="BB174" s="116"/>
      <c r="BC174" s="116"/>
      <c r="BD174" s="116"/>
      <c r="BE174" s="116"/>
      <c r="BF174" s="116"/>
      <c r="BG174" s="116"/>
      <c r="BH174" s="116"/>
      <c r="BI174" s="116"/>
      <c r="BJ174" s="116"/>
      <c r="BK174" s="116"/>
      <c r="BL174" s="116"/>
      <c r="BM174" s="116"/>
      <c r="BN174" s="116"/>
      <c r="BO174" s="116"/>
      <c r="BP174" s="116"/>
      <c r="BQ174" s="116"/>
      <c r="BR174" s="116"/>
      <c r="BS174" s="116"/>
      <c r="BT174" s="116"/>
      <c r="BU174" s="116"/>
      <c r="BV174" s="116"/>
      <c r="BW174" s="116"/>
      <c r="BX174" s="116"/>
      <c r="BY174" s="116"/>
      <c r="BZ174" s="116"/>
      <c r="CA174" s="116"/>
      <c r="CB174" s="116"/>
      <c r="CC174" s="116"/>
      <c r="CD174" s="116"/>
      <c r="CE174" s="116"/>
      <c r="CF174" s="116"/>
      <c r="CG174" s="116"/>
      <c r="CH174" s="116"/>
      <c r="CI174" s="116"/>
      <c r="CJ174" s="116"/>
      <c r="CK174" s="116"/>
      <c r="CL174" s="116"/>
      <c r="CM174" s="116"/>
      <c r="CN174" s="116"/>
      <c r="CO174" s="116"/>
      <c r="CP174" s="116"/>
    </row>
    <row r="175" spans="1:94" ht="19.5" customHeight="1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  <c r="AA175" s="116"/>
      <c r="AB175" s="116"/>
      <c r="AC175" s="116"/>
      <c r="AD175" s="116"/>
      <c r="AE175" s="116"/>
      <c r="AF175" s="116"/>
      <c r="AG175" s="116"/>
      <c r="AH175" s="116"/>
      <c r="AI175" s="116"/>
      <c r="AJ175" s="116"/>
      <c r="AK175" s="116"/>
      <c r="AL175" s="116"/>
      <c r="AM175" s="116"/>
      <c r="AN175" s="116"/>
      <c r="AO175" s="116"/>
      <c r="AP175" s="116"/>
      <c r="AQ175" s="116"/>
      <c r="AR175" s="116"/>
      <c r="AS175" s="116"/>
      <c r="AT175" s="116"/>
      <c r="AU175" s="116"/>
      <c r="AV175" s="116"/>
      <c r="AW175" s="116"/>
      <c r="AX175" s="116"/>
      <c r="AY175" s="116"/>
      <c r="AZ175" s="116"/>
      <c r="BA175" s="116"/>
      <c r="BB175" s="116"/>
      <c r="BC175" s="116"/>
      <c r="BD175" s="116"/>
      <c r="BE175" s="116"/>
      <c r="BF175" s="116"/>
      <c r="BG175" s="116"/>
      <c r="BH175" s="116"/>
      <c r="BI175" s="116"/>
      <c r="BJ175" s="116"/>
      <c r="BK175" s="116"/>
      <c r="BL175" s="116"/>
      <c r="BM175" s="116"/>
      <c r="BN175" s="116"/>
      <c r="BO175" s="116"/>
      <c r="BP175" s="116"/>
      <c r="BQ175" s="116"/>
      <c r="BR175" s="116"/>
      <c r="BS175" s="116"/>
      <c r="BT175" s="116"/>
      <c r="BU175" s="116"/>
      <c r="BV175" s="116"/>
      <c r="BW175" s="116"/>
      <c r="BX175" s="116"/>
      <c r="BY175" s="116"/>
      <c r="BZ175" s="116"/>
      <c r="CA175" s="116"/>
      <c r="CB175" s="116"/>
      <c r="CC175" s="116"/>
      <c r="CD175" s="116"/>
      <c r="CE175" s="116"/>
      <c r="CF175" s="116"/>
      <c r="CG175" s="116"/>
      <c r="CH175" s="116"/>
      <c r="CI175" s="116"/>
      <c r="CJ175" s="116"/>
      <c r="CK175" s="116"/>
      <c r="CL175" s="116"/>
      <c r="CM175" s="116"/>
      <c r="CN175" s="116"/>
      <c r="CO175" s="116"/>
      <c r="CP175" s="116"/>
    </row>
    <row r="176" spans="1:94" ht="19.5" customHeight="1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  <c r="AB176" s="116"/>
      <c r="AC176" s="116"/>
      <c r="AD176" s="116"/>
      <c r="AE176" s="116"/>
      <c r="AF176" s="116"/>
      <c r="AG176" s="116"/>
      <c r="AH176" s="116"/>
      <c r="AI176" s="116"/>
      <c r="AJ176" s="116"/>
      <c r="AK176" s="116"/>
      <c r="AL176" s="116"/>
      <c r="AM176" s="116"/>
      <c r="AN176" s="116"/>
      <c r="AO176" s="116"/>
      <c r="AP176" s="116"/>
      <c r="AQ176" s="116"/>
      <c r="AR176" s="116"/>
      <c r="AS176" s="116"/>
      <c r="AT176" s="116"/>
      <c r="AU176" s="116"/>
      <c r="AV176" s="116"/>
      <c r="AW176" s="116"/>
      <c r="AX176" s="116"/>
      <c r="AY176" s="116"/>
      <c r="AZ176" s="116"/>
      <c r="BA176" s="116"/>
      <c r="BB176" s="116"/>
      <c r="BC176" s="116"/>
      <c r="BD176" s="116"/>
      <c r="BE176" s="116"/>
      <c r="BF176" s="116"/>
      <c r="BG176" s="116"/>
      <c r="BH176" s="116"/>
      <c r="BI176" s="116"/>
      <c r="BJ176" s="116"/>
      <c r="BK176" s="116"/>
      <c r="BL176" s="116"/>
      <c r="BM176" s="116"/>
      <c r="BN176" s="116"/>
      <c r="BO176" s="116"/>
      <c r="BP176" s="116"/>
      <c r="BQ176" s="116"/>
      <c r="BR176" s="116"/>
      <c r="BS176" s="116"/>
      <c r="BT176" s="116"/>
      <c r="BU176" s="116"/>
      <c r="BV176" s="116"/>
      <c r="BW176" s="116"/>
      <c r="BX176" s="116"/>
      <c r="BY176" s="116"/>
      <c r="BZ176" s="116"/>
      <c r="CA176" s="116"/>
      <c r="CB176" s="116"/>
      <c r="CC176" s="116"/>
      <c r="CD176" s="116"/>
      <c r="CE176" s="116"/>
      <c r="CF176" s="116"/>
      <c r="CG176" s="116"/>
      <c r="CH176" s="116"/>
      <c r="CI176" s="116"/>
      <c r="CJ176" s="116"/>
      <c r="CK176" s="116"/>
      <c r="CL176" s="116"/>
      <c r="CM176" s="116"/>
      <c r="CN176" s="116"/>
      <c r="CO176" s="116"/>
      <c r="CP176" s="116"/>
    </row>
    <row r="177" spans="1:94" ht="19.5" customHeight="1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116"/>
      <c r="AB177" s="116"/>
      <c r="AC177" s="116"/>
      <c r="AD177" s="116"/>
      <c r="AE177" s="116"/>
      <c r="AF177" s="116"/>
      <c r="AG177" s="116"/>
      <c r="AH177" s="116"/>
      <c r="AI177" s="116"/>
      <c r="AJ177" s="116"/>
      <c r="AK177" s="116"/>
      <c r="AL177" s="116"/>
      <c r="AM177" s="116"/>
      <c r="AN177" s="116"/>
      <c r="AO177" s="116"/>
      <c r="AP177" s="116"/>
      <c r="AQ177" s="116"/>
      <c r="AR177" s="116"/>
      <c r="AS177" s="116"/>
      <c r="AT177" s="116"/>
      <c r="AU177" s="116"/>
      <c r="AV177" s="116"/>
      <c r="AW177" s="116"/>
      <c r="AX177" s="116"/>
      <c r="AY177" s="116"/>
      <c r="AZ177" s="116"/>
      <c r="BA177" s="116"/>
      <c r="BB177" s="116"/>
      <c r="BC177" s="116"/>
      <c r="BD177" s="116"/>
      <c r="BE177" s="116"/>
      <c r="BF177" s="116"/>
      <c r="BG177" s="116"/>
      <c r="BH177" s="116"/>
      <c r="BI177" s="116"/>
      <c r="BJ177" s="116"/>
      <c r="BK177" s="116"/>
      <c r="BL177" s="116"/>
      <c r="BM177" s="116"/>
      <c r="BN177" s="116"/>
      <c r="BO177" s="116"/>
      <c r="BP177" s="116"/>
      <c r="BQ177" s="116"/>
      <c r="BR177" s="116"/>
      <c r="BS177" s="116"/>
      <c r="BT177" s="116"/>
      <c r="BU177" s="116"/>
      <c r="BV177" s="116"/>
      <c r="BW177" s="116"/>
      <c r="BX177" s="116"/>
      <c r="BY177" s="116"/>
      <c r="BZ177" s="116"/>
      <c r="CA177" s="116"/>
      <c r="CB177" s="116"/>
      <c r="CC177" s="116"/>
      <c r="CD177" s="116"/>
      <c r="CE177" s="116"/>
      <c r="CF177" s="116"/>
      <c r="CG177" s="116"/>
      <c r="CH177" s="116"/>
      <c r="CI177" s="116"/>
      <c r="CJ177" s="116"/>
      <c r="CK177" s="116"/>
      <c r="CL177" s="116"/>
      <c r="CM177" s="116"/>
      <c r="CN177" s="116"/>
      <c r="CO177" s="116"/>
      <c r="CP177" s="116"/>
    </row>
    <row r="178" spans="1:94" ht="19.5" customHeight="1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116"/>
      <c r="AB178" s="116"/>
      <c r="AC178" s="116"/>
      <c r="AD178" s="116"/>
      <c r="AE178" s="116"/>
      <c r="AF178" s="116"/>
      <c r="AG178" s="116"/>
      <c r="AH178" s="116"/>
      <c r="AI178" s="116"/>
      <c r="AJ178" s="116"/>
      <c r="AK178" s="116"/>
      <c r="AL178" s="116"/>
      <c r="AM178" s="116"/>
      <c r="AN178" s="116"/>
      <c r="AO178" s="116"/>
      <c r="AP178" s="116"/>
      <c r="AQ178" s="116"/>
      <c r="AR178" s="116"/>
      <c r="AS178" s="116"/>
      <c r="AT178" s="116"/>
      <c r="AU178" s="116"/>
      <c r="AV178" s="116"/>
      <c r="AW178" s="116"/>
      <c r="AX178" s="116"/>
      <c r="AY178" s="116"/>
      <c r="AZ178" s="116"/>
      <c r="BA178" s="116"/>
      <c r="BB178" s="116"/>
      <c r="BC178" s="116"/>
      <c r="BD178" s="116"/>
      <c r="BE178" s="116"/>
      <c r="BF178" s="116"/>
      <c r="BG178" s="116"/>
      <c r="BH178" s="116"/>
      <c r="BI178" s="116"/>
      <c r="BJ178" s="116"/>
      <c r="BK178" s="116"/>
      <c r="BL178" s="116"/>
      <c r="BM178" s="116"/>
      <c r="BN178" s="116"/>
      <c r="BO178" s="116"/>
      <c r="BP178" s="116"/>
      <c r="BQ178" s="116"/>
      <c r="BR178" s="116"/>
      <c r="BS178" s="116"/>
      <c r="BT178" s="116"/>
      <c r="BU178" s="116"/>
      <c r="BV178" s="116"/>
      <c r="BW178" s="116"/>
      <c r="BX178" s="116"/>
      <c r="BY178" s="116"/>
      <c r="BZ178" s="116"/>
      <c r="CA178" s="116"/>
      <c r="CB178" s="116"/>
      <c r="CC178" s="116"/>
      <c r="CD178" s="116"/>
      <c r="CE178" s="116"/>
      <c r="CF178" s="116"/>
      <c r="CG178" s="116"/>
      <c r="CH178" s="116"/>
      <c r="CI178" s="116"/>
      <c r="CJ178" s="116"/>
      <c r="CK178" s="116"/>
      <c r="CL178" s="116"/>
      <c r="CM178" s="116"/>
      <c r="CN178" s="116"/>
      <c r="CO178" s="116"/>
      <c r="CP178" s="116"/>
    </row>
    <row r="179" spans="1:94" ht="19.5" customHeight="1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  <c r="AA179" s="116"/>
      <c r="AB179" s="116"/>
      <c r="AC179" s="116"/>
      <c r="AD179" s="116"/>
      <c r="AE179" s="116"/>
      <c r="AF179" s="116"/>
      <c r="AG179" s="116"/>
      <c r="AH179" s="116"/>
      <c r="AI179" s="116"/>
      <c r="AJ179" s="116"/>
      <c r="AK179" s="116"/>
      <c r="AL179" s="116"/>
      <c r="AM179" s="116"/>
      <c r="AN179" s="116"/>
      <c r="AO179" s="116"/>
      <c r="AP179" s="116"/>
      <c r="AQ179" s="116"/>
      <c r="AR179" s="116"/>
      <c r="AS179" s="116"/>
      <c r="AT179" s="116"/>
      <c r="AU179" s="116"/>
      <c r="AV179" s="116"/>
      <c r="AW179" s="116"/>
      <c r="AX179" s="116"/>
      <c r="AY179" s="116"/>
      <c r="AZ179" s="116"/>
      <c r="BA179" s="116"/>
      <c r="BB179" s="116"/>
      <c r="BC179" s="116"/>
      <c r="BD179" s="116"/>
      <c r="BE179" s="116"/>
      <c r="BF179" s="116"/>
      <c r="BG179" s="116"/>
      <c r="BH179" s="116"/>
      <c r="BI179" s="116"/>
      <c r="BJ179" s="116"/>
      <c r="BK179" s="116"/>
      <c r="BL179" s="116"/>
      <c r="BM179" s="116"/>
      <c r="BN179" s="116"/>
      <c r="BO179" s="116"/>
      <c r="BP179" s="116"/>
      <c r="BQ179" s="116"/>
      <c r="BR179" s="116"/>
      <c r="BS179" s="116"/>
      <c r="BT179" s="116"/>
      <c r="BU179" s="116"/>
      <c r="BV179" s="116"/>
      <c r="BW179" s="116"/>
      <c r="BX179" s="116"/>
      <c r="BY179" s="116"/>
      <c r="BZ179" s="116"/>
      <c r="CA179" s="116"/>
      <c r="CB179" s="116"/>
      <c r="CC179" s="116"/>
      <c r="CD179" s="116"/>
      <c r="CE179" s="116"/>
      <c r="CF179" s="116"/>
      <c r="CG179" s="116"/>
      <c r="CH179" s="116"/>
      <c r="CI179" s="116"/>
      <c r="CJ179" s="116"/>
      <c r="CK179" s="116"/>
      <c r="CL179" s="116"/>
      <c r="CM179" s="116"/>
      <c r="CN179" s="116"/>
      <c r="CO179" s="116"/>
      <c r="CP179" s="116"/>
    </row>
    <row r="180" spans="1:94" ht="19.5" customHeight="1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  <c r="AB180" s="116"/>
      <c r="AC180" s="116"/>
      <c r="AD180" s="116"/>
      <c r="AE180" s="116"/>
      <c r="AF180" s="116"/>
      <c r="AG180" s="116"/>
      <c r="AH180" s="116"/>
      <c r="AI180" s="116"/>
      <c r="AJ180" s="116"/>
      <c r="AK180" s="116"/>
      <c r="AL180" s="116"/>
      <c r="AM180" s="116"/>
      <c r="AN180" s="116"/>
      <c r="AO180" s="116"/>
      <c r="AP180" s="116"/>
      <c r="AQ180" s="116"/>
      <c r="AR180" s="116"/>
      <c r="AS180" s="116"/>
      <c r="AT180" s="116"/>
      <c r="AU180" s="116"/>
      <c r="AV180" s="116"/>
      <c r="AW180" s="116"/>
      <c r="AX180" s="116"/>
      <c r="AY180" s="116"/>
      <c r="AZ180" s="116"/>
      <c r="BA180" s="116"/>
      <c r="BB180" s="116"/>
      <c r="BC180" s="116"/>
      <c r="BD180" s="116"/>
      <c r="BE180" s="116"/>
      <c r="BF180" s="116"/>
      <c r="BG180" s="116"/>
      <c r="BH180" s="116"/>
      <c r="BI180" s="116"/>
      <c r="BJ180" s="116"/>
      <c r="BK180" s="116"/>
      <c r="BL180" s="116"/>
      <c r="BM180" s="116"/>
      <c r="BN180" s="116"/>
      <c r="BO180" s="116"/>
      <c r="BP180" s="116"/>
      <c r="BQ180" s="116"/>
      <c r="BR180" s="116"/>
      <c r="BS180" s="116"/>
      <c r="BT180" s="116"/>
      <c r="BU180" s="116"/>
      <c r="BV180" s="116"/>
      <c r="BW180" s="116"/>
      <c r="BX180" s="116"/>
      <c r="BY180" s="116"/>
      <c r="BZ180" s="116"/>
      <c r="CA180" s="116"/>
      <c r="CB180" s="116"/>
      <c r="CC180" s="116"/>
      <c r="CD180" s="116"/>
      <c r="CE180" s="116"/>
      <c r="CF180" s="116"/>
      <c r="CG180" s="116"/>
      <c r="CH180" s="116"/>
      <c r="CI180" s="116"/>
      <c r="CJ180" s="116"/>
      <c r="CK180" s="116"/>
      <c r="CL180" s="116"/>
      <c r="CM180" s="116"/>
      <c r="CN180" s="116"/>
      <c r="CO180" s="116"/>
      <c r="CP180" s="116"/>
    </row>
    <row r="181" spans="1:94" ht="19.5" customHeight="1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116"/>
      <c r="AB181" s="116"/>
      <c r="AC181" s="116"/>
      <c r="AD181" s="116"/>
      <c r="AE181" s="116"/>
      <c r="AF181" s="116"/>
      <c r="AG181" s="116"/>
      <c r="AH181" s="116"/>
      <c r="AI181" s="116"/>
      <c r="AJ181" s="116"/>
      <c r="AK181" s="116"/>
      <c r="AL181" s="116"/>
      <c r="AM181" s="116"/>
      <c r="AN181" s="116"/>
      <c r="AO181" s="116"/>
      <c r="AP181" s="116"/>
      <c r="AQ181" s="116"/>
      <c r="AR181" s="116"/>
      <c r="AS181" s="116"/>
      <c r="AT181" s="116"/>
      <c r="AU181" s="116"/>
      <c r="AV181" s="116"/>
      <c r="AW181" s="116"/>
      <c r="AX181" s="116"/>
      <c r="AY181" s="116"/>
      <c r="AZ181" s="116"/>
      <c r="BA181" s="116"/>
      <c r="BB181" s="116"/>
      <c r="BC181" s="116"/>
      <c r="BD181" s="116"/>
      <c r="BE181" s="116"/>
      <c r="BF181" s="116"/>
      <c r="BG181" s="116"/>
      <c r="BH181" s="116"/>
      <c r="BI181" s="116"/>
      <c r="BJ181" s="116"/>
      <c r="BK181" s="116"/>
      <c r="BL181" s="116"/>
      <c r="BM181" s="116"/>
      <c r="BN181" s="116"/>
      <c r="BO181" s="116"/>
      <c r="BP181" s="116"/>
      <c r="BQ181" s="116"/>
      <c r="BR181" s="116"/>
      <c r="BS181" s="116"/>
      <c r="BT181" s="116"/>
      <c r="BU181" s="116"/>
      <c r="BV181" s="116"/>
      <c r="BW181" s="116"/>
      <c r="BX181" s="116"/>
      <c r="BY181" s="116"/>
      <c r="BZ181" s="116"/>
      <c r="CA181" s="116"/>
      <c r="CB181" s="116"/>
      <c r="CC181" s="116"/>
      <c r="CD181" s="116"/>
      <c r="CE181" s="116"/>
      <c r="CF181" s="116"/>
      <c r="CG181" s="116"/>
      <c r="CH181" s="116"/>
      <c r="CI181" s="116"/>
      <c r="CJ181" s="116"/>
      <c r="CK181" s="116"/>
      <c r="CL181" s="116"/>
      <c r="CM181" s="116"/>
      <c r="CN181" s="116"/>
      <c r="CO181" s="116"/>
      <c r="CP181" s="116"/>
    </row>
    <row r="182" spans="1:94" ht="19.5" customHeight="1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  <c r="AB182" s="116"/>
      <c r="AC182" s="116"/>
      <c r="AD182" s="116"/>
      <c r="AE182" s="116"/>
      <c r="AF182" s="116"/>
      <c r="AG182" s="116"/>
      <c r="AH182" s="116"/>
      <c r="AI182" s="116"/>
      <c r="AJ182" s="116"/>
      <c r="AK182" s="116"/>
      <c r="AL182" s="116"/>
      <c r="AM182" s="116"/>
      <c r="AN182" s="116"/>
      <c r="AO182" s="116"/>
      <c r="AP182" s="116"/>
      <c r="AQ182" s="116"/>
      <c r="AR182" s="116"/>
      <c r="AS182" s="116"/>
      <c r="AT182" s="116"/>
      <c r="AU182" s="116"/>
      <c r="AV182" s="116"/>
      <c r="AW182" s="116"/>
      <c r="AX182" s="116"/>
      <c r="AY182" s="116"/>
      <c r="AZ182" s="116"/>
      <c r="BA182" s="116"/>
      <c r="BB182" s="116"/>
      <c r="BC182" s="116"/>
      <c r="BD182" s="116"/>
      <c r="BE182" s="116"/>
      <c r="BF182" s="116"/>
      <c r="BG182" s="116"/>
      <c r="BH182" s="116"/>
      <c r="BI182" s="116"/>
      <c r="BJ182" s="116"/>
      <c r="BK182" s="116"/>
      <c r="BL182" s="116"/>
      <c r="BM182" s="116"/>
      <c r="BN182" s="116"/>
      <c r="BO182" s="116"/>
      <c r="BP182" s="116"/>
      <c r="BQ182" s="116"/>
      <c r="BR182" s="116"/>
      <c r="BS182" s="116"/>
      <c r="BT182" s="116"/>
      <c r="BU182" s="116"/>
      <c r="BV182" s="116"/>
      <c r="BW182" s="116"/>
      <c r="BX182" s="116"/>
      <c r="BY182" s="116"/>
      <c r="BZ182" s="116"/>
      <c r="CA182" s="116"/>
      <c r="CB182" s="116"/>
      <c r="CC182" s="116"/>
      <c r="CD182" s="116"/>
      <c r="CE182" s="116"/>
      <c r="CF182" s="116"/>
      <c r="CG182" s="116"/>
      <c r="CH182" s="116"/>
      <c r="CI182" s="116"/>
      <c r="CJ182" s="116"/>
      <c r="CK182" s="116"/>
      <c r="CL182" s="116"/>
      <c r="CM182" s="116"/>
      <c r="CN182" s="116"/>
      <c r="CO182" s="116"/>
      <c r="CP182" s="116"/>
    </row>
    <row r="183" spans="1:94" ht="19.5" customHeight="1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  <c r="AB183" s="116"/>
      <c r="AC183" s="116"/>
      <c r="AD183" s="116"/>
      <c r="AE183" s="116"/>
      <c r="AF183" s="116"/>
      <c r="AG183" s="116"/>
      <c r="AH183" s="116"/>
      <c r="AI183" s="116"/>
      <c r="AJ183" s="116"/>
      <c r="AK183" s="116"/>
      <c r="AL183" s="116"/>
      <c r="AM183" s="116"/>
      <c r="AN183" s="116"/>
      <c r="AO183" s="116"/>
      <c r="AP183" s="116"/>
      <c r="AQ183" s="116"/>
      <c r="AR183" s="116"/>
      <c r="AS183" s="116"/>
      <c r="AT183" s="116"/>
      <c r="AU183" s="116"/>
      <c r="AV183" s="116"/>
      <c r="AW183" s="116"/>
      <c r="AX183" s="116"/>
      <c r="AY183" s="116"/>
      <c r="AZ183" s="116"/>
      <c r="BA183" s="116"/>
      <c r="BB183" s="116"/>
      <c r="BC183" s="116"/>
      <c r="BD183" s="116"/>
      <c r="BE183" s="116"/>
      <c r="BF183" s="116"/>
      <c r="BG183" s="116"/>
      <c r="BH183" s="116"/>
      <c r="BI183" s="116"/>
      <c r="BJ183" s="116"/>
      <c r="BK183" s="116"/>
      <c r="BL183" s="116"/>
      <c r="BM183" s="116"/>
      <c r="BN183" s="116"/>
      <c r="BO183" s="116"/>
      <c r="BP183" s="116"/>
      <c r="BQ183" s="116"/>
      <c r="BR183" s="116"/>
      <c r="BS183" s="116"/>
      <c r="BT183" s="116"/>
      <c r="BU183" s="116"/>
      <c r="BV183" s="116"/>
      <c r="BW183" s="116"/>
      <c r="BX183" s="116"/>
      <c r="BY183" s="116"/>
      <c r="BZ183" s="116"/>
      <c r="CA183" s="116"/>
      <c r="CB183" s="116"/>
      <c r="CC183" s="116"/>
      <c r="CD183" s="116"/>
      <c r="CE183" s="116"/>
      <c r="CF183" s="116"/>
      <c r="CG183" s="116"/>
      <c r="CH183" s="116"/>
      <c r="CI183" s="116"/>
      <c r="CJ183" s="116"/>
      <c r="CK183" s="116"/>
      <c r="CL183" s="116"/>
      <c r="CM183" s="116"/>
      <c r="CN183" s="116"/>
      <c r="CO183" s="116"/>
      <c r="CP183" s="116"/>
    </row>
    <row r="184" spans="1:94" ht="19.5" customHeight="1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  <c r="AB184" s="116"/>
      <c r="AC184" s="116"/>
      <c r="AD184" s="116"/>
      <c r="AE184" s="116"/>
      <c r="AF184" s="116"/>
      <c r="AG184" s="116"/>
      <c r="AH184" s="116"/>
      <c r="AI184" s="116"/>
      <c r="AJ184" s="116"/>
      <c r="AK184" s="116"/>
      <c r="AL184" s="116"/>
      <c r="AM184" s="116"/>
      <c r="AN184" s="116"/>
      <c r="AO184" s="116"/>
      <c r="AP184" s="116"/>
      <c r="AQ184" s="116"/>
      <c r="AR184" s="116"/>
      <c r="AS184" s="116"/>
      <c r="AT184" s="116"/>
      <c r="AU184" s="116"/>
      <c r="AV184" s="116"/>
      <c r="AW184" s="116"/>
      <c r="AX184" s="116"/>
      <c r="AY184" s="116"/>
      <c r="AZ184" s="116"/>
      <c r="BA184" s="116"/>
      <c r="BB184" s="116"/>
      <c r="BC184" s="116"/>
      <c r="BD184" s="116"/>
      <c r="BE184" s="116"/>
      <c r="BF184" s="116"/>
      <c r="BG184" s="116"/>
      <c r="BH184" s="116"/>
      <c r="BI184" s="116"/>
      <c r="BJ184" s="116"/>
      <c r="BK184" s="116"/>
      <c r="BL184" s="116"/>
      <c r="BM184" s="116"/>
      <c r="BN184" s="116"/>
      <c r="BO184" s="116"/>
      <c r="BP184" s="116"/>
      <c r="BQ184" s="116"/>
      <c r="BR184" s="116"/>
      <c r="BS184" s="116"/>
      <c r="BT184" s="116"/>
      <c r="BU184" s="116"/>
      <c r="BV184" s="116"/>
      <c r="BW184" s="116"/>
      <c r="BX184" s="116"/>
      <c r="BY184" s="116"/>
      <c r="BZ184" s="116"/>
      <c r="CA184" s="116"/>
      <c r="CB184" s="116"/>
      <c r="CC184" s="116"/>
      <c r="CD184" s="116"/>
      <c r="CE184" s="116"/>
      <c r="CF184" s="116"/>
      <c r="CG184" s="116"/>
      <c r="CH184" s="116"/>
      <c r="CI184" s="116"/>
      <c r="CJ184" s="116"/>
      <c r="CK184" s="116"/>
      <c r="CL184" s="116"/>
      <c r="CM184" s="116"/>
      <c r="CN184" s="116"/>
      <c r="CO184" s="116"/>
      <c r="CP184" s="116"/>
    </row>
    <row r="185" spans="1:94" ht="19.5" customHeight="1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  <c r="AB185" s="116"/>
      <c r="AC185" s="116"/>
      <c r="AD185" s="116"/>
      <c r="AE185" s="116"/>
      <c r="AF185" s="116"/>
      <c r="AG185" s="116"/>
      <c r="AH185" s="116"/>
      <c r="AI185" s="116"/>
      <c r="AJ185" s="116"/>
      <c r="AK185" s="116"/>
      <c r="AL185" s="116"/>
      <c r="AM185" s="116"/>
      <c r="AN185" s="116"/>
      <c r="AO185" s="116"/>
      <c r="AP185" s="116"/>
      <c r="AQ185" s="116"/>
      <c r="AR185" s="116"/>
      <c r="AS185" s="116"/>
      <c r="AT185" s="116"/>
      <c r="AU185" s="116"/>
      <c r="AV185" s="116"/>
      <c r="AW185" s="116"/>
      <c r="AX185" s="116"/>
      <c r="AY185" s="116"/>
      <c r="AZ185" s="116"/>
      <c r="BA185" s="116"/>
      <c r="BB185" s="116"/>
      <c r="BC185" s="116"/>
      <c r="BD185" s="116"/>
      <c r="BE185" s="116"/>
      <c r="BF185" s="116"/>
      <c r="BG185" s="116"/>
      <c r="BH185" s="116"/>
      <c r="BI185" s="116"/>
      <c r="BJ185" s="116"/>
      <c r="BK185" s="116"/>
      <c r="BL185" s="116"/>
      <c r="BM185" s="116"/>
      <c r="BN185" s="116"/>
      <c r="BO185" s="116"/>
      <c r="BP185" s="116"/>
      <c r="BQ185" s="116"/>
      <c r="BR185" s="116"/>
      <c r="BS185" s="116"/>
      <c r="BT185" s="116"/>
      <c r="BU185" s="116"/>
      <c r="BV185" s="116"/>
      <c r="BW185" s="116"/>
      <c r="BX185" s="116"/>
      <c r="BY185" s="116"/>
      <c r="BZ185" s="116"/>
      <c r="CA185" s="116"/>
      <c r="CB185" s="116"/>
      <c r="CC185" s="116"/>
      <c r="CD185" s="116"/>
      <c r="CE185" s="116"/>
      <c r="CF185" s="116"/>
      <c r="CG185" s="116"/>
      <c r="CH185" s="116"/>
      <c r="CI185" s="116"/>
      <c r="CJ185" s="116"/>
      <c r="CK185" s="116"/>
      <c r="CL185" s="116"/>
      <c r="CM185" s="116"/>
      <c r="CN185" s="116"/>
      <c r="CO185" s="116"/>
      <c r="CP185" s="116"/>
    </row>
    <row r="186" spans="1:94" ht="19.5" customHeight="1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F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Q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  <c r="BB186" s="116"/>
      <c r="BC186" s="116"/>
      <c r="BD186" s="116"/>
      <c r="BE186" s="116"/>
      <c r="BF186" s="116"/>
      <c r="BG186" s="116"/>
      <c r="BH186" s="116"/>
      <c r="BI186" s="116"/>
      <c r="BJ186" s="116"/>
      <c r="BK186" s="116"/>
      <c r="BL186" s="116"/>
      <c r="BM186" s="116"/>
      <c r="BN186" s="116"/>
      <c r="BO186" s="116"/>
      <c r="BP186" s="116"/>
      <c r="BQ186" s="116"/>
      <c r="BR186" s="116"/>
      <c r="BS186" s="116"/>
      <c r="BT186" s="116"/>
      <c r="BU186" s="116"/>
      <c r="BV186" s="116"/>
      <c r="BW186" s="116"/>
      <c r="BX186" s="116"/>
      <c r="BY186" s="116"/>
      <c r="BZ186" s="116"/>
      <c r="CA186" s="116"/>
      <c r="CB186" s="116"/>
      <c r="CC186" s="116"/>
      <c r="CD186" s="116"/>
      <c r="CE186" s="116"/>
      <c r="CF186" s="116"/>
      <c r="CG186" s="116"/>
      <c r="CH186" s="116"/>
      <c r="CI186" s="116"/>
      <c r="CJ186" s="116"/>
      <c r="CK186" s="116"/>
      <c r="CL186" s="116"/>
      <c r="CM186" s="116"/>
      <c r="CN186" s="116"/>
      <c r="CO186" s="116"/>
      <c r="CP186" s="116"/>
    </row>
    <row r="187" spans="1:94" ht="19.5" customHeight="1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  <c r="AA187" s="116"/>
      <c r="AB187" s="116"/>
      <c r="AC187" s="116"/>
      <c r="AD187" s="116"/>
      <c r="AE187" s="116"/>
      <c r="AF187" s="116"/>
      <c r="AG187" s="116"/>
      <c r="AH187" s="116"/>
      <c r="AI187" s="116"/>
      <c r="AJ187" s="116"/>
      <c r="AK187" s="116"/>
      <c r="AL187" s="116"/>
      <c r="AM187" s="116"/>
      <c r="AN187" s="116"/>
      <c r="AO187" s="116"/>
      <c r="AP187" s="116"/>
      <c r="AQ187" s="116"/>
      <c r="AR187" s="116"/>
      <c r="AS187" s="116"/>
      <c r="AT187" s="116"/>
      <c r="AU187" s="116"/>
      <c r="AV187" s="116"/>
      <c r="AW187" s="116"/>
      <c r="AX187" s="116"/>
      <c r="AY187" s="116"/>
      <c r="AZ187" s="116"/>
      <c r="BA187" s="116"/>
      <c r="BB187" s="116"/>
      <c r="BC187" s="116"/>
      <c r="BD187" s="116"/>
      <c r="BE187" s="116"/>
      <c r="BF187" s="116"/>
      <c r="BG187" s="116"/>
      <c r="BH187" s="116"/>
      <c r="BI187" s="116"/>
      <c r="BJ187" s="116"/>
      <c r="BK187" s="116"/>
      <c r="BL187" s="116"/>
      <c r="BM187" s="116"/>
      <c r="BN187" s="116"/>
      <c r="BO187" s="116"/>
      <c r="BP187" s="116"/>
      <c r="BQ187" s="116"/>
      <c r="BR187" s="116"/>
      <c r="BS187" s="116"/>
      <c r="BT187" s="116"/>
      <c r="BU187" s="116"/>
      <c r="BV187" s="116"/>
      <c r="BW187" s="116"/>
      <c r="BX187" s="116"/>
      <c r="BY187" s="116"/>
      <c r="BZ187" s="116"/>
      <c r="CA187" s="116"/>
      <c r="CB187" s="116"/>
      <c r="CC187" s="116"/>
      <c r="CD187" s="116"/>
      <c r="CE187" s="116"/>
      <c r="CF187" s="116"/>
      <c r="CG187" s="116"/>
      <c r="CH187" s="116"/>
      <c r="CI187" s="116"/>
      <c r="CJ187" s="116"/>
      <c r="CK187" s="116"/>
      <c r="CL187" s="116"/>
      <c r="CM187" s="116"/>
      <c r="CN187" s="116"/>
      <c r="CO187" s="116"/>
      <c r="CP187" s="116"/>
    </row>
    <row r="188" spans="1:94" ht="19.5" customHeight="1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  <c r="AA188" s="116"/>
      <c r="AB188" s="116"/>
      <c r="AC188" s="116"/>
      <c r="AD188" s="116"/>
      <c r="AE188" s="116"/>
      <c r="AF188" s="116"/>
      <c r="AG188" s="116"/>
      <c r="AH188" s="116"/>
      <c r="AI188" s="116"/>
      <c r="AJ188" s="116"/>
      <c r="AK188" s="116"/>
      <c r="AL188" s="116"/>
      <c r="AM188" s="116"/>
      <c r="AN188" s="116"/>
      <c r="AO188" s="116"/>
      <c r="AP188" s="116"/>
      <c r="AQ188" s="116"/>
      <c r="AR188" s="116"/>
      <c r="AS188" s="116"/>
      <c r="AT188" s="116"/>
      <c r="AU188" s="116"/>
      <c r="AV188" s="116"/>
      <c r="AW188" s="116"/>
      <c r="AX188" s="116"/>
      <c r="AY188" s="116"/>
      <c r="AZ188" s="116"/>
      <c r="BA188" s="116"/>
      <c r="BB188" s="116"/>
      <c r="BC188" s="116"/>
      <c r="BD188" s="116"/>
      <c r="BE188" s="116"/>
      <c r="BF188" s="116"/>
      <c r="BG188" s="116"/>
      <c r="BH188" s="116"/>
      <c r="BI188" s="116"/>
      <c r="BJ188" s="116"/>
      <c r="BK188" s="116"/>
      <c r="BL188" s="116"/>
      <c r="BM188" s="116"/>
      <c r="BN188" s="116"/>
      <c r="BO188" s="116"/>
      <c r="BP188" s="116"/>
      <c r="BQ188" s="116"/>
      <c r="BR188" s="116"/>
      <c r="BS188" s="116"/>
      <c r="BT188" s="116"/>
      <c r="BU188" s="116"/>
      <c r="BV188" s="116"/>
      <c r="BW188" s="116"/>
      <c r="BX188" s="116"/>
      <c r="BY188" s="116"/>
      <c r="BZ188" s="116"/>
      <c r="CA188" s="116"/>
      <c r="CB188" s="116"/>
      <c r="CC188" s="116"/>
      <c r="CD188" s="116"/>
      <c r="CE188" s="116"/>
      <c r="CF188" s="116"/>
      <c r="CG188" s="116"/>
      <c r="CH188" s="116"/>
      <c r="CI188" s="116"/>
      <c r="CJ188" s="116"/>
      <c r="CK188" s="116"/>
      <c r="CL188" s="116"/>
      <c r="CM188" s="116"/>
      <c r="CN188" s="116"/>
      <c r="CO188" s="116"/>
      <c r="CP188" s="116"/>
    </row>
    <row r="189" spans="1:94" ht="19.5" customHeight="1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  <c r="AA189" s="116"/>
      <c r="AB189" s="116"/>
      <c r="AC189" s="116"/>
      <c r="AD189" s="116"/>
      <c r="AE189" s="116"/>
      <c r="AF189" s="116"/>
      <c r="AG189" s="116"/>
      <c r="AH189" s="116"/>
      <c r="AI189" s="116"/>
      <c r="AJ189" s="116"/>
      <c r="AK189" s="116"/>
      <c r="AL189" s="116"/>
      <c r="AM189" s="116"/>
      <c r="AN189" s="116"/>
      <c r="AO189" s="116"/>
      <c r="AP189" s="116"/>
      <c r="AQ189" s="116"/>
      <c r="AR189" s="116"/>
      <c r="AS189" s="116"/>
      <c r="AT189" s="116"/>
      <c r="AU189" s="116"/>
      <c r="AV189" s="116"/>
      <c r="AW189" s="116"/>
      <c r="AX189" s="116"/>
      <c r="AY189" s="116"/>
      <c r="AZ189" s="116"/>
      <c r="BA189" s="116"/>
      <c r="BB189" s="116"/>
      <c r="BC189" s="116"/>
      <c r="BD189" s="116"/>
      <c r="BE189" s="116"/>
      <c r="BF189" s="116"/>
      <c r="BG189" s="116"/>
      <c r="BH189" s="116"/>
      <c r="BI189" s="116"/>
      <c r="BJ189" s="116"/>
      <c r="BK189" s="116"/>
      <c r="BL189" s="116"/>
      <c r="BM189" s="116"/>
      <c r="BN189" s="116"/>
      <c r="BO189" s="116"/>
      <c r="BP189" s="116"/>
      <c r="BQ189" s="116"/>
      <c r="BR189" s="116"/>
      <c r="BS189" s="116"/>
      <c r="BT189" s="116"/>
      <c r="BU189" s="116"/>
      <c r="BV189" s="116"/>
      <c r="BW189" s="116"/>
      <c r="BX189" s="116"/>
      <c r="BY189" s="116"/>
      <c r="BZ189" s="116"/>
      <c r="CA189" s="116"/>
      <c r="CB189" s="116"/>
      <c r="CC189" s="116"/>
      <c r="CD189" s="116"/>
      <c r="CE189" s="116"/>
      <c r="CF189" s="116"/>
      <c r="CG189" s="116"/>
      <c r="CH189" s="116"/>
      <c r="CI189" s="116"/>
      <c r="CJ189" s="116"/>
      <c r="CK189" s="116"/>
      <c r="CL189" s="116"/>
      <c r="CM189" s="116"/>
      <c r="CN189" s="116"/>
      <c r="CO189" s="116"/>
      <c r="CP189" s="116"/>
    </row>
    <row r="190" spans="1:94" ht="19.5" customHeight="1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  <c r="AB190" s="116"/>
      <c r="AC190" s="116"/>
      <c r="AD190" s="116"/>
      <c r="AE190" s="116"/>
      <c r="AF190" s="116"/>
      <c r="AG190" s="116"/>
      <c r="AH190" s="116"/>
      <c r="AI190" s="116"/>
      <c r="AJ190" s="116"/>
      <c r="AK190" s="116"/>
      <c r="AL190" s="116"/>
      <c r="AM190" s="116"/>
      <c r="AN190" s="116"/>
      <c r="AO190" s="116"/>
      <c r="AP190" s="116"/>
      <c r="AQ190" s="116"/>
      <c r="AR190" s="116"/>
      <c r="AS190" s="116"/>
      <c r="AT190" s="116"/>
      <c r="AU190" s="116"/>
      <c r="AV190" s="116"/>
      <c r="AW190" s="116"/>
      <c r="AX190" s="116"/>
      <c r="AY190" s="116"/>
      <c r="AZ190" s="116"/>
      <c r="BA190" s="116"/>
      <c r="BB190" s="116"/>
      <c r="BC190" s="116"/>
      <c r="BD190" s="116"/>
      <c r="BE190" s="116"/>
      <c r="BF190" s="116"/>
      <c r="BG190" s="116"/>
      <c r="BH190" s="116"/>
      <c r="BI190" s="116"/>
      <c r="BJ190" s="116"/>
      <c r="BK190" s="116"/>
      <c r="BL190" s="116"/>
      <c r="BM190" s="116"/>
      <c r="BN190" s="116"/>
      <c r="BO190" s="116"/>
      <c r="BP190" s="116"/>
      <c r="BQ190" s="116"/>
      <c r="BR190" s="116"/>
      <c r="BS190" s="116"/>
      <c r="BT190" s="116"/>
      <c r="BU190" s="116"/>
      <c r="BV190" s="116"/>
      <c r="BW190" s="116"/>
      <c r="BX190" s="116"/>
      <c r="BY190" s="116"/>
      <c r="BZ190" s="116"/>
      <c r="CA190" s="116"/>
      <c r="CB190" s="116"/>
      <c r="CC190" s="116"/>
      <c r="CD190" s="116"/>
      <c r="CE190" s="116"/>
      <c r="CF190" s="116"/>
      <c r="CG190" s="116"/>
      <c r="CH190" s="116"/>
      <c r="CI190" s="116"/>
      <c r="CJ190" s="116"/>
      <c r="CK190" s="116"/>
      <c r="CL190" s="116"/>
      <c r="CM190" s="116"/>
      <c r="CN190" s="116"/>
      <c r="CO190" s="116"/>
      <c r="CP190" s="116"/>
    </row>
    <row r="191" spans="1:94" ht="19.5" customHeight="1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  <c r="AB191" s="116"/>
      <c r="AC191" s="116"/>
      <c r="AD191" s="116"/>
      <c r="AE191" s="116"/>
      <c r="AF191" s="116"/>
      <c r="AG191" s="116"/>
      <c r="AH191" s="116"/>
      <c r="AI191" s="116"/>
      <c r="AJ191" s="116"/>
      <c r="AK191" s="116"/>
      <c r="AL191" s="116"/>
      <c r="AM191" s="116"/>
      <c r="AN191" s="116"/>
      <c r="AO191" s="116"/>
      <c r="AP191" s="116"/>
      <c r="AQ191" s="116"/>
      <c r="AR191" s="116"/>
      <c r="AS191" s="116"/>
      <c r="AT191" s="116"/>
      <c r="AU191" s="116"/>
      <c r="AV191" s="116"/>
      <c r="AW191" s="116"/>
      <c r="AX191" s="116"/>
      <c r="AY191" s="116"/>
      <c r="AZ191" s="116"/>
      <c r="BA191" s="116"/>
      <c r="BB191" s="116"/>
      <c r="BC191" s="116"/>
      <c r="BD191" s="116"/>
      <c r="BE191" s="116"/>
      <c r="BF191" s="116"/>
      <c r="BG191" s="116"/>
      <c r="BH191" s="116"/>
      <c r="BI191" s="116"/>
      <c r="BJ191" s="116"/>
      <c r="BK191" s="116"/>
      <c r="BL191" s="116"/>
      <c r="BM191" s="116"/>
      <c r="BN191" s="116"/>
      <c r="BO191" s="116"/>
      <c r="BP191" s="116"/>
      <c r="BQ191" s="116"/>
      <c r="BR191" s="116"/>
      <c r="BS191" s="116"/>
      <c r="BT191" s="116"/>
      <c r="BU191" s="116"/>
      <c r="BV191" s="116"/>
      <c r="BW191" s="116"/>
      <c r="BX191" s="116"/>
      <c r="BY191" s="116"/>
      <c r="BZ191" s="116"/>
      <c r="CA191" s="116"/>
      <c r="CB191" s="116"/>
      <c r="CC191" s="116"/>
      <c r="CD191" s="116"/>
      <c r="CE191" s="116"/>
      <c r="CF191" s="116"/>
      <c r="CG191" s="116"/>
      <c r="CH191" s="116"/>
      <c r="CI191" s="116"/>
      <c r="CJ191" s="116"/>
      <c r="CK191" s="116"/>
      <c r="CL191" s="116"/>
      <c r="CM191" s="116"/>
      <c r="CN191" s="116"/>
      <c r="CO191" s="116"/>
      <c r="CP191" s="116"/>
    </row>
    <row r="192" spans="1:94" ht="19.5" customHeight="1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  <c r="AA192" s="116"/>
      <c r="AB192" s="116"/>
      <c r="AC192" s="116"/>
      <c r="AD192" s="116"/>
      <c r="AE192" s="116"/>
      <c r="AF192" s="116"/>
      <c r="AG192" s="116"/>
      <c r="AH192" s="116"/>
      <c r="AI192" s="116"/>
      <c r="AJ192" s="116"/>
      <c r="AK192" s="116"/>
      <c r="AL192" s="116"/>
      <c r="AM192" s="116"/>
      <c r="AN192" s="116"/>
      <c r="AO192" s="116"/>
      <c r="AP192" s="116"/>
      <c r="AQ192" s="116"/>
      <c r="AR192" s="116"/>
      <c r="AS192" s="116"/>
      <c r="AT192" s="116"/>
      <c r="AU192" s="116"/>
      <c r="AV192" s="116"/>
      <c r="AW192" s="116"/>
      <c r="AX192" s="116"/>
      <c r="AY192" s="116"/>
      <c r="AZ192" s="116"/>
      <c r="BA192" s="116"/>
      <c r="BB192" s="116"/>
      <c r="BC192" s="116"/>
      <c r="BD192" s="116"/>
      <c r="BE192" s="116"/>
      <c r="BF192" s="116"/>
      <c r="BG192" s="116"/>
      <c r="BH192" s="116"/>
      <c r="BI192" s="116"/>
      <c r="BJ192" s="116"/>
      <c r="BK192" s="116"/>
      <c r="BL192" s="116"/>
      <c r="BM192" s="116"/>
      <c r="BN192" s="116"/>
      <c r="BO192" s="116"/>
      <c r="BP192" s="116"/>
      <c r="BQ192" s="116"/>
      <c r="BR192" s="116"/>
      <c r="BS192" s="116"/>
      <c r="BT192" s="116"/>
      <c r="BU192" s="116"/>
      <c r="BV192" s="116"/>
      <c r="BW192" s="116"/>
      <c r="BX192" s="116"/>
      <c r="BY192" s="116"/>
      <c r="BZ192" s="116"/>
      <c r="CA192" s="116"/>
      <c r="CB192" s="116"/>
      <c r="CC192" s="116"/>
      <c r="CD192" s="116"/>
      <c r="CE192" s="116"/>
      <c r="CF192" s="116"/>
      <c r="CG192" s="116"/>
      <c r="CH192" s="116"/>
      <c r="CI192" s="116"/>
      <c r="CJ192" s="116"/>
      <c r="CK192" s="116"/>
      <c r="CL192" s="116"/>
      <c r="CM192" s="116"/>
      <c r="CN192" s="116"/>
      <c r="CO192" s="116"/>
      <c r="CP192" s="116"/>
    </row>
    <row r="193" spans="1:94" ht="19.5" customHeight="1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  <c r="AB193" s="116"/>
      <c r="AC193" s="116"/>
      <c r="AD193" s="116"/>
      <c r="AE193" s="116"/>
      <c r="AF193" s="116"/>
      <c r="AG193" s="116"/>
      <c r="AH193" s="116"/>
      <c r="AI193" s="116"/>
      <c r="AJ193" s="116"/>
      <c r="AK193" s="116"/>
      <c r="AL193" s="116"/>
      <c r="AM193" s="116"/>
      <c r="AN193" s="116"/>
      <c r="AO193" s="116"/>
      <c r="AP193" s="116"/>
      <c r="AQ193" s="116"/>
      <c r="AR193" s="116"/>
      <c r="AS193" s="116"/>
      <c r="AT193" s="116"/>
      <c r="AU193" s="116"/>
      <c r="AV193" s="116"/>
      <c r="AW193" s="116"/>
      <c r="AX193" s="116"/>
      <c r="AY193" s="116"/>
      <c r="AZ193" s="116"/>
      <c r="BA193" s="116"/>
      <c r="BB193" s="116"/>
      <c r="BC193" s="116"/>
      <c r="BD193" s="116"/>
      <c r="BE193" s="116"/>
      <c r="BF193" s="116"/>
      <c r="BG193" s="116"/>
      <c r="BH193" s="116"/>
      <c r="BI193" s="116"/>
      <c r="BJ193" s="116"/>
      <c r="BK193" s="116"/>
      <c r="BL193" s="116"/>
      <c r="BM193" s="116"/>
      <c r="BN193" s="116"/>
      <c r="BO193" s="116"/>
      <c r="BP193" s="116"/>
      <c r="BQ193" s="116"/>
      <c r="BR193" s="116"/>
      <c r="BS193" s="116"/>
      <c r="BT193" s="116"/>
      <c r="BU193" s="116"/>
      <c r="BV193" s="116"/>
      <c r="BW193" s="116"/>
      <c r="BX193" s="116"/>
      <c r="BY193" s="116"/>
      <c r="BZ193" s="116"/>
      <c r="CA193" s="116"/>
      <c r="CB193" s="116"/>
      <c r="CC193" s="116"/>
      <c r="CD193" s="116"/>
      <c r="CE193" s="116"/>
      <c r="CF193" s="116"/>
      <c r="CG193" s="116"/>
      <c r="CH193" s="116"/>
      <c r="CI193" s="116"/>
      <c r="CJ193" s="116"/>
      <c r="CK193" s="116"/>
      <c r="CL193" s="116"/>
      <c r="CM193" s="116"/>
      <c r="CN193" s="116"/>
      <c r="CO193" s="116"/>
      <c r="CP193" s="116"/>
    </row>
    <row r="194" spans="1:94" ht="19.5" customHeight="1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  <c r="AB194" s="116"/>
      <c r="AC194" s="116"/>
      <c r="AD194" s="116"/>
      <c r="AE194" s="116"/>
      <c r="AF194" s="116"/>
      <c r="AG194" s="116"/>
      <c r="AH194" s="116"/>
      <c r="AI194" s="116"/>
      <c r="AJ194" s="116"/>
      <c r="AK194" s="116"/>
      <c r="AL194" s="116"/>
      <c r="AM194" s="116"/>
      <c r="AN194" s="116"/>
      <c r="AO194" s="116"/>
      <c r="AP194" s="116"/>
      <c r="AQ194" s="116"/>
      <c r="AR194" s="116"/>
      <c r="AS194" s="116"/>
      <c r="AT194" s="116"/>
      <c r="AU194" s="116"/>
      <c r="AV194" s="116"/>
      <c r="AW194" s="116"/>
      <c r="AX194" s="116"/>
      <c r="AY194" s="116"/>
      <c r="AZ194" s="116"/>
      <c r="BA194" s="116"/>
      <c r="BB194" s="116"/>
      <c r="BC194" s="116"/>
      <c r="BD194" s="116"/>
      <c r="BE194" s="116"/>
      <c r="BF194" s="116"/>
      <c r="BG194" s="116"/>
      <c r="BH194" s="116"/>
      <c r="BI194" s="116"/>
      <c r="BJ194" s="116"/>
      <c r="BK194" s="116"/>
      <c r="BL194" s="116"/>
      <c r="BM194" s="116"/>
      <c r="BN194" s="116"/>
      <c r="BO194" s="116"/>
      <c r="BP194" s="116"/>
      <c r="BQ194" s="116"/>
      <c r="BR194" s="116"/>
      <c r="BS194" s="116"/>
      <c r="BT194" s="116"/>
      <c r="BU194" s="116"/>
      <c r="BV194" s="116"/>
      <c r="BW194" s="116"/>
      <c r="BX194" s="116"/>
      <c r="BY194" s="116"/>
      <c r="BZ194" s="116"/>
      <c r="CA194" s="116"/>
      <c r="CB194" s="116"/>
      <c r="CC194" s="116"/>
      <c r="CD194" s="116"/>
      <c r="CE194" s="116"/>
      <c r="CF194" s="116"/>
      <c r="CG194" s="116"/>
      <c r="CH194" s="116"/>
      <c r="CI194" s="116"/>
      <c r="CJ194" s="116"/>
      <c r="CK194" s="116"/>
      <c r="CL194" s="116"/>
      <c r="CM194" s="116"/>
      <c r="CN194" s="116"/>
      <c r="CO194" s="116"/>
      <c r="CP194" s="116"/>
    </row>
    <row r="195" spans="1:94" ht="19.5" customHeight="1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  <c r="AB195" s="116"/>
      <c r="AC195" s="116"/>
      <c r="AD195" s="116"/>
      <c r="AE195" s="116"/>
      <c r="AF195" s="116"/>
      <c r="AG195" s="116"/>
      <c r="AH195" s="116"/>
      <c r="AI195" s="116"/>
      <c r="AJ195" s="116"/>
      <c r="AK195" s="116"/>
      <c r="AL195" s="116"/>
      <c r="AM195" s="116"/>
      <c r="AN195" s="116"/>
      <c r="AO195" s="116"/>
      <c r="AP195" s="116"/>
      <c r="AQ195" s="116"/>
      <c r="AR195" s="116"/>
      <c r="AS195" s="116"/>
      <c r="AT195" s="116"/>
      <c r="AU195" s="116"/>
      <c r="AV195" s="116"/>
      <c r="AW195" s="116"/>
      <c r="AX195" s="116"/>
      <c r="AY195" s="116"/>
      <c r="AZ195" s="116"/>
      <c r="BA195" s="116"/>
      <c r="BB195" s="116"/>
      <c r="BC195" s="116"/>
      <c r="BD195" s="116"/>
      <c r="BE195" s="116"/>
      <c r="BF195" s="116"/>
      <c r="BG195" s="116"/>
      <c r="BH195" s="116"/>
      <c r="BI195" s="116"/>
      <c r="BJ195" s="116"/>
      <c r="BK195" s="116"/>
      <c r="BL195" s="116"/>
      <c r="BM195" s="116"/>
      <c r="BN195" s="116"/>
      <c r="BO195" s="116"/>
      <c r="BP195" s="116"/>
      <c r="BQ195" s="116"/>
      <c r="BR195" s="116"/>
      <c r="BS195" s="116"/>
      <c r="BT195" s="116"/>
      <c r="BU195" s="116"/>
      <c r="BV195" s="116"/>
      <c r="BW195" s="116"/>
      <c r="BX195" s="116"/>
      <c r="BY195" s="116"/>
      <c r="BZ195" s="116"/>
      <c r="CA195" s="116"/>
      <c r="CB195" s="116"/>
      <c r="CC195" s="116"/>
      <c r="CD195" s="116"/>
      <c r="CE195" s="116"/>
      <c r="CF195" s="116"/>
      <c r="CG195" s="116"/>
      <c r="CH195" s="116"/>
      <c r="CI195" s="116"/>
      <c r="CJ195" s="116"/>
      <c r="CK195" s="116"/>
      <c r="CL195" s="116"/>
      <c r="CM195" s="116"/>
      <c r="CN195" s="116"/>
      <c r="CO195" s="116"/>
      <c r="CP195" s="116"/>
    </row>
    <row r="196" spans="1:94" ht="19.5" customHeight="1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  <c r="AB196" s="116"/>
      <c r="AC196" s="116"/>
      <c r="AD196" s="116"/>
      <c r="AE196" s="116"/>
      <c r="AF196" s="116"/>
      <c r="AG196" s="116"/>
      <c r="AH196" s="116"/>
      <c r="AI196" s="116"/>
      <c r="AJ196" s="116"/>
      <c r="AK196" s="116"/>
      <c r="AL196" s="116"/>
      <c r="AM196" s="116"/>
      <c r="AN196" s="116"/>
      <c r="AO196" s="116"/>
      <c r="AP196" s="116"/>
      <c r="AQ196" s="116"/>
      <c r="AR196" s="116"/>
      <c r="AS196" s="116"/>
      <c r="AT196" s="116"/>
      <c r="AU196" s="116"/>
      <c r="AV196" s="116"/>
      <c r="AW196" s="116"/>
      <c r="AX196" s="116"/>
      <c r="AY196" s="116"/>
      <c r="AZ196" s="116"/>
      <c r="BA196" s="116"/>
      <c r="BB196" s="116"/>
      <c r="BC196" s="116"/>
      <c r="BD196" s="116"/>
      <c r="BE196" s="116"/>
      <c r="BF196" s="116"/>
      <c r="BG196" s="116"/>
      <c r="BH196" s="116"/>
      <c r="BI196" s="116"/>
      <c r="BJ196" s="116"/>
      <c r="BK196" s="116"/>
      <c r="BL196" s="116"/>
      <c r="BM196" s="116"/>
      <c r="BN196" s="116"/>
      <c r="BO196" s="116"/>
      <c r="BP196" s="116"/>
      <c r="BQ196" s="116"/>
      <c r="BR196" s="116"/>
      <c r="BS196" s="116"/>
      <c r="BT196" s="116"/>
      <c r="BU196" s="116"/>
      <c r="BV196" s="116"/>
      <c r="BW196" s="116"/>
      <c r="BX196" s="116"/>
      <c r="BY196" s="116"/>
      <c r="BZ196" s="116"/>
      <c r="CA196" s="116"/>
      <c r="CB196" s="116"/>
      <c r="CC196" s="116"/>
      <c r="CD196" s="116"/>
      <c r="CE196" s="116"/>
      <c r="CF196" s="116"/>
      <c r="CG196" s="116"/>
      <c r="CH196" s="116"/>
      <c r="CI196" s="116"/>
      <c r="CJ196" s="116"/>
      <c r="CK196" s="116"/>
      <c r="CL196" s="116"/>
      <c r="CM196" s="116"/>
      <c r="CN196" s="116"/>
      <c r="CO196" s="116"/>
      <c r="CP196" s="116"/>
    </row>
    <row r="197" spans="1:94" ht="19.5" customHeight="1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  <c r="AA197" s="116"/>
      <c r="AB197" s="116"/>
      <c r="AC197" s="116"/>
      <c r="AD197" s="116"/>
      <c r="AE197" s="116"/>
      <c r="AF197" s="116"/>
      <c r="AG197" s="116"/>
      <c r="AH197" s="116"/>
      <c r="AI197" s="116"/>
      <c r="AJ197" s="116"/>
      <c r="AK197" s="116"/>
      <c r="AL197" s="116"/>
      <c r="AM197" s="116"/>
      <c r="AN197" s="116"/>
      <c r="AO197" s="116"/>
      <c r="AP197" s="116"/>
      <c r="AQ197" s="116"/>
      <c r="AR197" s="116"/>
      <c r="AS197" s="116"/>
      <c r="AT197" s="116"/>
      <c r="AU197" s="116"/>
      <c r="AV197" s="116"/>
      <c r="AW197" s="116"/>
      <c r="AX197" s="116"/>
      <c r="AY197" s="116"/>
      <c r="AZ197" s="116"/>
      <c r="BA197" s="116"/>
      <c r="BB197" s="116"/>
      <c r="BC197" s="116"/>
      <c r="BD197" s="116"/>
      <c r="BE197" s="116"/>
      <c r="BF197" s="116"/>
      <c r="BG197" s="116"/>
      <c r="BH197" s="116"/>
      <c r="BI197" s="116"/>
      <c r="BJ197" s="116"/>
      <c r="BK197" s="116"/>
      <c r="BL197" s="116"/>
      <c r="BM197" s="116"/>
      <c r="BN197" s="116"/>
      <c r="BO197" s="116"/>
      <c r="BP197" s="116"/>
      <c r="BQ197" s="116"/>
      <c r="BR197" s="116"/>
      <c r="BS197" s="116"/>
      <c r="BT197" s="116"/>
      <c r="BU197" s="116"/>
      <c r="BV197" s="116"/>
      <c r="BW197" s="116"/>
      <c r="BX197" s="116"/>
      <c r="BY197" s="116"/>
      <c r="BZ197" s="116"/>
      <c r="CA197" s="116"/>
      <c r="CB197" s="116"/>
      <c r="CC197" s="116"/>
      <c r="CD197" s="116"/>
      <c r="CE197" s="116"/>
      <c r="CF197" s="116"/>
      <c r="CG197" s="116"/>
      <c r="CH197" s="116"/>
      <c r="CI197" s="116"/>
      <c r="CJ197" s="116"/>
      <c r="CK197" s="116"/>
      <c r="CL197" s="116"/>
      <c r="CM197" s="116"/>
      <c r="CN197" s="116"/>
      <c r="CO197" s="116"/>
      <c r="CP197" s="116"/>
    </row>
    <row r="198" spans="1:94" ht="19.5" customHeight="1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  <c r="AA198" s="116"/>
      <c r="AB198" s="116"/>
      <c r="AC198" s="116"/>
      <c r="AD198" s="116"/>
      <c r="AE198" s="116"/>
      <c r="AF198" s="116"/>
      <c r="AG198" s="116"/>
      <c r="AH198" s="116"/>
      <c r="AI198" s="116"/>
      <c r="AJ198" s="116"/>
      <c r="AK198" s="116"/>
      <c r="AL198" s="116"/>
      <c r="AM198" s="116"/>
      <c r="AN198" s="116"/>
      <c r="AO198" s="116"/>
      <c r="AP198" s="116"/>
      <c r="AQ198" s="116"/>
      <c r="AR198" s="116"/>
      <c r="AS198" s="116"/>
      <c r="AT198" s="116"/>
      <c r="AU198" s="116"/>
      <c r="AV198" s="116"/>
      <c r="AW198" s="116"/>
      <c r="AX198" s="116"/>
      <c r="AY198" s="116"/>
      <c r="AZ198" s="116"/>
      <c r="BA198" s="116"/>
      <c r="BB198" s="116"/>
      <c r="BC198" s="116"/>
      <c r="BD198" s="116"/>
      <c r="BE198" s="116"/>
      <c r="BF198" s="116"/>
      <c r="BG198" s="116"/>
      <c r="BH198" s="116"/>
      <c r="BI198" s="116"/>
      <c r="BJ198" s="116"/>
      <c r="BK198" s="116"/>
      <c r="BL198" s="116"/>
      <c r="BM198" s="116"/>
      <c r="BN198" s="116"/>
      <c r="BO198" s="116"/>
      <c r="BP198" s="116"/>
      <c r="BQ198" s="116"/>
      <c r="BR198" s="116"/>
      <c r="BS198" s="116"/>
      <c r="BT198" s="116"/>
      <c r="BU198" s="116"/>
      <c r="BV198" s="116"/>
      <c r="BW198" s="116"/>
      <c r="BX198" s="116"/>
      <c r="BY198" s="116"/>
      <c r="BZ198" s="116"/>
      <c r="CA198" s="116"/>
      <c r="CB198" s="116"/>
      <c r="CC198" s="116"/>
      <c r="CD198" s="116"/>
      <c r="CE198" s="116"/>
      <c r="CF198" s="116"/>
      <c r="CG198" s="116"/>
      <c r="CH198" s="116"/>
      <c r="CI198" s="116"/>
      <c r="CJ198" s="116"/>
      <c r="CK198" s="116"/>
      <c r="CL198" s="116"/>
      <c r="CM198" s="116"/>
      <c r="CN198" s="116"/>
      <c r="CO198" s="116"/>
      <c r="CP198" s="116"/>
    </row>
    <row r="199" spans="1:94" ht="19.5" customHeight="1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  <c r="AA199" s="116"/>
      <c r="AB199" s="116"/>
      <c r="AC199" s="116"/>
      <c r="AD199" s="116"/>
      <c r="AE199" s="116"/>
      <c r="AF199" s="116"/>
      <c r="AG199" s="116"/>
      <c r="AH199" s="116"/>
      <c r="AI199" s="116"/>
      <c r="AJ199" s="116"/>
      <c r="AK199" s="116"/>
      <c r="AL199" s="116"/>
      <c r="AM199" s="116"/>
      <c r="AN199" s="116"/>
      <c r="AO199" s="116"/>
      <c r="AP199" s="116"/>
      <c r="AQ199" s="116"/>
      <c r="AR199" s="116"/>
      <c r="AS199" s="116"/>
      <c r="AT199" s="116"/>
      <c r="AU199" s="116"/>
      <c r="AV199" s="116"/>
      <c r="AW199" s="116"/>
      <c r="AX199" s="116"/>
      <c r="AY199" s="116"/>
      <c r="AZ199" s="116"/>
      <c r="BA199" s="116"/>
      <c r="BB199" s="116"/>
      <c r="BC199" s="116"/>
      <c r="BD199" s="116"/>
      <c r="BE199" s="116"/>
      <c r="BF199" s="116"/>
      <c r="BG199" s="116"/>
      <c r="BH199" s="116"/>
      <c r="BI199" s="116"/>
      <c r="BJ199" s="116"/>
      <c r="BK199" s="116"/>
      <c r="BL199" s="116"/>
      <c r="BM199" s="116"/>
      <c r="BN199" s="116"/>
      <c r="BO199" s="116"/>
      <c r="BP199" s="116"/>
      <c r="BQ199" s="116"/>
      <c r="BR199" s="116"/>
      <c r="BS199" s="116"/>
      <c r="BT199" s="116"/>
      <c r="BU199" s="116"/>
      <c r="BV199" s="116"/>
      <c r="BW199" s="116"/>
      <c r="BX199" s="116"/>
      <c r="BY199" s="116"/>
      <c r="BZ199" s="116"/>
      <c r="CA199" s="116"/>
      <c r="CB199" s="116"/>
      <c r="CC199" s="116"/>
      <c r="CD199" s="116"/>
      <c r="CE199" s="116"/>
      <c r="CF199" s="116"/>
      <c r="CG199" s="116"/>
      <c r="CH199" s="116"/>
      <c r="CI199" s="116"/>
      <c r="CJ199" s="116"/>
      <c r="CK199" s="116"/>
      <c r="CL199" s="116"/>
      <c r="CM199" s="116"/>
      <c r="CN199" s="116"/>
      <c r="CO199" s="116"/>
      <c r="CP199" s="116"/>
    </row>
    <row r="200" spans="1:94" ht="19.5" customHeight="1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  <c r="AA200" s="116"/>
      <c r="AB200" s="116"/>
      <c r="AC200" s="116"/>
      <c r="AD200" s="116"/>
      <c r="AE200" s="116"/>
      <c r="AF200" s="116"/>
      <c r="AG200" s="116"/>
      <c r="AH200" s="116"/>
      <c r="AI200" s="116"/>
      <c r="AJ200" s="116"/>
      <c r="AK200" s="116"/>
      <c r="AL200" s="116"/>
      <c r="AM200" s="116"/>
      <c r="AN200" s="116"/>
      <c r="AO200" s="116"/>
      <c r="AP200" s="116"/>
      <c r="AQ200" s="116"/>
      <c r="AR200" s="116"/>
      <c r="AS200" s="116"/>
      <c r="AT200" s="116"/>
      <c r="AU200" s="116"/>
      <c r="AV200" s="116"/>
      <c r="AW200" s="116"/>
      <c r="AX200" s="116"/>
      <c r="AY200" s="116"/>
      <c r="AZ200" s="116"/>
      <c r="BA200" s="116"/>
      <c r="BB200" s="116"/>
      <c r="BC200" s="116"/>
      <c r="BD200" s="116"/>
      <c r="BE200" s="116"/>
      <c r="BF200" s="116"/>
      <c r="BG200" s="116"/>
      <c r="BH200" s="116"/>
      <c r="BI200" s="116"/>
      <c r="BJ200" s="116"/>
      <c r="BK200" s="116"/>
      <c r="BL200" s="116"/>
      <c r="BM200" s="116"/>
      <c r="BN200" s="116"/>
      <c r="BO200" s="116"/>
      <c r="BP200" s="116"/>
      <c r="BQ200" s="116"/>
      <c r="BR200" s="116"/>
      <c r="BS200" s="116"/>
      <c r="BT200" s="116"/>
      <c r="BU200" s="116"/>
      <c r="BV200" s="116"/>
      <c r="BW200" s="116"/>
      <c r="BX200" s="116"/>
      <c r="BY200" s="116"/>
      <c r="BZ200" s="116"/>
      <c r="CA200" s="116"/>
      <c r="CB200" s="116"/>
      <c r="CC200" s="116"/>
      <c r="CD200" s="116"/>
      <c r="CE200" s="116"/>
      <c r="CF200" s="116"/>
      <c r="CG200" s="116"/>
      <c r="CH200" s="116"/>
      <c r="CI200" s="116"/>
      <c r="CJ200" s="116"/>
      <c r="CK200" s="116"/>
      <c r="CL200" s="116"/>
      <c r="CM200" s="116"/>
      <c r="CN200" s="116"/>
      <c r="CO200" s="116"/>
      <c r="CP200" s="116"/>
    </row>
    <row r="201" spans="1:94" ht="19.5" customHeight="1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  <c r="AA201" s="116"/>
      <c r="AB201" s="116"/>
      <c r="AC201" s="116"/>
      <c r="AD201" s="116"/>
      <c r="AE201" s="116"/>
      <c r="AF201" s="116"/>
      <c r="AG201" s="116"/>
      <c r="AH201" s="116"/>
      <c r="AI201" s="116"/>
      <c r="AJ201" s="116"/>
      <c r="AK201" s="116"/>
      <c r="AL201" s="116"/>
      <c r="AM201" s="116"/>
      <c r="AN201" s="116"/>
      <c r="AO201" s="116"/>
      <c r="AP201" s="116"/>
      <c r="AQ201" s="116"/>
      <c r="AR201" s="116"/>
      <c r="AS201" s="116"/>
      <c r="AT201" s="116"/>
      <c r="AU201" s="116"/>
      <c r="AV201" s="116"/>
      <c r="AW201" s="116"/>
      <c r="AX201" s="116"/>
      <c r="AY201" s="116"/>
      <c r="AZ201" s="116"/>
      <c r="BA201" s="116"/>
      <c r="BB201" s="116"/>
      <c r="BC201" s="116"/>
      <c r="BD201" s="116"/>
      <c r="BE201" s="116"/>
      <c r="BF201" s="116"/>
      <c r="BG201" s="116"/>
      <c r="BH201" s="116"/>
      <c r="BI201" s="116"/>
      <c r="BJ201" s="116"/>
      <c r="BK201" s="116"/>
      <c r="BL201" s="116"/>
      <c r="BM201" s="116"/>
      <c r="BN201" s="116"/>
      <c r="BO201" s="116"/>
      <c r="BP201" s="116"/>
      <c r="BQ201" s="116"/>
      <c r="BR201" s="116"/>
      <c r="BS201" s="116"/>
      <c r="BT201" s="116"/>
      <c r="BU201" s="116"/>
      <c r="BV201" s="116"/>
      <c r="BW201" s="116"/>
      <c r="BX201" s="116"/>
      <c r="BY201" s="116"/>
      <c r="BZ201" s="116"/>
      <c r="CA201" s="116"/>
      <c r="CB201" s="116"/>
      <c r="CC201" s="116"/>
      <c r="CD201" s="116"/>
      <c r="CE201" s="116"/>
      <c r="CF201" s="116"/>
      <c r="CG201" s="116"/>
      <c r="CH201" s="116"/>
      <c r="CI201" s="116"/>
      <c r="CJ201" s="116"/>
      <c r="CK201" s="116"/>
      <c r="CL201" s="116"/>
      <c r="CM201" s="116"/>
      <c r="CN201" s="116"/>
      <c r="CO201" s="116"/>
      <c r="CP201" s="116"/>
    </row>
    <row r="202" spans="1:94" ht="19.5" customHeight="1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  <c r="AA202" s="116"/>
      <c r="AB202" s="116"/>
      <c r="AC202" s="116"/>
      <c r="AD202" s="116"/>
      <c r="AE202" s="116"/>
      <c r="AF202" s="116"/>
      <c r="AG202" s="116"/>
      <c r="AH202" s="116"/>
      <c r="AI202" s="116"/>
      <c r="AJ202" s="116"/>
      <c r="AK202" s="116"/>
      <c r="AL202" s="116"/>
      <c r="AM202" s="116"/>
      <c r="AN202" s="116"/>
      <c r="AO202" s="116"/>
      <c r="AP202" s="116"/>
      <c r="AQ202" s="116"/>
      <c r="AR202" s="116"/>
      <c r="AS202" s="116"/>
      <c r="AT202" s="116"/>
      <c r="AU202" s="116"/>
      <c r="AV202" s="116"/>
      <c r="AW202" s="116"/>
      <c r="AX202" s="116"/>
      <c r="AY202" s="116"/>
      <c r="AZ202" s="116"/>
      <c r="BA202" s="116"/>
      <c r="BB202" s="116"/>
      <c r="BC202" s="116"/>
      <c r="BD202" s="116"/>
      <c r="BE202" s="116"/>
      <c r="BF202" s="116"/>
      <c r="BG202" s="116"/>
      <c r="BH202" s="116"/>
      <c r="BI202" s="116"/>
      <c r="BJ202" s="116"/>
      <c r="BK202" s="116"/>
      <c r="BL202" s="116"/>
      <c r="BM202" s="116"/>
      <c r="BN202" s="116"/>
      <c r="BO202" s="116"/>
      <c r="BP202" s="116"/>
      <c r="BQ202" s="116"/>
      <c r="BR202" s="116"/>
      <c r="BS202" s="116"/>
      <c r="BT202" s="116"/>
      <c r="BU202" s="116"/>
      <c r="BV202" s="116"/>
      <c r="BW202" s="116"/>
      <c r="BX202" s="116"/>
      <c r="BY202" s="116"/>
      <c r="BZ202" s="116"/>
      <c r="CA202" s="116"/>
      <c r="CB202" s="116"/>
      <c r="CC202" s="116"/>
      <c r="CD202" s="116"/>
      <c r="CE202" s="116"/>
      <c r="CF202" s="116"/>
      <c r="CG202" s="116"/>
      <c r="CH202" s="116"/>
      <c r="CI202" s="116"/>
      <c r="CJ202" s="116"/>
      <c r="CK202" s="116"/>
      <c r="CL202" s="116"/>
      <c r="CM202" s="116"/>
      <c r="CN202" s="116"/>
      <c r="CO202" s="116"/>
      <c r="CP202" s="116"/>
    </row>
    <row r="203" spans="1:94" ht="19.5" customHeight="1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  <c r="AA203" s="116"/>
      <c r="AB203" s="116"/>
      <c r="AC203" s="116"/>
      <c r="AD203" s="116"/>
      <c r="AE203" s="116"/>
      <c r="AF203" s="116"/>
      <c r="AG203" s="116"/>
      <c r="AH203" s="116"/>
      <c r="AI203" s="116"/>
      <c r="AJ203" s="116"/>
      <c r="AK203" s="116"/>
      <c r="AL203" s="116"/>
      <c r="AM203" s="116"/>
      <c r="AN203" s="116"/>
      <c r="AO203" s="116"/>
      <c r="AP203" s="116"/>
      <c r="AQ203" s="116"/>
      <c r="AR203" s="116"/>
      <c r="AS203" s="116"/>
      <c r="AT203" s="116"/>
      <c r="AU203" s="116"/>
      <c r="AV203" s="116"/>
      <c r="AW203" s="116"/>
      <c r="AX203" s="116"/>
      <c r="AY203" s="116"/>
      <c r="AZ203" s="116"/>
      <c r="BA203" s="116"/>
      <c r="BB203" s="116"/>
      <c r="BC203" s="116"/>
      <c r="BD203" s="116"/>
      <c r="BE203" s="116"/>
      <c r="BF203" s="116"/>
      <c r="BG203" s="116"/>
      <c r="BH203" s="116"/>
      <c r="BI203" s="116"/>
      <c r="BJ203" s="116"/>
      <c r="BK203" s="116"/>
      <c r="BL203" s="116"/>
      <c r="BM203" s="116"/>
      <c r="BN203" s="116"/>
      <c r="BO203" s="116"/>
      <c r="BP203" s="116"/>
      <c r="BQ203" s="116"/>
      <c r="BR203" s="116"/>
      <c r="BS203" s="116"/>
      <c r="BT203" s="116"/>
      <c r="BU203" s="116"/>
      <c r="BV203" s="116"/>
      <c r="BW203" s="116"/>
      <c r="BX203" s="116"/>
      <c r="BY203" s="116"/>
      <c r="BZ203" s="116"/>
      <c r="CA203" s="116"/>
      <c r="CB203" s="116"/>
      <c r="CC203" s="116"/>
      <c r="CD203" s="116"/>
      <c r="CE203" s="116"/>
      <c r="CF203" s="116"/>
      <c r="CG203" s="116"/>
      <c r="CH203" s="116"/>
      <c r="CI203" s="116"/>
      <c r="CJ203" s="116"/>
      <c r="CK203" s="116"/>
      <c r="CL203" s="116"/>
      <c r="CM203" s="116"/>
      <c r="CN203" s="116"/>
      <c r="CO203" s="116"/>
      <c r="CP203" s="116"/>
    </row>
    <row r="204" spans="1:94" ht="19.5" customHeight="1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  <c r="AA204" s="116"/>
      <c r="AB204" s="116"/>
      <c r="AC204" s="116"/>
      <c r="AD204" s="116"/>
      <c r="AE204" s="116"/>
      <c r="AF204" s="116"/>
      <c r="AG204" s="116"/>
      <c r="AH204" s="116"/>
      <c r="AI204" s="116"/>
      <c r="AJ204" s="116"/>
      <c r="AK204" s="116"/>
      <c r="AL204" s="116"/>
      <c r="AM204" s="116"/>
      <c r="AN204" s="116"/>
      <c r="AO204" s="116"/>
      <c r="AP204" s="116"/>
      <c r="AQ204" s="116"/>
      <c r="AR204" s="116"/>
      <c r="AS204" s="116"/>
      <c r="AT204" s="116"/>
      <c r="AU204" s="116"/>
      <c r="AV204" s="116"/>
      <c r="AW204" s="116"/>
      <c r="AX204" s="116"/>
      <c r="AY204" s="116"/>
      <c r="AZ204" s="116"/>
      <c r="BA204" s="116"/>
      <c r="BB204" s="116"/>
      <c r="BC204" s="116"/>
      <c r="BD204" s="116"/>
      <c r="BE204" s="116"/>
      <c r="BF204" s="116"/>
      <c r="BG204" s="116"/>
      <c r="BH204" s="116"/>
      <c r="BI204" s="116"/>
      <c r="BJ204" s="116"/>
      <c r="BK204" s="116"/>
      <c r="BL204" s="116"/>
      <c r="BM204" s="116"/>
      <c r="BN204" s="116"/>
      <c r="BO204" s="116"/>
      <c r="BP204" s="116"/>
      <c r="BQ204" s="116"/>
      <c r="BR204" s="116"/>
      <c r="BS204" s="116"/>
      <c r="BT204" s="116"/>
      <c r="BU204" s="116"/>
      <c r="BV204" s="116"/>
      <c r="BW204" s="116"/>
      <c r="BX204" s="116"/>
      <c r="BY204" s="116"/>
      <c r="BZ204" s="116"/>
      <c r="CA204" s="116"/>
      <c r="CB204" s="116"/>
      <c r="CC204" s="116"/>
      <c r="CD204" s="116"/>
      <c r="CE204" s="116"/>
      <c r="CF204" s="116"/>
      <c r="CG204" s="116"/>
      <c r="CH204" s="116"/>
      <c r="CI204" s="116"/>
      <c r="CJ204" s="116"/>
      <c r="CK204" s="116"/>
      <c r="CL204" s="116"/>
      <c r="CM204" s="116"/>
      <c r="CN204" s="116"/>
      <c r="CO204" s="116"/>
      <c r="CP204" s="116"/>
    </row>
    <row r="205" spans="1:94" ht="19.5" customHeight="1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  <c r="AA205" s="116"/>
      <c r="AB205" s="116"/>
      <c r="AC205" s="116"/>
      <c r="AD205" s="116"/>
      <c r="AE205" s="116"/>
      <c r="AF205" s="116"/>
      <c r="AG205" s="116"/>
      <c r="AH205" s="116"/>
      <c r="AI205" s="116"/>
      <c r="AJ205" s="116"/>
      <c r="AK205" s="116"/>
      <c r="AL205" s="116"/>
      <c r="AM205" s="116"/>
      <c r="AN205" s="116"/>
      <c r="AO205" s="116"/>
      <c r="AP205" s="116"/>
      <c r="AQ205" s="116"/>
      <c r="AR205" s="116"/>
      <c r="AS205" s="116"/>
      <c r="AT205" s="116"/>
      <c r="AU205" s="116"/>
      <c r="AV205" s="116"/>
      <c r="AW205" s="116"/>
      <c r="AX205" s="116"/>
      <c r="AY205" s="116"/>
      <c r="AZ205" s="116"/>
      <c r="BA205" s="116"/>
      <c r="BB205" s="116"/>
      <c r="BC205" s="116"/>
      <c r="BD205" s="116"/>
      <c r="BE205" s="116"/>
      <c r="BF205" s="116"/>
      <c r="BG205" s="116"/>
      <c r="BH205" s="116"/>
      <c r="BI205" s="116"/>
      <c r="BJ205" s="116"/>
      <c r="BK205" s="116"/>
      <c r="BL205" s="116"/>
      <c r="BM205" s="116"/>
      <c r="BN205" s="116"/>
      <c r="BO205" s="116"/>
      <c r="BP205" s="116"/>
      <c r="BQ205" s="116"/>
      <c r="BR205" s="116"/>
      <c r="BS205" s="116"/>
      <c r="BT205" s="116"/>
      <c r="BU205" s="116"/>
      <c r="BV205" s="116"/>
      <c r="BW205" s="116"/>
      <c r="BX205" s="116"/>
      <c r="BY205" s="116"/>
      <c r="BZ205" s="116"/>
      <c r="CA205" s="116"/>
      <c r="CB205" s="116"/>
      <c r="CC205" s="116"/>
      <c r="CD205" s="116"/>
      <c r="CE205" s="116"/>
      <c r="CF205" s="116"/>
      <c r="CG205" s="116"/>
      <c r="CH205" s="116"/>
      <c r="CI205" s="116"/>
      <c r="CJ205" s="116"/>
      <c r="CK205" s="116"/>
      <c r="CL205" s="116"/>
      <c r="CM205" s="116"/>
      <c r="CN205" s="116"/>
      <c r="CO205" s="116"/>
      <c r="CP205" s="116"/>
    </row>
    <row r="206" spans="1:94" ht="19.5" customHeight="1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F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Q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  <c r="BB206" s="116"/>
      <c r="BC206" s="116"/>
      <c r="BD206" s="116"/>
      <c r="BE206" s="116"/>
      <c r="BF206" s="116"/>
      <c r="BG206" s="116"/>
      <c r="BH206" s="116"/>
      <c r="BI206" s="116"/>
      <c r="BJ206" s="116"/>
      <c r="BK206" s="116"/>
      <c r="BL206" s="116"/>
      <c r="BM206" s="116"/>
      <c r="BN206" s="116"/>
      <c r="BO206" s="116"/>
      <c r="BP206" s="116"/>
      <c r="BQ206" s="116"/>
      <c r="BR206" s="116"/>
      <c r="BS206" s="116"/>
      <c r="BT206" s="116"/>
      <c r="BU206" s="116"/>
      <c r="BV206" s="116"/>
      <c r="BW206" s="116"/>
      <c r="BX206" s="116"/>
      <c r="BY206" s="116"/>
      <c r="BZ206" s="116"/>
      <c r="CA206" s="116"/>
      <c r="CB206" s="116"/>
      <c r="CC206" s="116"/>
      <c r="CD206" s="116"/>
      <c r="CE206" s="116"/>
      <c r="CF206" s="116"/>
      <c r="CG206" s="116"/>
      <c r="CH206" s="116"/>
      <c r="CI206" s="116"/>
      <c r="CJ206" s="116"/>
      <c r="CK206" s="116"/>
      <c r="CL206" s="116"/>
      <c r="CM206" s="116"/>
      <c r="CN206" s="116"/>
      <c r="CO206" s="116"/>
      <c r="CP206" s="116"/>
    </row>
    <row r="207" spans="1:94" ht="19.5" customHeight="1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  <c r="AA207" s="116"/>
      <c r="AB207" s="116"/>
      <c r="AC207" s="116"/>
      <c r="AD207" s="116"/>
      <c r="AE207" s="116"/>
      <c r="AF207" s="116"/>
      <c r="AG207" s="116"/>
      <c r="AH207" s="116"/>
      <c r="AI207" s="116"/>
      <c r="AJ207" s="116"/>
      <c r="AK207" s="116"/>
      <c r="AL207" s="116"/>
      <c r="AM207" s="116"/>
      <c r="AN207" s="116"/>
      <c r="AO207" s="116"/>
      <c r="AP207" s="116"/>
      <c r="AQ207" s="116"/>
      <c r="AR207" s="116"/>
      <c r="AS207" s="116"/>
      <c r="AT207" s="116"/>
      <c r="AU207" s="116"/>
      <c r="AV207" s="116"/>
      <c r="AW207" s="116"/>
      <c r="AX207" s="116"/>
      <c r="AY207" s="116"/>
      <c r="AZ207" s="116"/>
      <c r="BA207" s="116"/>
      <c r="BB207" s="116"/>
      <c r="BC207" s="116"/>
      <c r="BD207" s="116"/>
      <c r="BE207" s="116"/>
      <c r="BF207" s="116"/>
      <c r="BG207" s="116"/>
      <c r="BH207" s="116"/>
      <c r="BI207" s="116"/>
      <c r="BJ207" s="116"/>
      <c r="BK207" s="116"/>
      <c r="BL207" s="116"/>
      <c r="BM207" s="116"/>
      <c r="BN207" s="116"/>
      <c r="BO207" s="116"/>
      <c r="BP207" s="116"/>
      <c r="BQ207" s="116"/>
      <c r="BR207" s="116"/>
      <c r="BS207" s="116"/>
      <c r="BT207" s="116"/>
      <c r="BU207" s="116"/>
      <c r="BV207" s="116"/>
      <c r="BW207" s="116"/>
      <c r="BX207" s="116"/>
      <c r="BY207" s="116"/>
      <c r="BZ207" s="116"/>
      <c r="CA207" s="116"/>
      <c r="CB207" s="116"/>
      <c r="CC207" s="116"/>
      <c r="CD207" s="116"/>
      <c r="CE207" s="116"/>
      <c r="CF207" s="116"/>
      <c r="CG207" s="116"/>
      <c r="CH207" s="116"/>
      <c r="CI207" s="116"/>
      <c r="CJ207" s="116"/>
      <c r="CK207" s="116"/>
      <c r="CL207" s="116"/>
      <c r="CM207" s="116"/>
      <c r="CN207" s="116"/>
      <c r="CO207" s="116"/>
      <c r="CP207" s="116"/>
    </row>
    <row r="208" spans="1:94" ht="19.5" customHeight="1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  <c r="AB208" s="116"/>
      <c r="AC208" s="116"/>
      <c r="AD208" s="116"/>
      <c r="AE208" s="116"/>
      <c r="AF208" s="116"/>
      <c r="AG208" s="116"/>
      <c r="AH208" s="116"/>
      <c r="AI208" s="116"/>
      <c r="AJ208" s="116"/>
      <c r="AK208" s="116"/>
      <c r="AL208" s="116"/>
      <c r="AM208" s="116"/>
      <c r="AN208" s="116"/>
      <c r="AO208" s="116"/>
      <c r="AP208" s="116"/>
      <c r="AQ208" s="116"/>
      <c r="AR208" s="116"/>
      <c r="AS208" s="116"/>
      <c r="AT208" s="116"/>
      <c r="AU208" s="116"/>
      <c r="AV208" s="116"/>
      <c r="AW208" s="116"/>
      <c r="AX208" s="116"/>
      <c r="AY208" s="116"/>
      <c r="AZ208" s="116"/>
      <c r="BA208" s="116"/>
      <c r="BB208" s="116"/>
      <c r="BC208" s="116"/>
      <c r="BD208" s="116"/>
      <c r="BE208" s="116"/>
      <c r="BF208" s="116"/>
      <c r="BG208" s="116"/>
      <c r="BH208" s="116"/>
      <c r="BI208" s="116"/>
      <c r="BJ208" s="116"/>
      <c r="BK208" s="116"/>
      <c r="BL208" s="116"/>
      <c r="BM208" s="116"/>
      <c r="BN208" s="116"/>
      <c r="BO208" s="116"/>
      <c r="BP208" s="116"/>
      <c r="BQ208" s="116"/>
      <c r="BR208" s="116"/>
      <c r="BS208" s="116"/>
      <c r="BT208" s="116"/>
      <c r="BU208" s="116"/>
      <c r="BV208" s="116"/>
      <c r="BW208" s="116"/>
      <c r="BX208" s="116"/>
      <c r="BY208" s="116"/>
      <c r="BZ208" s="116"/>
      <c r="CA208" s="116"/>
      <c r="CB208" s="116"/>
      <c r="CC208" s="116"/>
      <c r="CD208" s="116"/>
      <c r="CE208" s="116"/>
      <c r="CF208" s="116"/>
      <c r="CG208" s="116"/>
      <c r="CH208" s="116"/>
      <c r="CI208" s="116"/>
      <c r="CJ208" s="116"/>
      <c r="CK208" s="116"/>
      <c r="CL208" s="116"/>
      <c r="CM208" s="116"/>
      <c r="CN208" s="116"/>
      <c r="CO208" s="116"/>
      <c r="CP208" s="116"/>
    </row>
    <row r="209" spans="1:94" ht="19.5" customHeight="1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  <c r="AA209" s="116"/>
      <c r="AB209" s="116"/>
      <c r="AC209" s="116"/>
      <c r="AD209" s="116"/>
      <c r="AE209" s="116"/>
      <c r="AF209" s="116"/>
      <c r="AG209" s="116"/>
      <c r="AH209" s="116"/>
      <c r="AI209" s="116"/>
      <c r="AJ209" s="116"/>
      <c r="AK209" s="116"/>
      <c r="AL209" s="116"/>
      <c r="AM209" s="116"/>
      <c r="AN209" s="116"/>
      <c r="AO209" s="116"/>
      <c r="AP209" s="116"/>
      <c r="AQ209" s="116"/>
      <c r="AR209" s="116"/>
      <c r="AS209" s="116"/>
      <c r="AT209" s="116"/>
      <c r="AU209" s="116"/>
      <c r="AV209" s="116"/>
      <c r="AW209" s="116"/>
      <c r="AX209" s="116"/>
      <c r="AY209" s="116"/>
      <c r="AZ209" s="116"/>
      <c r="BA209" s="116"/>
      <c r="BB209" s="116"/>
      <c r="BC209" s="116"/>
      <c r="BD209" s="116"/>
      <c r="BE209" s="116"/>
      <c r="BF209" s="116"/>
      <c r="BG209" s="116"/>
      <c r="BH209" s="116"/>
      <c r="BI209" s="116"/>
      <c r="BJ209" s="116"/>
      <c r="BK209" s="116"/>
      <c r="BL209" s="116"/>
      <c r="BM209" s="116"/>
      <c r="BN209" s="116"/>
      <c r="BO209" s="116"/>
      <c r="BP209" s="116"/>
      <c r="BQ209" s="116"/>
      <c r="BR209" s="116"/>
      <c r="BS209" s="116"/>
      <c r="BT209" s="116"/>
      <c r="BU209" s="116"/>
      <c r="BV209" s="116"/>
      <c r="BW209" s="116"/>
      <c r="BX209" s="116"/>
      <c r="BY209" s="116"/>
      <c r="BZ209" s="116"/>
      <c r="CA209" s="116"/>
      <c r="CB209" s="116"/>
      <c r="CC209" s="116"/>
      <c r="CD209" s="116"/>
      <c r="CE209" s="116"/>
      <c r="CF209" s="116"/>
      <c r="CG209" s="116"/>
      <c r="CH209" s="116"/>
      <c r="CI209" s="116"/>
      <c r="CJ209" s="116"/>
      <c r="CK209" s="116"/>
      <c r="CL209" s="116"/>
      <c r="CM209" s="116"/>
      <c r="CN209" s="116"/>
      <c r="CO209" s="116"/>
      <c r="CP209" s="116"/>
    </row>
    <row r="210" spans="1:94" ht="19.5" customHeight="1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  <c r="AA210" s="116"/>
      <c r="AB210" s="116"/>
      <c r="AC210" s="116"/>
      <c r="AD210" s="116"/>
      <c r="AE210" s="116"/>
      <c r="AF210" s="116"/>
      <c r="AG210" s="116"/>
      <c r="AH210" s="116"/>
      <c r="AI210" s="116"/>
      <c r="AJ210" s="116"/>
      <c r="AK210" s="116"/>
      <c r="AL210" s="116"/>
      <c r="AM210" s="116"/>
      <c r="AN210" s="116"/>
      <c r="AO210" s="116"/>
      <c r="AP210" s="116"/>
      <c r="AQ210" s="116"/>
      <c r="AR210" s="116"/>
      <c r="AS210" s="116"/>
      <c r="AT210" s="116"/>
      <c r="AU210" s="116"/>
      <c r="AV210" s="116"/>
      <c r="AW210" s="116"/>
      <c r="AX210" s="116"/>
      <c r="AY210" s="116"/>
      <c r="AZ210" s="116"/>
      <c r="BA210" s="116"/>
      <c r="BB210" s="116"/>
      <c r="BC210" s="116"/>
      <c r="BD210" s="116"/>
      <c r="BE210" s="116"/>
      <c r="BF210" s="116"/>
      <c r="BG210" s="116"/>
      <c r="BH210" s="116"/>
      <c r="BI210" s="116"/>
      <c r="BJ210" s="116"/>
      <c r="BK210" s="116"/>
      <c r="BL210" s="116"/>
      <c r="BM210" s="116"/>
      <c r="BN210" s="116"/>
      <c r="BO210" s="116"/>
      <c r="BP210" s="116"/>
      <c r="BQ210" s="116"/>
      <c r="BR210" s="116"/>
      <c r="BS210" s="116"/>
      <c r="BT210" s="116"/>
      <c r="BU210" s="116"/>
      <c r="BV210" s="116"/>
      <c r="BW210" s="116"/>
      <c r="BX210" s="116"/>
      <c r="BY210" s="116"/>
      <c r="BZ210" s="116"/>
      <c r="CA210" s="116"/>
      <c r="CB210" s="116"/>
      <c r="CC210" s="116"/>
      <c r="CD210" s="116"/>
      <c r="CE210" s="116"/>
      <c r="CF210" s="116"/>
      <c r="CG210" s="116"/>
      <c r="CH210" s="116"/>
      <c r="CI210" s="116"/>
      <c r="CJ210" s="116"/>
      <c r="CK210" s="116"/>
      <c r="CL210" s="116"/>
      <c r="CM210" s="116"/>
      <c r="CN210" s="116"/>
      <c r="CO210" s="116"/>
      <c r="CP210" s="116"/>
    </row>
    <row r="211" spans="1:94" ht="19.5" customHeight="1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  <c r="AA211" s="116"/>
      <c r="AB211" s="116"/>
      <c r="AC211" s="116"/>
      <c r="AD211" s="116"/>
      <c r="AE211" s="116"/>
      <c r="AF211" s="116"/>
      <c r="AG211" s="116"/>
      <c r="AH211" s="116"/>
      <c r="AI211" s="116"/>
      <c r="AJ211" s="116"/>
      <c r="AK211" s="116"/>
      <c r="AL211" s="116"/>
      <c r="AM211" s="116"/>
      <c r="AN211" s="116"/>
      <c r="AO211" s="116"/>
      <c r="AP211" s="116"/>
      <c r="AQ211" s="116"/>
      <c r="AR211" s="116"/>
      <c r="AS211" s="116"/>
      <c r="AT211" s="116"/>
      <c r="AU211" s="116"/>
      <c r="AV211" s="116"/>
      <c r="AW211" s="116"/>
      <c r="AX211" s="116"/>
      <c r="AY211" s="116"/>
      <c r="AZ211" s="116"/>
      <c r="BA211" s="116"/>
      <c r="BB211" s="116"/>
      <c r="BC211" s="116"/>
      <c r="BD211" s="116"/>
      <c r="BE211" s="116"/>
      <c r="BF211" s="116"/>
      <c r="BG211" s="116"/>
      <c r="BH211" s="116"/>
      <c r="BI211" s="116"/>
      <c r="BJ211" s="116"/>
      <c r="BK211" s="116"/>
      <c r="BL211" s="116"/>
      <c r="BM211" s="116"/>
      <c r="BN211" s="116"/>
      <c r="BO211" s="116"/>
      <c r="BP211" s="116"/>
      <c r="BQ211" s="116"/>
      <c r="BR211" s="116"/>
      <c r="BS211" s="116"/>
      <c r="BT211" s="116"/>
      <c r="BU211" s="116"/>
      <c r="BV211" s="116"/>
      <c r="BW211" s="116"/>
      <c r="BX211" s="116"/>
      <c r="BY211" s="116"/>
      <c r="BZ211" s="116"/>
      <c r="CA211" s="116"/>
      <c r="CB211" s="116"/>
      <c r="CC211" s="116"/>
      <c r="CD211" s="116"/>
      <c r="CE211" s="116"/>
      <c r="CF211" s="116"/>
      <c r="CG211" s="116"/>
      <c r="CH211" s="116"/>
      <c r="CI211" s="116"/>
      <c r="CJ211" s="116"/>
      <c r="CK211" s="116"/>
      <c r="CL211" s="116"/>
      <c r="CM211" s="116"/>
      <c r="CN211" s="116"/>
      <c r="CO211" s="116"/>
      <c r="CP211" s="116"/>
    </row>
    <row r="212" spans="1:94" ht="19.5" customHeight="1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  <c r="AA212" s="116"/>
      <c r="AB212" s="116"/>
      <c r="AC212" s="116"/>
      <c r="AD212" s="116"/>
      <c r="AE212" s="116"/>
      <c r="AF212" s="116"/>
      <c r="AG212" s="116"/>
      <c r="AH212" s="116"/>
      <c r="AI212" s="116"/>
      <c r="AJ212" s="116"/>
      <c r="AK212" s="116"/>
      <c r="AL212" s="116"/>
      <c r="AM212" s="116"/>
      <c r="AN212" s="116"/>
      <c r="AO212" s="116"/>
      <c r="AP212" s="116"/>
      <c r="AQ212" s="116"/>
      <c r="AR212" s="116"/>
      <c r="AS212" s="116"/>
      <c r="AT212" s="116"/>
      <c r="AU212" s="116"/>
      <c r="AV212" s="116"/>
      <c r="AW212" s="116"/>
      <c r="AX212" s="116"/>
      <c r="AY212" s="116"/>
      <c r="AZ212" s="116"/>
      <c r="BA212" s="116"/>
      <c r="BB212" s="116"/>
      <c r="BC212" s="116"/>
      <c r="BD212" s="116"/>
      <c r="BE212" s="116"/>
      <c r="BF212" s="116"/>
      <c r="BG212" s="116"/>
      <c r="BH212" s="116"/>
      <c r="BI212" s="116"/>
      <c r="BJ212" s="116"/>
      <c r="BK212" s="116"/>
      <c r="BL212" s="116"/>
      <c r="BM212" s="116"/>
      <c r="BN212" s="116"/>
      <c r="BO212" s="116"/>
      <c r="BP212" s="116"/>
      <c r="BQ212" s="116"/>
      <c r="BR212" s="116"/>
      <c r="BS212" s="116"/>
      <c r="BT212" s="116"/>
      <c r="BU212" s="116"/>
      <c r="BV212" s="116"/>
      <c r="BW212" s="116"/>
      <c r="BX212" s="116"/>
      <c r="BY212" s="116"/>
      <c r="BZ212" s="116"/>
      <c r="CA212" s="116"/>
      <c r="CB212" s="116"/>
      <c r="CC212" s="116"/>
      <c r="CD212" s="116"/>
      <c r="CE212" s="116"/>
      <c r="CF212" s="116"/>
      <c r="CG212" s="116"/>
      <c r="CH212" s="116"/>
      <c r="CI212" s="116"/>
      <c r="CJ212" s="116"/>
      <c r="CK212" s="116"/>
      <c r="CL212" s="116"/>
      <c r="CM212" s="116"/>
      <c r="CN212" s="116"/>
      <c r="CO212" s="116"/>
      <c r="CP212" s="116"/>
    </row>
    <row r="213" spans="1:94" ht="19.5" customHeight="1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  <c r="AA213" s="116"/>
      <c r="AB213" s="116"/>
      <c r="AC213" s="116"/>
      <c r="AD213" s="116"/>
      <c r="AE213" s="116"/>
      <c r="AF213" s="116"/>
      <c r="AG213" s="116"/>
      <c r="AH213" s="116"/>
      <c r="AI213" s="116"/>
      <c r="AJ213" s="116"/>
      <c r="AK213" s="116"/>
      <c r="AL213" s="116"/>
      <c r="AM213" s="116"/>
      <c r="AN213" s="116"/>
      <c r="AO213" s="116"/>
      <c r="AP213" s="116"/>
      <c r="AQ213" s="116"/>
      <c r="AR213" s="116"/>
      <c r="AS213" s="116"/>
      <c r="AT213" s="116"/>
      <c r="AU213" s="116"/>
      <c r="AV213" s="116"/>
      <c r="AW213" s="116"/>
      <c r="AX213" s="116"/>
      <c r="AY213" s="116"/>
      <c r="AZ213" s="116"/>
      <c r="BA213" s="116"/>
      <c r="BB213" s="116"/>
      <c r="BC213" s="116"/>
      <c r="BD213" s="116"/>
      <c r="BE213" s="116"/>
      <c r="BF213" s="116"/>
      <c r="BG213" s="116"/>
      <c r="BH213" s="116"/>
      <c r="BI213" s="116"/>
      <c r="BJ213" s="116"/>
      <c r="BK213" s="116"/>
      <c r="BL213" s="116"/>
      <c r="BM213" s="116"/>
      <c r="BN213" s="116"/>
      <c r="BO213" s="116"/>
      <c r="BP213" s="116"/>
      <c r="BQ213" s="116"/>
      <c r="BR213" s="116"/>
      <c r="BS213" s="116"/>
      <c r="BT213" s="116"/>
      <c r="BU213" s="116"/>
      <c r="BV213" s="116"/>
      <c r="BW213" s="116"/>
      <c r="BX213" s="116"/>
      <c r="BY213" s="116"/>
      <c r="BZ213" s="116"/>
      <c r="CA213" s="116"/>
      <c r="CB213" s="116"/>
      <c r="CC213" s="116"/>
      <c r="CD213" s="116"/>
      <c r="CE213" s="116"/>
      <c r="CF213" s="116"/>
      <c r="CG213" s="116"/>
      <c r="CH213" s="116"/>
      <c r="CI213" s="116"/>
      <c r="CJ213" s="116"/>
      <c r="CK213" s="116"/>
      <c r="CL213" s="116"/>
      <c r="CM213" s="116"/>
      <c r="CN213" s="116"/>
      <c r="CO213" s="116"/>
      <c r="CP213" s="116"/>
    </row>
    <row r="214" spans="1:94" ht="19.5" customHeight="1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  <c r="AA214" s="116"/>
      <c r="AB214" s="116"/>
      <c r="AC214" s="116"/>
      <c r="AD214" s="116"/>
      <c r="AE214" s="116"/>
      <c r="AF214" s="116"/>
      <c r="AG214" s="116"/>
      <c r="AH214" s="116"/>
      <c r="AI214" s="116"/>
      <c r="AJ214" s="116"/>
      <c r="AK214" s="116"/>
      <c r="AL214" s="116"/>
      <c r="AM214" s="116"/>
      <c r="AN214" s="116"/>
      <c r="AO214" s="116"/>
      <c r="AP214" s="116"/>
      <c r="AQ214" s="116"/>
      <c r="AR214" s="116"/>
      <c r="AS214" s="116"/>
      <c r="AT214" s="116"/>
      <c r="AU214" s="116"/>
      <c r="AV214" s="116"/>
      <c r="AW214" s="116"/>
      <c r="AX214" s="116"/>
      <c r="AY214" s="116"/>
      <c r="AZ214" s="116"/>
      <c r="BA214" s="116"/>
      <c r="BB214" s="116"/>
      <c r="BC214" s="116"/>
      <c r="BD214" s="116"/>
      <c r="BE214" s="116"/>
      <c r="BF214" s="116"/>
      <c r="BG214" s="116"/>
      <c r="BH214" s="116"/>
      <c r="BI214" s="116"/>
      <c r="BJ214" s="116"/>
      <c r="BK214" s="116"/>
      <c r="BL214" s="116"/>
      <c r="BM214" s="116"/>
      <c r="BN214" s="116"/>
      <c r="BO214" s="116"/>
      <c r="BP214" s="116"/>
      <c r="BQ214" s="116"/>
      <c r="BR214" s="116"/>
      <c r="BS214" s="116"/>
      <c r="BT214" s="116"/>
      <c r="BU214" s="116"/>
      <c r="BV214" s="116"/>
      <c r="BW214" s="116"/>
      <c r="BX214" s="116"/>
      <c r="BY214" s="116"/>
      <c r="BZ214" s="116"/>
      <c r="CA214" s="116"/>
      <c r="CB214" s="116"/>
      <c r="CC214" s="116"/>
      <c r="CD214" s="116"/>
      <c r="CE214" s="116"/>
      <c r="CF214" s="116"/>
      <c r="CG214" s="116"/>
      <c r="CH214" s="116"/>
      <c r="CI214" s="116"/>
      <c r="CJ214" s="116"/>
      <c r="CK214" s="116"/>
      <c r="CL214" s="116"/>
      <c r="CM214" s="116"/>
      <c r="CN214" s="116"/>
      <c r="CO214" s="116"/>
      <c r="CP214" s="116"/>
    </row>
    <row r="215" spans="1:94" ht="19.5" customHeight="1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  <c r="AA215" s="116"/>
      <c r="AB215" s="116"/>
      <c r="AC215" s="116"/>
      <c r="AD215" s="116"/>
      <c r="AE215" s="116"/>
      <c r="AF215" s="116"/>
      <c r="AG215" s="116"/>
      <c r="AH215" s="116"/>
      <c r="AI215" s="116"/>
      <c r="AJ215" s="116"/>
      <c r="AK215" s="116"/>
      <c r="AL215" s="116"/>
      <c r="AM215" s="116"/>
      <c r="AN215" s="116"/>
      <c r="AO215" s="116"/>
      <c r="AP215" s="116"/>
      <c r="AQ215" s="116"/>
      <c r="AR215" s="116"/>
      <c r="AS215" s="116"/>
      <c r="AT215" s="116"/>
      <c r="AU215" s="116"/>
      <c r="AV215" s="116"/>
      <c r="AW215" s="116"/>
      <c r="AX215" s="116"/>
      <c r="AY215" s="116"/>
      <c r="AZ215" s="116"/>
      <c r="BA215" s="116"/>
      <c r="BB215" s="116"/>
      <c r="BC215" s="116"/>
      <c r="BD215" s="116"/>
      <c r="BE215" s="116"/>
      <c r="BF215" s="116"/>
      <c r="BG215" s="116"/>
      <c r="BH215" s="116"/>
      <c r="BI215" s="116"/>
      <c r="BJ215" s="116"/>
      <c r="BK215" s="116"/>
      <c r="BL215" s="116"/>
      <c r="BM215" s="116"/>
      <c r="BN215" s="116"/>
      <c r="BO215" s="116"/>
      <c r="BP215" s="116"/>
      <c r="BQ215" s="116"/>
      <c r="BR215" s="116"/>
      <c r="BS215" s="116"/>
      <c r="BT215" s="116"/>
      <c r="BU215" s="116"/>
      <c r="BV215" s="116"/>
      <c r="BW215" s="116"/>
      <c r="BX215" s="116"/>
      <c r="BY215" s="116"/>
      <c r="BZ215" s="116"/>
      <c r="CA215" s="116"/>
      <c r="CB215" s="116"/>
      <c r="CC215" s="116"/>
      <c r="CD215" s="116"/>
      <c r="CE215" s="116"/>
      <c r="CF215" s="116"/>
      <c r="CG215" s="116"/>
      <c r="CH215" s="116"/>
      <c r="CI215" s="116"/>
      <c r="CJ215" s="116"/>
      <c r="CK215" s="116"/>
      <c r="CL215" s="116"/>
      <c r="CM215" s="116"/>
      <c r="CN215" s="116"/>
      <c r="CO215" s="116"/>
      <c r="CP215" s="116"/>
    </row>
    <row r="216" spans="1:94" ht="19.5" customHeight="1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  <c r="AB216" s="116"/>
      <c r="AC216" s="116"/>
      <c r="AD216" s="116"/>
      <c r="AE216" s="116"/>
      <c r="AF216" s="116"/>
      <c r="AG216" s="116"/>
      <c r="AH216" s="116"/>
      <c r="AI216" s="116"/>
      <c r="AJ216" s="116"/>
      <c r="AK216" s="116"/>
      <c r="AL216" s="116"/>
      <c r="AM216" s="116"/>
      <c r="AN216" s="116"/>
      <c r="AO216" s="116"/>
      <c r="AP216" s="116"/>
      <c r="AQ216" s="116"/>
      <c r="AR216" s="116"/>
      <c r="AS216" s="116"/>
      <c r="AT216" s="116"/>
      <c r="AU216" s="116"/>
      <c r="AV216" s="116"/>
      <c r="AW216" s="116"/>
      <c r="AX216" s="116"/>
      <c r="AY216" s="116"/>
      <c r="AZ216" s="116"/>
      <c r="BA216" s="116"/>
      <c r="BB216" s="116"/>
      <c r="BC216" s="116"/>
      <c r="BD216" s="116"/>
      <c r="BE216" s="116"/>
      <c r="BF216" s="116"/>
      <c r="BG216" s="116"/>
      <c r="BH216" s="116"/>
      <c r="BI216" s="116"/>
      <c r="BJ216" s="116"/>
      <c r="BK216" s="116"/>
      <c r="BL216" s="116"/>
      <c r="BM216" s="116"/>
      <c r="BN216" s="116"/>
      <c r="BO216" s="116"/>
      <c r="BP216" s="116"/>
      <c r="BQ216" s="116"/>
      <c r="BR216" s="116"/>
      <c r="BS216" s="116"/>
      <c r="BT216" s="116"/>
      <c r="BU216" s="116"/>
      <c r="BV216" s="116"/>
      <c r="BW216" s="116"/>
      <c r="BX216" s="116"/>
      <c r="BY216" s="116"/>
      <c r="BZ216" s="116"/>
      <c r="CA216" s="116"/>
      <c r="CB216" s="116"/>
      <c r="CC216" s="116"/>
      <c r="CD216" s="116"/>
      <c r="CE216" s="116"/>
      <c r="CF216" s="116"/>
      <c r="CG216" s="116"/>
      <c r="CH216" s="116"/>
      <c r="CI216" s="116"/>
      <c r="CJ216" s="116"/>
      <c r="CK216" s="116"/>
      <c r="CL216" s="116"/>
      <c r="CM216" s="116"/>
      <c r="CN216" s="116"/>
      <c r="CO216" s="116"/>
      <c r="CP216" s="116"/>
    </row>
    <row r="217" spans="1:94" ht="19.5" customHeight="1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  <c r="AA217" s="116"/>
      <c r="AB217" s="116"/>
      <c r="AC217" s="116"/>
      <c r="AD217" s="116"/>
      <c r="AE217" s="116"/>
      <c r="AF217" s="116"/>
      <c r="AG217" s="116"/>
      <c r="AH217" s="116"/>
      <c r="AI217" s="116"/>
      <c r="AJ217" s="116"/>
      <c r="AK217" s="116"/>
      <c r="AL217" s="116"/>
      <c r="AM217" s="116"/>
      <c r="AN217" s="116"/>
      <c r="AO217" s="116"/>
      <c r="AP217" s="116"/>
      <c r="AQ217" s="116"/>
      <c r="AR217" s="116"/>
      <c r="AS217" s="116"/>
      <c r="AT217" s="116"/>
      <c r="AU217" s="116"/>
      <c r="AV217" s="116"/>
      <c r="AW217" s="116"/>
      <c r="AX217" s="116"/>
      <c r="AY217" s="116"/>
      <c r="AZ217" s="116"/>
      <c r="BA217" s="116"/>
      <c r="BB217" s="116"/>
      <c r="BC217" s="116"/>
      <c r="BD217" s="116"/>
      <c r="BE217" s="116"/>
      <c r="BF217" s="116"/>
      <c r="BG217" s="116"/>
      <c r="BH217" s="116"/>
      <c r="BI217" s="116"/>
      <c r="BJ217" s="116"/>
      <c r="BK217" s="116"/>
      <c r="BL217" s="116"/>
      <c r="BM217" s="116"/>
      <c r="BN217" s="116"/>
      <c r="BO217" s="116"/>
      <c r="BP217" s="116"/>
      <c r="BQ217" s="116"/>
      <c r="BR217" s="116"/>
      <c r="BS217" s="116"/>
      <c r="BT217" s="116"/>
      <c r="BU217" s="116"/>
      <c r="BV217" s="116"/>
      <c r="BW217" s="116"/>
      <c r="BX217" s="116"/>
      <c r="BY217" s="116"/>
      <c r="BZ217" s="116"/>
      <c r="CA217" s="116"/>
      <c r="CB217" s="116"/>
      <c r="CC217" s="116"/>
      <c r="CD217" s="116"/>
      <c r="CE217" s="116"/>
      <c r="CF217" s="116"/>
      <c r="CG217" s="116"/>
      <c r="CH217" s="116"/>
      <c r="CI217" s="116"/>
      <c r="CJ217" s="116"/>
      <c r="CK217" s="116"/>
      <c r="CL217" s="116"/>
      <c r="CM217" s="116"/>
      <c r="CN217" s="116"/>
      <c r="CO217" s="116"/>
      <c r="CP217" s="116"/>
    </row>
    <row r="218" spans="1:94" ht="19.5" customHeight="1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6"/>
      <c r="AB218" s="116"/>
      <c r="AC218" s="116"/>
      <c r="AD218" s="116"/>
      <c r="AE218" s="116"/>
      <c r="AF218" s="116"/>
      <c r="AG218" s="116"/>
      <c r="AH218" s="116"/>
      <c r="AI218" s="116"/>
      <c r="AJ218" s="116"/>
      <c r="AK218" s="116"/>
      <c r="AL218" s="116"/>
      <c r="AM218" s="116"/>
      <c r="AN218" s="116"/>
      <c r="AO218" s="116"/>
      <c r="AP218" s="116"/>
      <c r="AQ218" s="116"/>
      <c r="AR218" s="116"/>
      <c r="AS218" s="116"/>
      <c r="AT218" s="116"/>
      <c r="AU218" s="116"/>
      <c r="AV218" s="116"/>
      <c r="AW218" s="116"/>
      <c r="AX218" s="116"/>
      <c r="AY218" s="116"/>
      <c r="AZ218" s="116"/>
      <c r="BA218" s="116"/>
      <c r="BB218" s="116"/>
      <c r="BC218" s="116"/>
      <c r="BD218" s="116"/>
      <c r="BE218" s="116"/>
      <c r="BF218" s="116"/>
      <c r="BG218" s="116"/>
      <c r="BH218" s="116"/>
      <c r="BI218" s="116"/>
      <c r="BJ218" s="116"/>
      <c r="BK218" s="116"/>
      <c r="BL218" s="116"/>
      <c r="BM218" s="116"/>
      <c r="BN218" s="116"/>
      <c r="BO218" s="116"/>
      <c r="BP218" s="116"/>
      <c r="BQ218" s="116"/>
      <c r="BR218" s="116"/>
      <c r="BS218" s="116"/>
      <c r="BT218" s="116"/>
      <c r="BU218" s="116"/>
      <c r="BV218" s="116"/>
      <c r="BW218" s="116"/>
      <c r="BX218" s="116"/>
      <c r="BY218" s="116"/>
      <c r="BZ218" s="116"/>
      <c r="CA218" s="116"/>
      <c r="CB218" s="116"/>
      <c r="CC218" s="116"/>
      <c r="CD218" s="116"/>
      <c r="CE218" s="116"/>
      <c r="CF218" s="116"/>
      <c r="CG218" s="116"/>
      <c r="CH218" s="116"/>
      <c r="CI218" s="116"/>
      <c r="CJ218" s="116"/>
      <c r="CK218" s="116"/>
      <c r="CL218" s="116"/>
      <c r="CM218" s="116"/>
      <c r="CN218" s="116"/>
      <c r="CO218" s="116"/>
      <c r="CP218" s="116"/>
    </row>
    <row r="219" spans="1:94" ht="19.5" customHeight="1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116"/>
      <c r="AQ219" s="116"/>
      <c r="AR219" s="116"/>
      <c r="AS219" s="116"/>
      <c r="AT219" s="116"/>
      <c r="AU219" s="116"/>
      <c r="AV219" s="116"/>
      <c r="AW219" s="116"/>
      <c r="AX219" s="116"/>
      <c r="AY219" s="116"/>
      <c r="AZ219" s="116"/>
      <c r="BA219" s="116"/>
      <c r="BB219" s="116"/>
      <c r="BC219" s="116"/>
      <c r="BD219" s="116"/>
      <c r="BE219" s="116"/>
      <c r="BF219" s="116"/>
      <c r="BG219" s="116"/>
      <c r="BH219" s="116"/>
      <c r="BI219" s="116"/>
      <c r="BJ219" s="116"/>
      <c r="BK219" s="116"/>
      <c r="BL219" s="116"/>
      <c r="BM219" s="116"/>
      <c r="BN219" s="116"/>
      <c r="BO219" s="116"/>
      <c r="BP219" s="116"/>
      <c r="BQ219" s="116"/>
      <c r="BR219" s="116"/>
      <c r="BS219" s="116"/>
      <c r="BT219" s="116"/>
      <c r="BU219" s="116"/>
      <c r="BV219" s="116"/>
      <c r="BW219" s="116"/>
      <c r="BX219" s="116"/>
      <c r="BY219" s="116"/>
      <c r="BZ219" s="116"/>
      <c r="CA219" s="116"/>
      <c r="CB219" s="116"/>
      <c r="CC219" s="116"/>
      <c r="CD219" s="116"/>
      <c r="CE219" s="116"/>
      <c r="CF219" s="116"/>
      <c r="CG219" s="116"/>
      <c r="CH219" s="116"/>
      <c r="CI219" s="116"/>
      <c r="CJ219" s="116"/>
      <c r="CK219" s="116"/>
      <c r="CL219" s="116"/>
      <c r="CM219" s="116"/>
      <c r="CN219" s="116"/>
      <c r="CO219" s="116"/>
      <c r="CP219" s="116"/>
    </row>
    <row r="220" spans="1:94" ht="19.5" customHeight="1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116"/>
      <c r="AQ220" s="116"/>
      <c r="AR220" s="116"/>
      <c r="AS220" s="116"/>
      <c r="AT220" s="116"/>
      <c r="AU220" s="116"/>
      <c r="AV220" s="116"/>
      <c r="AW220" s="116"/>
      <c r="AX220" s="116"/>
      <c r="AY220" s="116"/>
      <c r="AZ220" s="116"/>
      <c r="BA220" s="116"/>
      <c r="BB220" s="116"/>
      <c r="BC220" s="116"/>
      <c r="BD220" s="116"/>
      <c r="BE220" s="116"/>
      <c r="BF220" s="116"/>
      <c r="BG220" s="116"/>
      <c r="BH220" s="116"/>
      <c r="BI220" s="116"/>
      <c r="BJ220" s="116"/>
      <c r="BK220" s="116"/>
      <c r="BL220" s="116"/>
      <c r="BM220" s="116"/>
      <c r="BN220" s="116"/>
      <c r="BO220" s="116"/>
      <c r="BP220" s="116"/>
      <c r="BQ220" s="116"/>
      <c r="BR220" s="116"/>
      <c r="BS220" s="116"/>
      <c r="BT220" s="116"/>
      <c r="BU220" s="116"/>
      <c r="BV220" s="116"/>
      <c r="BW220" s="116"/>
      <c r="BX220" s="116"/>
      <c r="BY220" s="116"/>
      <c r="BZ220" s="116"/>
      <c r="CA220" s="116"/>
      <c r="CB220" s="116"/>
      <c r="CC220" s="116"/>
      <c r="CD220" s="116"/>
      <c r="CE220" s="116"/>
      <c r="CF220" s="116"/>
      <c r="CG220" s="116"/>
      <c r="CH220" s="116"/>
      <c r="CI220" s="116"/>
      <c r="CJ220" s="116"/>
      <c r="CK220" s="116"/>
      <c r="CL220" s="116"/>
      <c r="CM220" s="116"/>
      <c r="CN220" s="116"/>
      <c r="CO220" s="116"/>
      <c r="CP220" s="116"/>
    </row>
    <row r="221" spans="1:94" ht="19.5" customHeight="1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116"/>
      <c r="AB221" s="116"/>
      <c r="AC221" s="116"/>
      <c r="AD221" s="116"/>
      <c r="AE221" s="116"/>
      <c r="AF221" s="116"/>
      <c r="AG221" s="116"/>
      <c r="AH221" s="116"/>
      <c r="AI221" s="116"/>
      <c r="AJ221" s="116"/>
      <c r="AK221" s="116"/>
      <c r="AL221" s="116"/>
      <c r="AM221" s="116"/>
      <c r="AN221" s="116"/>
      <c r="AO221" s="116"/>
      <c r="AP221" s="116"/>
      <c r="AQ221" s="116"/>
      <c r="AR221" s="116"/>
      <c r="AS221" s="116"/>
      <c r="AT221" s="116"/>
      <c r="AU221" s="116"/>
      <c r="AV221" s="116"/>
      <c r="AW221" s="116"/>
      <c r="AX221" s="116"/>
      <c r="AY221" s="116"/>
      <c r="AZ221" s="116"/>
      <c r="BA221" s="116"/>
      <c r="BB221" s="116"/>
      <c r="BC221" s="116"/>
      <c r="BD221" s="116"/>
      <c r="BE221" s="116"/>
      <c r="BF221" s="116"/>
      <c r="BG221" s="116"/>
      <c r="BH221" s="116"/>
      <c r="BI221" s="116"/>
      <c r="BJ221" s="116"/>
      <c r="BK221" s="116"/>
      <c r="BL221" s="116"/>
      <c r="BM221" s="116"/>
      <c r="BN221" s="116"/>
      <c r="BO221" s="116"/>
      <c r="BP221" s="116"/>
      <c r="BQ221" s="116"/>
      <c r="BR221" s="116"/>
      <c r="BS221" s="116"/>
      <c r="BT221" s="116"/>
      <c r="BU221" s="116"/>
      <c r="BV221" s="116"/>
      <c r="BW221" s="116"/>
      <c r="BX221" s="116"/>
      <c r="BY221" s="116"/>
      <c r="BZ221" s="116"/>
      <c r="CA221" s="116"/>
      <c r="CB221" s="116"/>
      <c r="CC221" s="116"/>
      <c r="CD221" s="116"/>
      <c r="CE221" s="116"/>
      <c r="CF221" s="116"/>
      <c r="CG221" s="116"/>
      <c r="CH221" s="116"/>
      <c r="CI221" s="116"/>
      <c r="CJ221" s="116"/>
      <c r="CK221" s="116"/>
      <c r="CL221" s="116"/>
      <c r="CM221" s="116"/>
      <c r="CN221" s="116"/>
      <c r="CO221" s="116"/>
      <c r="CP221" s="116"/>
    </row>
    <row r="222" spans="1:94" ht="19.5" customHeight="1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116"/>
      <c r="AB222" s="116"/>
      <c r="AC222" s="116"/>
      <c r="AD222" s="116"/>
      <c r="AE222" s="116"/>
      <c r="AF222" s="116"/>
      <c r="AG222" s="116"/>
      <c r="AH222" s="116"/>
      <c r="AI222" s="116"/>
      <c r="AJ222" s="116"/>
      <c r="AK222" s="116"/>
      <c r="AL222" s="116"/>
      <c r="AM222" s="116"/>
      <c r="AN222" s="116"/>
      <c r="AO222" s="116"/>
      <c r="AP222" s="116"/>
      <c r="AQ222" s="116"/>
      <c r="AR222" s="116"/>
      <c r="AS222" s="116"/>
      <c r="AT222" s="116"/>
      <c r="AU222" s="116"/>
      <c r="AV222" s="116"/>
      <c r="AW222" s="116"/>
      <c r="AX222" s="116"/>
      <c r="AY222" s="116"/>
      <c r="AZ222" s="116"/>
      <c r="BA222" s="116"/>
      <c r="BB222" s="116"/>
      <c r="BC222" s="116"/>
      <c r="BD222" s="116"/>
      <c r="BE222" s="116"/>
      <c r="BF222" s="116"/>
      <c r="BG222" s="116"/>
      <c r="BH222" s="116"/>
      <c r="BI222" s="116"/>
      <c r="BJ222" s="116"/>
      <c r="BK222" s="116"/>
      <c r="BL222" s="116"/>
      <c r="BM222" s="116"/>
      <c r="BN222" s="116"/>
      <c r="BO222" s="116"/>
      <c r="BP222" s="116"/>
      <c r="BQ222" s="116"/>
      <c r="BR222" s="116"/>
      <c r="BS222" s="116"/>
      <c r="BT222" s="116"/>
      <c r="BU222" s="116"/>
      <c r="BV222" s="116"/>
      <c r="BW222" s="116"/>
      <c r="BX222" s="116"/>
      <c r="BY222" s="116"/>
      <c r="BZ222" s="116"/>
      <c r="CA222" s="116"/>
      <c r="CB222" s="116"/>
      <c r="CC222" s="116"/>
      <c r="CD222" s="116"/>
      <c r="CE222" s="116"/>
      <c r="CF222" s="116"/>
      <c r="CG222" s="116"/>
      <c r="CH222" s="116"/>
      <c r="CI222" s="116"/>
      <c r="CJ222" s="116"/>
      <c r="CK222" s="116"/>
      <c r="CL222" s="116"/>
      <c r="CM222" s="116"/>
      <c r="CN222" s="116"/>
      <c r="CO222" s="116"/>
      <c r="CP222" s="116"/>
    </row>
    <row r="223" spans="1:94" ht="19.5" customHeight="1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116"/>
      <c r="AB223" s="116"/>
      <c r="AC223" s="116"/>
      <c r="AD223" s="116"/>
      <c r="AE223" s="116"/>
      <c r="AF223" s="116"/>
      <c r="AG223" s="116"/>
      <c r="AH223" s="116"/>
      <c r="AI223" s="116"/>
      <c r="AJ223" s="116"/>
      <c r="AK223" s="116"/>
      <c r="AL223" s="116"/>
      <c r="AM223" s="116"/>
      <c r="AN223" s="116"/>
      <c r="AO223" s="116"/>
      <c r="AP223" s="116"/>
      <c r="AQ223" s="116"/>
      <c r="AR223" s="116"/>
      <c r="AS223" s="116"/>
      <c r="AT223" s="116"/>
      <c r="AU223" s="116"/>
      <c r="AV223" s="116"/>
      <c r="AW223" s="116"/>
      <c r="AX223" s="116"/>
      <c r="AY223" s="116"/>
      <c r="AZ223" s="116"/>
      <c r="BA223" s="116"/>
      <c r="BB223" s="116"/>
      <c r="BC223" s="116"/>
      <c r="BD223" s="116"/>
      <c r="BE223" s="116"/>
      <c r="BF223" s="116"/>
      <c r="BG223" s="116"/>
      <c r="BH223" s="116"/>
      <c r="BI223" s="116"/>
      <c r="BJ223" s="116"/>
      <c r="BK223" s="116"/>
      <c r="BL223" s="116"/>
      <c r="BM223" s="116"/>
      <c r="BN223" s="116"/>
      <c r="BO223" s="116"/>
      <c r="BP223" s="116"/>
      <c r="BQ223" s="116"/>
      <c r="BR223" s="116"/>
      <c r="BS223" s="116"/>
      <c r="BT223" s="116"/>
      <c r="BU223" s="116"/>
      <c r="BV223" s="116"/>
      <c r="BW223" s="116"/>
      <c r="BX223" s="116"/>
      <c r="BY223" s="116"/>
      <c r="BZ223" s="116"/>
      <c r="CA223" s="116"/>
      <c r="CB223" s="116"/>
      <c r="CC223" s="116"/>
      <c r="CD223" s="116"/>
      <c r="CE223" s="116"/>
      <c r="CF223" s="116"/>
      <c r="CG223" s="116"/>
      <c r="CH223" s="116"/>
      <c r="CI223" s="116"/>
      <c r="CJ223" s="116"/>
      <c r="CK223" s="116"/>
      <c r="CL223" s="116"/>
      <c r="CM223" s="116"/>
      <c r="CN223" s="116"/>
      <c r="CO223" s="116"/>
      <c r="CP223" s="116"/>
    </row>
    <row r="224" spans="1:94" ht="19.5" customHeight="1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  <c r="AA224" s="116"/>
      <c r="AB224" s="116"/>
      <c r="AC224" s="116"/>
      <c r="AD224" s="116"/>
      <c r="AE224" s="116"/>
      <c r="AF224" s="116"/>
      <c r="AG224" s="116"/>
      <c r="AH224" s="116"/>
      <c r="AI224" s="116"/>
      <c r="AJ224" s="116"/>
      <c r="AK224" s="116"/>
      <c r="AL224" s="116"/>
      <c r="AM224" s="116"/>
      <c r="AN224" s="116"/>
      <c r="AO224" s="116"/>
      <c r="AP224" s="116"/>
      <c r="AQ224" s="116"/>
      <c r="AR224" s="116"/>
      <c r="AS224" s="116"/>
      <c r="AT224" s="116"/>
      <c r="AU224" s="116"/>
      <c r="AV224" s="116"/>
      <c r="AW224" s="116"/>
      <c r="AX224" s="116"/>
      <c r="AY224" s="116"/>
      <c r="AZ224" s="116"/>
      <c r="BA224" s="116"/>
      <c r="BB224" s="116"/>
      <c r="BC224" s="116"/>
      <c r="BD224" s="116"/>
      <c r="BE224" s="116"/>
      <c r="BF224" s="116"/>
      <c r="BG224" s="116"/>
      <c r="BH224" s="116"/>
      <c r="BI224" s="116"/>
      <c r="BJ224" s="116"/>
      <c r="BK224" s="116"/>
      <c r="BL224" s="116"/>
      <c r="BM224" s="116"/>
      <c r="BN224" s="116"/>
      <c r="BO224" s="116"/>
      <c r="BP224" s="116"/>
      <c r="BQ224" s="116"/>
      <c r="BR224" s="116"/>
      <c r="BS224" s="116"/>
      <c r="BT224" s="116"/>
      <c r="BU224" s="116"/>
      <c r="BV224" s="116"/>
      <c r="BW224" s="116"/>
      <c r="BX224" s="116"/>
      <c r="BY224" s="116"/>
      <c r="BZ224" s="116"/>
      <c r="CA224" s="116"/>
      <c r="CB224" s="116"/>
      <c r="CC224" s="116"/>
      <c r="CD224" s="116"/>
      <c r="CE224" s="116"/>
      <c r="CF224" s="116"/>
      <c r="CG224" s="116"/>
      <c r="CH224" s="116"/>
      <c r="CI224" s="116"/>
      <c r="CJ224" s="116"/>
      <c r="CK224" s="116"/>
      <c r="CL224" s="116"/>
      <c r="CM224" s="116"/>
      <c r="CN224" s="116"/>
      <c r="CO224" s="116"/>
      <c r="CP224" s="116"/>
    </row>
    <row r="225" spans="1:94" ht="19.5" customHeight="1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  <c r="AA225" s="116"/>
      <c r="AB225" s="116"/>
      <c r="AC225" s="116"/>
      <c r="AD225" s="116"/>
      <c r="AE225" s="116"/>
      <c r="AF225" s="116"/>
      <c r="AG225" s="116"/>
      <c r="AH225" s="116"/>
      <c r="AI225" s="116"/>
      <c r="AJ225" s="116"/>
      <c r="AK225" s="116"/>
      <c r="AL225" s="116"/>
      <c r="AM225" s="116"/>
      <c r="AN225" s="116"/>
      <c r="AO225" s="116"/>
      <c r="AP225" s="116"/>
      <c r="AQ225" s="116"/>
      <c r="AR225" s="116"/>
      <c r="AS225" s="116"/>
      <c r="AT225" s="116"/>
      <c r="AU225" s="116"/>
      <c r="AV225" s="116"/>
      <c r="AW225" s="116"/>
      <c r="AX225" s="116"/>
      <c r="AY225" s="116"/>
      <c r="AZ225" s="116"/>
      <c r="BA225" s="116"/>
      <c r="BB225" s="116"/>
      <c r="BC225" s="116"/>
      <c r="BD225" s="116"/>
      <c r="BE225" s="116"/>
      <c r="BF225" s="116"/>
      <c r="BG225" s="116"/>
      <c r="BH225" s="116"/>
      <c r="BI225" s="116"/>
      <c r="BJ225" s="116"/>
      <c r="BK225" s="116"/>
      <c r="BL225" s="116"/>
      <c r="BM225" s="116"/>
      <c r="BN225" s="116"/>
      <c r="BO225" s="116"/>
      <c r="BP225" s="116"/>
      <c r="BQ225" s="116"/>
      <c r="BR225" s="116"/>
      <c r="BS225" s="116"/>
      <c r="BT225" s="116"/>
      <c r="BU225" s="116"/>
      <c r="BV225" s="116"/>
      <c r="BW225" s="116"/>
      <c r="BX225" s="116"/>
      <c r="BY225" s="116"/>
      <c r="BZ225" s="116"/>
      <c r="CA225" s="116"/>
      <c r="CB225" s="116"/>
      <c r="CC225" s="116"/>
      <c r="CD225" s="116"/>
      <c r="CE225" s="116"/>
      <c r="CF225" s="116"/>
      <c r="CG225" s="116"/>
      <c r="CH225" s="116"/>
      <c r="CI225" s="116"/>
      <c r="CJ225" s="116"/>
      <c r="CK225" s="116"/>
      <c r="CL225" s="116"/>
      <c r="CM225" s="116"/>
      <c r="CN225" s="116"/>
      <c r="CO225" s="116"/>
      <c r="CP225" s="116"/>
    </row>
    <row r="226" spans="1:94" ht="19.5" customHeight="1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F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Q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  <c r="BB226" s="116"/>
      <c r="BC226" s="116"/>
      <c r="BD226" s="116"/>
      <c r="BE226" s="116"/>
      <c r="BF226" s="116"/>
      <c r="BG226" s="116"/>
      <c r="BH226" s="116"/>
      <c r="BI226" s="116"/>
      <c r="BJ226" s="116"/>
      <c r="BK226" s="116"/>
      <c r="BL226" s="116"/>
      <c r="BM226" s="116"/>
      <c r="BN226" s="116"/>
      <c r="BO226" s="116"/>
      <c r="BP226" s="116"/>
      <c r="BQ226" s="116"/>
      <c r="BR226" s="116"/>
      <c r="BS226" s="116"/>
      <c r="BT226" s="116"/>
      <c r="BU226" s="116"/>
      <c r="BV226" s="116"/>
      <c r="BW226" s="116"/>
      <c r="BX226" s="116"/>
      <c r="BY226" s="116"/>
      <c r="BZ226" s="116"/>
      <c r="CA226" s="116"/>
      <c r="CB226" s="116"/>
      <c r="CC226" s="116"/>
      <c r="CD226" s="116"/>
      <c r="CE226" s="116"/>
      <c r="CF226" s="116"/>
      <c r="CG226" s="116"/>
      <c r="CH226" s="116"/>
      <c r="CI226" s="116"/>
      <c r="CJ226" s="116"/>
      <c r="CK226" s="116"/>
      <c r="CL226" s="116"/>
      <c r="CM226" s="116"/>
      <c r="CN226" s="116"/>
      <c r="CO226" s="116"/>
      <c r="CP226" s="116"/>
    </row>
    <row r="227" spans="1:94" ht="19.5" customHeight="1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  <c r="AA227" s="116"/>
      <c r="AB227" s="116"/>
      <c r="AC227" s="116"/>
      <c r="AD227" s="116"/>
      <c r="AE227" s="116"/>
      <c r="AF227" s="116"/>
      <c r="AG227" s="116"/>
      <c r="AH227" s="116"/>
      <c r="AI227" s="116"/>
      <c r="AJ227" s="116"/>
      <c r="AK227" s="116"/>
      <c r="AL227" s="116"/>
      <c r="AM227" s="116"/>
      <c r="AN227" s="116"/>
      <c r="AO227" s="116"/>
      <c r="AP227" s="116"/>
      <c r="AQ227" s="116"/>
      <c r="AR227" s="116"/>
      <c r="AS227" s="116"/>
      <c r="AT227" s="116"/>
      <c r="AU227" s="116"/>
      <c r="AV227" s="116"/>
      <c r="AW227" s="116"/>
      <c r="AX227" s="116"/>
      <c r="AY227" s="116"/>
      <c r="AZ227" s="116"/>
      <c r="BA227" s="116"/>
      <c r="BB227" s="116"/>
      <c r="BC227" s="116"/>
      <c r="BD227" s="116"/>
      <c r="BE227" s="116"/>
      <c r="BF227" s="116"/>
      <c r="BG227" s="116"/>
      <c r="BH227" s="116"/>
      <c r="BI227" s="116"/>
      <c r="BJ227" s="116"/>
      <c r="BK227" s="116"/>
      <c r="BL227" s="116"/>
      <c r="BM227" s="116"/>
      <c r="BN227" s="116"/>
      <c r="BO227" s="116"/>
      <c r="BP227" s="116"/>
      <c r="BQ227" s="116"/>
      <c r="BR227" s="116"/>
      <c r="BS227" s="116"/>
      <c r="BT227" s="116"/>
      <c r="BU227" s="116"/>
      <c r="BV227" s="116"/>
      <c r="BW227" s="116"/>
      <c r="BX227" s="116"/>
      <c r="BY227" s="116"/>
      <c r="BZ227" s="116"/>
      <c r="CA227" s="116"/>
      <c r="CB227" s="116"/>
      <c r="CC227" s="116"/>
      <c r="CD227" s="116"/>
      <c r="CE227" s="116"/>
      <c r="CF227" s="116"/>
      <c r="CG227" s="116"/>
      <c r="CH227" s="116"/>
      <c r="CI227" s="116"/>
      <c r="CJ227" s="116"/>
      <c r="CK227" s="116"/>
      <c r="CL227" s="116"/>
      <c r="CM227" s="116"/>
      <c r="CN227" s="116"/>
      <c r="CO227" s="116"/>
      <c r="CP227" s="116"/>
    </row>
    <row r="228" spans="1:94" ht="19.5" customHeight="1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  <c r="AB228" s="116"/>
      <c r="AC228" s="116"/>
      <c r="AD228" s="116"/>
      <c r="AE228" s="116"/>
      <c r="AF228" s="116"/>
      <c r="AG228" s="116"/>
      <c r="AH228" s="116"/>
      <c r="AI228" s="116"/>
      <c r="AJ228" s="116"/>
      <c r="AK228" s="116"/>
      <c r="AL228" s="116"/>
      <c r="AM228" s="116"/>
      <c r="AN228" s="116"/>
      <c r="AO228" s="116"/>
      <c r="AP228" s="116"/>
      <c r="AQ228" s="116"/>
      <c r="AR228" s="116"/>
      <c r="AS228" s="116"/>
      <c r="AT228" s="116"/>
      <c r="AU228" s="116"/>
      <c r="AV228" s="116"/>
      <c r="AW228" s="116"/>
      <c r="AX228" s="116"/>
      <c r="AY228" s="116"/>
      <c r="AZ228" s="116"/>
      <c r="BA228" s="116"/>
      <c r="BB228" s="116"/>
      <c r="BC228" s="116"/>
      <c r="BD228" s="116"/>
      <c r="BE228" s="116"/>
      <c r="BF228" s="116"/>
      <c r="BG228" s="116"/>
      <c r="BH228" s="116"/>
      <c r="BI228" s="116"/>
      <c r="BJ228" s="116"/>
      <c r="BK228" s="116"/>
      <c r="BL228" s="116"/>
      <c r="BM228" s="116"/>
      <c r="BN228" s="116"/>
      <c r="BO228" s="116"/>
      <c r="BP228" s="116"/>
      <c r="BQ228" s="116"/>
      <c r="BR228" s="116"/>
      <c r="BS228" s="116"/>
      <c r="BT228" s="116"/>
      <c r="BU228" s="116"/>
      <c r="BV228" s="116"/>
      <c r="BW228" s="116"/>
      <c r="BX228" s="116"/>
      <c r="BY228" s="116"/>
      <c r="BZ228" s="116"/>
      <c r="CA228" s="116"/>
      <c r="CB228" s="116"/>
      <c r="CC228" s="116"/>
      <c r="CD228" s="116"/>
      <c r="CE228" s="116"/>
      <c r="CF228" s="116"/>
      <c r="CG228" s="116"/>
      <c r="CH228" s="116"/>
      <c r="CI228" s="116"/>
      <c r="CJ228" s="116"/>
      <c r="CK228" s="116"/>
      <c r="CL228" s="116"/>
      <c r="CM228" s="116"/>
      <c r="CN228" s="116"/>
      <c r="CO228" s="116"/>
      <c r="CP228" s="116"/>
    </row>
    <row r="229" spans="1:94" ht="19.5" customHeight="1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  <c r="AA229" s="116"/>
      <c r="AB229" s="116"/>
      <c r="AC229" s="116"/>
      <c r="AD229" s="116"/>
      <c r="AE229" s="116"/>
      <c r="AF229" s="116"/>
      <c r="AG229" s="116"/>
      <c r="AH229" s="116"/>
      <c r="AI229" s="116"/>
      <c r="AJ229" s="116"/>
      <c r="AK229" s="116"/>
      <c r="AL229" s="116"/>
      <c r="AM229" s="116"/>
      <c r="AN229" s="116"/>
      <c r="AO229" s="116"/>
      <c r="AP229" s="116"/>
      <c r="AQ229" s="116"/>
      <c r="AR229" s="116"/>
      <c r="AS229" s="116"/>
      <c r="AT229" s="116"/>
      <c r="AU229" s="116"/>
      <c r="AV229" s="116"/>
      <c r="AW229" s="116"/>
      <c r="AX229" s="116"/>
      <c r="AY229" s="116"/>
      <c r="AZ229" s="116"/>
      <c r="BA229" s="116"/>
      <c r="BB229" s="116"/>
      <c r="BC229" s="116"/>
      <c r="BD229" s="116"/>
      <c r="BE229" s="116"/>
      <c r="BF229" s="116"/>
      <c r="BG229" s="116"/>
      <c r="BH229" s="116"/>
      <c r="BI229" s="116"/>
      <c r="BJ229" s="116"/>
      <c r="BK229" s="116"/>
      <c r="BL229" s="116"/>
      <c r="BM229" s="116"/>
      <c r="BN229" s="116"/>
      <c r="BO229" s="116"/>
      <c r="BP229" s="116"/>
      <c r="BQ229" s="116"/>
      <c r="BR229" s="116"/>
      <c r="BS229" s="116"/>
      <c r="BT229" s="116"/>
      <c r="BU229" s="116"/>
      <c r="BV229" s="116"/>
      <c r="BW229" s="116"/>
      <c r="BX229" s="116"/>
      <c r="BY229" s="116"/>
      <c r="BZ229" s="116"/>
      <c r="CA229" s="116"/>
      <c r="CB229" s="116"/>
      <c r="CC229" s="116"/>
      <c r="CD229" s="116"/>
      <c r="CE229" s="116"/>
      <c r="CF229" s="116"/>
      <c r="CG229" s="116"/>
      <c r="CH229" s="116"/>
      <c r="CI229" s="116"/>
      <c r="CJ229" s="116"/>
      <c r="CK229" s="116"/>
      <c r="CL229" s="116"/>
      <c r="CM229" s="116"/>
      <c r="CN229" s="116"/>
      <c r="CO229" s="116"/>
      <c r="CP229" s="116"/>
    </row>
    <row r="230" spans="1:94" ht="19.5" customHeight="1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  <c r="AA230" s="116"/>
      <c r="AB230" s="116"/>
      <c r="AC230" s="116"/>
      <c r="AD230" s="116"/>
      <c r="AE230" s="116"/>
      <c r="AF230" s="116"/>
      <c r="AG230" s="116"/>
      <c r="AH230" s="116"/>
      <c r="AI230" s="116"/>
      <c r="AJ230" s="116"/>
      <c r="AK230" s="116"/>
      <c r="AL230" s="116"/>
      <c r="AM230" s="116"/>
      <c r="AN230" s="116"/>
      <c r="AO230" s="116"/>
      <c r="AP230" s="116"/>
      <c r="AQ230" s="116"/>
      <c r="AR230" s="116"/>
      <c r="AS230" s="116"/>
      <c r="AT230" s="116"/>
      <c r="AU230" s="116"/>
      <c r="AV230" s="116"/>
      <c r="AW230" s="116"/>
      <c r="AX230" s="116"/>
      <c r="AY230" s="116"/>
      <c r="AZ230" s="116"/>
      <c r="BA230" s="116"/>
      <c r="BB230" s="116"/>
      <c r="BC230" s="116"/>
      <c r="BD230" s="116"/>
      <c r="BE230" s="116"/>
      <c r="BF230" s="116"/>
      <c r="BG230" s="116"/>
      <c r="BH230" s="116"/>
      <c r="BI230" s="116"/>
      <c r="BJ230" s="116"/>
      <c r="BK230" s="116"/>
      <c r="BL230" s="116"/>
      <c r="BM230" s="116"/>
      <c r="BN230" s="116"/>
      <c r="BO230" s="116"/>
      <c r="BP230" s="116"/>
      <c r="BQ230" s="116"/>
      <c r="BR230" s="116"/>
      <c r="BS230" s="116"/>
      <c r="BT230" s="116"/>
      <c r="BU230" s="116"/>
      <c r="BV230" s="116"/>
      <c r="BW230" s="116"/>
      <c r="BX230" s="116"/>
      <c r="BY230" s="116"/>
      <c r="BZ230" s="116"/>
      <c r="CA230" s="116"/>
      <c r="CB230" s="116"/>
      <c r="CC230" s="116"/>
      <c r="CD230" s="116"/>
      <c r="CE230" s="116"/>
      <c r="CF230" s="116"/>
      <c r="CG230" s="116"/>
      <c r="CH230" s="116"/>
      <c r="CI230" s="116"/>
      <c r="CJ230" s="116"/>
      <c r="CK230" s="116"/>
      <c r="CL230" s="116"/>
      <c r="CM230" s="116"/>
      <c r="CN230" s="116"/>
      <c r="CO230" s="116"/>
      <c r="CP230" s="116"/>
    </row>
    <row r="231" spans="1:94" ht="19.5" customHeight="1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  <c r="AC231" s="116"/>
      <c r="AD231" s="116"/>
      <c r="AE231" s="116"/>
      <c r="AF231" s="116"/>
      <c r="AG231" s="116"/>
      <c r="AH231" s="116"/>
      <c r="AI231" s="116"/>
      <c r="AJ231" s="116"/>
      <c r="AK231" s="116"/>
      <c r="AL231" s="116"/>
      <c r="AM231" s="116"/>
      <c r="AN231" s="116"/>
      <c r="AO231" s="116"/>
      <c r="AP231" s="116"/>
      <c r="AQ231" s="116"/>
      <c r="AR231" s="116"/>
      <c r="AS231" s="116"/>
      <c r="AT231" s="116"/>
      <c r="AU231" s="116"/>
      <c r="AV231" s="116"/>
      <c r="AW231" s="116"/>
      <c r="AX231" s="116"/>
      <c r="AY231" s="116"/>
      <c r="AZ231" s="116"/>
      <c r="BA231" s="116"/>
      <c r="BB231" s="116"/>
      <c r="BC231" s="116"/>
      <c r="BD231" s="116"/>
      <c r="BE231" s="116"/>
      <c r="BF231" s="116"/>
      <c r="BG231" s="116"/>
      <c r="BH231" s="116"/>
      <c r="BI231" s="116"/>
      <c r="BJ231" s="116"/>
      <c r="BK231" s="116"/>
      <c r="BL231" s="116"/>
      <c r="BM231" s="116"/>
      <c r="BN231" s="116"/>
      <c r="BO231" s="116"/>
      <c r="BP231" s="116"/>
      <c r="BQ231" s="116"/>
      <c r="BR231" s="116"/>
      <c r="BS231" s="116"/>
      <c r="BT231" s="116"/>
      <c r="BU231" s="116"/>
      <c r="BV231" s="116"/>
      <c r="BW231" s="116"/>
      <c r="BX231" s="116"/>
      <c r="BY231" s="116"/>
      <c r="BZ231" s="116"/>
      <c r="CA231" s="116"/>
      <c r="CB231" s="116"/>
      <c r="CC231" s="116"/>
      <c r="CD231" s="116"/>
      <c r="CE231" s="116"/>
      <c r="CF231" s="116"/>
      <c r="CG231" s="116"/>
      <c r="CH231" s="116"/>
      <c r="CI231" s="116"/>
      <c r="CJ231" s="116"/>
      <c r="CK231" s="116"/>
      <c r="CL231" s="116"/>
      <c r="CM231" s="116"/>
      <c r="CN231" s="116"/>
      <c r="CO231" s="116"/>
      <c r="CP231" s="116"/>
    </row>
    <row r="232" spans="1:94" ht="19.5" customHeight="1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  <c r="AB232" s="116"/>
      <c r="AC232" s="116"/>
      <c r="AD232" s="116"/>
      <c r="AE232" s="116"/>
      <c r="AF232" s="116"/>
      <c r="AG232" s="116"/>
      <c r="AH232" s="116"/>
      <c r="AI232" s="116"/>
      <c r="AJ232" s="116"/>
      <c r="AK232" s="116"/>
      <c r="AL232" s="116"/>
      <c r="AM232" s="116"/>
      <c r="AN232" s="116"/>
      <c r="AO232" s="116"/>
      <c r="AP232" s="116"/>
      <c r="AQ232" s="116"/>
      <c r="AR232" s="116"/>
      <c r="AS232" s="116"/>
      <c r="AT232" s="116"/>
      <c r="AU232" s="116"/>
      <c r="AV232" s="116"/>
      <c r="AW232" s="116"/>
      <c r="AX232" s="116"/>
      <c r="AY232" s="116"/>
      <c r="AZ232" s="116"/>
      <c r="BA232" s="116"/>
      <c r="BB232" s="116"/>
      <c r="BC232" s="116"/>
      <c r="BD232" s="116"/>
      <c r="BE232" s="116"/>
      <c r="BF232" s="116"/>
      <c r="BG232" s="116"/>
      <c r="BH232" s="116"/>
      <c r="BI232" s="116"/>
      <c r="BJ232" s="116"/>
      <c r="BK232" s="116"/>
      <c r="BL232" s="116"/>
      <c r="BM232" s="116"/>
      <c r="BN232" s="116"/>
      <c r="BO232" s="116"/>
      <c r="BP232" s="116"/>
      <c r="BQ232" s="116"/>
      <c r="BR232" s="116"/>
      <c r="BS232" s="116"/>
      <c r="BT232" s="116"/>
      <c r="BU232" s="116"/>
      <c r="BV232" s="116"/>
      <c r="BW232" s="116"/>
      <c r="BX232" s="116"/>
      <c r="BY232" s="116"/>
      <c r="BZ232" s="116"/>
      <c r="CA232" s="116"/>
      <c r="CB232" s="116"/>
      <c r="CC232" s="116"/>
      <c r="CD232" s="116"/>
      <c r="CE232" s="116"/>
      <c r="CF232" s="116"/>
      <c r="CG232" s="116"/>
      <c r="CH232" s="116"/>
      <c r="CI232" s="116"/>
      <c r="CJ232" s="116"/>
      <c r="CK232" s="116"/>
      <c r="CL232" s="116"/>
      <c r="CM232" s="116"/>
      <c r="CN232" s="116"/>
      <c r="CO232" s="116"/>
      <c r="CP232" s="116"/>
    </row>
    <row r="233" spans="1:94" ht="19.5" customHeight="1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  <c r="AC233" s="116"/>
      <c r="AD233" s="116"/>
      <c r="AE233" s="116"/>
      <c r="AF233" s="116"/>
      <c r="AG233" s="116"/>
      <c r="AH233" s="116"/>
      <c r="AI233" s="116"/>
      <c r="AJ233" s="116"/>
      <c r="AK233" s="116"/>
      <c r="AL233" s="116"/>
      <c r="AM233" s="116"/>
      <c r="AN233" s="116"/>
      <c r="AO233" s="116"/>
      <c r="AP233" s="116"/>
      <c r="AQ233" s="116"/>
      <c r="AR233" s="116"/>
      <c r="AS233" s="116"/>
      <c r="AT233" s="116"/>
      <c r="AU233" s="116"/>
      <c r="AV233" s="116"/>
      <c r="AW233" s="116"/>
      <c r="AX233" s="116"/>
      <c r="AY233" s="116"/>
      <c r="AZ233" s="116"/>
      <c r="BA233" s="116"/>
      <c r="BB233" s="116"/>
      <c r="BC233" s="116"/>
      <c r="BD233" s="116"/>
      <c r="BE233" s="116"/>
      <c r="BF233" s="116"/>
      <c r="BG233" s="116"/>
      <c r="BH233" s="116"/>
      <c r="BI233" s="116"/>
      <c r="BJ233" s="116"/>
      <c r="BK233" s="116"/>
      <c r="BL233" s="116"/>
      <c r="BM233" s="116"/>
      <c r="BN233" s="116"/>
      <c r="BO233" s="116"/>
      <c r="BP233" s="116"/>
      <c r="BQ233" s="116"/>
      <c r="BR233" s="116"/>
      <c r="BS233" s="116"/>
      <c r="BT233" s="116"/>
      <c r="BU233" s="116"/>
      <c r="BV233" s="116"/>
      <c r="BW233" s="116"/>
      <c r="BX233" s="116"/>
      <c r="BY233" s="116"/>
      <c r="BZ233" s="116"/>
      <c r="CA233" s="116"/>
      <c r="CB233" s="116"/>
      <c r="CC233" s="116"/>
      <c r="CD233" s="116"/>
      <c r="CE233" s="116"/>
      <c r="CF233" s="116"/>
      <c r="CG233" s="116"/>
      <c r="CH233" s="116"/>
      <c r="CI233" s="116"/>
      <c r="CJ233" s="116"/>
      <c r="CK233" s="116"/>
      <c r="CL233" s="116"/>
      <c r="CM233" s="116"/>
      <c r="CN233" s="116"/>
      <c r="CO233" s="116"/>
      <c r="CP233" s="116"/>
    </row>
    <row r="234" spans="1:94" ht="19.5" customHeight="1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  <c r="AB234" s="116"/>
      <c r="AC234" s="116"/>
      <c r="AD234" s="116"/>
      <c r="AE234" s="116"/>
      <c r="AF234" s="116"/>
      <c r="AG234" s="116"/>
      <c r="AH234" s="116"/>
      <c r="AI234" s="116"/>
      <c r="AJ234" s="116"/>
      <c r="AK234" s="116"/>
      <c r="AL234" s="116"/>
      <c r="AM234" s="116"/>
      <c r="AN234" s="116"/>
      <c r="AO234" s="116"/>
      <c r="AP234" s="116"/>
      <c r="AQ234" s="116"/>
      <c r="AR234" s="116"/>
      <c r="AS234" s="116"/>
      <c r="AT234" s="116"/>
      <c r="AU234" s="116"/>
      <c r="AV234" s="116"/>
      <c r="AW234" s="116"/>
      <c r="AX234" s="116"/>
      <c r="AY234" s="116"/>
      <c r="AZ234" s="116"/>
      <c r="BA234" s="116"/>
      <c r="BB234" s="116"/>
      <c r="BC234" s="116"/>
      <c r="BD234" s="116"/>
      <c r="BE234" s="116"/>
      <c r="BF234" s="116"/>
      <c r="BG234" s="116"/>
      <c r="BH234" s="116"/>
      <c r="BI234" s="116"/>
      <c r="BJ234" s="116"/>
      <c r="BK234" s="116"/>
      <c r="BL234" s="116"/>
      <c r="BM234" s="116"/>
      <c r="BN234" s="116"/>
      <c r="BO234" s="116"/>
      <c r="BP234" s="116"/>
      <c r="BQ234" s="116"/>
      <c r="BR234" s="116"/>
      <c r="BS234" s="116"/>
      <c r="BT234" s="116"/>
      <c r="BU234" s="116"/>
      <c r="BV234" s="116"/>
      <c r="BW234" s="116"/>
      <c r="BX234" s="116"/>
      <c r="BY234" s="116"/>
      <c r="BZ234" s="116"/>
      <c r="CA234" s="116"/>
      <c r="CB234" s="116"/>
      <c r="CC234" s="116"/>
      <c r="CD234" s="116"/>
      <c r="CE234" s="116"/>
      <c r="CF234" s="116"/>
      <c r="CG234" s="116"/>
      <c r="CH234" s="116"/>
      <c r="CI234" s="116"/>
      <c r="CJ234" s="116"/>
      <c r="CK234" s="116"/>
      <c r="CL234" s="116"/>
      <c r="CM234" s="116"/>
      <c r="CN234" s="116"/>
      <c r="CO234" s="116"/>
      <c r="CP234" s="116"/>
    </row>
    <row r="235" spans="1:94" ht="19.5" customHeight="1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6"/>
      <c r="AG235" s="116"/>
      <c r="AH235" s="116"/>
      <c r="AI235" s="116"/>
      <c r="AJ235" s="116"/>
      <c r="AK235" s="116"/>
      <c r="AL235" s="116"/>
      <c r="AM235" s="116"/>
      <c r="AN235" s="116"/>
      <c r="AO235" s="116"/>
      <c r="AP235" s="116"/>
      <c r="AQ235" s="116"/>
      <c r="AR235" s="116"/>
      <c r="AS235" s="116"/>
      <c r="AT235" s="116"/>
      <c r="AU235" s="116"/>
      <c r="AV235" s="116"/>
      <c r="AW235" s="116"/>
      <c r="AX235" s="116"/>
      <c r="AY235" s="116"/>
      <c r="AZ235" s="116"/>
      <c r="BA235" s="116"/>
      <c r="BB235" s="116"/>
      <c r="BC235" s="116"/>
      <c r="BD235" s="116"/>
      <c r="BE235" s="116"/>
      <c r="BF235" s="116"/>
      <c r="BG235" s="116"/>
      <c r="BH235" s="116"/>
      <c r="BI235" s="116"/>
      <c r="BJ235" s="116"/>
      <c r="BK235" s="116"/>
      <c r="BL235" s="116"/>
      <c r="BM235" s="116"/>
      <c r="BN235" s="116"/>
      <c r="BO235" s="116"/>
      <c r="BP235" s="116"/>
      <c r="BQ235" s="116"/>
      <c r="BR235" s="116"/>
      <c r="BS235" s="116"/>
      <c r="BT235" s="116"/>
      <c r="BU235" s="116"/>
      <c r="BV235" s="116"/>
      <c r="BW235" s="116"/>
      <c r="BX235" s="116"/>
      <c r="BY235" s="116"/>
      <c r="BZ235" s="116"/>
      <c r="CA235" s="116"/>
      <c r="CB235" s="116"/>
      <c r="CC235" s="116"/>
      <c r="CD235" s="116"/>
      <c r="CE235" s="116"/>
      <c r="CF235" s="116"/>
      <c r="CG235" s="116"/>
      <c r="CH235" s="116"/>
      <c r="CI235" s="116"/>
      <c r="CJ235" s="116"/>
      <c r="CK235" s="116"/>
      <c r="CL235" s="116"/>
      <c r="CM235" s="116"/>
      <c r="CN235" s="116"/>
      <c r="CO235" s="116"/>
      <c r="CP235" s="116"/>
    </row>
    <row r="236" spans="1:94" ht="19.5" customHeight="1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  <c r="AC236" s="116"/>
      <c r="AD236" s="116"/>
      <c r="AE236" s="116"/>
      <c r="AF236" s="116"/>
      <c r="AG236" s="116"/>
      <c r="AH236" s="116"/>
      <c r="AI236" s="116"/>
      <c r="AJ236" s="116"/>
      <c r="AK236" s="116"/>
      <c r="AL236" s="116"/>
      <c r="AM236" s="116"/>
      <c r="AN236" s="116"/>
      <c r="AO236" s="116"/>
      <c r="AP236" s="116"/>
      <c r="AQ236" s="116"/>
      <c r="AR236" s="116"/>
      <c r="AS236" s="116"/>
      <c r="AT236" s="116"/>
      <c r="AU236" s="116"/>
      <c r="AV236" s="116"/>
      <c r="AW236" s="116"/>
      <c r="AX236" s="116"/>
      <c r="AY236" s="116"/>
      <c r="AZ236" s="116"/>
      <c r="BA236" s="116"/>
      <c r="BB236" s="116"/>
      <c r="BC236" s="116"/>
      <c r="BD236" s="116"/>
      <c r="BE236" s="116"/>
      <c r="BF236" s="116"/>
      <c r="BG236" s="116"/>
      <c r="BH236" s="116"/>
      <c r="BI236" s="116"/>
      <c r="BJ236" s="116"/>
      <c r="BK236" s="116"/>
      <c r="BL236" s="116"/>
      <c r="BM236" s="116"/>
      <c r="BN236" s="116"/>
      <c r="BO236" s="116"/>
      <c r="BP236" s="116"/>
      <c r="BQ236" s="116"/>
      <c r="BR236" s="116"/>
      <c r="BS236" s="116"/>
      <c r="BT236" s="116"/>
      <c r="BU236" s="116"/>
      <c r="BV236" s="116"/>
      <c r="BW236" s="116"/>
      <c r="BX236" s="116"/>
      <c r="BY236" s="116"/>
      <c r="BZ236" s="116"/>
      <c r="CA236" s="116"/>
      <c r="CB236" s="116"/>
      <c r="CC236" s="116"/>
      <c r="CD236" s="116"/>
      <c r="CE236" s="116"/>
      <c r="CF236" s="116"/>
      <c r="CG236" s="116"/>
      <c r="CH236" s="116"/>
      <c r="CI236" s="116"/>
      <c r="CJ236" s="116"/>
      <c r="CK236" s="116"/>
      <c r="CL236" s="116"/>
      <c r="CM236" s="116"/>
      <c r="CN236" s="116"/>
      <c r="CO236" s="116"/>
      <c r="CP236" s="116"/>
    </row>
    <row r="237" spans="1:94" ht="19.5" customHeight="1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116"/>
      <c r="AB237" s="116"/>
      <c r="AC237" s="116"/>
      <c r="AD237" s="116"/>
      <c r="AE237" s="116"/>
      <c r="AF237" s="116"/>
      <c r="AG237" s="116"/>
      <c r="AH237" s="116"/>
      <c r="AI237" s="116"/>
      <c r="AJ237" s="116"/>
      <c r="AK237" s="116"/>
      <c r="AL237" s="116"/>
      <c r="AM237" s="116"/>
      <c r="AN237" s="116"/>
      <c r="AO237" s="116"/>
      <c r="AP237" s="116"/>
      <c r="AQ237" s="116"/>
      <c r="AR237" s="116"/>
      <c r="AS237" s="116"/>
      <c r="AT237" s="116"/>
      <c r="AU237" s="116"/>
      <c r="AV237" s="116"/>
      <c r="AW237" s="116"/>
      <c r="AX237" s="116"/>
      <c r="AY237" s="116"/>
      <c r="AZ237" s="116"/>
      <c r="BA237" s="116"/>
      <c r="BB237" s="116"/>
      <c r="BC237" s="116"/>
      <c r="BD237" s="116"/>
      <c r="BE237" s="116"/>
      <c r="BF237" s="116"/>
      <c r="BG237" s="116"/>
      <c r="BH237" s="116"/>
      <c r="BI237" s="116"/>
      <c r="BJ237" s="116"/>
      <c r="BK237" s="116"/>
      <c r="BL237" s="116"/>
      <c r="BM237" s="116"/>
      <c r="BN237" s="116"/>
      <c r="BO237" s="116"/>
      <c r="BP237" s="116"/>
      <c r="BQ237" s="116"/>
      <c r="BR237" s="116"/>
      <c r="BS237" s="116"/>
      <c r="BT237" s="116"/>
      <c r="BU237" s="116"/>
      <c r="BV237" s="116"/>
      <c r="BW237" s="116"/>
      <c r="BX237" s="116"/>
      <c r="BY237" s="116"/>
      <c r="BZ237" s="116"/>
      <c r="CA237" s="116"/>
      <c r="CB237" s="116"/>
      <c r="CC237" s="116"/>
      <c r="CD237" s="116"/>
      <c r="CE237" s="116"/>
      <c r="CF237" s="116"/>
      <c r="CG237" s="116"/>
      <c r="CH237" s="116"/>
      <c r="CI237" s="116"/>
      <c r="CJ237" s="116"/>
      <c r="CK237" s="116"/>
      <c r="CL237" s="116"/>
      <c r="CM237" s="116"/>
      <c r="CN237" s="116"/>
      <c r="CO237" s="116"/>
      <c r="CP237" s="116"/>
    </row>
    <row r="238" spans="1:94" ht="19.5" customHeight="1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  <c r="AA238" s="116"/>
      <c r="AB238" s="116"/>
      <c r="AC238" s="116"/>
      <c r="AD238" s="116"/>
      <c r="AE238" s="116"/>
      <c r="AF238" s="116"/>
      <c r="AG238" s="116"/>
      <c r="AH238" s="116"/>
      <c r="AI238" s="116"/>
      <c r="AJ238" s="116"/>
      <c r="AK238" s="116"/>
      <c r="AL238" s="116"/>
      <c r="AM238" s="116"/>
      <c r="AN238" s="116"/>
      <c r="AO238" s="116"/>
      <c r="AP238" s="116"/>
      <c r="AQ238" s="116"/>
      <c r="AR238" s="116"/>
      <c r="AS238" s="116"/>
      <c r="AT238" s="116"/>
      <c r="AU238" s="116"/>
      <c r="AV238" s="116"/>
      <c r="AW238" s="116"/>
      <c r="AX238" s="116"/>
      <c r="AY238" s="116"/>
      <c r="AZ238" s="116"/>
      <c r="BA238" s="116"/>
      <c r="BB238" s="116"/>
      <c r="BC238" s="116"/>
      <c r="BD238" s="116"/>
      <c r="BE238" s="116"/>
      <c r="BF238" s="116"/>
      <c r="BG238" s="116"/>
      <c r="BH238" s="116"/>
      <c r="BI238" s="116"/>
      <c r="BJ238" s="116"/>
      <c r="BK238" s="116"/>
      <c r="BL238" s="116"/>
      <c r="BM238" s="116"/>
      <c r="BN238" s="116"/>
      <c r="BO238" s="116"/>
      <c r="BP238" s="116"/>
      <c r="BQ238" s="116"/>
      <c r="BR238" s="116"/>
      <c r="BS238" s="116"/>
      <c r="BT238" s="116"/>
      <c r="BU238" s="116"/>
      <c r="BV238" s="116"/>
      <c r="BW238" s="116"/>
      <c r="BX238" s="116"/>
      <c r="BY238" s="116"/>
      <c r="BZ238" s="116"/>
      <c r="CA238" s="116"/>
      <c r="CB238" s="116"/>
      <c r="CC238" s="116"/>
      <c r="CD238" s="116"/>
      <c r="CE238" s="116"/>
      <c r="CF238" s="116"/>
      <c r="CG238" s="116"/>
      <c r="CH238" s="116"/>
      <c r="CI238" s="116"/>
      <c r="CJ238" s="116"/>
      <c r="CK238" s="116"/>
      <c r="CL238" s="116"/>
      <c r="CM238" s="116"/>
      <c r="CN238" s="116"/>
      <c r="CO238" s="116"/>
      <c r="CP238" s="116"/>
    </row>
    <row r="239" spans="1:94" ht="19.5" customHeight="1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  <c r="AA239" s="116"/>
      <c r="AB239" s="116"/>
      <c r="AC239" s="116"/>
      <c r="AD239" s="116"/>
      <c r="AE239" s="116"/>
      <c r="AF239" s="116"/>
      <c r="AG239" s="116"/>
      <c r="AH239" s="116"/>
      <c r="AI239" s="116"/>
      <c r="AJ239" s="116"/>
      <c r="AK239" s="116"/>
      <c r="AL239" s="116"/>
      <c r="AM239" s="116"/>
      <c r="AN239" s="116"/>
      <c r="AO239" s="116"/>
      <c r="AP239" s="116"/>
      <c r="AQ239" s="116"/>
      <c r="AR239" s="116"/>
      <c r="AS239" s="116"/>
      <c r="AT239" s="116"/>
      <c r="AU239" s="116"/>
      <c r="AV239" s="116"/>
      <c r="AW239" s="116"/>
      <c r="AX239" s="116"/>
      <c r="AY239" s="116"/>
      <c r="AZ239" s="116"/>
      <c r="BA239" s="116"/>
      <c r="BB239" s="116"/>
      <c r="BC239" s="116"/>
      <c r="BD239" s="116"/>
      <c r="BE239" s="116"/>
      <c r="BF239" s="116"/>
      <c r="BG239" s="116"/>
      <c r="BH239" s="116"/>
      <c r="BI239" s="116"/>
      <c r="BJ239" s="116"/>
      <c r="BK239" s="116"/>
      <c r="BL239" s="116"/>
      <c r="BM239" s="116"/>
      <c r="BN239" s="116"/>
      <c r="BO239" s="116"/>
      <c r="BP239" s="116"/>
      <c r="BQ239" s="116"/>
      <c r="BR239" s="116"/>
      <c r="BS239" s="116"/>
      <c r="BT239" s="116"/>
      <c r="BU239" s="116"/>
      <c r="BV239" s="116"/>
      <c r="BW239" s="116"/>
      <c r="BX239" s="116"/>
      <c r="BY239" s="116"/>
      <c r="BZ239" s="116"/>
      <c r="CA239" s="116"/>
      <c r="CB239" s="116"/>
      <c r="CC239" s="116"/>
      <c r="CD239" s="116"/>
      <c r="CE239" s="116"/>
      <c r="CF239" s="116"/>
      <c r="CG239" s="116"/>
      <c r="CH239" s="116"/>
      <c r="CI239" s="116"/>
      <c r="CJ239" s="116"/>
      <c r="CK239" s="116"/>
      <c r="CL239" s="116"/>
      <c r="CM239" s="116"/>
      <c r="CN239" s="116"/>
      <c r="CO239" s="116"/>
      <c r="CP239" s="116"/>
    </row>
    <row r="240" spans="1:94" ht="19.5" customHeight="1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  <c r="AA240" s="116"/>
      <c r="AB240" s="116"/>
      <c r="AC240" s="116"/>
      <c r="AD240" s="116"/>
      <c r="AE240" s="116"/>
      <c r="AF240" s="116"/>
      <c r="AG240" s="116"/>
      <c r="AH240" s="116"/>
      <c r="AI240" s="116"/>
      <c r="AJ240" s="116"/>
      <c r="AK240" s="116"/>
      <c r="AL240" s="116"/>
      <c r="AM240" s="116"/>
      <c r="AN240" s="116"/>
      <c r="AO240" s="116"/>
      <c r="AP240" s="116"/>
      <c r="AQ240" s="116"/>
      <c r="AR240" s="116"/>
      <c r="AS240" s="116"/>
      <c r="AT240" s="116"/>
      <c r="AU240" s="116"/>
      <c r="AV240" s="116"/>
      <c r="AW240" s="116"/>
      <c r="AX240" s="116"/>
      <c r="AY240" s="116"/>
      <c r="AZ240" s="116"/>
      <c r="BA240" s="116"/>
      <c r="BB240" s="116"/>
      <c r="BC240" s="116"/>
      <c r="BD240" s="116"/>
      <c r="BE240" s="116"/>
      <c r="BF240" s="116"/>
      <c r="BG240" s="116"/>
      <c r="BH240" s="116"/>
      <c r="BI240" s="116"/>
      <c r="BJ240" s="116"/>
      <c r="BK240" s="116"/>
      <c r="BL240" s="116"/>
      <c r="BM240" s="116"/>
      <c r="BN240" s="116"/>
      <c r="BO240" s="116"/>
      <c r="BP240" s="116"/>
      <c r="BQ240" s="116"/>
      <c r="BR240" s="116"/>
      <c r="BS240" s="116"/>
      <c r="BT240" s="116"/>
      <c r="BU240" s="116"/>
      <c r="BV240" s="116"/>
      <c r="BW240" s="116"/>
      <c r="BX240" s="116"/>
      <c r="BY240" s="116"/>
      <c r="BZ240" s="116"/>
      <c r="CA240" s="116"/>
      <c r="CB240" s="116"/>
      <c r="CC240" s="116"/>
      <c r="CD240" s="116"/>
      <c r="CE240" s="116"/>
      <c r="CF240" s="116"/>
      <c r="CG240" s="116"/>
      <c r="CH240" s="116"/>
      <c r="CI240" s="116"/>
      <c r="CJ240" s="116"/>
      <c r="CK240" s="116"/>
      <c r="CL240" s="116"/>
      <c r="CM240" s="116"/>
      <c r="CN240" s="116"/>
      <c r="CO240" s="116"/>
      <c r="CP240" s="116"/>
    </row>
    <row r="241" spans="1:94" ht="19.5" customHeight="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  <c r="AB241" s="116"/>
      <c r="AC241" s="116"/>
      <c r="AD241" s="116"/>
      <c r="AE241" s="116"/>
      <c r="AF241" s="116"/>
      <c r="AG241" s="116"/>
      <c r="AH241" s="116"/>
      <c r="AI241" s="116"/>
      <c r="AJ241" s="116"/>
      <c r="AK241" s="116"/>
      <c r="AL241" s="116"/>
      <c r="AM241" s="116"/>
      <c r="AN241" s="116"/>
      <c r="AO241" s="116"/>
      <c r="AP241" s="116"/>
      <c r="AQ241" s="116"/>
      <c r="AR241" s="116"/>
      <c r="AS241" s="116"/>
      <c r="AT241" s="116"/>
      <c r="AU241" s="116"/>
      <c r="AV241" s="116"/>
      <c r="AW241" s="116"/>
      <c r="AX241" s="116"/>
      <c r="AY241" s="116"/>
      <c r="AZ241" s="116"/>
      <c r="BA241" s="116"/>
      <c r="BB241" s="116"/>
      <c r="BC241" s="116"/>
      <c r="BD241" s="116"/>
      <c r="BE241" s="116"/>
      <c r="BF241" s="116"/>
      <c r="BG241" s="116"/>
      <c r="BH241" s="116"/>
      <c r="BI241" s="116"/>
      <c r="BJ241" s="116"/>
      <c r="BK241" s="116"/>
      <c r="BL241" s="116"/>
      <c r="BM241" s="116"/>
      <c r="BN241" s="116"/>
      <c r="BO241" s="116"/>
      <c r="BP241" s="116"/>
      <c r="BQ241" s="116"/>
      <c r="BR241" s="116"/>
      <c r="BS241" s="116"/>
      <c r="BT241" s="116"/>
      <c r="BU241" s="116"/>
      <c r="BV241" s="116"/>
      <c r="BW241" s="116"/>
      <c r="BX241" s="116"/>
      <c r="BY241" s="116"/>
      <c r="BZ241" s="116"/>
      <c r="CA241" s="116"/>
      <c r="CB241" s="116"/>
      <c r="CC241" s="116"/>
      <c r="CD241" s="116"/>
      <c r="CE241" s="116"/>
      <c r="CF241" s="116"/>
      <c r="CG241" s="116"/>
      <c r="CH241" s="116"/>
      <c r="CI241" s="116"/>
      <c r="CJ241" s="116"/>
      <c r="CK241" s="116"/>
      <c r="CL241" s="116"/>
      <c r="CM241" s="116"/>
      <c r="CN241" s="116"/>
      <c r="CO241" s="116"/>
      <c r="CP241" s="116"/>
    </row>
    <row r="242" spans="1:94" ht="19.5" customHeight="1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  <c r="AA242" s="116"/>
      <c r="AB242" s="116"/>
      <c r="AC242" s="116"/>
      <c r="AD242" s="116"/>
      <c r="AE242" s="116"/>
      <c r="AF242" s="116"/>
      <c r="AG242" s="116"/>
      <c r="AH242" s="116"/>
      <c r="AI242" s="116"/>
      <c r="AJ242" s="116"/>
      <c r="AK242" s="116"/>
      <c r="AL242" s="116"/>
      <c r="AM242" s="116"/>
      <c r="AN242" s="116"/>
      <c r="AO242" s="116"/>
      <c r="AP242" s="116"/>
      <c r="AQ242" s="116"/>
      <c r="AR242" s="116"/>
      <c r="AS242" s="116"/>
      <c r="AT242" s="116"/>
      <c r="AU242" s="116"/>
      <c r="AV242" s="116"/>
      <c r="AW242" s="116"/>
      <c r="AX242" s="116"/>
      <c r="AY242" s="116"/>
      <c r="AZ242" s="116"/>
      <c r="BA242" s="116"/>
      <c r="BB242" s="116"/>
      <c r="BC242" s="116"/>
      <c r="BD242" s="116"/>
      <c r="BE242" s="116"/>
      <c r="BF242" s="116"/>
      <c r="BG242" s="116"/>
      <c r="BH242" s="116"/>
      <c r="BI242" s="116"/>
      <c r="BJ242" s="116"/>
      <c r="BK242" s="116"/>
      <c r="BL242" s="116"/>
      <c r="BM242" s="116"/>
      <c r="BN242" s="116"/>
      <c r="BO242" s="116"/>
      <c r="BP242" s="116"/>
      <c r="BQ242" s="116"/>
      <c r="BR242" s="116"/>
      <c r="BS242" s="116"/>
      <c r="BT242" s="116"/>
      <c r="BU242" s="116"/>
      <c r="BV242" s="116"/>
      <c r="BW242" s="116"/>
      <c r="BX242" s="116"/>
      <c r="BY242" s="116"/>
      <c r="BZ242" s="116"/>
      <c r="CA242" s="116"/>
      <c r="CB242" s="116"/>
      <c r="CC242" s="116"/>
      <c r="CD242" s="116"/>
      <c r="CE242" s="116"/>
      <c r="CF242" s="116"/>
      <c r="CG242" s="116"/>
      <c r="CH242" s="116"/>
      <c r="CI242" s="116"/>
      <c r="CJ242" s="116"/>
      <c r="CK242" s="116"/>
      <c r="CL242" s="116"/>
      <c r="CM242" s="116"/>
      <c r="CN242" s="116"/>
      <c r="CO242" s="116"/>
      <c r="CP242" s="116"/>
    </row>
    <row r="243" spans="1:94" ht="19.5" customHeight="1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  <c r="AA243" s="116"/>
      <c r="AB243" s="116"/>
      <c r="AC243" s="116"/>
      <c r="AD243" s="116"/>
      <c r="AE243" s="116"/>
      <c r="AF243" s="116"/>
      <c r="AG243" s="116"/>
      <c r="AH243" s="116"/>
      <c r="AI243" s="116"/>
      <c r="AJ243" s="116"/>
      <c r="AK243" s="116"/>
      <c r="AL243" s="116"/>
      <c r="AM243" s="116"/>
      <c r="AN243" s="116"/>
      <c r="AO243" s="116"/>
      <c r="AP243" s="116"/>
      <c r="AQ243" s="116"/>
      <c r="AR243" s="116"/>
      <c r="AS243" s="116"/>
      <c r="AT243" s="116"/>
      <c r="AU243" s="116"/>
      <c r="AV243" s="116"/>
      <c r="AW243" s="116"/>
      <c r="AX243" s="116"/>
      <c r="AY243" s="116"/>
      <c r="AZ243" s="116"/>
      <c r="BA243" s="116"/>
      <c r="BB243" s="116"/>
      <c r="BC243" s="116"/>
      <c r="BD243" s="116"/>
      <c r="BE243" s="116"/>
      <c r="BF243" s="116"/>
      <c r="BG243" s="116"/>
      <c r="BH243" s="116"/>
      <c r="BI243" s="116"/>
      <c r="BJ243" s="116"/>
      <c r="BK243" s="116"/>
      <c r="BL243" s="116"/>
      <c r="BM243" s="116"/>
      <c r="BN243" s="116"/>
      <c r="BO243" s="116"/>
      <c r="BP243" s="116"/>
      <c r="BQ243" s="116"/>
      <c r="BR243" s="116"/>
      <c r="BS243" s="116"/>
      <c r="BT243" s="116"/>
      <c r="BU243" s="116"/>
      <c r="BV243" s="116"/>
      <c r="BW243" s="116"/>
      <c r="BX243" s="116"/>
      <c r="BY243" s="116"/>
      <c r="BZ243" s="116"/>
      <c r="CA243" s="116"/>
      <c r="CB243" s="116"/>
      <c r="CC243" s="116"/>
      <c r="CD243" s="116"/>
      <c r="CE243" s="116"/>
      <c r="CF243" s="116"/>
      <c r="CG243" s="116"/>
      <c r="CH243" s="116"/>
      <c r="CI243" s="116"/>
      <c r="CJ243" s="116"/>
      <c r="CK243" s="116"/>
      <c r="CL243" s="116"/>
      <c r="CM243" s="116"/>
      <c r="CN243" s="116"/>
      <c r="CO243" s="116"/>
      <c r="CP243" s="116"/>
    </row>
    <row r="244" spans="1:94" ht="19.5" customHeight="1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  <c r="AA244" s="116"/>
      <c r="AB244" s="116"/>
      <c r="AC244" s="116"/>
      <c r="AD244" s="116"/>
      <c r="AE244" s="116"/>
      <c r="AF244" s="116"/>
      <c r="AG244" s="116"/>
      <c r="AH244" s="116"/>
      <c r="AI244" s="116"/>
      <c r="AJ244" s="116"/>
      <c r="AK244" s="116"/>
      <c r="AL244" s="116"/>
      <c r="AM244" s="116"/>
      <c r="AN244" s="116"/>
      <c r="AO244" s="116"/>
      <c r="AP244" s="116"/>
      <c r="AQ244" s="116"/>
      <c r="AR244" s="116"/>
      <c r="AS244" s="116"/>
      <c r="AT244" s="116"/>
      <c r="AU244" s="116"/>
      <c r="AV244" s="116"/>
      <c r="AW244" s="116"/>
      <c r="AX244" s="116"/>
      <c r="AY244" s="116"/>
      <c r="AZ244" s="116"/>
      <c r="BA244" s="116"/>
      <c r="BB244" s="116"/>
      <c r="BC244" s="116"/>
      <c r="BD244" s="116"/>
      <c r="BE244" s="116"/>
      <c r="BF244" s="116"/>
      <c r="BG244" s="116"/>
      <c r="BH244" s="116"/>
      <c r="BI244" s="116"/>
      <c r="BJ244" s="116"/>
      <c r="BK244" s="116"/>
      <c r="BL244" s="116"/>
      <c r="BM244" s="116"/>
      <c r="BN244" s="116"/>
      <c r="BO244" s="116"/>
      <c r="BP244" s="116"/>
      <c r="BQ244" s="116"/>
      <c r="BR244" s="116"/>
      <c r="BS244" s="116"/>
      <c r="BT244" s="116"/>
      <c r="BU244" s="116"/>
      <c r="BV244" s="116"/>
      <c r="BW244" s="116"/>
      <c r="BX244" s="116"/>
      <c r="BY244" s="116"/>
      <c r="BZ244" s="116"/>
      <c r="CA244" s="116"/>
      <c r="CB244" s="116"/>
      <c r="CC244" s="116"/>
      <c r="CD244" s="116"/>
      <c r="CE244" s="116"/>
      <c r="CF244" s="116"/>
      <c r="CG244" s="116"/>
      <c r="CH244" s="116"/>
      <c r="CI244" s="116"/>
      <c r="CJ244" s="116"/>
      <c r="CK244" s="116"/>
      <c r="CL244" s="116"/>
      <c r="CM244" s="116"/>
      <c r="CN244" s="116"/>
      <c r="CO244" s="116"/>
      <c r="CP244" s="116"/>
    </row>
    <row r="245" spans="1:94" ht="19.5" customHeight="1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  <c r="AA245" s="116"/>
      <c r="AB245" s="116"/>
      <c r="AC245" s="116"/>
      <c r="AD245" s="116"/>
      <c r="AE245" s="116"/>
      <c r="AF245" s="116"/>
      <c r="AG245" s="116"/>
      <c r="AH245" s="116"/>
      <c r="AI245" s="116"/>
      <c r="AJ245" s="116"/>
      <c r="AK245" s="116"/>
      <c r="AL245" s="116"/>
      <c r="AM245" s="116"/>
      <c r="AN245" s="116"/>
      <c r="AO245" s="116"/>
      <c r="AP245" s="116"/>
      <c r="AQ245" s="116"/>
      <c r="AR245" s="116"/>
      <c r="AS245" s="116"/>
      <c r="AT245" s="116"/>
      <c r="AU245" s="116"/>
      <c r="AV245" s="116"/>
      <c r="AW245" s="116"/>
      <c r="AX245" s="116"/>
      <c r="AY245" s="116"/>
      <c r="AZ245" s="116"/>
      <c r="BA245" s="116"/>
      <c r="BB245" s="116"/>
      <c r="BC245" s="116"/>
      <c r="BD245" s="116"/>
      <c r="BE245" s="116"/>
      <c r="BF245" s="116"/>
      <c r="BG245" s="116"/>
      <c r="BH245" s="116"/>
      <c r="BI245" s="116"/>
      <c r="BJ245" s="116"/>
      <c r="BK245" s="116"/>
      <c r="BL245" s="116"/>
      <c r="BM245" s="116"/>
      <c r="BN245" s="116"/>
      <c r="BO245" s="116"/>
      <c r="BP245" s="116"/>
      <c r="BQ245" s="116"/>
      <c r="BR245" s="116"/>
      <c r="BS245" s="116"/>
      <c r="BT245" s="116"/>
      <c r="BU245" s="116"/>
      <c r="BV245" s="116"/>
      <c r="BW245" s="116"/>
      <c r="BX245" s="116"/>
      <c r="BY245" s="116"/>
      <c r="BZ245" s="116"/>
      <c r="CA245" s="116"/>
      <c r="CB245" s="116"/>
      <c r="CC245" s="116"/>
      <c r="CD245" s="116"/>
      <c r="CE245" s="116"/>
      <c r="CF245" s="116"/>
      <c r="CG245" s="116"/>
      <c r="CH245" s="116"/>
      <c r="CI245" s="116"/>
      <c r="CJ245" s="116"/>
      <c r="CK245" s="116"/>
      <c r="CL245" s="116"/>
      <c r="CM245" s="116"/>
      <c r="CN245" s="116"/>
      <c r="CO245" s="116"/>
      <c r="CP245" s="116"/>
    </row>
    <row r="246" spans="1:94" ht="19.5" customHeight="1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  <c r="AA246" s="116"/>
      <c r="AB246" s="116"/>
      <c r="AC246" s="116"/>
      <c r="AD246" s="116"/>
      <c r="AE246" s="116"/>
      <c r="AF246" s="116"/>
      <c r="AG246" s="116"/>
      <c r="AH246" s="116"/>
      <c r="AI246" s="116"/>
      <c r="AJ246" s="116"/>
      <c r="AK246" s="116"/>
      <c r="AL246" s="116"/>
      <c r="AM246" s="116"/>
      <c r="AN246" s="116"/>
      <c r="AO246" s="116"/>
      <c r="AP246" s="116"/>
      <c r="AQ246" s="116"/>
      <c r="AR246" s="116"/>
      <c r="AS246" s="116"/>
      <c r="AT246" s="116"/>
      <c r="AU246" s="116"/>
      <c r="AV246" s="116"/>
      <c r="AW246" s="116"/>
      <c r="AX246" s="116"/>
      <c r="AY246" s="116"/>
      <c r="AZ246" s="116"/>
      <c r="BA246" s="116"/>
      <c r="BB246" s="116"/>
      <c r="BC246" s="116"/>
      <c r="BD246" s="116"/>
      <c r="BE246" s="116"/>
      <c r="BF246" s="116"/>
      <c r="BG246" s="116"/>
      <c r="BH246" s="116"/>
      <c r="BI246" s="116"/>
      <c r="BJ246" s="116"/>
      <c r="BK246" s="116"/>
      <c r="BL246" s="116"/>
      <c r="BM246" s="116"/>
      <c r="BN246" s="116"/>
      <c r="BO246" s="116"/>
      <c r="BP246" s="116"/>
      <c r="BQ246" s="116"/>
      <c r="BR246" s="116"/>
      <c r="BS246" s="116"/>
      <c r="BT246" s="116"/>
      <c r="BU246" s="116"/>
      <c r="BV246" s="116"/>
      <c r="BW246" s="116"/>
      <c r="BX246" s="116"/>
      <c r="BY246" s="116"/>
      <c r="BZ246" s="116"/>
      <c r="CA246" s="116"/>
      <c r="CB246" s="116"/>
      <c r="CC246" s="116"/>
      <c r="CD246" s="116"/>
      <c r="CE246" s="116"/>
      <c r="CF246" s="116"/>
      <c r="CG246" s="116"/>
      <c r="CH246" s="116"/>
      <c r="CI246" s="116"/>
      <c r="CJ246" s="116"/>
      <c r="CK246" s="116"/>
      <c r="CL246" s="116"/>
      <c r="CM246" s="116"/>
      <c r="CN246" s="116"/>
      <c r="CO246" s="116"/>
      <c r="CP246" s="116"/>
    </row>
    <row r="247" spans="1:94" ht="19.5" customHeight="1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  <c r="AA247" s="116"/>
      <c r="AB247" s="116"/>
      <c r="AC247" s="116"/>
      <c r="AD247" s="116"/>
      <c r="AE247" s="116"/>
      <c r="AF247" s="116"/>
      <c r="AG247" s="116"/>
      <c r="AH247" s="116"/>
      <c r="AI247" s="116"/>
      <c r="AJ247" s="116"/>
      <c r="AK247" s="116"/>
      <c r="AL247" s="116"/>
      <c r="AM247" s="116"/>
      <c r="AN247" s="116"/>
      <c r="AO247" s="116"/>
      <c r="AP247" s="116"/>
      <c r="AQ247" s="116"/>
      <c r="AR247" s="116"/>
      <c r="AS247" s="116"/>
      <c r="AT247" s="116"/>
      <c r="AU247" s="116"/>
      <c r="AV247" s="116"/>
      <c r="AW247" s="116"/>
      <c r="AX247" s="116"/>
      <c r="AY247" s="116"/>
      <c r="AZ247" s="116"/>
      <c r="BA247" s="116"/>
      <c r="BB247" s="116"/>
      <c r="BC247" s="116"/>
      <c r="BD247" s="116"/>
      <c r="BE247" s="116"/>
      <c r="BF247" s="116"/>
      <c r="BG247" s="116"/>
      <c r="BH247" s="116"/>
      <c r="BI247" s="116"/>
      <c r="BJ247" s="116"/>
      <c r="BK247" s="116"/>
      <c r="BL247" s="116"/>
      <c r="BM247" s="116"/>
      <c r="BN247" s="116"/>
      <c r="BO247" s="116"/>
      <c r="BP247" s="116"/>
      <c r="BQ247" s="116"/>
      <c r="BR247" s="116"/>
      <c r="BS247" s="116"/>
      <c r="BT247" s="116"/>
      <c r="BU247" s="116"/>
      <c r="BV247" s="116"/>
      <c r="BW247" s="116"/>
      <c r="BX247" s="116"/>
      <c r="BY247" s="116"/>
      <c r="BZ247" s="116"/>
      <c r="CA247" s="116"/>
      <c r="CB247" s="116"/>
      <c r="CC247" s="116"/>
      <c r="CD247" s="116"/>
      <c r="CE247" s="116"/>
      <c r="CF247" s="116"/>
      <c r="CG247" s="116"/>
      <c r="CH247" s="116"/>
      <c r="CI247" s="116"/>
      <c r="CJ247" s="116"/>
      <c r="CK247" s="116"/>
      <c r="CL247" s="116"/>
      <c r="CM247" s="116"/>
      <c r="CN247" s="116"/>
      <c r="CO247" s="116"/>
      <c r="CP247" s="116"/>
    </row>
    <row r="248" spans="1:94" ht="19.5" customHeight="1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  <c r="AG248" s="116"/>
      <c r="AH248" s="116"/>
      <c r="AI248" s="116"/>
      <c r="AJ248" s="116"/>
      <c r="AK248" s="116"/>
      <c r="AL248" s="116"/>
      <c r="AM248" s="116"/>
      <c r="AN248" s="116"/>
      <c r="AO248" s="116"/>
      <c r="AP248" s="116"/>
      <c r="AQ248" s="116"/>
      <c r="AR248" s="116"/>
      <c r="AS248" s="116"/>
      <c r="AT248" s="116"/>
      <c r="AU248" s="116"/>
      <c r="AV248" s="116"/>
      <c r="AW248" s="116"/>
      <c r="AX248" s="116"/>
      <c r="AY248" s="116"/>
      <c r="AZ248" s="116"/>
      <c r="BA248" s="116"/>
      <c r="BB248" s="116"/>
      <c r="BC248" s="116"/>
      <c r="BD248" s="116"/>
      <c r="BE248" s="116"/>
      <c r="BF248" s="116"/>
      <c r="BG248" s="116"/>
      <c r="BH248" s="116"/>
      <c r="BI248" s="116"/>
      <c r="BJ248" s="116"/>
      <c r="BK248" s="116"/>
      <c r="BL248" s="116"/>
      <c r="BM248" s="116"/>
      <c r="BN248" s="116"/>
      <c r="BO248" s="116"/>
      <c r="BP248" s="116"/>
      <c r="BQ248" s="116"/>
      <c r="BR248" s="116"/>
      <c r="BS248" s="116"/>
      <c r="BT248" s="116"/>
      <c r="BU248" s="116"/>
      <c r="BV248" s="116"/>
      <c r="BW248" s="116"/>
      <c r="BX248" s="116"/>
      <c r="BY248" s="116"/>
      <c r="BZ248" s="116"/>
      <c r="CA248" s="116"/>
      <c r="CB248" s="116"/>
      <c r="CC248" s="116"/>
      <c r="CD248" s="116"/>
      <c r="CE248" s="116"/>
      <c r="CF248" s="116"/>
      <c r="CG248" s="116"/>
      <c r="CH248" s="116"/>
      <c r="CI248" s="116"/>
      <c r="CJ248" s="116"/>
      <c r="CK248" s="116"/>
      <c r="CL248" s="116"/>
      <c r="CM248" s="116"/>
      <c r="CN248" s="116"/>
      <c r="CO248" s="116"/>
      <c r="CP248" s="116"/>
    </row>
    <row r="249" spans="1:94" ht="19.5" customHeight="1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  <c r="AA249" s="116"/>
      <c r="AB249" s="116"/>
      <c r="AC249" s="116"/>
      <c r="AD249" s="116"/>
      <c r="AE249" s="116"/>
      <c r="AF249" s="116"/>
      <c r="AG249" s="116"/>
      <c r="AH249" s="116"/>
      <c r="AI249" s="116"/>
      <c r="AJ249" s="116"/>
      <c r="AK249" s="116"/>
      <c r="AL249" s="116"/>
      <c r="AM249" s="116"/>
      <c r="AN249" s="116"/>
      <c r="AO249" s="116"/>
      <c r="AP249" s="116"/>
      <c r="AQ249" s="116"/>
      <c r="AR249" s="116"/>
      <c r="AS249" s="116"/>
      <c r="AT249" s="116"/>
      <c r="AU249" s="116"/>
      <c r="AV249" s="116"/>
      <c r="AW249" s="116"/>
      <c r="AX249" s="116"/>
      <c r="AY249" s="116"/>
      <c r="AZ249" s="116"/>
      <c r="BA249" s="116"/>
      <c r="BB249" s="116"/>
      <c r="BC249" s="116"/>
      <c r="BD249" s="116"/>
      <c r="BE249" s="116"/>
      <c r="BF249" s="116"/>
      <c r="BG249" s="116"/>
      <c r="BH249" s="116"/>
      <c r="BI249" s="116"/>
      <c r="BJ249" s="116"/>
      <c r="BK249" s="116"/>
      <c r="BL249" s="116"/>
      <c r="BM249" s="116"/>
      <c r="BN249" s="116"/>
      <c r="BO249" s="116"/>
      <c r="BP249" s="116"/>
      <c r="BQ249" s="116"/>
      <c r="BR249" s="116"/>
      <c r="BS249" s="116"/>
      <c r="BT249" s="116"/>
      <c r="BU249" s="116"/>
      <c r="BV249" s="116"/>
      <c r="BW249" s="116"/>
      <c r="BX249" s="116"/>
      <c r="BY249" s="116"/>
      <c r="BZ249" s="116"/>
      <c r="CA249" s="116"/>
      <c r="CB249" s="116"/>
      <c r="CC249" s="116"/>
      <c r="CD249" s="116"/>
      <c r="CE249" s="116"/>
      <c r="CF249" s="116"/>
      <c r="CG249" s="116"/>
      <c r="CH249" s="116"/>
      <c r="CI249" s="116"/>
      <c r="CJ249" s="116"/>
      <c r="CK249" s="116"/>
      <c r="CL249" s="116"/>
      <c r="CM249" s="116"/>
      <c r="CN249" s="116"/>
      <c r="CO249" s="116"/>
      <c r="CP249" s="116"/>
    </row>
    <row r="250" spans="1:94" ht="19.5" customHeight="1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  <c r="AA250" s="116"/>
      <c r="AB250" s="116"/>
      <c r="AC250" s="116"/>
      <c r="AD250" s="116"/>
      <c r="AE250" s="116"/>
      <c r="AF250" s="116"/>
      <c r="AG250" s="116"/>
      <c r="AH250" s="116"/>
      <c r="AI250" s="116"/>
      <c r="AJ250" s="116"/>
      <c r="AK250" s="116"/>
      <c r="AL250" s="116"/>
      <c r="AM250" s="116"/>
      <c r="AN250" s="116"/>
      <c r="AO250" s="116"/>
      <c r="AP250" s="116"/>
      <c r="AQ250" s="116"/>
      <c r="AR250" s="116"/>
      <c r="AS250" s="116"/>
      <c r="AT250" s="116"/>
      <c r="AU250" s="116"/>
      <c r="AV250" s="116"/>
      <c r="AW250" s="116"/>
      <c r="AX250" s="116"/>
      <c r="AY250" s="116"/>
      <c r="AZ250" s="116"/>
      <c r="BA250" s="116"/>
      <c r="BB250" s="116"/>
      <c r="BC250" s="116"/>
      <c r="BD250" s="116"/>
      <c r="BE250" s="116"/>
      <c r="BF250" s="116"/>
      <c r="BG250" s="116"/>
      <c r="BH250" s="116"/>
      <c r="BI250" s="116"/>
      <c r="BJ250" s="116"/>
      <c r="BK250" s="116"/>
      <c r="BL250" s="116"/>
      <c r="BM250" s="116"/>
      <c r="BN250" s="116"/>
      <c r="BO250" s="116"/>
      <c r="BP250" s="116"/>
      <c r="BQ250" s="116"/>
      <c r="BR250" s="116"/>
      <c r="BS250" s="116"/>
      <c r="BT250" s="116"/>
      <c r="BU250" s="116"/>
      <c r="BV250" s="116"/>
      <c r="BW250" s="116"/>
      <c r="BX250" s="116"/>
      <c r="BY250" s="116"/>
      <c r="BZ250" s="116"/>
      <c r="CA250" s="116"/>
      <c r="CB250" s="116"/>
      <c r="CC250" s="116"/>
      <c r="CD250" s="116"/>
      <c r="CE250" s="116"/>
      <c r="CF250" s="116"/>
      <c r="CG250" s="116"/>
      <c r="CH250" s="116"/>
      <c r="CI250" s="116"/>
      <c r="CJ250" s="116"/>
      <c r="CK250" s="116"/>
      <c r="CL250" s="116"/>
      <c r="CM250" s="116"/>
      <c r="CN250" s="116"/>
      <c r="CO250" s="116"/>
      <c r="CP250" s="116"/>
    </row>
    <row r="251" spans="1:94" ht="19.5" customHeight="1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  <c r="AA251" s="116"/>
      <c r="AB251" s="116"/>
      <c r="AC251" s="116"/>
      <c r="AD251" s="116"/>
      <c r="AE251" s="116"/>
      <c r="AF251" s="116"/>
      <c r="AG251" s="116"/>
      <c r="AH251" s="116"/>
      <c r="AI251" s="116"/>
      <c r="AJ251" s="116"/>
      <c r="AK251" s="116"/>
      <c r="AL251" s="116"/>
      <c r="AM251" s="116"/>
      <c r="AN251" s="116"/>
      <c r="AO251" s="116"/>
      <c r="AP251" s="116"/>
      <c r="AQ251" s="116"/>
      <c r="AR251" s="116"/>
      <c r="AS251" s="116"/>
      <c r="AT251" s="116"/>
      <c r="AU251" s="116"/>
      <c r="AV251" s="116"/>
      <c r="AW251" s="116"/>
      <c r="AX251" s="116"/>
      <c r="AY251" s="116"/>
      <c r="AZ251" s="116"/>
      <c r="BA251" s="116"/>
      <c r="BB251" s="116"/>
      <c r="BC251" s="116"/>
      <c r="BD251" s="116"/>
      <c r="BE251" s="116"/>
      <c r="BF251" s="116"/>
      <c r="BG251" s="116"/>
      <c r="BH251" s="116"/>
      <c r="BI251" s="116"/>
      <c r="BJ251" s="116"/>
      <c r="BK251" s="116"/>
      <c r="BL251" s="116"/>
      <c r="BM251" s="116"/>
      <c r="BN251" s="116"/>
      <c r="BO251" s="116"/>
      <c r="BP251" s="116"/>
      <c r="BQ251" s="116"/>
      <c r="BR251" s="116"/>
      <c r="BS251" s="116"/>
      <c r="BT251" s="116"/>
      <c r="BU251" s="116"/>
      <c r="BV251" s="116"/>
      <c r="BW251" s="116"/>
      <c r="BX251" s="116"/>
      <c r="BY251" s="116"/>
      <c r="BZ251" s="116"/>
      <c r="CA251" s="116"/>
      <c r="CB251" s="116"/>
      <c r="CC251" s="116"/>
      <c r="CD251" s="116"/>
      <c r="CE251" s="116"/>
      <c r="CF251" s="116"/>
      <c r="CG251" s="116"/>
      <c r="CH251" s="116"/>
      <c r="CI251" s="116"/>
      <c r="CJ251" s="116"/>
      <c r="CK251" s="116"/>
      <c r="CL251" s="116"/>
      <c r="CM251" s="116"/>
      <c r="CN251" s="116"/>
      <c r="CO251" s="116"/>
      <c r="CP251" s="116"/>
    </row>
    <row r="252" spans="1:94" ht="19.5" customHeight="1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  <c r="AB252" s="116"/>
      <c r="AC252" s="116"/>
      <c r="AD252" s="116"/>
      <c r="AE252" s="116"/>
      <c r="AF252" s="116"/>
      <c r="AG252" s="116"/>
      <c r="AH252" s="116"/>
      <c r="AI252" s="116"/>
      <c r="AJ252" s="116"/>
      <c r="AK252" s="116"/>
      <c r="AL252" s="116"/>
      <c r="AM252" s="116"/>
      <c r="AN252" s="116"/>
      <c r="AO252" s="116"/>
      <c r="AP252" s="116"/>
      <c r="AQ252" s="116"/>
      <c r="AR252" s="116"/>
      <c r="AS252" s="116"/>
      <c r="AT252" s="116"/>
      <c r="AU252" s="116"/>
      <c r="AV252" s="116"/>
      <c r="AW252" s="116"/>
      <c r="AX252" s="116"/>
      <c r="AY252" s="116"/>
      <c r="AZ252" s="116"/>
      <c r="BA252" s="116"/>
      <c r="BB252" s="116"/>
      <c r="BC252" s="116"/>
      <c r="BD252" s="116"/>
      <c r="BE252" s="116"/>
      <c r="BF252" s="116"/>
      <c r="BG252" s="116"/>
      <c r="BH252" s="116"/>
      <c r="BI252" s="116"/>
      <c r="BJ252" s="116"/>
      <c r="BK252" s="116"/>
      <c r="BL252" s="116"/>
      <c r="BM252" s="116"/>
      <c r="BN252" s="116"/>
      <c r="BO252" s="116"/>
      <c r="BP252" s="116"/>
      <c r="BQ252" s="116"/>
      <c r="BR252" s="116"/>
      <c r="BS252" s="116"/>
      <c r="BT252" s="116"/>
      <c r="BU252" s="116"/>
      <c r="BV252" s="116"/>
      <c r="BW252" s="116"/>
      <c r="BX252" s="116"/>
      <c r="BY252" s="116"/>
      <c r="BZ252" s="116"/>
      <c r="CA252" s="116"/>
      <c r="CB252" s="116"/>
      <c r="CC252" s="116"/>
      <c r="CD252" s="116"/>
      <c r="CE252" s="116"/>
      <c r="CF252" s="116"/>
      <c r="CG252" s="116"/>
      <c r="CH252" s="116"/>
      <c r="CI252" s="116"/>
      <c r="CJ252" s="116"/>
      <c r="CK252" s="116"/>
      <c r="CL252" s="116"/>
      <c r="CM252" s="116"/>
      <c r="CN252" s="116"/>
      <c r="CO252" s="116"/>
      <c r="CP252" s="116"/>
    </row>
    <row r="253" spans="1:94" ht="19.5" customHeight="1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  <c r="AA253" s="116"/>
      <c r="AB253" s="116"/>
      <c r="AC253" s="116"/>
      <c r="AD253" s="116"/>
      <c r="AE253" s="116"/>
      <c r="AF253" s="116"/>
      <c r="AG253" s="116"/>
      <c r="AH253" s="116"/>
      <c r="AI253" s="116"/>
      <c r="AJ253" s="116"/>
      <c r="AK253" s="116"/>
      <c r="AL253" s="116"/>
      <c r="AM253" s="116"/>
      <c r="AN253" s="116"/>
      <c r="AO253" s="116"/>
      <c r="AP253" s="116"/>
      <c r="AQ253" s="116"/>
      <c r="AR253" s="116"/>
      <c r="AS253" s="116"/>
      <c r="AT253" s="116"/>
      <c r="AU253" s="116"/>
      <c r="AV253" s="116"/>
      <c r="AW253" s="116"/>
      <c r="AX253" s="116"/>
      <c r="AY253" s="116"/>
      <c r="AZ253" s="116"/>
      <c r="BA253" s="116"/>
      <c r="BB253" s="116"/>
      <c r="BC253" s="116"/>
      <c r="BD253" s="116"/>
      <c r="BE253" s="116"/>
      <c r="BF253" s="116"/>
      <c r="BG253" s="116"/>
      <c r="BH253" s="116"/>
      <c r="BI253" s="116"/>
      <c r="BJ253" s="116"/>
      <c r="BK253" s="116"/>
      <c r="BL253" s="116"/>
      <c r="BM253" s="116"/>
      <c r="BN253" s="116"/>
      <c r="BO253" s="116"/>
      <c r="BP253" s="116"/>
      <c r="BQ253" s="116"/>
      <c r="BR253" s="116"/>
      <c r="BS253" s="116"/>
      <c r="BT253" s="116"/>
      <c r="BU253" s="116"/>
      <c r="BV253" s="116"/>
      <c r="BW253" s="116"/>
      <c r="BX253" s="116"/>
      <c r="BY253" s="116"/>
      <c r="BZ253" s="116"/>
      <c r="CA253" s="116"/>
      <c r="CB253" s="116"/>
      <c r="CC253" s="116"/>
      <c r="CD253" s="116"/>
      <c r="CE253" s="116"/>
      <c r="CF253" s="116"/>
      <c r="CG253" s="116"/>
      <c r="CH253" s="116"/>
      <c r="CI253" s="116"/>
      <c r="CJ253" s="116"/>
      <c r="CK253" s="116"/>
      <c r="CL253" s="116"/>
      <c r="CM253" s="116"/>
      <c r="CN253" s="116"/>
      <c r="CO253" s="116"/>
      <c r="CP253" s="116"/>
    </row>
    <row r="254" spans="1:94" ht="19.5" customHeight="1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  <c r="AA254" s="116"/>
      <c r="AB254" s="116"/>
      <c r="AC254" s="116"/>
      <c r="AD254" s="116"/>
      <c r="AE254" s="116"/>
      <c r="AF254" s="116"/>
      <c r="AG254" s="116"/>
      <c r="AH254" s="116"/>
      <c r="AI254" s="116"/>
      <c r="AJ254" s="116"/>
      <c r="AK254" s="116"/>
      <c r="AL254" s="116"/>
      <c r="AM254" s="116"/>
      <c r="AN254" s="116"/>
      <c r="AO254" s="116"/>
      <c r="AP254" s="116"/>
      <c r="AQ254" s="116"/>
      <c r="AR254" s="116"/>
      <c r="AS254" s="116"/>
      <c r="AT254" s="116"/>
      <c r="AU254" s="116"/>
      <c r="AV254" s="116"/>
      <c r="AW254" s="116"/>
      <c r="AX254" s="116"/>
      <c r="AY254" s="116"/>
      <c r="AZ254" s="116"/>
      <c r="BA254" s="116"/>
      <c r="BB254" s="116"/>
      <c r="BC254" s="116"/>
      <c r="BD254" s="116"/>
      <c r="BE254" s="116"/>
      <c r="BF254" s="116"/>
      <c r="BG254" s="116"/>
      <c r="BH254" s="116"/>
      <c r="BI254" s="116"/>
      <c r="BJ254" s="116"/>
      <c r="BK254" s="116"/>
      <c r="BL254" s="116"/>
      <c r="BM254" s="116"/>
      <c r="BN254" s="116"/>
      <c r="BO254" s="116"/>
      <c r="BP254" s="116"/>
      <c r="BQ254" s="116"/>
      <c r="BR254" s="116"/>
      <c r="BS254" s="116"/>
      <c r="BT254" s="116"/>
      <c r="BU254" s="116"/>
      <c r="BV254" s="116"/>
      <c r="BW254" s="116"/>
      <c r="BX254" s="116"/>
      <c r="BY254" s="116"/>
      <c r="BZ254" s="116"/>
      <c r="CA254" s="116"/>
      <c r="CB254" s="116"/>
      <c r="CC254" s="116"/>
      <c r="CD254" s="116"/>
      <c r="CE254" s="116"/>
      <c r="CF254" s="116"/>
      <c r="CG254" s="116"/>
      <c r="CH254" s="116"/>
      <c r="CI254" s="116"/>
      <c r="CJ254" s="116"/>
      <c r="CK254" s="116"/>
      <c r="CL254" s="116"/>
      <c r="CM254" s="116"/>
      <c r="CN254" s="116"/>
      <c r="CO254" s="116"/>
      <c r="CP254" s="116"/>
    </row>
    <row r="255" spans="1:94" ht="19.5" customHeight="1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  <c r="AA255" s="116"/>
      <c r="AB255" s="116"/>
      <c r="AC255" s="116"/>
      <c r="AD255" s="116"/>
      <c r="AE255" s="116"/>
      <c r="AF255" s="116"/>
      <c r="AG255" s="116"/>
      <c r="AH255" s="116"/>
      <c r="AI255" s="116"/>
      <c r="AJ255" s="116"/>
      <c r="AK255" s="116"/>
      <c r="AL255" s="116"/>
      <c r="AM255" s="116"/>
      <c r="AN255" s="116"/>
      <c r="AO255" s="116"/>
      <c r="AP255" s="116"/>
      <c r="AQ255" s="116"/>
      <c r="AR255" s="116"/>
      <c r="AS255" s="116"/>
      <c r="AT255" s="116"/>
      <c r="AU255" s="116"/>
      <c r="AV255" s="116"/>
      <c r="AW255" s="116"/>
      <c r="AX255" s="116"/>
      <c r="AY255" s="116"/>
      <c r="AZ255" s="116"/>
      <c r="BA255" s="116"/>
      <c r="BB255" s="116"/>
      <c r="BC255" s="116"/>
      <c r="BD255" s="116"/>
      <c r="BE255" s="116"/>
      <c r="BF255" s="116"/>
      <c r="BG255" s="116"/>
      <c r="BH255" s="116"/>
      <c r="BI255" s="116"/>
      <c r="BJ255" s="116"/>
      <c r="BK255" s="116"/>
      <c r="BL255" s="116"/>
      <c r="BM255" s="116"/>
      <c r="BN255" s="116"/>
      <c r="BO255" s="116"/>
      <c r="BP255" s="116"/>
      <c r="BQ255" s="116"/>
      <c r="BR255" s="116"/>
      <c r="BS255" s="116"/>
      <c r="BT255" s="116"/>
      <c r="BU255" s="116"/>
      <c r="BV255" s="116"/>
      <c r="BW255" s="116"/>
      <c r="BX255" s="116"/>
      <c r="BY255" s="116"/>
      <c r="BZ255" s="116"/>
      <c r="CA255" s="116"/>
      <c r="CB255" s="116"/>
      <c r="CC255" s="116"/>
      <c r="CD255" s="116"/>
      <c r="CE255" s="116"/>
      <c r="CF255" s="116"/>
      <c r="CG255" s="116"/>
      <c r="CH255" s="116"/>
      <c r="CI255" s="116"/>
      <c r="CJ255" s="116"/>
      <c r="CK255" s="116"/>
      <c r="CL255" s="116"/>
      <c r="CM255" s="116"/>
      <c r="CN255" s="116"/>
      <c r="CO255" s="116"/>
      <c r="CP255" s="116"/>
    </row>
    <row r="256" spans="1:9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4">
    <mergeCell ref="AM8:AM12"/>
    <mergeCell ref="AN8:AN11"/>
    <mergeCell ref="AO8:AO12"/>
    <mergeCell ref="AP8:AP11"/>
    <mergeCell ref="BD8:BD11"/>
    <mergeCell ref="AY8:AY11"/>
    <mergeCell ref="BA8:BA12"/>
    <mergeCell ref="AR8:AR12"/>
    <mergeCell ref="AS8:AS11"/>
    <mergeCell ref="AT8:AT12"/>
    <mergeCell ref="AU8:AU11"/>
    <mergeCell ref="AV8:AV12"/>
    <mergeCell ref="AW8:AW11"/>
    <mergeCell ref="AX8:AX12"/>
    <mergeCell ref="AL8:AL11"/>
    <mergeCell ref="P8:P11"/>
    <mergeCell ref="R8:R12"/>
    <mergeCell ref="U8:U11"/>
    <mergeCell ref="V8:V12"/>
    <mergeCell ref="W8:W11"/>
    <mergeCell ref="Y8:Y12"/>
    <mergeCell ref="Z8:Z11"/>
    <mergeCell ref="AA8:AA12"/>
    <mergeCell ref="AB8:AB11"/>
    <mergeCell ref="AI8:AI11"/>
    <mergeCell ref="AK8:AK12"/>
    <mergeCell ref="AE8:AE11"/>
    <mergeCell ref="AF8:AF12"/>
    <mergeCell ref="AG8:AG11"/>
    <mergeCell ref="AH8:AH12"/>
    <mergeCell ref="A2:BW3"/>
    <mergeCell ref="A4:BW5"/>
    <mergeCell ref="A6:D6"/>
    <mergeCell ref="F6:I6"/>
    <mergeCell ref="K6:P6"/>
    <mergeCell ref="R6:W6"/>
    <mergeCell ref="Y6:AB6"/>
    <mergeCell ref="BP6:BS6"/>
    <mergeCell ref="AD6:AI6"/>
    <mergeCell ref="AK6:AP6"/>
    <mergeCell ref="CA6:CA12"/>
    <mergeCell ref="BB8:BB11"/>
    <mergeCell ref="BC8:BC12"/>
    <mergeCell ref="BY8:BY11"/>
    <mergeCell ref="AR6:AY6"/>
    <mergeCell ref="BA6:BF6"/>
    <mergeCell ref="BE8:BE12"/>
    <mergeCell ref="BS8:BS11"/>
    <mergeCell ref="BU8:BU11"/>
    <mergeCell ref="BV8:BV11"/>
    <mergeCell ref="BX8:BX11"/>
    <mergeCell ref="BH6:BK6"/>
    <mergeCell ref="BM6:BN6"/>
    <mergeCell ref="BU6:BV7"/>
    <mergeCell ref="BX6:BY7"/>
    <mergeCell ref="BM8:BM12"/>
    <mergeCell ref="BN8:BN11"/>
    <mergeCell ref="BP8:BP12"/>
    <mergeCell ref="BQ8:BQ11"/>
    <mergeCell ref="BR8:BR12"/>
    <mergeCell ref="BF8:BF11"/>
    <mergeCell ref="BH8:BH12"/>
    <mergeCell ref="BI8:BI11"/>
    <mergeCell ref="BJ8:BJ12"/>
    <mergeCell ref="BK8:BK11"/>
    <mergeCell ref="I8:I11"/>
    <mergeCell ref="K8:K12"/>
    <mergeCell ref="L8:L11"/>
    <mergeCell ref="M8:M12"/>
    <mergeCell ref="A7:C7"/>
    <mergeCell ref="A8:C8"/>
    <mergeCell ref="F8:F12"/>
    <mergeCell ref="G8:G11"/>
    <mergeCell ref="H8:H12"/>
    <mergeCell ref="A9:C9"/>
    <mergeCell ref="A10:B10"/>
    <mergeCell ref="C10:D10"/>
    <mergeCell ref="A11:A12"/>
    <mergeCell ref="B11:D12"/>
    <mergeCell ref="AD8:AD12"/>
    <mergeCell ref="S8:S11"/>
    <mergeCell ref="T8:T12"/>
    <mergeCell ref="N8:N11"/>
    <mergeCell ref="O8:O12"/>
  </mergeCells>
  <dataValidations count="3">
    <dataValidation type="list" allowBlank="1" showInputMessage="1" showErrorMessage="1" prompt="SOLO LETRAS" sqref="C37:D37" xr:uid="{00000000-0002-0000-0100-000000000000}">
      <formula1>"AD,A,B,C"</formula1>
    </dataValidation>
    <dataValidation type="list" allowBlank="1" sqref="F13:F47 H13:H47 K13:K47 M13:M47 O13:O47 R13:R47 T13:T47 V13:V47 Y13:Y47 AA13:AA47 AD13:AD47 AF13:AF47 AH13:AH47 AK13:AK47 AM13:AM47 AO13:AO47 AR13:AR47 AT13:AT47 AV13:AV47 AX13:AX47 BA13:BA47 BC13:BC47 BE13:BE47 BH13:BH47 BJ13:BJ47 BM13:BM47 BP13:BP47 BR13:BR47" xr:uid="{00000000-0002-0000-0100-000001000000}">
      <formula1>"AD,A,B,C,TRASL.,NA"</formula1>
    </dataValidation>
    <dataValidation type="list" allowBlank="1" showErrorMessage="1" sqref="CA13:CA47" xr:uid="{00000000-0002-0000-0100-000002000000}">
      <formula1>"AD,A,B,C,TRASL.,NA"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P1000"/>
  <sheetViews>
    <sheetView showGridLines="0" topLeftCell="A40" zoomScale="68" zoomScaleNormal="68" workbookViewId="0">
      <pane xSplit="5" topLeftCell="F1" activePane="topRight" state="frozen"/>
      <selection pane="topRight" activeCell="I52" sqref="I52"/>
    </sheetView>
  </sheetViews>
  <sheetFormatPr baseColWidth="10" defaultColWidth="12.625" defaultRowHeight="15" customHeight="1"/>
  <cols>
    <col min="1" max="1" width="5" customWidth="1"/>
    <col min="2" max="4" width="31.25" customWidth="1"/>
    <col min="5" max="5" width="1.5" customWidth="1"/>
    <col min="6" max="6" width="16.375" customWidth="1"/>
    <col min="7" max="7" width="44.375" customWidth="1"/>
    <col min="8" max="8" width="18.625" customWidth="1"/>
    <col min="9" max="9" width="46.75" customWidth="1"/>
    <col min="10" max="10" width="1.5" customWidth="1"/>
    <col min="11" max="11" width="16.375" customWidth="1"/>
    <col min="12" max="12" width="44.375" customWidth="1"/>
    <col min="13" max="13" width="16.375" customWidth="1"/>
    <col min="14" max="14" width="44.375" customWidth="1"/>
    <col min="15" max="15" width="16.375" customWidth="1"/>
    <col min="16" max="16" width="44.375" customWidth="1"/>
    <col min="17" max="17" width="1.5" customWidth="1"/>
    <col min="18" max="18" width="16.375" customWidth="1"/>
    <col min="19" max="19" width="44.375" customWidth="1"/>
    <col min="20" max="20" width="16.375" customWidth="1"/>
    <col min="21" max="21" width="44.375" customWidth="1"/>
    <col min="22" max="22" width="16.375" customWidth="1"/>
    <col min="23" max="23" width="44.375" customWidth="1"/>
    <col min="24" max="24" width="1.5" customWidth="1"/>
    <col min="25" max="25" width="16.375" customWidth="1"/>
    <col min="26" max="26" width="47.5" customWidth="1"/>
    <col min="27" max="27" width="16.375" customWidth="1"/>
    <col min="28" max="28" width="44.375" customWidth="1"/>
    <col min="29" max="29" width="1.5" customWidth="1"/>
    <col min="30" max="30" width="16.375" customWidth="1"/>
    <col min="31" max="31" width="44.375" customWidth="1"/>
    <col min="32" max="32" width="16.375" customWidth="1"/>
    <col min="33" max="33" width="44.375" customWidth="1"/>
    <col min="34" max="34" width="16.375" customWidth="1"/>
    <col min="35" max="35" width="44.375" customWidth="1"/>
    <col min="36" max="36" width="1.5" customWidth="1"/>
    <col min="37" max="37" width="16.375" customWidth="1"/>
    <col min="38" max="38" width="44.375" customWidth="1"/>
    <col min="39" max="39" width="16.375" customWidth="1"/>
    <col min="40" max="40" width="44.375" customWidth="1"/>
    <col min="41" max="41" width="16.375" customWidth="1"/>
    <col min="42" max="42" width="44.375" customWidth="1"/>
    <col min="43" max="43" width="1.5" customWidth="1"/>
    <col min="44" max="44" width="16.375" customWidth="1"/>
    <col min="45" max="45" width="44.375" customWidth="1"/>
    <col min="46" max="46" width="16.375" customWidth="1"/>
    <col min="47" max="47" width="44.375" customWidth="1"/>
    <col min="48" max="48" width="16.375" customWidth="1"/>
    <col min="49" max="49" width="44.375" customWidth="1"/>
    <col min="50" max="50" width="16.375" customWidth="1"/>
    <col min="51" max="51" width="44.375" customWidth="1"/>
    <col min="52" max="52" width="1.5" customWidth="1"/>
    <col min="53" max="53" width="16.375" customWidth="1"/>
    <col min="54" max="54" width="44.375" customWidth="1"/>
    <col min="55" max="55" width="16.375" customWidth="1"/>
    <col min="56" max="56" width="44.375" customWidth="1"/>
    <col min="57" max="57" width="16.375" customWidth="1"/>
    <col min="58" max="58" width="44.375" customWidth="1"/>
    <col min="59" max="59" width="1.5" customWidth="1"/>
    <col min="60" max="60" width="16.375" customWidth="1"/>
    <col min="61" max="61" width="44.375" customWidth="1"/>
    <col min="62" max="62" width="16.375" customWidth="1"/>
    <col min="63" max="63" width="44.375" customWidth="1"/>
    <col min="64" max="64" width="1.5" customWidth="1"/>
    <col min="65" max="65" width="16.375" customWidth="1"/>
    <col min="66" max="66" width="44.375" customWidth="1"/>
    <col min="67" max="67" width="1.5" customWidth="1"/>
    <col min="68" max="68" width="16.375" customWidth="1"/>
    <col min="69" max="69" width="44.375" customWidth="1"/>
    <col min="70" max="70" width="16.375" customWidth="1"/>
    <col min="71" max="71" width="86.25" customWidth="1"/>
    <col min="72" max="72" width="1.5" customWidth="1"/>
    <col min="73" max="73" width="16.75" customWidth="1"/>
    <col min="74" max="74" width="18.75" customWidth="1"/>
    <col min="75" max="75" width="1.5" customWidth="1"/>
    <col min="76" max="76" width="16.75" customWidth="1"/>
    <col min="77" max="77" width="18.75" customWidth="1"/>
    <col min="78" max="78" width="1.5" customWidth="1"/>
    <col min="79" max="79" width="29" customWidth="1"/>
    <col min="80" max="80" width="19.5" customWidth="1"/>
    <col min="81" max="94" width="9.375" customWidth="1"/>
  </cols>
  <sheetData>
    <row r="1" spans="1:94" ht="49.5" customHeight="1">
      <c r="A1" s="2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</row>
    <row r="2" spans="1:94" ht="19.5" customHeight="1">
      <c r="A2" s="218" t="s">
        <v>0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8"/>
      <c r="BW2" s="219"/>
      <c r="BX2" s="116"/>
      <c r="BY2" s="116"/>
      <c r="BZ2" s="116"/>
      <c r="CA2" s="116"/>
      <c r="CB2" s="116"/>
      <c r="CC2" s="116"/>
      <c r="CD2" s="116"/>
      <c r="CE2" s="116"/>
      <c r="CF2" s="116"/>
      <c r="CG2" s="116"/>
      <c r="CH2" s="116"/>
      <c r="CI2" s="116"/>
      <c r="CJ2" s="116"/>
      <c r="CK2" s="116"/>
      <c r="CL2" s="116"/>
      <c r="CM2" s="116"/>
      <c r="CN2" s="116"/>
      <c r="CO2" s="116"/>
      <c r="CP2" s="116"/>
    </row>
    <row r="3" spans="1:94" ht="19.5" customHeight="1">
      <c r="A3" s="220"/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  <c r="AU3" s="221"/>
      <c r="AV3" s="221"/>
      <c r="AW3" s="221"/>
      <c r="AX3" s="221"/>
      <c r="AY3" s="221"/>
      <c r="AZ3" s="221"/>
      <c r="BA3" s="221"/>
      <c r="BB3" s="221"/>
      <c r="BC3" s="221"/>
      <c r="BD3" s="221"/>
      <c r="BE3" s="221"/>
      <c r="BF3" s="221"/>
      <c r="BG3" s="221"/>
      <c r="BH3" s="221"/>
      <c r="BI3" s="221"/>
      <c r="BJ3" s="221"/>
      <c r="BK3" s="221"/>
      <c r="BL3" s="221"/>
      <c r="BM3" s="221"/>
      <c r="BN3" s="221"/>
      <c r="BO3" s="221"/>
      <c r="BP3" s="221"/>
      <c r="BQ3" s="221"/>
      <c r="BR3" s="221"/>
      <c r="BS3" s="221"/>
      <c r="BT3" s="221"/>
      <c r="BU3" s="221"/>
      <c r="BV3" s="221"/>
      <c r="BW3" s="222"/>
      <c r="BX3" s="116"/>
      <c r="BY3" s="116"/>
      <c r="BZ3" s="116"/>
      <c r="CA3" s="116"/>
      <c r="CB3" s="116"/>
      <c r="CC3" s="116"/>
      <c r="CD3" s="116"/>
      <c r="CE3" s="116"/>
      <c r="CF3" s="116"/>
      <c r="CG3" s="116"/>
      <c r="CH3" s="116"/>
      <c r="CI3" s="116"/>
      <c r="CJ3" s="116"/>
      <c r="CK3" s="116"/>
      <c r="CL3" s="116"/>
      <c r="CM3" s="116"/>
      <c r="CN3" s="116"/>
      <c r="CO3" s="116"/>
      <c r="CP3" s="116"/>
    </row>
    <row r="4" spans="1:94" ht="19.5" customHeight="1">
      <c r="A4" s="223"/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4"/>
      <c r="BY4" s="5"/>
      <c r="BZ4" s="5"/>
      <c r="CA4" s="5"/>
      <c r="CB4" s="6"/>
      <c r="CC4" s="7"/>
      <c r="CD4" s="6"/>
      <c r="CE4" s="6"/>
      <c r="CF4" s="6"/>
      <c r="CG4" s="7"/>
      <c r="CH4" s="6"/>
      <c r="CI4" s="6"/>
      <c r="CJ4" s="6"/>
      <c r="CK4" s="6"/>
      <c r="CL4" s="7"/>
      <c r="CM4" s="6"/>
      <c r="CN4" s="6"/>
      <c r="CO4" s="6"/>
      <c r="CP4" s="6"/>
    </row>
    <row r="5" spans="1:94" ht="19.5" customHeight="1">
      <c r="A5" s="224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4"/>
      <c r="BB5" s="224"/>
      <c r="BC5" s="224"/>
      <c r="BD5" s="224"/>
      <c r="BE5" s="224"/>
      <c r="BF5" s="224"/>
      <c r="BG5" s="224"/>
      <c r="BH5" s="224"/>
      <c r="BI5" s="224"/>
      <c r="BJ5" s="224"/>
      <c r="BK5" s="224"/>
      <c r="BL5" s="224"/>
      <c r="BM5" s="224"/>
      <c r="BN5" s="224"/>
      <c r="BO5" s="224"/>
      <c r="BP5" s="224"/>
      <c r="BQ5" s="224"/>
      <c r="BR5" s="224"/>
      <c r="BS5" s="224"/>
      <c r="BT5" s="224"/>
      <c r="BU5" s="224"/>
      <c r="BV5" s="224"/>
      <c r="BW5" s="224"/>
      <c r="BX5" s="4"/>
      <c r="BY5" s="5"/>
      <c r="BZ5" s="5"/>
      <c r="CA5" s="5"/>
      <c r="CB5" s="6"/>
      <c r="CC5" s="7"/>
      <c r="CD5" s="6"/>
      <c r="CE5" s="6"/>
      <c r="CF5" s="6"/>
      <c r="CG5" s="7"/>
      <c r="CH5" s="6"/>
      <c r="CI5" s="6"/>
      <c r="CJ5" s="6"/>
      <c r="CK5" s="6"/>
      <c r="CL5" s="7"/>
      <c r="CM5" s="6"/>
      <c r="CN5" s="6"/>
      <c r="CO5" s="6"/>
      <c r="CP5" s="6"/>
    </row>
    <row r="6" spans="1:94" ht="19.5" customHeight="1">
      <c r="A6" s="225" t="s">
        <v>1</v>
      </c>
      <c r="B6" s="202"/>
      <c r="C6" s="202"/>
      <c r="D6" s="203"/>
      <c r="E6" s="8"/>
      <c r="F6" s="216" t="s">
        <v>2</v>
      </c>
      <c r="G6" s="202"/>
      <c r="H6" s="202"/>
      <c r="I6" s="203"/>
      <c r="J6" s="8"/>
      <c r="K6" s="216" t="s">
        <v>3</v>
      </c>
      <c r="L6" s="202"/>
      <c r="M6" s="202"/>
      <c r="N6" s="202"/>
      <c r="O6" s="202"/>
      <c r="P6" s="203"/>
      <c r="Q6" s="8"/>
      <c r="R6" s="216" t="s">
        <v>4</v>
      </c>
      <c r="S6" s="202"/>
      <c r="T6" s="202"/>
      <c r="U6" s="202"/>
      <c r="V6" s="202"/>
      <c r="W6" s="203"/>
      <c r="X6" s="8"/>
      <c r="Y6" s="216" t="s">
        <v>5</v>
      </c>
      <c r="Z6" s="202"/>
      <c r="AA6" s="202"/>
      <c r="AB6" s="203"/>
      <c r="AC6" s="8"/>
      <c r="AD6" s="216" t="s">
        <v>6</v>
      </c>
      <c r="AE6" s="202"/>
      <c r="AF6" s="202"/>
      <c r="AG6" s="202"/>
      <c r="AH6" s="202"/>
      <c r="AI6" s="203"/>
      <c r="AJ6" s="8"/>
      <c r="AK6" s="216" t="s">
        <v>7</v>
      </c>
      <c r="AL6" s="202"/>
      <c r="AM6" s="202"/>
      <c r="AN6" s="202"/>
      <c r="AO6" s="202"/>
      <c r="AP6" s="203"/>
      <c r="AQ6" s="8"/>
      <c r="AR6" s="216" t="s">
        <v>8</v>
      </c>
      <c r="AS6" s="202"/>
      <c r="AT6" s="202"/>
      <c r="AU6" s="202"/>
      <c r="AV6" s="202"/>
      <c r="AW6" s="202"/>
      <c r="AX6" s="202"/>
      <c r="AY6" s="203"/>
      <c r="AZ6" s="8"/>
      <c r="BA6" s="216" t="s">
        <v>9</v>
      </c>
      <c r="BB6" s="202"/>
      <c r="BC6" s="202"/>
      <c r="BD6" s="202"/>
      <c r="BE6" s="202"/>
      <c r="BF6" s="203"/>
      <c r="BG6" s="8"/>
      <c r="BH6" s="216" t="s">
        <v>10</v>
      </c>
      <c r="BI6" s="202"/>
      <c r="BJ6" s="202"/>
      <c r="BK6" s="203"/>
      <c r="BL6" s="8"/>
      <c r="BM6" s="216" t="s">
        <v>11</v>
      </c>
      <c r="BN6" s="203"/>
      <c r="BO6" s="8"/>
      <c r="BP6" s="216" t="s">
        <v>12</v>
      </c>
      <c r="BQ6" s="202"/>
      <c r="BR6" s="202"/>
      <c r="BS6" s="203"/>
      <c r="BT6" s="8"/>
      <c r="BU6" s="217" t="s">
        <v>13</v>
      </c>
      <c r="BV6" s="209"/>
      <c r="BW6" s="9"/>
      <c r="BX6" s="217" t="s">
        <v>14</v>
      </c>
      <c r="BY6" s="209"/>
      <c r="BZ6" s="10"/>
      <c r="CA6" s="213" t="s">
        <v>15</v>
      </c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6"/>
      <c r="CM6" s="116"/>
      <c r="CN6" s="116"/>
      <c r="CO6" s="116"/>
      <c r="CP6" s="116"/>
    </row>
    <row r="7" spans="1:94" ht="19.5" customHeight="1">
      <c r="A7" s="201" t="s">
        <v>16</v>
      </c>
      <c r="B7" s="202"/>
      <c r="C7" s="203"/>
      <c r="D7" s="11" t="s">
        <v>17</v>
      </c>
      <c r="E7" s="8"/>
      <c r="F7" s="12" t="s">
        <v>18</v>
      </c>
      <c r="G7" s="12" t="s">
        <v>19</v>
      </c>
      <c r="H7" s="12" t="s">
        <v>18</v>
      </c>
      <c r="I7" s="12" t="s">
        <v>19</v>
      </c>
      <c r="J7" s="8"/>
      <c r="K7" s="12" t="s">
        <v>18</v>
      </c>
      <c r="L7" s="12" t="s">
        <v>19</v>
      </c>
      <c r="M7" s="12" t="s">
        <v>18</v>
      </c>
      <c r="N7" s="12" t="s">
        <v>19</v>
      </c>
      <c r="O7" s="12" t="s">
        <v>18</v>
      </c>
      <c r="P7" s="12" t="s">
        <v>19</v>
      </c>
      <c r="Q7" s="8"/>
      <c r="R7" s="12" t="s">
        <v>18</v>
      </c>
      <c r="S7" s="12" t="s">
        <v>19</v>
      </c>
      <c r="T7" s="12" t="s">
        <v>18</v>
      </c>
      <c r="U7" s="12" t="s">
        <v>19</v>
      </c>
      <c r="V7" s="12" t="s">
        <v>18</v>
      </c>
      <c r="W7" s="12" t="s">
        <v>19</v>
      </c>
      <c r="X7" s="8"/>
      <c r="Y7" s="12" t="s">
        <v>18</v>
      </c>
      <c r="Z7" s="12" t="s">
        <v>19</v>
      </c>
      <c r="AA7" s="12" t="s">
        <v>18</v>
      </c>
      <c r="AB7" s="12" t="s">
        <v>19</v>
      </c>
      <c r="AC7" s="8"/>
      <c r="AD7" s="12" t="s">
        <v>18</v>
      </c>
      <c r="AE7" s="12" t="s">
        <v>19</v>
      </c>
      <c r="AF7" s="12" t="s">
        <v>18</v>
      </c>
      <c r="AG7" s="12" t="s">
        <v>19</v>
      </c>
      <c r="AH7" s="12" t="s">
        <v>18</v>
      </c>
      <c r="AI7" s="12" t="s">
        <v>19</v>
      </c>
      <c r="AJ7" s="8"/>
      <c r="AK7" s="12" t="s">
        <v>18</v>
      </c>
      <c r="AL7" s="12" t="s">
        <v>19</v>
      </c>
      <c r="AM7" s="12" t="s">
        <v>18</v>
      </c>
      <c r="AN7" s="12" t="s">
        <v>19</v>
      </c>
      <c r="AO7" s="12" t="s">
        <v>18</v>
      </c>
      <c r="AP7" s="12" t="s">
        <v>19</v>
      </c>
      <c r="AQ7" s="8"/>
      <c r="AR7" s="12" t="s">
        <v>18</v>
      </c>
      <c r="AS7" s="12" t="s">
        <v>19</v>
      </c>
      <c r="AT7" s="12" t="s">
        <v>18</v>
      </c>
      <c r="AU7" s="12" t="s">
        <v>19</v>
      </c>
      <c r="AV7" s="12" t="s">
        <v>18</v>
      </c>
      <c r="AW7" s="12" t="s">
        <v>19</v>
      </c>
      <c r="AX7" s="12" t="s">
        <v>18</v>
      </c>
      <c r="AY7" s="12" t="s">
        <v>19</v>
      </c>
      <c r="AZ7" s="8"/>
      <c r="BA7" s="12" t="s">
        <v>18</v>
      </c>
      <c r="BB7" s="12" t="s">
        <v>19</v>
      </c>
      <c r="BC7" s="12" t="s">
        <v>18</v>
      </c>
      <c r="BD7" s="12" t="s">
        <v>19</v>
      </c>
      <c r="BE7" s="12" t="s">
        <v>18</v>
      </c>
      <c r="BF7" s="12" t="s">
        <v>19</v>
      </c>
      <c r="BG7" s="8"/>
      <c r="BH7" s="12" t="s">
        <v>18</v>
      </c>
      <c r="BI7" s="12" t="s">
        <v>19</v>
      </c>
      <c r="BJ7" s="12" t="s">
        <v>18</v>
      </c>
      <c r="BK7" s="12" t="s">
        <v>19</v>
      </c>
      <c r="BL7" s="8"/>
      <c r="BM7" s="12" t="s">
        <v>18</v>
      </c>
      <c r="BN7" s="12" t="s">
        <v>19</v>
      </c>
      <c r="BO7" s="8"/>
      <c r="BP7" s="12" t="s">
        <v>18</v>
      </c>
      <c r="BQ7" s="12" t="s">
        <v>19</v>
      </c>
      <c r="BR7" s="12" t="s">
        <v>18</v>
      </c>
      <c r="BS7" s="12" t="s">
        <v>19</v>
      </c>
      <c r="BT7" s="8"/>
      <c r="BU7" s="210"/>
      <c r="BV7" s="212"/>
      <c r="BW7" s="9"/>
      <c r="BX7" s="210"/>
      <c r="BY7" s="212"/>
      <c r="BZ7" s="13"/>
      <c r="CA7" s="214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</row>
    <row r="8" spans="1:94" ht="19.5" customHeight="1">
      <c r="A8" s="201" t="s">
        <v>20</v>
      </c>
      <c r="B8" s="202"/>
      <c r="C8" s="203"/>
      <c r="D8" s="14" t="s">
        <v>75</v>
      </c>
      <c r="E8" s="8"/>
      <c r="F8" s="197" t="s">
        <v>22</v>
      </c>
      <c r="G8" s="200" t="s">
        <v>23</v>
      </c>
      <c r="H8" s="197" t="s">
        <v>22</v>
      </c>
      <c r="I8" s="200" t="s">
        <v>24</v>
      </c>
      <c r="J8" s="8"/>
      <c r="K8" s="197" t="s">
        <v>22</v>
      </c>
      <c r="L8" s="200" t="s">
        <v>25</v>
      </c>
      <c r="M8" s="197" t="s">
        <v>22</v>
      </c>
      <c r="N8" s="200" t="s">
        <v>26</v>
      </c>
      <c r="O8" s="197" t="s">
        <v>22</v>
      </c>
      <c r="P8" s="200" t="s">
        <v>27</v>
      </c>
      <c r="Q8" s="8"/>
      <c r="R8" s="197" t="s">
        <v>22</v>
      </c>
      <c r="S8" s="200" t="s">
        <v>28</v>
      </c>
      <c r="T8" s="197" t="s">
        <v>22</v>
      </c>
      <c r="U8" s="200" t="s">
        <v>29</v>
      </c>
      <c r="V8" s="197" t="s">
        <v>22</v>
      </c>
      <c r="W8" s="200" t="s">
        <v>30</v>
      </c>
      <c r="X8" s="8"/>
      <c r="Y8" s="197" t="s">
        <v>22</v>
      </c>
      <c r="Z8" s="226" t="s">
        <v>31</v>
      </c>
      <c r="AA8" s="197" t="s">
        <v>22</v>
      </c>
      <c r="AB8" s="228" t="s">
        <v>32</v>
      </c>
      <c r="AC8" s="8"/>
      <c r="AD8" s="197" t="s">
        <v>22</v>
      </c>
      <c r="AE8" s="200" t="s">
        <v>34</v>
      </c>
      <c r="AF8" s="197" t="s">
        <v>22</v>
      </c>
      <c r="AG8" s="200" t="s">
        <v>35</v>
      </c>
      <c r="AH8" s="197" t="s">
        <v>22</v>
      </c>
      <c r="AI8" s="200" t="s">
        <v>36</v>
      </c>
      <c r="AJ8" s="8"/>
      <c r="AK8" s="197" t="s">
        <v>22</v>
      </c>
      <c r="AL8" s="200" t="s">
        <v>37</v>
      </c>
      <c r="AM8" s="197" t="s">
        <v>22</v>
      </c>
      <c r="AN8" s="200" t="s">
        <v>38</v>
      </c>
      <c r="AO8" s="197" t="s">
        <v>22</v>
      </c>
      <c r="AP8" s="200" t="s">
        <v>39</v>
      </c>
      <c r="AQ8" s="8"/>
      <c r="AR8" s="197" t="s">
        <v>22</v>
      </c>
      <c r="AS8" s="200" t="s">
        <v>40</v>
      </c>
      <c r="AT8" s="197" t="s">
        <v>22</v>
      </c>
      <c r="AU8" s="200" t="s">
        <v>41</v>
      </c>
      <c r="AV8" s="197" t="s">
        <v>22</v>
      </c>
      <c r="AW8" s="200" t="s">
        <v>42</v>
      </c>
      <c r="AX8" s="197" t="s">
        <v>22</v>
      </c>
      <c r="AY8" s="200" t="s">
        <v>43</v>
      </c>
      <c r="AZ8" s="8"/>
      <c r="BA8" s="197" t="s">
        <v>22</v>
      </c>
      <c r="BB8" s="200" t="s">
        <v>44</v>
      </c>
      <c r="BC8" s="197" t="s">
        <v>22</v>
      </c>
      <c r="BD8" s="200" t="s">
        <v>45</v>
      </c>
      <c r="BE8" s="197" t="s">
        <v>22</v>
      </c>
      <c r="BF8" s="200" t="s">
        <v>46</v>
      </c>
      <c r="BG8" s="8"/>
      <c r="BH8" s="197" t="s">
        <v>22</v>
      </c>
      <c r="BI8" s="200" t="s">
        <v>47</v>
      </c>
      <c r="BJ8" s="197" t="s">
        <v>22</v>
      </c>
      <c r="BK8" s="200" t="s">
        <v>48</v>
      </c>
      <c r="BL8" s="8"/>
      <c r="BM8" s="197" t="s">
        <v>22</v>
      </c>
      <c r="BN8" s="200" t="s">
        <v>49</v>
      </c>
      <c r="BO8" s="8"/>
      <c r="BP8" s="197" t="s">
        <v>22</v>
      </c>
      <c r="BQ8" s="200" t="s">
        <v>50</v>
      </c>
      <c r="BR8" s="197" t="s">
        <v>22</v>
      </c>
      <c r="BS8" s="200" t="s">
        <v>51</v>
      </c>
      <c r="BT8" s="8"/>
      <c r="BU8" s="215" t="s">
        <v>52</v>
      </c>
      <c r="BV8" s="215" t="s">
        <v>53</v>
      </c>
      <c r="BW8" s="9"/>
      <c r="BX8" s="215" t="s">
        <v>52</v>
      </c>
      <c r="BY8" s="215" t="s">
        <v>53</v>
      </c>
      <c r="BZ8" s="13"/>
      <c r="CA8" s="214"/>
      <c r="CB8" s="116"/>
      <c r="CC8" s="116"/>
      <c r="CD8" s="116"/>
      <c r="CE8" s="116"/>
      <c r="CF8" s="116"/>
      <c r="CG8" s="116"/>
      <c r="CH8" s="116"/>
      <c r="CI8" s="116"/>
      <c r="CJ8" s="116"/>
      <c r="CK8" s="116"/>
      <c r="CL8" s="116"/>
      <c r="CM8" s="116"/>
      <c r="CN8" s="116"/>
      <c r="CO8" s="116"/>
      <c r="CP8" s="116"/>
    </row>
    <row r="9" spans="1:94" ht="19.5" customHeight="1">
      <c r="A9" s="201" t="s">
        <v>54</v>
      </c>
      <c r="B9" s="202"/>
      <c r="C9" s="203"/>
      <c r="D9" s="14">
        <v>2023</v>
      </c>
      <c r="E9" s="8"/>
      <c r="F9" s="198"/>
      <c r="G9" s="198"/>
      <c r="H9" s="198"/>
      <c r="I9" s="198"/>
      <c r="J9" s="8"/>
      <c r="K9" s="198"/>
      <c r="L9" s="198"/>
      <c r="M9" s="198"/>
      <c r="N9" s="198"/>
      <c r="O9" s="198"/>
      <c r="P9" s="198"/>
      <c r="Q9" s="8"/>
      <c r="R9" s="198"/>
      <c r="S9" s="198"/>
      <c r="T9" s="198"/>
      <c r="U9" s="198"/>
      <c r="V9" s="198"/>
      <c r="W9" s="198"/>
      <c r="X9" s="8"/>
      <c r="Y9" s="198"/>
      <c r="Z9" s="227"/>
      <c r="AA9" s="198"/>
      <c r="AB9" s="214"/>
      <c r="AC9" s="8"/>
      <c r="AD9" s="198"/>
      <c r="AE9" s="198"/>
      <c r="AF9" s="198"/>
      <c r="AG9" s="198"/>
      <c r="AH9" s="198"/>
      <c r="AI9" s="198"/>
      <c r="AJ9" s="8"/>
      <c r="AK9" s="198"/>
      <c r="AL9" s="198"/>
      <c r="AM9" s="198"/>
      <c r="AN9" s="198"/>
      <c r="AO9" s="198"/>
      <c r="AP9" s="198"/>
      <c r="AQ9" s="8"/>
      <c r="AR9" s="198"/>
      <c r="AS9" s="198"/>
      <c r="AT9" s="198"/>
      <c r="AU9" s="198"/>
      <c r="AV9" s="198"/>
      <c r="AW9" s="198"/>
      <c r="AX9" s="198"/>
      <c r="AY9" s="198"/>
      <c r="AZ9" s="8"/>
      <c r="BA9" s="198"/>
      <c r="BB9" s="198"/>
      <c r="BC9" s="198"/>
      <c r="BD9" s="198"/>
      <c r="BE9" s="198"/>
      <c r="BF9" s="198"/>
      <c r="BG9" s="8"/>
      <c r="BH9" s="198"/>
      <c r="BI9" s="198"/>
      <c r="BJ9" s="198"/>
      <c r="BK9" s="198"/>
      <c r="BL9" s="8"/>
      <c r="BM9" s="198"/>
      <c r="BN9" s="198"/>
      <c r="BO9" s="8"/>
      <c r="BP9" s="198"/>
      <c r="BQ9" s="198"/>
      <c r="BR9" s="198"/>
      <c r="BS9" s="198"/>
      <c r="BT9" s="8"/>
      <c r="BU9" s="198"/>
      <c r="BV9" s="198"/>
      <c r="BW9" s="9"/>
      <c r="BX9" s="198"/>
      <c r="BY9" s="198"/>
      <c r="BZ9" s="13"/>
      <c r="CA9" s="214"/>
      <c r="CB9" s="116"/>
      <c r="CC9" s="116"/>
      <c r="CD9" s="116"/>
      <c r="CE9" s="116"/>
      <c r="CF9" s="116"/>
      <c r="CG9" s="116"/>
      <c r="CH9" s="116"/>
      <c r="CI9" s="116"/>
      <c r="CJ9" s="116"/>
      <c r="CK9" s="116"/>
      <c r="CL9" s="116"/>
      <c r="CM9" s="116"/>
      <c r="CN9" s="116"/>
      <c r="CO9" s="116"/>
      <c r="CP9" s="116"/>
    </row>
    <row r="10" spans="1:94" ht="19.5" customHeight="1">
      <c r="A10" s="204" t="s">
        <v>55</v>
      </c>
      <c r="B10" s="203"/>
      <c r="C10" s="205" t="s">
        <v>338</v>
      </c>
      <c r="D10" s="203"/>
      <c r="E10" s="8"/>
      <c r="F10" s="198"/>
      <c r="G10" s="198"/>
      <c r="H10" s="198"/>
      <c r="I10" s="198"/>
      <c r="J10" s="8"/>
      <c r="K10" s="198"/>
      <c r="L10" s="198"/>
      <c r="M10" s="198"/>
      <c r="N10" s="198"/>
      <c r="O10" s="198"/>
      <c r="P10" s="198"/>
      <c r="Q10" s="8"/>
      <c r="R10" s="198"/>
      <c r="S10" s="198"/>
      <c r="T10" s="198"/>
      <c r="U10" s="198"/>
      <c r="V10" s="198"/>
      <c r="W10" s="198"/>
      <c r="X10" s="8"/>
      <c r="Y10" s="198"/>
      <c r="Z10" s="227"/>
      <c r="AA10" s="198"/>
      <c r="AB10" s="214"/>
      <c r="AC10" s="8"/>
      <c r="AD10" s="198"/>
      <c r="AE10" s="198"/>
      <c r="AF10" s="198"/>
      <c r="AG10" s="198"/>
      <c r="AH10" s="198"/>
      <c r="AI10" s="198"/>
      <c r="AJ10" s="8"/>
      <c r="AK10" s="198"/>
      <c r="AL10" s="198"/>
      <c r="AM10" s="198"/>
      <c r="AN10" s="198"/>
      <c r="AO10" s="198"/>
      <c r="AP10" s="198"/>
      <c r="AQ10" s="8"/>
      <c r="AR10" s="198"/>
      <c r="AS10" s="198"/>
      <c r="AT10" s="198"/>
      <c r="AU10" s="198"/>
      <c r="AV10" s="198"/>
      <c r="AW10" s="198"/>
      <c r="AX10" s="198"/>
      <c r="AY10" s="198"/>
      <c r="AZ10" s="8"/>
      <c r="BA10" s="198"/>
      <c r="BB10" s="198"/>
      <c r="BC10" s="198"/>
      <c r="BD10" s="198"/>
      <c r="BE10" s="198"/>
      <c r="BF10" s="198"/>
      <c r="BG10" s="8"/>
      <c r="BH10" s="198"/>
      <c r="BI10" s="198"/>
      <c r="BJ10" s="198"/>
      <c r="BK10" s="198"/>
      <c r="BL10" s="8"/>
      <c r="BM10" s="198"/>
      <c r="BN10" s="198"/>
      <c r="BO10" s="8"/>
      <c r="BP10" s="198"/>
      <c r="BQ10" s="198"/>
      <c r="BR10" s="198"/>
      <c r="BS10" s="198"/>
      <c r="BT10" s="8"/>
      <c r="BU10" s="198"/>
      <c r="BV10" s="198"/>
      <c r="BW10" s="9"/>
      <c r="BX10" s="198"/>
      <c r="BY10" s="198"/>
      <c r="BZ10" s="13"/>
      <c r="CA10" s="214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</row>
    <row r="11" spans="1:94" ht="19.5" customHeight="1">
      <c r="A11" s="206" t="s">
        <v>57</v>
      </c>
      <c r="B11" s="207" t="s">
        <v>58</v>
      </c>
      <c r="C11" s="208"/>
      <c r="D11" s="209"/>
      <c r="E11" s="15"/>
      <c r="F11" s="198"/>
      <c r="G11" s="199"/>
      <c r="H11" s="198"/>
      <c r="I11" s="199"/>
      <c r="J11" s="15"/>
      <c r="K11" s="198"/>
      <c r="L11" s="199"/>
      <c r="M11" s="198"/>
      <c r="N11" s="199"/>
      <c r="O11" s="198"/>
      <c r="P11" s="199"/>
      <c r="Q11" s="15"/>
      <c r="R11" s="198"/>
      <c r="S11" s="199"/>
      <c r="T11" s="198"/>
      <c r="U11" s="199"/>
      <c r="V11" s="198"/>
      <c r="W11" s="199"/>
      <c r="X11" s="15"/>
      <c r="Y11" s="198"/>
      <c r="Z11" s="227"/>
      <c r="AA11" s="198"/>
      <c r="AB11" s="214"/>
      <c r="AC11" s="15"/>
      <c r="AD11" s="198"/>
      <c r="AE11" s="199"/>
      <c r="AF11" s="198"/>
      <c r="AG11" s="199"/>
      <c r="AH11" s="198"/>
      <c r="AI11" s="199"/>
      <c r="AJ11" s="15"/>
      <c r="AK11" s="198"/>
      <c r="AL11" s="199"/>
      <c r="AM11" s="198"/>
      <c r="AN11" s="199"/>
      <c r="AO11" s="198"/>
      <c r="AP11" s="199"/>
      <c r="AQ11" s="15"/>
      <c r="AR11" s="198"/>
      <c r="AS11" s="199"/>
      <c r="AT11" s="198"/>
      <c r="AU11" s="199"/>
      <c r="AV11" s="198"/>
      <c r="AW11" s="199"/>
      <c r="AX11" s="198"/>
      <c r="AY11" s="199"/>
      <c r="AZ11" s="15"/>
      <c r="BA11" s="198"/>
      <c r="BB11" s="199"/>
      <c r="BC11" s="198"/>
      <c r="BD11" s="199"/>
      <c r="BE11" s="198"/>
      <c r="BF11" s="199"/>
      <c r="BG11" s="15"/>
      <c r="BH11" s="198"/>
      <c r="BI11" s="199"/>
      <c r="BJ11" s="198"/>
      <c r="BK11" s="199"/>
      <c r="BL11" s="15"/>
      <c r="BM11" s="198"/>
      <c r="BN11" s="199"/>
      <c r="BO11" s="15"/>
      <c r="BP11" s="198"/>
      <c r="BQ11" s="199"/>
      <c r="BR11" s="198"/>
      <c r="BS11" s="199"/>
      <c r="BT11" s="15"/>
      <c r="BU11" s="199"/>
      <c r="BV11" s="199"/>
      <c r="BW11" s="9"/>
      <c r="BX11" s="199"/>
      <c r="BY11" s="199"/>
      <c r="BZ11" s="13"/>
      <c r="CA11" s="214"/>
      <c r="CB11" s="116"/>
      <c r="CC11" s="116"/>
      <c r="CD11" s="116"/>
      <c r="CE11" s="116"/>
      <c r="CF11" s="116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</row>
    <row r="12" spans="1:94" ht="33.75" customHeight="1">
      <c r="A12" s="199"/>
      <c r="B12" s="210"/>
      <c r="C12" s="211"/>
      <c r="D12" s="212"/>
      <c r="E12" s="15"/>
      <c r="F12" s="199"/>
      <c r="G12" s="16" t="s">
        <v>59</v>
      </c>
      <c r="H12" s="199"/>
      <c r="I12" s="17" t="s">
        <v>59</v>
      </c>
      <c r="J12" s="15"/>
      <c r="K12" s="199"/>
      <c r="L12" s="16" t="s">
        <v>59</v>
      </c>
      <c r="M12" s="199"/>
      <c r="N12" s="16" t="s">
        <v>59</v>
      </c>
      <c r="O12" s="199"/>
      <c r="P12" s="16" t="s">
        <v>59</v>
      </c>
      <c r="Q12" s="15"/>
      <c r="R12" s="199"/>
      <c r="S12" s="16" t="s">
        <v>59</v>
      </c>
      <c r="T12" s="199"/>
      <c r="U12" s="16" t="s">
        <v>59</v>
      </c>
      <c r="V12" s="199"/>
      <c r="W12" s="16" t="s">
        <v>59</v>
      </c>
      <c r="X12" s="15"/>
      <c r="Y12" s="198"/>
      <c r="Z12" s="18" t="s">
        <v>59</v>
      </c>
      <c r="AA12" s="198"/>
      <c r="AB12" s="18" t="s">
        <v>60</v>
      </c>
      <c r="AC12" s="15"/>
      <c r="AD12" s="199"/>
      <c r="AE12" s="135" t="s">
        <v>60</v>
      </c>
      <c r="AF12" s="199"/>
      <c r="AG12" s="20" t="s">
        <v>60</v>
      </c>
      <c r="AH12" s="199"/>
      <c r="AI12" s="21" t="s">
        <v>60</v>
      </c>
      <c r="AJ12" s="15"/>
      <c r="AK12" s="199"/>
      <c r="AL12" s="17" t="s">
        <v>60</v>
      </c>
      <c r="AM12" s="199"/>
      <c r="AN12" s="17" t="s">
        <v>60</v>
      </c>
      <c r="AO12" s="199"/>
      <c r="AP12" s="17" t="s">
        <v>60</v>
      </c>
      <c r="AQ12" s="15"/>
      <c r="AR12" s="199"/>
      <c r="AS12" s="16" t="s">
        <v>59</v>
      </c>
      <c r="AT12" s="199"/>
      <c r="AU12" s="16" t="s">
        <v>59</v>
      </c>
      <c r="AV12" s="199"/>
      <c r="AW12" s="16" t="s">
        <v>59</v>
      </c>
      <c r="AX12" s="199"/>
      <c r="AY12" s="16" t="s">
        <v>59</v>
      </c>
      <c r="AZ12" s="15"/>
      <c r="BA12" s="199"/>
      <c r="BB12" s="16" t="s">
        <v>59</v>
      </c>
      <c r="BC12" s="199"/>
      <c r="BD12" s="16" t="s">
        <v>59</v>
      </c>
      <c r="BE12" s="199"/>
      <c r="BF12" s="16" t="s">
        <v>59</v>
      </c>
      <c r="BG12" s="15"/>
      <c r="BH12" s="199"/>
      <c r="BI12" s="16" t="s">
        <v>59</v>
      </c>
      <c r="BJ12" s="199"/>
      <c r="BK12" s="16" t="s">
        <v>59</v>
      </c>
      <c r="BL12" s="15"/>
      <c r="BM12" s="199"/>
      <c r="BN12" s="16" t="s">
        <v>59</v>
      </c>
      <c r="BO12" s="15"/>
      <c r="BP12" s="199"/>
      <c r="BQ12" s="16" t="s">
        <v>59</v>
      </c>
      <c r="BR12" s="199"/>
      <c r="BS12" s="16" t="s">
        <v>59</v>
      </c>
      <c r="BT12" s="15"/>
      <c r="BU12" s="16" t="s">
        <v>61</v>
      </c>
      <c r="BV12" s="16" t="s">
        <v>61</v>
      </c>
      <c r="BW12" s="9"/>
      <c r="BX12" s="16" t="s">
        <v>62</v>
      </c>
      <c r="BY12" s="16" t="s">
        <v>62</v>
      </c>
      <c r="BZ12" s="13"/>
      <c r="CA12" s="212"/>
      <c r="CB12" s="116"/>
      <c r="CC12" s="116"/>
      <c r="CD12" s="116"/>
      <c r="CE12" s="116"/>
      <c r="CF12" s="116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</row>
    <row r="13" spans="1:94" ht="36" customHeight="1">
      <c r="A13" s="22">
        <v>1</v>
      </c>
      <c r="B13" s="155" t="s">
        <v>110</v>
      </c>
      <c r="C13" s="155" t="s">
        <v>184</v>
      </c>
      <c r="D13" s="155" t="s">
        <v>339</v>
      </c>
      <c r="E13" s="15"/>
      <c r="F13" s="24" t="s">
        <v>21</v>
      </c>
      <c r="G13" s="25" t="s">
        <v>340</v>
      </c>
      <c r="H13" s="26" t="s">
        <v>21</v>
      </c>
      <c r="I13" s="25" t="s">
        <v>340</v>
      </c>
      <c r="J13" s="27"/>
      <c r="K13" s="52" t="s">
        <v>21</v>
      </c>
      <c r="L13" s="29" t="s">
        <v>68</v>
      </c>
      <c r="M13" s="54" t="s">
        <v>21</v>
      </c>
      <c r="N13" s="29" t="s">
        <v>68</v>
      </c>
      <c r="O13" s="54" t="s">
        <v>21</v>
      </c>
      <c r="P13" s="29" t="s">
        <v>68</v>
      </c>
      <c r="Q13" s="27"/>
      <c r="R13" s="26" t="s">
        <v>21</v>
      </c>
      <c r="S13" s="25" t="s">
        <v>69</v>
      </c>
      <c r="T13" s="26" t="s">
        <v>21</v>
      </c>
      <c r="U13" s="25" t="s">
        <v>70</v>
      </c>
      <c r="V13" s="26" t="s">
        <v>21</v>
      </c>
      <c r="W13" s="25" t="s">
        <v>71</v>
      </c>
      <c r="X13" s="27"/>
      <c r="Y13" s="31" t="s">
        <v>72</v>
      </c>
      <c r="Z13" s="136" t="s">
        <v>233</v>
      </c>
      <c r="AA13" s="31" t="s">
        <v>84</v>
      </c>
      <c r="AB13" s="136" t="s">
        <v>127</v>
      </c>
      <c r="AC13" s="27"/>
      <c r="AD13" s="26" t="s">
        <v>84</v>
      </c>
      <c r="AE13" s="79" t="s">
        <v>113</v>
      </c>
      <c r="AF13" s="26" t="s">
        <v>21</v>
      </c>
      <c r="AG13" s="33" t="s">
        <v>341</v>
      </c>
      <c r="AH13" s="26" t="s">
        <v>84</v>
      </c>
      <c r="AI13" s="25" t="s">
        <v>342</v>
      </c>
      <c r="AJ13" s="27"/>
      <c r="AK13" s="26" t="s">
        <v>84</v>
      </c>
      <c r="AL13" s="25" t="s">
        <v>100</v>
      </c>
      <c r="AM13" s="26" t="s">
        <v>84</v>
      </c>
      <c r="AN13" s="35" t="s">
        <v>130</v>
      </c>
      <c r="AO13" s="26" t="s">
        <v>84</v>
      </c>
      <c r="AP13" s="35" t="s">
        <v>131</v>
      </c>
      <c r="AQ13" s="27"/>
      <c r="AR13" s="36" t="s">
        <v>84</v>
      </c>
      <c r="AS13" s="44" t="s">
        <v>138</v>
      </c>
      <c r="AT13" s="37" t="s">
        <v>21</v>
      </c>
      <c r="AU13" s="44" t="s">
        <v>82</v>
      </c>
      <c r="AV13" s="36" t="s">
        <v>84</v>
      </c>
      <c r="AW13" s="44" t="s">
        <v>160</v>
      </c>
      <c r="AX13" s="36" t="s">
        <v>21</v>
      </c>
      <c r="AY13" s="87" t="s">
        <v>103</v>
      </c>
      <c r="AZ13" s="27"/>
      <c r="BA13" s="39" t="s">
        <v>84</v>
      </c>
      <c r="BB13" s="156" t="s">
        <v>343</v>
      </c>
      <c r="BC13" s="39" t="s">
        <v>84</v>
      </c>
      <c r="BD13" s="156" t="s">
        <v>344</v>
      </c>
      <c r="BE13" s="39" t="s">
        <v>84</v>
      </c>
      <c r="BF13" s="157" t="s">
        <v>345</v>
      </c>
      <c r="BG13" s="27"/>
      <c r="BH13" s="36" t="s">
        <v>84</v>
      </c>
      <c r="BI13" s="25" t="s">
        <v>104</v>
      </c>
      <c r="BJ13" s="36" t="s">
        <v>21</v>
      </c>
      <c r="BK13" s="25" t="s">
        <v>89</v>
      </c>
      <c r="BL13" s="27"/>
      <c r="BM13" s="41" t="s">
        <v>21</v>
      </c>
      <c r="BN13" s="138" t="s">
        <v>237</v>
      </c>
      <c r="BO13" s="27"/>
      <c r="BP13" s="36" t="s">
        <v>21</v>
      </c>
      <c r="BQ13" s="44" t="s">
        <v>91</v>
      </c>
      <c r="BR13" s="36" t="s">
        <v>21</v>
      </c>
      <c r="BS13" s="38" t="s">
        <v>92</v>
      </c>
      <c r="BT13" s="45"/>
      <c r="BU13" s="33">
        <v>2</v>
      </c>
      <c r="BV13" s="49"/>
      <c r="BW13" s="48"/>
      <c r="BX13" s="49"/>
      <c r="BY13" s="47">
        <v>4</v>
      </c>
      <c r="BZ13" s="50"/>
      <c r="CA13" s="51" t="s">
        <v>21</v>
      </c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  <c r="CN13" s="116"/>
      <c r="CO13" s="116"/>
      <c r="CP13" s="116"/>
    </row>
    <row r="14" spans="1:94" ht="36" customHeight="1">
      <c r="A14" s="22">
        <v>2</v>
      </c>
      <c r="B14" s="158" t="s">
        <v>346</v>
      </c>
      <c r="C14" s="159" t="s">
        <v>347</v>
      </c>
      <c r="D14" s="160" t="s">
        <v>348</v>
      </c>
      <c r="E14" s="15"/>
      <c r="F14" s="26" t="s">
        <v>21</v>
      </c>
      <c r="G14" s="25" t="s">
        <v>340</v>
      </c>
      <c r="H14" s="26" t="s">
        <v>21</v>
      </c>
      <c r="I14" s="25" t="s">
        <v>340</v>
      </c>
      <c r="J14" s="27"/>
      <c r="K14" s="52" t="s">
        <v>21</v>
      </c>
      <c r="L14" s="29" t="s">
        <v>68</v>
      </c>
      <c r="M14" s="54" t="s">
        <v>21</v>
      </c>
      <c r="N14" s="29" t="s">
        <v>68</v>
      </c>
      <c r="O14" s="54" t="s">
        <v>21</v>
      </c>
      <c r="P14" s="29" t="s">
        <v>68</v>
      </c>
      <c r="Q14" s="27"/>
      <c r="R14" s="26" t="s">
        <v>21</v>
      </c>
      <c r="S14" s="85" t="s">
        <v>69</v>
      </c>
      <c r="T14" s="26" t="s">
        <v>21</v>
      </c>
      <c r="U14" s="85" t="s">
        <v>70</v>
      </c>
      <c r="V14" s="26" t="s">
        <v>21</v>
      </c>
      <c r="W14" s="161" t="s">
        <v>71</v>
      </c>
      <c r="X14" s="27"/>
      <c r="Y14" s="31" t="s">
        <v>72</v>
      </c>
      <c r="Z14" s="136" t="s">
        <v>233</v>
      </c>
      <c r="AA14" s="31" t="s">
        <v>84</v>
      </c>
      <c r="AB14" s="136" t="s">
        <v>127</v>
      </c>
      <c r="AC14" s="27"/>
      <c r="AD14" s="26" t="s">
        <v>84</v>
      </c>
      <c r="AE14" s="25" t="s">
        <v>113</v>
      </c>
      <c r="AF14" s="26" t="s">
        <v>84</v>
      </c>
      <c r="AG14" s="25" t="s">
        <v>349</v>
      </c>
      <c r="AH14" s="26" t="s">
        <v>84</v>
      </c>
      <c r="AI14" s="25" t="s">
        <v>342</v>
      </c>
      <c r="AJ14" s="27"/>
      <c r="AK14" s="26" t="s">
        <v>21</v>
      </c>
      <c r="AL14" s="57" t="s">
        <v>78</v>
      </c>
      <c r="AM14" s="26" t="s">
        <v>21</v>
      </c>
      <c r="AN14" s="25" t="s">
        <v>79</v>
      </c>
      <c r="AO14" s="26" t="s">
        <v>21</v>
      </c>
      <c r="AP14" s="25" t="s">
        <v>80</v>
      </c>
      <c r="AQ14" s="27"/>
      <c r="AR14" s="36" t="s">
        <v>21</v>
      </c>
      <c r="AS14" s="44" t="s">
        <v>81</v>
      </c>
      <c r="AT14" s="36" t="s">
        <v>21</v>
      </c>
      <c r="AU14" s="44" t="s">
        <v>82</v>
      </c>
      <c r="AV14" s="36" t="s">
        <v>21</v>
      </c>
      <c r="AW14" s="44" t="s">
        <v>83</v>
      </c>
      <c r="AX14" s="36" t="s">
        <v>84</v>
      </c>
      <c r="AY14" s="38" t="s">
        <v>85</v>
      </c>
      <c r="AZ14" s="27"/>
      <c r="BA14" s="39" t="s">
        <v>21</v>
      </c>
      <c r="BB14" s="25" t="s">
        <v>350</v>
      </c>
      <c r="BC14" s="39" t="s">
        <v>21</v>
      </c>
      <c r="BD14" s="25" t="s">
        <v>351</v>
      </c>
      <c r="BE14" s="39" t="s">
        <v>21</v>
      </c>
      <c r="BF14" s="157" t="s">
        <v>352</v>
      </c>
      <c r="BG14" s="27"/>
      <c r="BH14" s="36" t="s">
        <v>21</v>
      </c>
      <c r="BI14" s="25" t="s">
        <v>88</v>
      </c>
      <c r="BJ14" s="36" t="s">
        <v>21</v>
      </c>
      <c r="BK14" s="25" t="s">
        <v>89</v>
      </c>
      <c r="BL14" s="27"/>
      <c r="BM14" s="60" t="s">
        <v>21</v>
      </c>
      <c r="BN14" s="25" t="s">
        <v>353</v>
      </c>
      <c r="BO14" s="27"/>
      <c r="BP14" s="36" t="s">
        <v>21</v>
      </c>
      <c r="BQ14" s="44" t="s">
        <v>91</v>
      </c>
      <c r="BR14" s="36" t="s">
        <v>21</v>
      </c>
      <c r="BS14" s="38" t="s">
        <v>92</v>
      </c>
      <c r="BT14" s="45"/>
      <c r="BU14" s="62"/>
      <c r="BV14" s="64"/>
      <c r="BW14" s="48"/>
      <c r="BX14" s="64"/>
      <c r="BY14" s="63">
        <v>3</v>
      </c>
      <c r="BZ14" s="50"/>
      <c r="CA14" s="65" t="s">
        <v>21</v>
      </c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</row>
    <row r="15" spans="1:94" ht="36" customHeight="1">
      <c r="A15" s="22">
        <v>3</v>
      </c>
      <c r="B15" s="162" t="s">
        <v>354</v>
      </c>
      <c r="C15" s="162" t="s">
        <v>111</v>
      </c>
      <c r="D15" s="163" t="s">
        <v>355</v>
      </c>
      <c r="E15" s="15"/>
      <c r="F15" s="26" t="s">
        <v>109</v>
      </c>
      <c r="G15" s="68"/>
      <c r="H15" s="26" t="s">
        <v>109</v>
      </c>
      <c r="I15" s="68"/>
      <c r="J15" s="27"/>
      <c r="K15" s="69"/>
      <c r="L15" s="70"/>
      <c r="M15" s="71"/>
      <c r="N15" s="70"/>
      <c r="O15" s="71" t="s">
        <v>109</v>
      </c>
      <c r="P15" s="72"/>
      <c r="Q15" s="27"/>
      <c r="R15" s="67"/>
      <c r="S15" s="68"/>
      <c r="T15" s="67"/>
      <c r="U15" s="68"/>
      <c r="V15" s="67" t="s">
        <v>109</v>
      </c>
      <c r="W15" s="68"/>
      <c r="X15" s="27"/>
      <c r="Y15" s="31" t="s">
        <v>75</v>
      </c>
      <c r="Z15" s="33" t="s">
        <v>248</v>
      </c>
      <c r="AA15" s="31" t="s">
        <v>75</v>
      </c>
      <c r="AB15" s="136" t="s">
        <v>248</v>
      </c>
      <c r="AC15" s="27"/>
      <c r="AD15" s="67"/>
      <c r="AE15" s="62"/>
      <c r="AF15" s="67"/>
      <c r="AG15" s="46"/>
      <c r="AH15" s="67" t="s">
        <v>109</v>
      </c>
      <c r="AI15" s="68"/>
      <c r="AJ15" s="27"/>
      <c r="AK15" s="26" t="s">
        <v>109</v>
      </c>
      <c r="AL15" s="73"/>
      <c r="AM15" s="26" t="s">
        <v>109</v>
      </c>
      <c r="AN15" s="73"/>
      <c r="AO15" s="26" t="s">
        <v>109</v>
      </c>
      <c r="AP15" s="73"/>
      <c r="AQ15" s="27"/>
      <c r="AR15" s="36" t="s">
        <v>75</v>
      </c>
      <c r="AS15" s="44" t="s">
        <v>139</v>
      </c>
      <c r="AT15" s="36" t="s">
        <v>75</v>
      </c>
      <c r="AU15" s="44" t="s">
        <v>139</v>
      </c>
      <c r="AV15" s="36" t="s">
        <v>75</v>
      </c>
      <c r="AW15" s="44" t="s">
        <v>139</v>
      </c>
      <c r="AX15" s="36" t="s">
        <v>75</v>
      </c>
      <c r="AY15" s="44" t="s">
        <v>139</v>
      </c>
      <c r="AZ15" s="27"/>
      <c r="BA15" s="39"/>
      <c r="BB15" s="156"/>
      <c r="BC15" s="39"/>
      <c r="BD15" s="62"/>
      <c r="BE15" s="39" t="s">
        <v>109</v>
      </c>
      <c r="BF15" s="62"/>
      <c r="BG15" s="27"/>
      <c r="BH15" s="74"/>
      <c r="BI15" s="68"/>
      <c r="BJ15" s="74" t="s">
        <v>109</v>
      </c>
      <c r="BK15" s="68"/>
      <c r="BL15" s="27"/>
      <c r="BM15" s="76" t="s">
        <v>109</v>
      </c>
      <c r="BN15" s="46"/>
      <c r="BO15" s="27"/>
      <c r="BP15" s="36" t="s">
        <v>109</v>
      </c>
      <c r="BQ15" s="38"/>
      <c r="BR15" s="36" t="s">
        <v>109</v>
      </c>
      <c r="BS15" s="25"/>
      <c r="BT15" s="45"/>
      <c r="BU15" s="62"/>
      <c r="BV15" s="64"/>
      <c r="BW15" s="48"/>
      <c r="BX15" s="64"/>
      <c r="BY15" s="64"/>
      <c r="BZ15" s="50"/>
      <c r="CA15" s="77" t="s">
        <v>109</v>
      </c>
      <c r="CB15" s="116"/>
      <c r="CC15" s="116"/>
      <c r="CD15" s="116"/>
      <c r="CE15" s="116"/>
      <c r="CF15" s="116"/>
      <c r="CG15" s="116"/>
      <c r="CH15" s="116"/>
      <c r="CI15" s="116"/>
      <c r="CJ15" s="116"/>
      <c r="CK15" s="116"/>
      <c r="CL15" s="116"/>
      <c r="CM15" s="116"/>
      <c r="CN15" s="116"/>
      <c r="CO15" s="116"/>
      <c r="CP15" s="116"/>
    </row>
    <row r="16" spans="1:94" ht="36" customHeight="1">
      <c r="A16" s="22">
        <v>4</v>
      </c>
      <c r="B16" s="164" t="s">
        <v>356</v>
      </c>
      <c r="C16" s="164" t="s">
        <v>357</v>
      </c>
      <c r="D16" s="164" t="s">
        <v>358</v>
      </c>
      <c r="E16" s="15"/>
      <c r="F16" s="26" t="s">
        <v>109</v>
      </c>
      <c r="G16" s="68"/>
      <c r="H16" s="26" t="s">
        <v>109</v>
      </c>
      <c r="I16" s="68"/>
      <c r="J16" s="27"/>
      <c r="K16" s="69"/>
      <c r="L16" s="70"/>
      <c r="M16" s="71"/>
      <c r="N16" s="84"/>
      <c r="O16" s="71" t="s">
        <v>109</v>
      </c>
      <c r="P16" s="72"/>
      <c r="Q16" s="27"/>
      <c r="R16" s="67"/>
      <c r="S16" s="68"/>
      <c r="T16" s="67"/>
      <c r="U16" s="68"/>
      <c r="V16" s="67" t="s">
        <v>109</v>
      </c>
      <c r="W16" s="68"/>
      <c r="X16" s="27"/>
      <c r="Y16" s="31" t="s">
        <v>75</v>
      </c>
      <c r="Z16" s="136" t="s">
        <v>248</v>
      </c>
      <c r="AA16" s="31" t="s">
        <v>75</v>
      </c>
      <c r="AB16" s="136" t="s">
        <v>248</v>
      </c>
      <c r="AC16" s="27"/>
      <c r="AD16" s="67"/>
      <c r="AE16" s="62"/>
      <c r="AF16" s="67"/>
      <c r="AG16" s="46"/>
      <c r="AH16" s="67" t="s">
        <v>109</v>
      </c>
      <c r="AI16" s="68"/>
      <c r="AJ16" s="27"/>
      <c r="AK16" s="26" t="s">
        <v>109</v>
      </c>
      <c r="AL16" s="68"/>
      <c r="AM16" s="26" t="s">
        <v>109</v>
      </c>
      <c r="AN16" s="68"/>
      <c r="AO16" s="26" t="s">
        <v>109</v>
      </c>
      <c r="AP16" s="68"/>
      <c r="AQ16" s="27"/>
      <c r="AR16" s="74"/>
      <c r="AS16" s="68"/>
      <c r="AT16" s="141"/>
      <c r="AU16" s="68"/>
      <c r="AV16" s="74"/>
      <c r="AW16" s="68"/>
      <c r="AX16" s="74" t="s">
        <v>109</v>
      </c>
      <c r="AY16" s="68"/>
      <c r="AZ16" s="27"/>
      <c r="BA16" s="39"/>
      <c r="BB16" s="156"/>
      <c r="BC16" s="39"/>
      <c r="BD16" s="62"/>
      <c r="BE16" s="39" t="s">
        <v>109</v>
      </c>
      <c r="BF16" s="62"/>
      <c r="BG16" s="27"/>
      <c r="BH16" s="74"/>
      <c r="BI16" s="68"/>
      <c r="BJ16" s="74" t="s">
        <v>109</v>
      </c>
      <c r="BK16" s="68"/>
      <c r="BL16" s="27"/>
      <c r="BM16" s="76" t="s">
        <v>109</v>
      </c>
      <c r="BN16" s="46"/>
      <c r="BO16" s="27"/>
      <c r="BP16" s="74" t="s">
        <v>109</v>
      </c>
      <c r="BQ16" s="68"/>
      <c r="BR16" s="74" t="s">
        <v>109</v>
      </c>
      <c r="BS16" s="68"/>
      <c r="BT16" s="45"/>
      <c r="BU16" s="62"/>
      <c r="BV16" s="64"/>
      <c r="BW16" s="48"/>
      <c r="BX16" s="64"/>
      <c r="BY16" s="64"/>
      <c r="BZ16" s="50"/>
      <c r="CA16" s="77" t="s">
        <v>109</v>
      </c>
      <c r="CB16" s="116"/>
      <c r="CC16" s="116"/>
      <c r="CD16" s="116"/>
      <c r="CE16" s="116"/>
      <c r="CF16" s="116"/>
      <c r="CG16" s="116"/>
      <c r="CH16" s="116"/>
      <c r="CI16" s="116"/>
      <c r="CJ16" s="116"/>
      <c r="CK16" s="116"/>
      <c r="CL16" s="116"/>
      <c r="CM16" s="116"/>
      <c r="CN16" s="116"/>
      <c r="CO16" s="116"/>
      <c r="CP16" s="116"/>
    </row>
    <row r="17" spans="1:94" ht="36" customHeight="1">
      <c r="A17" s="22">
        <v>5</v>
      </c>
      <c r="B17" s="155" t="s">
        <v>124</v>
      </c>
      <c r="C17" s="155" t="s">
        <v>359</v>
      </c>
      <c r="D17" s="155" t="s">
        <v>360</v>
      </c>
      <c r="E17" s="15"/>
      <c r="F17" s="26" t="s">
        <v>21</v>
      </c>
      <c r="G17" s="25" t="s">
        <v>340</v>
      </c>
      <c r="H17" s="26" t="s">
        <v>21</v>
      </c>
      <c r="I17" s="25" t="s">
        <v>340</v>
      </c>
      <c r="J17" s="27"/>
      <c r="K17" s="52" t="s">
        <v>21</v>
      </c>
      <c r="L17" s="29" t="s">
        <v>68</v>
      </c>
      <c r="M17" s="54" t="s">
        <v>21</v>
      </c>
      <c r="N17" s="29" t="s">
        <v>68</v>
      </c>
      <c r="O17" s="54" t="s">
        <v>21</v>
      </c>
      <c r="P17" s="29" t="s">
        <v>68</v>
      </c>
      <c r="Q17" s="27"/>
      <c r="R17" s="26" t="s">
        <v>21</v>
      </c>
      <c r="S17" s="25" t="s">
        <v>69</v>
      </c>
      <c r="T17" s="26" t="s">
        <v>21</v>
      </c>
      <c r="U17" s="25" t="s">
        <v>70</v>
      </c>
      <c r="V17" s="26" t="s">
        <v>21</v>
      </c>
      <c r="W17" s="25" t="s">
        <v>71</v>
      </c>
      <c r="X17" s="27"/>
      <c r="Y17" s="31" t="s">
        <v>21</v>
      </c>
      <c r="Z17" s="136" t="s">
        <v>233</v>
      </c>
      <c r="AA17" s="31" t="s">
        <v>84</v>
      </c>
      <c r="AB17" s="136" t="s">
        <v>127</v>
      </c>
      <c r="AC17" s="27"/>
      <c r="AD17" s="26" t="s">
        <v>84</v>
      </c>
      <c r="AE17" s="79" t="s">
        <v>113</v>
      </c>
      <c r="AF17" s="26" t="s">
        <v>84</v>
      </c>
      <c r="AG17" s="33" t="s">
        <v>349</v>
      </c>
      <c r="AH17" s="26" t="s">
        <v>84</v>
      </c>
      <c r="AI17" s="25" t="s">
        <v>342</v>
      </c>
      <c r="AJ17" s="27"/>
      <c r="AK17" s="26" t="s">
        <v>21</v>
      </c>
      <c r="AL17" s="25" t="s">
        <v>78</v>
      </c>
      <c r="AM17" s="26" t="s">
        <v>84</v>
      </c>
      <c r="AN17" s="35" t="s">
        <v>130</v>
      </c>
      <c r="AO17" s="26" t="s">
        <v>84</v>
      </c>
      <c r="AP17" s="35" t="s">
        <v>131</v>
      </c>
      <c r="AQ17" s="27"/>
      <c r="AR17" s="36" t="s">
        <v>84</v>
      </c>
      <c r="AS17" s="44" t="s">
        <v>138</v>
      </c>
      <c r="AT17" s="36" t="s">
        <v>21</v>
      </c>
      <c r="AU17" s="44" t="s">
        <v>82</v>
      </c>
      <c r="AV17" s="36" t="s">
        <v>21</v>
      </c>
      <c r="AW17" s="44" t="s">
        <v>83</v>
      </c>
      <c r="AX17" s="36" t="s">
        <v>21</v>
      </c>
      <c r="AY17" s="87" t="s">
        <v>103</v>
      </c>
      <c r="AZ17" s="27"/>
      <c r="BA17" s="39" t="s">
        <v>84</v>
      </c>
      <c r="BB17" s="156" t="s">
        <v>343</v>
      </c>
      <c r="BC17" s="39" t="s">
        <v>84</v>
      </c>
      <c r="BD17" s="156" t="s">
        <v>344</v>
      </c>
      <c r="BE17" s="39" t="s">
        <v>84</v>
      </c>
      <c r="BF17" s="157" t="s">
        <v>345</v>
      </c>
      <c r="BG17" s="27"/>
      <c r="BH17" s="36" t="s">
        <v>21</v>
      </c>
      <c r="BI17" s="147" t="s">
        <v>88</v>
      </c>
      <c r="BJ17" s="36" t="s">
        <v>21</v>
      </c>
      <c r="BK17" s="25" t="s">
        <v>89</v>
      </c>
      <c r="BL17" s="27"/>
      <c r="BM17" s="60" t="s">
        <v>84</v>
      </c>
      <c r="BN17" s="33" t="s">
        <v>361</v>
      </c>
      <c r="BO17" s="27"/>
      <c r="BP17" s="36" t="s">
        <v>21</v>
      </c>
      <c r="BQ17" s="44" t="s">
        <v>91</v>
      </c>
      <c r="BR17" s="36" t="s">
        <v>21</v>
      </c>
      <c r="BS17" s="38" t="s">
        <v>92</v>
      </c>
      <c r="BT17" s="45"/>
      <c r="BU17" s="79">
        <v>2</v>
      </c>
      <c r="BV17" s="64"/>
      <c r="BW17" s="48"/>
      <c r="BX17" s="64"/>
      <c r="BY17" s="63">
        <v>1</v>
      </c>
      <c r="BZ17" s="50"/>
      <c r="CA17" s="65" t="s">
        <v>21</v>
      </c>
      <c r="CB17" s="116"/>
      <c r="CC17" s="116"/>
      <c r="CD17" s="116"/>
      <c r="CE17" s="116"/>
      <c r="CF17" s="116"/>
      <c r="CG17" s="116"/>
      <c r="CH17" s="116"/>
      <c r="CI17" s="116"/>
      <c r="CJ17" s="116"/>
      <c r="CK17" s="116"/>
      <c r="CL17" s="116"/>
      <c r="CM17" s="116"/>
      <c r="CN17" s="116"/>
      <c r="CO17" s="116"/>
      <c r="CP17" s="116"/>
    </row>
    <row r="18" spans="1:94" ht="36" customHeight="1">
      <c r="A18" s="22">
        <v>6</v>
      </c>
      <c r="B18" s="155" t="s">
        <v>362</v>
      </c>
      <c r="C18" s="155" t="s">
        <v>363</v>
      </c>
      <c r="D18" s="155" t="s">
        <v>364</v>
      </c>
      <c r="E18" s="15"/>
      <c r="F18" s="26" t="s">
        <v>84</v>
      </c>
      <c r="G18" s="78" t="s">
        <v>365</v>
      </c>
      <c r="H18" s="26" t="s">
        <v>84</v>
      </c>
      <c r="I18" s="78" t="s">
        <v>365</v>
      </c>
      <c r="J18" s="27"/>
      <c r="K18" s="52" t="s">
        <v>84</v>
      </c>
      <c r="L18" s="53" t="s">
        <v>98</v>
      </c>
      <c r="M18" s="54" t="s">
        <v>21</v>
      </c>
      <c r="N18" s="29" t="s">
        <v>68</v>
      </c>
      <c r="O18" s="54" t="s">
        <v>21</v>
      </c>
      <c r="P18" s="29" t="s">
        <v>68</v>
      </c>
      <c r="Q18" s="27"/>
      <c r="R18" s="26" t="s">
        <v>21</v>
      </c>
      <c r="S18" s="85" t="s">
        <v>69</v>
      </c>
      <c r="T18" s="26" t="s">
        <v>21</v>
      </c>
      <c r="U18" s="85" t="s">
        <v>70</v>
      </c>
      <c r="V18" s="26" t="s">
        <v>21</v>
      </c>
      <c r="W18" s="85" t="s">
        <v>71</v>
      </c>
      <c r="X18" s="27"/>
      <c r="Y18" s="31" t="s">
        <v>72</v>
      </c>
      <c r="Z18" s="136" t="s">
        <v>233</v>
      </c>
      <c r="AA18" s="31" t="s">
        <v>21</v>
      </c>
      <c r="AB18" s="136" t="s">
        <v>74</v>
      </c>
      <c r="AC18" s="27"/>
      <c r="AD18" s="26" t="s">
        <v>84</v>
      </c>
      <c r="AE18" s="25" t="s">
        <v>113</v>
      </c>
      <c r="AF18" s="26" t="s">
        <v>84</v>
      </c>
      <c r="AG18" s="25" t="s">
        <v>349</v>
      </c>
      <c r="AH18" s="26" t="s">
        <v>75</v>
      </c>
      <c r="AI18" s="33" t="s">
        <v>76</v>
      </c>
      <c r="AJ18" s="27"/>
      <c r="AK18" s="26" t="s">
        <v>75</v>
      </c>
      <c r="AL18" s="57" t="s">
        <v>129</v>
      </c>
      <c r="AM18" s="26" t="s">
        <v>75</v>
      </c>
      <c r="AN18" s="25" t="s">
        <v>101</v>
      </c>
      <c r="AO18" s="26" t="s">
        <v>75</v>
      </c>
      <c r="AP18" s="68"/>
      <c r="AQ18" s="27"/>
      <c r="AR18" s="36" t="s">
        <v>21</v>
      </c>
      <c r="AS18" s="44" t="s">
        <v>81</v>
      </c>
      <c r="AT18" s="36" t="s">
        <v>75</v>
      </c>
      <c r="AU18" s="44" t="s">
        <v>139</v>
      </c>
      <c r="AV18" s="36" t="s">
        <v>84</v>
      </c>
      <c r="AW18" s="44" t="s">
        <v>160</v>
      </c>
      <c r="AX18" s="36" t="s">
        <v>84</v>
      </c>
      <c r="AY18" s="38" t="s">
        <v>85</v>
      </c>
      <c r="AZ18" s="27"/>
      <c r="BA18" s="39" t="s">
        <v>84</v>
      </c>
      <c r="BB18" s="156" t="s">
        <v>343</v>
      </c>
      <c r="BC18" s="39" t="s">
        <v>84</v>
      </c>
      <c r="BD18" s="156" t="s">
        <v>344</v>
      </c>
      <c r="BE18" s="39" t="s">
        <v>84</v>
      </c>
      <c r="BF18" s="157" t="s">
        <v>345</v>
      </c>
      <c r="BG18" s="27"/>
      <c r="BH18" s="36" t="s">
        <v>21</v>
      </c>
      <c r="BI18" s="147" t="s">
        <v>88</v>
      </c>
      <c r="BJ18" s="36" t="s">
        <v>21</v>
      </c>
      <c r="BK18" s="25" t="s">
        <v>89</v>
      </c>
      <c r="BL18" s="27"/>
      <c r="BM18" s="60" t="s">
        <v>21</v>
      </c>
      <c r="BN18" s="138" t="s">
        <v>237</v>
      </c>
      <c r="BO18" s="27"/>
      <c r="BP18" s="36" t="s">
        <v>21</v>
      </c>
      <c r="BQ18" s="44" t="s">
        <v>91</v>
      </c>
      <c r="BR18" s="36" t="s">
        <v>21</v>
      </c>
      <c r="BS18" s="38" t="s">
        <v>92</v>
      </c>
      <c r="BT18" s="45"/>
      <c r="BU18" s="79">
        <v>1</v>
      </c>
      <c r="BV18" s="64"/>
      <c r="BW18" s="48"/>
      <c r="BX18" s="64"/>
      <c r="BY18" s="63">
        <v>4</v>
      </c>
      <c r="BZ18" s="50"/>
      <c r="CA18" s="65" t="s">
        <v>21</v>
      </c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16"/>
      <c r="CO18" s="116"/>
      <c r="CP18" s="116"/>
    </row>
    <row r="19" spans="1:94" ht="36" customHeight="1">
      <c r="A19" s="22">
        <v>7</v>
      </c>
      <c r="B19" s="155" t="s">
        <v>151</v>
      </c>
      <c r="C19" s="155" t="s">
        <v>264</v>
      </c>
      <c r="D19" s="155" t="s">
        <v>366</v>
      </c>
      <c r="E19" s="15"/>
      <c r="F19" s="26" t="s">
        <v>84</v>
      </c>
      <c r="G19" s="78" t="s">
        <v>365</v>
      </c>
      <c r="H19" s="26" t="s">
        <v>84</v>
      </c>
      <c r="I19" s="78" t="s">
        <v>365</v>
      </c>
      <c r="J19" s="27"/>
      <c r="K19" s="52" t="s">
        <v>84</v>
      </c>
      <c r="L19" s="53" t="s">
        <v>98</v>
      </c>
      <c r="M19" s="54" t="s">
        <v>84</v>
      </c>
      <c r="N19" s="53" t="s">
        <v>98</v>
      </c>
      <c r="O19" s="54" t="s">
        <v>21</v>
      </c>
      <c r="P19" s="29" t="s">
        <v>68</v>
      </c>
      <c r="Q19" s="27"/>
      <c r="R19" s="26" t="s">
        <v>21</v>
      </c>
      <c r="S19" s="25" t="s">
        <v>69</v>
      </c>
      <c r="T19" s="26" t="s">
        <v>21</v>
      </c>
      <c r="U19" s="25" t="s">
        <v>70</v>
      </c>
      <c r="V19" s="26" t="s">
        <v>21</v>
      </c>
      <c r="W19" s="25" t="s">
        <v>71</v>
      </c>
      <c r="X19" s="27"/>
      <c r="Y19" s="31" t="s">
        <v>21</v>
      </c>
      <c r="Z19" s="136" t="s">
        <v>233</v>
      </c>
      <c r="AA19" s="31" t="s">
        <v>84</v>
      </c>
      <c r="AB19" s="136" t="s">
        <v>127</v>
      </c>
      <c r="AC19" s="27"/>
      <c r="AD19" s="26" t="s">
        <v>75</v>
      </c>
      <c r="AE19" s="33" t="s">
        <v>76</v>
      </c>
      <c r="AF19" s="26" t="s">
        <v>75</v>
      </c>
      <c r="AG19" s="33" t="s">
        <v>76</v>
      </c>
      <c r="AH19" s="26" t="s">
        <v>84</v>
      </c>
      <c r="AI19" s="25" t="s">
        <v>342</v>
      </c>
      <c r="AJ19" s="27"/>
      <c r="AK19" s="26" t="s">
        <v>75</v>
      </c>
      <c r="AL19" s="57" t="s">
        <v>129</v>
      </c>
      <c r="AM19" s="26" t="s">
        <v>84</v>
      </c>
      <c r="AN19" s="25" t="s">
        <v>130</v>
      </c>
      <c r="AO19" s="26" t="s">
        <v>84</v>
      </c>
      <c r="AP19" s="25" t="s">
        <v>131</v>
      </c>
      <c r="AQ19" s="27"/>
      <c r="AR19" s="36" t="s">
        <v>21</v>
      </c>
      <c r="AS19" s="44" t="s">
        <v>81</v>
      </c>
      <c r="AT19" s="36" t="s">
        <v>75</v>
      </c>
      <c r="AU19" s="44" t="s">
        <v>139</v>
      </c>
      <c r="AV19" s="36" t="s">
        <v>84</v>
      </c>
      <c r="AW19" s="44" t="s">
        <v>160</v>
      </c>
      <c r="AX19" s="36" t="s">
        <v>21</v>
      </c>
      <c r="AY19" s="87" t="s">
        <v>103</v>
      </c>
      <c r="AZ19" s="27"/>
      <c r="BA19" s="39" t="s">
        <v>84</v>
      </c>
      <c r="BB19" s="156" t="s">
        <v>343</v>
      </c>
      <c r="BC19" s="39" t="s">
        <v>84</v>
      </c>
      <c r="BD19" s="156" t="s">
        <v>344</v>
      </c>
      <c r="BE19" s="39" t="s">
        <v>84</v>
      </c>
      <c r="BF19" s="157" t="s">
        <v>345</v>
      </c>
      <c r="BG19" s="27"/>
      <c r="BH19" s="36" t="s">
        <v>84</v>
      </c>
      <c r="BI19" s="25" t="s">
        <v>104</v>
      </c>
      <c r="BJ19" s="36" t="s">
        <v>21</v>
      </c>
      <c r="BK19" s="25" t="s">
        <v>89</v>
      </c>
      <c r="BL19" s="27"/>
      <c r="BM19" s="60" t="s">
        <v>21</v>
      </c>
      <c r="BN19" s="33" t="s">
        <v>367</v>
      </c>
      <c r="BO19" s="27"/>
      <c r="BP19" s="36" t="s">
        <v>21</v>
      </c>
      <c r="BQ19" s="44" t="s">
        <v>91</v>
      </c>
      <c r="BR19" s="36" t="s">
        <v>21</v>
      </c>
      <c r="BS19" s="38" t="s">
        <v>92</v>
      </c>
      <c r="BT19" s="45"/>
      <c r="BU19" s="62"/>
      <c r="BV19" s="63">
        <v>5</v>
      </c>
      <c r="BW19" s="48"/>
      <c r="BX19" s="64"/>
      <c r="BY19" s="63">
        <v>2</v>
      </c>
      <c r="BZ19" s="50"/>
      <c r="CA19" s="65" t="s">
        <v>21</v>
      </c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</row>
    <row r="20" spans="1:94" ht="36" customHeight="1">
      <c r="A20" s="22">
        <v>8</v>
      </c>
      <c r="B20" s="155" t="s">
        <v>161</v>
      </c>
      <c r="C20" s="155" t="s">
        <v>164</v>
      </c>
      <c r="D20" s="155" t="s">
        <v>368</v>
      </c>
      <c r="E20" s="15"/>
      <c r="F20" s="26" t="s">
        <v>84</v>
      </c>
      <c r="G20" s="78" t="s">
        <v>365</v>
      </c>
      <c r="H20" s="26" t="s">
        <v>84</v>
      </c>
      <c r="I20" s="78" t="s">
        <v>365</v>
      </c>
      <c r="J20" s="27"/>
      <c r="K20" s="52" t="s">
        <v>84</v>
      </c>
      <c r="L20" s="53" t="s">
        <v>98</v>
      </c>
      <c r="M20" s="54" t="s">
        <v>84</v>
      </c>
      <c r="N20" s="53" t="s">
        <v>98</v>
      </c>
      <c r="O20" s="54" t="s">
        <v>84</v>
      </c>
      <c r="P20" s="53" t="s">
        <v>98</v>
      </c>
      <c r="Q20" s="27"/>
      <c r="R20" s="26" t="s">
        <v>21</v>
      </c>
      <c r="S20" s="25" t="s">
        <v>69</v>
      </c>
      <c r="T20" s="26" t="s">
        <v>21</v>
      </c>
      <c r="U20" s="25" t="s">
        <v>70</v>
      </c>
      <c r="V20" s="26" t="s">
        <v>21</v>
      </c>
      <c r="W20" s="25" t="s">
        <v>71</v>
      </c>
      <c r="X20" s="27"/>
      <c r="Y20" s="31" t="s">
        <v>75</v>
      </c>
      <c r="Z20" s="136" t="s">
        <v>248</v>
      </c>
      <c r="AA20" s="31" t="s">
        <v>84</v>
      </c>
      <c r="AB20" s="136" t="s">
        <v>127</v>
      </c>
      <c r="AC20" s="27"/>
      <c r="AD20" s="26" t="s">
        <v>84</v>
      </c>
      <c r="AE20" s="33" t="s">
        <v>113</v>
      </c>
      <c r="AF20" s="26" t="s">
        <v>84</v>
      </c>
      <c r="AG20" s="33" t="s">
        <v>349</v>
      </c>
      <c r="AH20" s="26" t="s">
        <v>75</v>
      </c>
      <c r="AI20" s="33" t="s">
        <v>76</v>
      </c>
      <c r="AJ20" s="27"/>
      <c r="AK20" s="26" t="s">
        <v>75</v>
      </c>
      <c r="AL20" s="57" t="s">
        <v>129</v>
      </c>
      <c r="AM20" s="26" t="s">
        <v>84</v>
      </c>
      <c r="AN20" s="25" t="s">
        <v>130</v>
      </c>
      <c r="AO20" s="26" t="s">
        <v>84</v>
      </c>
      <c r="AP20" s="25" t="s">
        <v>131</v>
      </c>
      <c r="AQ20" s="27"/>
      <c r="AR20" s="36" t="s">
        <v>75</v>
      </c>
      <c r="AS20" s="44" t="s">
        <v>139</v>
      </c>
      <c r="AT20" s="36" t="s">
        <v>84</v>
      </c>
      <c r="AU20" s="44" t="s">
        <v>115</v>
      </c>
      <c r="AV20" s="36" t="s">
        <v>21</v>
      </c>
      <c r="AW20" s="44" t="s">
        <v>83</v>
      </c>
      <c r="AX20" s="36" t="s">
        <v>84</v>
      </c>
      <c r="AY20" s="38" t="s">
        <v>85</v>
      </c>
      <c r="AZ20" s="27"/>
      <c r="BA20" s="39" t="s">
        <v>84</v>
      </c>
      <c r="BB20" s="156" t="s">
        <v>343</v>
      </c>
      <c r="BC20" s="39" t="s">
        <v>84</v>
      </c>
      <c r="BD20" s="156" t="s">
        <v>344</v>
      </c>
      <c r="BE20" s="39" t="s">
        <v>84</v>
      </c>
      <c r="BF20" s="157" t="s">
        <v>345</v>
      </c>
      <c r="BG20" s="27"/>
      <c r="BH20" s="36" t="s">
        <v>84</v>
      </c>
      <c r="BI20" s="25" t="s">
        <v>104</v>
      </c>
      <c r="BJ20" s="36" t="s">
        <v>84</v>
      </c>
      <c r="BK20" s="25" t="s">
        <v>117</v>
      </c>
      <c r="BL20" s="27"/>
      <c r="BM20" s="60" t="s">
        <v>84</v>
      </c>
      <c r="BN20" s="33" t="s">
        <v>369</v>
      </c>
      <c r="BO20" s="27"/>
      <c r="BP20" s="36" t="s">
        <v>21</v>
      </c>
      <c r="BQ20" s="44" t="s">
        <v>91</v>
      </c>
      <c r="BR20" s="36" t="s">
        <v>21</v>
      </c>
      <c r="BS20" s="38" t="s">
        <v>92</v>
      </c>
      <c r="BT20" s="45"/>
      <c r="BU20" s="79">
        <v>2</v>
      </c>
      <c r="BV20" s="63">
        <v>10</v>
      </c>
      <c r="BW20" s="48"/>
      <c r="BX20" s="64"/>
      <c r="BY20" s="63">
        <v>14</v>
      </c>
      <c r="BZ20" s="50"/>
      <c r="CA20" s="65" t="s">
        <v>84</v>
      </c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</row>
    <row r="21" spans="1:94" ht="36" customHeight="1">
      <c r="A21" s="22">
        <v>9</v>
      </c>
      <c r="B21" s="155" t="s">
        <v>370</v>
      </c>
      <c r="C21" s="155" t="s">
        <v>201</v>
      </c>
      <c r="D21" s="155" t="s">
        <v>371</v>
      </c>
      <c r="E21" s="15"/>
      <c r="F21" s="26" t="s">
        <v>21</v>
      </c>
      <c r="G21" s="25" t="s">
        <v>340</v>
      </c>
      <c r="H21" s="26" t="s">
        <v>21</v>
      </c>
      <c r="I21" s="25" t="s">
        <v>340</v>
      </c>
      <c r="J21" s="27"/>
      <c r="K21" s="52" t="s">
        <v>21</v>
      </c>
      <c r="L21" s="29" t="s">
        <v>68</v>
      </c>
      <c r="M21" s="54" t="s">
        <v>21</v>
      </c>
      <c r="N21" s="29" t="s">
        <v>68</v>
      </c>
      <c r="O21" s="54" t="s">
        <v>21</v>
      </c>
      <c r="P21" s="29" t="s">
        <v>68</v>
      </c>
      <c r="Q21" s="27"/>
      <c r="R21" s="26" t="s">
        <v>21</v>
      </c>
      <c r="S21" s="25" t="s">
        <v>69</v>
      </c>
      <c r="T21" s="26" t="s">
        <v>84</v>
      </c>
      <c r="U21" s="25" t="s">
        <v>372</v>
      </c>
      <c r="V21" s="26" t="s">
        <v>21</v>
      </c>
      <c r="W21" s="25" t="s">
        <v>71</v>
      </c>
      <c r="X21" s="27"/>
      <c r="Y21" s="31" t="s">
        <v>72</v>
      </c>
      <c r="Z21" s="136" t="s">
        <v>233</v>
      </c>
      <c r="AA21" s="31" t="s">
        <v>21</v>
      </c>
      <c r="AB21" s="136" t="s">
        <v>74</v>
      </c>
      <c r="AC21" s="27"/>
      <c r="AD21" s="26" t="s">
        <v>84</v>
      </c>
      <c r="AE21" s="33" t="s">
        <v>113</v>
      </c>
      <c r="AF21" s="26" t="s">
        <v>21</v>
      </c>
      <c r="AG21" s="33" t="s">
        <v>341</v>
      </c>
      <c r="AH21" s="26" t="s">
        <v>84</v>
      </c>
      <c r="AI21" s="25" t="s">
        <v>342</v>
      </c>
      <c r="AJ21" s="27"/>
      <c r="AK21" s="26" t="s">
        <v>21</v>
      </c>
      <c r="AL21" s="25" t="s">
        <v>78</v>
      </c>
      <c r="AM21" s="26" t="s">
        <v>21</v>
      </c>
      <c r="AN21" s="35" t="s">
        <v>79</v>
      </c>
      <c r="AO21" s="26" t="s">
        <v>21</v>
      </c>
      <c r="AP21" s="35" t="s">
        <v>80</v>
      </c>
      <c r="AQ21" s="27"/>
      <c r="AR21" s="36" t="s">
        <v>21</v>
      </c>
      <c r="AS21" s="44" t="s">
        <v>81</v>
      </c>
      <c r="AT21" s="36" t="s">
        <v>21</v>
      </c>
      <c r="AU21" s="44" t="s">
        <v>82</v>
      </c>
      <c r="AV21" s="36" t="s">
        <v>84</v>
      </c>
      <c r="AW21" s="44" t="s">
        <v>160</v>
      </c>
      <c r="AX21" s="36" t="s">
        <v>21</v>
      </c>
      <c r="AY21" s="87" t="s">
        <v>103</v>
      </c>
      <c r="AZ21" s="27"/>
      <c r="BA21" s="39" t="s">
        <v>21</v>
      </c>
      <c r="BB21" s="25" t="s">
        <v>350</v>
      </c>
      <c r="BC21" s="39" t="s">
        <v>21</v>
      </c>
      <c r="BD21" s="25" t="s">
        <v>351</v>
      </c>
      <c r="BE21" s="39" t="s">
        <v>21</v>
      </c>
      <c r="BF21" s="157" t="s">
        <v>352</v>
      </c>
      <c r="BG21" s="27"/>
      <c r="BH21" s="36" t="s">
        <v>21</v>
      </c>
      <c r="BI21" s="25" t="s">
        <v>88</v>
      </c>
      <c r="BJ21" s="36" t="s">
        <v>21</v>
      </c>
      <c r="BK21" s="25" t="s">
        <v>89</v>
      </c>
      <c r="BL21" s="27"/>
      <c r="BM21" s="60" t="s">
        <v>84</v>
      </c>
      <c r="BN21" s="33" t="s">
        <v>361</v>
      </c>
      <c r="BO21" s="27"/>
      <c r="BP21" s="36" t="s">
        <v>21</v>
      </c>
      <c r="BQ21" s="44" t="s">
        <v>91</v>
      </c>
      <c r="BR21" s="36" t="s">
        <v>21</v>
      </c>
      <c r="BS21" s="38" t="s">
        <v>92</v>
      </c>
      <c r="BT21" s="45"/>
      <c r="BU21" s="79">
        <v>6</v>
      </c>
      <c r="BV21" s="63">
        <v>7</v>
      </c>
      <c r="BW21" s="48"/>
      <c r="BX21" s="64"/>
      <c r="BY21" s="63">
        <v>6</v>
      </c>
      <c r="BZ21" s="50"/>
      <c r="CA21" s="65" t="s">
        <v>21</v>
      </c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</row>
    <row r="22" spans="1:94" ht="36" customHeight="1">
      <c r="A22" s="22">
        <v>10</v>
      </c>
      <c r="B22" s="155" t="s">
        <v>373</v>
      </c>
      <c r="C22" s="155" t="s">
        <v>184</v>
      </c>
      <c r="D22" s="155" t="s">
        <v>374</v>
      </c>
      <c r="E22" s="15"/>
      <c r="F22" s="26" t="s">
        <v>75</v>
      </c>
      <c r="G22" s="25" t="s">
        <v>375</v>
      </c>
      <c r="H22" s="26" t="s">
        <v>75</v>
      </c>
      <c r="I22" s="25" t="s">
        <v>375</v>
      </c>
      <c r="J22" s="27"/>
      <c r="K22" s="52" t="s">
        <v>84</v>
      </c>
      <c r="L22" s="53" t="s">
        <v>98</v>
      </c>
      <c r="M22" s="54" t="s">
        <v>84</v>
      </c>
      <c r="N22" s="53" t="s">
        <v>98</v>
      </c>
      <c r="O22" s="54" t="s">
        <v>84</v>
      </c>
      <c r="P22" s="53" t="s">
        <v>98</v>
      </c>
      <c r="Q22" s="27"/>
      <c r="R22" s="26" t="s">
        <v>21</v>
      </c>
      <c r="S22" s="25" t="s">
        <v>69</v>
      </c>
      <c r="T22" s="26" t="s">
        <v>21</v>
      </c>
      <c r="U22" s="25" t="s">
        <v>70</v>
      </c>
      <c r="V22" s="26" t="s">
        <v>21</v>
      </c>
      <c r="W22" s="25" t="s">
        <v>71</v>
      </c>
      <c r="X22" s="27"/>
      <c r="Y22" s="31" t="s">
        <v>75</v>
      </c>
      <c r="Z22" s="136" t="s">
        <v>248</v>
      </c>
      <c r="AA22" s="31" t="s">
        <v>84</v>
      </c>
      <c r="AB22" s="136" t="s">
        <v>127</v>
      </c>
      <c r="AC22" s="27"/>
      <c r="AD22" s="26" t="s">
        <v>75</v>
      </c>
      <c r="AE22" s="33" t="s">
        <v>76</v>
      </c>
      <c r="AF22" s="26" t="s">
        <v>75</v>
      </c>
      <c r="AG22" s="33" t="s">
        <v>76</v>
      </c>
      <c r="AH22" s="26" t="s">
        <v>75</v>
      </c>
      <c r="AI22" s="33" t="s">
        <v>76</v>
      </c>
      <c r="AJ22" s="27"/>
      <c r="AK22" s="26" t="s">
        <v>84</v>
      </c>
      <c r="AL22" s="57" t="s">
        <v>100</v>
      </c>
      <c r="AM22" s="26" t="s">
        <v>75</v>
      </c>
      <c r="AN22" s="25" t="s">
        <v>101</v>
      </c>
      <c r="AO22" s="26" t="s">
        <v>84</v>
      </c>
      <c r="AP22" s="25" t="s">
        <v>131</v>
      </c>
      <c r="AQ22" s="27"/>
      <c r="AR22" s="36" t="s">
        <v>75</v>
      </c>
      <c r="AS22" s="68"/>
      <c r="AT22" s="36" t="s">
        <v>84</v>
      </c>
      <c r="AU22" s="44" t="s">
        <v>115</v>
      </c>
      <c r="AV22" s="36" t="s">
        <v>84</v>
      </c>
      <c r="AW22" s="44" t="s">
        <v>160</v>
      </c>
      <c r="AX22" s="36" t="s">
        <v>75</v>
      </c>
      <c r="AY22" s="44" t="s">
        <v>139</v>
      </c>
      <c r="AZ22" s="27"/>
      <c r="BA22" s="39" t="s">
        <v>84</v>
      </c>
      <c r="BB22" s="156" t="s">
        <v>343</v>
      </c>
      <c r="BC22" s="39" t="s">
        <v>84</v>
      </c>
      <c r="BD22" s="156" t="s">
        <v>344</v>
      </c>
      <c r="BE22" s="39" t="s">
        <v>84</v>
      </c>
      <c r="BF22" s="157" t="s">
        <v>345</v>
      </c>
      <c r="BG22" s="27"/>
      <c r="BH22" s="36" t="s">
        <v>75</v>
      </c>
      <c r="BI22" s="25" t="s">
        <v>140</v>
      </c>
      <c r="BJ22" s="36" t="s">
        <v>84</v>
      </c>
      <c r="BK22" s="25" t="s">
        <v>117</v>
      </c>
      <c r="BL22" s="27"/>
      <c r="BM22" s="60" t="s">
        <v>21</v>
      </c>
      <c r="BN22" s="138" t="s">
        <v>237</v>
      </c>
      <c r="BO22" s="27"/>
      <c r="BP22" s="36" t="s">
        <v>21</v>
      </c>
      <c r="BQ22" s="44" t="s">
        <v>91</v>
      </c>
      <c r="BR22" s="36" t="s">
        <v>21</v>
      </c>
      <c r="BS22" s="38" t="s">
        <v>92</v>
      </c>
      <c r="BT22" s="45"/>
      <c r="BU22" s="79">
        <v>3</v>
      </c>
      <c r="BV22" s="64"/>
      <c r="BW22" s="48"/>
      <c r="BX22" s="64"/>
      <c r="BY22" s="63">
        <v>2</v>
      </c>
      <c r="BZ22" s="50"/>
      <c r="CA22" s="65" t="s">
        <v>21</v>
      </c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16"/>
      <c r="CN22" s="116"/>
      <c r="CO22" s="116"/>
      <c r="CP22" s="116"/>
    </row>
    <row r="23" spans="1:94" ht="36" customHeight="1">
      <c r="A23" s="22">
        <v>11</v>
      </c>
      <c r="B23" s="158" t="s">
        <v>376</v>
      </c>
      <c r="C23" s="159" t="s">
        <v>377</v>
      </c>
      <c r="D23" s="160" t="s">
        <v>378</v>
      </c>
      <c r="E23" s="15"/>
      <c r="F23" s="26" t="s">
        <v>21</v>
      </c>
      <c r="G23" s="25" t="s">
        <v>340</v>
      </c>
      <c r="H23" s="26" t="s">
        <v>21</v>
      </c>
      <c r="I23" s="25" t="s">
        <v>340</v>
      </c>
      <c r="J23" s="27"/>
      <c r="K23" s="52" t="s">
        <v>21</v>
      </c>
      <c r="L23" s="29" t="s">
        <v>68</v>
      </c>
      <c r="M23" s="54" t="s">
        <v>21</v>
      </c>
      <c r="N23" s="29" t="s">
        <v>68</v>
      </c>
      <c r="O23" s="54" t="s">
        <v>21</v>
      </c>
      <c r="P23" s="29" t="s">
        <v>68</v>
      </c>
      <c r="Q23" s="27"/>
      <c r="R23" s="26" t="s">
        <v>21</v>
      </c>
      <c r="S23" s="25" t="s">
        <v>69</v>
      </c>
      <c r="T23" s="26" t="s">
        <v>21</v>
      </c>
      <c r="U23" s="25" t="s">
        <v>70</v>
      </c>
      <c r="V23" s="26" t="s">
        <v>21</v>
      </c>
      <c r="W23" s="25" t="s">
        <v>71</v>
      </c>
      <c r="X23" s="27"/>
      <c r="Y23" s="31" t="s">
        <v>21</v>
      </c>
      <c r="Z23" s="136" t="s">
        <v>233</v>
      </c>
      <c r="AA23" s="31" t="s">
        <v>84</v>
      </c>
      <c r="AB23" s="136" t="s">
        <v>127</v>
      </c>
      <c r="AC23" s="27"/>
      <c r="AD23" s="26" t="s">
        <v>84</v>
      </c>
      <c r="AE23" s="79" t="s">
        <v>113</v>
      </c>
      <c r="AF23" s="26" t="s">
        <v>84</v>
      </c>
      <c r="AG23" s="33" t="s">
        <v>349</v>
      </c>
      <c r="AH23" s="26" t="s">
        <v>84</v>
      </c>
      <c r="AI23" s="25" t="s">
        <v>342</v>
      </c>
      <c r="AJ23" s="27"/>
      <c r="AK23" s="26" t="s">
        <v>84</v>
      </c>
      <c r="AL23" s="57" t="s">
        <v>100</v>
      </c>
      <c r="AM23" s="26" t="s">
        <v>84</v>
      </c>
      <c r="AN23" s="25" t="s">
        <v>130</v>
      </c>
      <c r="AO23" s="26" t="s">
        <v>84</v>
      </c>
      <c r="AP23" s="25" t="s">
        <v>131</v>
      </c>
      <c r="AQ23" s="27"/>
      <c r="AR23" s="36" t="s">
        <v>21</v>
      </c>
      <c r="AS23" s="44" t="s">
        <v>81</v>
      </c>
      <c r="AT23" s="36" t="s">
        <v>75</v>
      </c>
      <c r="AU23" s="44" t="s">
        <v>139</v>
      </c>
      <c r="AV23" s="36" t="s">
        <v>21</v>
      </c>
      <c r="AW23" s="44" t="s">
        <v>83</v>
      </c>
      <c r="AX23" s="36" t="s">
        <v>84</v>
      </c>
      <c r="AY23" s="38" t="s">
        <v>85</v>
      </c>
      <c r="AZ23" s="27"/>
      <c r="BA23" s="39" t="s">
        <v>84</v>
      </c>
      <c r="BB23" s="156" t="s">
        <v>343</v>
      </c>
      <c r="BC23" s="39" t="s">
        <v>84</v>
      </c>
      <c r="BD23" s="156" t="s">
        <v>344</v>
      </c>
      <c r="BE23" s="39" t="s">
        <v>84</v>
      </c>
      <c r="BF23" s="157" t="s">
        <v>345</v>
      </c>
      <c r="BG23" s="27"/>
      <c r="BH23" s="36" t="s">
        <v>21</v>
      </c>
      <c r="BI23" s="25" t="s">
        <v>88</v>
      </c>
      <c r="BJ23" s="36" t="s">
        <v>21</v>
      </c>
      <c r="BK23" s="25" t="s">
        <v>89</v>
      </c>
      <c r="BL23" s="27"/>
      <c r="BM23" s="60" t="s">
        <v>21</v>
      </c>
      <c r="BN23" s="33" t="s">
        <v>379</v>
      </c>
      <c r="BO23" s="27"/>
      <c r="BP23" s="36" t="s">
        <v>21</v>
      </c>
      <c r="BQ23" s="44" t="s">
        <v>91</v>
      </c>
      <c r="BR23" s="36" t="s">
        <v>21</v>
      </c>
      <c r="BS23" s="38" t="s">
        <v>92</v>
      </c>
      <c r="BT23" s="45"/>
      <c r="BU23" s="62"/>
      <c r="BV23" s="64"/>
      <c r="BW23" s="48"/>
      <c r="BX23" s="64"/>
      <c r="BY23" s="64"/>
      <c r="BZ23" s="50"/>
      <c r="CA23" s="65" t="s">
        <v>21</v>
      </c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</row>
    <row r="24" spans="1:94" ht="36" customHeight="1">
      <c r="A24" s="22">
        <v>12</v>
      </c>
      <c r="B24" s="155" t="s">
        <v>294</v>
      </c>
      <c r="C24" s="155" t="s">
        <v>380</v>
      </c>
      <c r="D24" s="155" t="s">
        <v>381</v>
      </c>
      <c r="E24" s="15"/>
      <c r="F24" s="26" t="s">
        <v>21</v>
      </c>
      <c r="G24" s="25" t="s">
        <v>340</v>
      </c>
      <c r="H24" s="26" t="s">
        <v>21</v>
      </c>
      <c r="I24" s="25" t="s">
        <v>340</v>
      </c>
      <c r="J24" s="27"/>
      <c r="K24" s="52" t="s">
        <v>21</v>
      </c>
      <c r="L24" s="29" t="s">
        <v>68</v>
      </c>
      <c r="M24" s="54" t="s">
        <v>21</v>
      </c>
      <c r="N24" s="29" t="s">
        <v>68</v>
      </c>
      <c r="O24" s="54" t="s">
        <v>21</v>
      </c>
      <c r="P24" s="29" t="s">
        <v>68</v>
      </c>
      <c r="Q24" s="27"/>
      <c r="R24" s="26" t="s">
        <v>21</v>
      </c>
      <c r="S24" s="25" t="s">
        <v>69</v>
      </c>
      <c r="T24" s="26" t="s">
        <v>21</v>
      </c>
      <c r="U24" s="25" t="s">
        <v>70</v>
      </c>
      <c r="V24" s="26" t="s">
        <v>21</v>
      </c>
      <c r="W24" s="25" t="s">
        <v>71</v>
      </c>
      <c r="X24" s="27"/>
      <c r="Y24" s="31" t="s">
        <v>72</v>
      </c>
      <c r="Z24" s="136" t="s">
        <v>233</v>
      </c>
      <c r="AA24" s="31" t="s">
        <v>72</v>
      </c>
      <c r="AB24" s="136" t="s">
        <v>74</v>
      </c>
      <c r="AC24" s="27"/>
      <c r="AD24" s="26" t="s">
        <v>75</v>
      </c>
      <c r="AE24" s="33" t="s">
        <v>76</v>
      </c>
      <c r="AF24" s="26" t="s">
        <v>84</v>
      </c>
      <c r="AG24" s="33" t="s">
        <v>349</v>
      </c>
      <c r="AH24" s="26" t="s">
        <v>84</v>
      </c>
      <c r="AI24" s="25" t="s">
        <v>342</v>
      </c>
      <c r="AJ24" s="27"/>
      <c r="AK24" s="26" t="s">
        <v>75</v>
      </c>
      <c r="AL24" s="25" t="s">
        <v>129</v>
      </c>
      <c r="AM24" s="26" t="s">
        <v>84</v>
      </c>
      <c r="AN24" s="35" t="s">
        <v>130</v>
      </c>
      <c r="AO24" s="26" t="s">
        <v>84</v>
      </c>
      <c r="AP24" s="35" t="s">
        <v>131</v>
      </c>
      <c r="AQ24" s="27"/>
      <c r="AR24" s="36" t="s">
        <v>84</v>
      </c>
      <c r="AS24" s="44" t="s">
        <v>138</v>
      </c>
      <c r="AT24" s="36" t="s">
        <v>21</v>
      </c>
      <c r="AU24" s="44" t="s">
        <v>82</v>
      </c>
      <c r="AV24" s="36" t="s">
        <v>75</v>
      </c>
      <c r="AW24" s="44" t="s">
        <v>139</v>
      </c>
      <c r="AX24" s="36" t="s">
        <v>84</v>
      </c>
      <c r="AY24" s="38" t="s">
        <v>85</v>
      </c>
      <c r="AZ24" s="27"/>
      <c r="BA24" s="39" t="s">
        <v>84</v>
      </c>
      <c r="BB24" s="156" t="s">
        <v>343</v>
      </c>
      <c r="BC24" s="39" t="s">
        <v>84</v>
      </c>
      <c r="BD24" s="156" t="s">
        <v>344</v>
      </c>
      <c r="BE24" s="39" t="s">
        <v>84</v>
      </c>
      <c r="BF24" s="157" t="s">
        <v>345</v>
      </c>
      <c r="BG24" s="27"/>
      <c r="BH24" s="36" t="s">
        <v>84</v>
      </c>
      <c r="BI24" s="25" t="s">
        <v>104</v>
      </c>
      <c r="BJ24" s="36" t="s">
        <v>21</v>
      </c>
      <c r="BK24" s="25" t="s">
        <v>89</v>
      </c>
      <c r="BL24" s="27"/>
      <c r="BM24" s="60" t="s">
        <v>75</v>
      </c>
      <c r="BN24" s="33" t="s">
        <v>382</v>
      </c>
      <c r="BO24" s="27"/>
      <c r="BP24" s="36" t="s">
        <v>21</v>
      </c>
      <c r="BQ24" s="44" t="s">
        <v>91</v>
      </c>
      <c r="BR24" s="36" t="s">
        <v>21</v>
      </c>
      <c r="BS24" s="38" t="s">
        <v>92</v>
      </c>
      <c r="BT24" s="45"/>
      <c r="BU24" s="62"/>
      <c r="BV24" s="63">
        <v>2</v>
      </c>
      <c r="BW24" s="48"/>
      <c r="BX24" s="64"/>
      <c r="BY24" s="63">
        <v>2</v>
      </c>
      <c r="BZ24" s="50"/>
      <c r="CA24" s="65" t="s">
        <v>21</v>
      </c>
      <c r="CB24" s="116"/>
      <c r="CC24" s="116"/>
      <c r="CD24" s="116"/>
      <c r="CE24" s="116"/>
      <c r="CF24" s="116"/>
      <c r="CG24" s="116"/>
      <c r="CH24" s="116"/>
      <c r="CI24" s="116"/>
      <c r="CJ24" s="116"/>
      <c r="CK24" s="116"/>
      <c r="CL24" s="116"/>
      <c r="CM24" s="116"/>
      <c r="CN24" s="116"/>
      <c r="CO24" s="116"/>
      <c r="CP24" s="116"/>
    </row>
    <row r="25" spans="1:94" ht="36" customHeight="1">
      <c r="A25" s="22">
        <v>13</v>
      </c>
      <c r="B25" s="155" t="s">
        <v>383</v>
      </c>
      <c r="C25" s="155" t="s">
        <v>208</v>
      </c>
      <c r="D25" s="155" t="s">
        <v>384</v>
      </c>
      <c r="E25" s="15"/>
      <c r="F25" s="26" t="s">
        <v>21</v>
      </c>
      <c r="G25" s="25" t="s">
        <v>340</v>
      </c>
      <c r="H25" s="26" t="s">
        <v>21</v>
      </c>
      <c r="I25" s="25" t="s">
        <v>340</v>
      </c>
      <c r="J25" s="27"/>
      <c r="K25" s="52" t="s">
        <v>21</v>
      </c>
      <c r="L25" s="29" t="s">
        <v>68</v>
      </c>
      <c r="M25" s="54" t="s">
        <v>21</v>
      </c>
      <c r="N25" s="29" t="s">
        <v>68</v>
      </c>
      <c r="O25" s="54" t="s">
        <v>21</v>
      </c>
      <c r="P25" s="29" t="s">
        <v>68</v>
      </c>
      <c r="Q25" s="27"/>
      <c r="R25" s="26" t="s">
        <v>21</v>
      </c>
      <c r="S25" s="25" t="s">
        <v>69</v>
      </c>
      <c r="T25" s="26" t="s">
        <v>21</v>
      </c>
      <c r="U25" s="25" t="s">
        <v>70</v>
      </c>
      <c r="V25" s="26" t="s">
        <v>21</v>
      </c>
      <c r="W25" s="25" t="s">
        <v>71</v>
      </c>
      <c r="X25" s="27"/>
      <c r="Y25" s="31" t="s">
        <v>72</v>
      </c>
      <c r="Z25" s="136" t="s">
        <v>233</v>
      </c>
      <c r="AA25" s="31" t="s">
        <v>72</v>
      </c>
      <c r="AB25" s="136" t="s">
        <v>74</v>
      </c>
      <c r="AC25" s="27"/>
      <c r="AD25" s="26" t="s">
        <v>84</v>
      </c>
      <c r="AE25" s="33" t="s">
        <v>113</v>
      </c>
      <c r="AF25" s="26" t="s">
        <v>75</v>
      </c>
      <c r="AG25" s="33" t="s">
        <v>76</v>
      </c>
      <c r="AH25" s="26" t="s">
        <v>75</v>
      </c>
      <c r="AI25" s="33" t="s">
        <v>76</v>
      </c>
      <c r="AJ25" s="27"/>
      <c r="AK25" s="26" t="s">
        <v>84</v>
      </c>
      <c r="AL25" s="25" t="s">
        <v>100</v>
      </c>
      <c r="AM25" s="26" t="s">
        <v>21</v>
      </c>
      <c r="AN25" s="35" t="s">
        <v>79</v>
      </c>
      <c r="AO25" s="26" t="s">
        <v>84</v>
      </c>
      <c r="AP25" s="35" t="s">
        <v>131</v>
      </c>
      <c r="AQ25" s="27"/>
      <c r="AR25" s="36" t="s">
        <v>84</v>
      </c>
      <c r="AS25" s="44" t="s">
        <v>138</v>
      </c>
      <c r="AT25" s="36" t="s">
        <v>84</v>
      </c>
      <c r="AU25" s="44" t="s">
        <v>115</v>
      </c>
      <c r="AV25" s="36" t="s">
        <v>21</v>
      </c>
      <c r="AW25" s="44" t="s">
        <v>83</v>
      </c>
      <c r="AX25" s="36" t="s">
        <v>21</v>
      </c>
      <c r="AY25" s="87" t="s">
        <v>103</v>
      </c>
      <c r="AZ25" s="27"/>
      <c r="BA25" s="39" t="s">
        <v>84</v>
      </c>
      <c r="BB25" s="156" t="s">
        <v>343</v>
      </c>
      <c r="BC25" s="39" t="s">
        <v>84</v>
      </c>
      <c r="BD25" s="156" t="s">
        <v>344</v>
      </c>
      <c r="BE25" s="39" t="s">
        <v>84</v>
      </c>
      <c r="BF25" s="157" t="s">
        <v>345</v>
      </c>
      <c r="BG25" s="27"/>
      <c r="BH25" s="36" t="s">
        <v>21</v>
      </c>
      <c r="BI25" s="25" t="s">
        <v>88</v>
      </c>
      <c r="BJ25" s="36" t="s">
        <v>21</v>
      </c>
      <c r="BK25" s="25" t="s">
        <v>89</v>
      </c>
      <c r="BL25" s="27"/>
      <c r="BM25" s="60" t="s">
        <v>21</v>
      </c>
      <c r="BN25" s="33" t="s">
        <v>385</v>
      </c>
      <c r="BO25" s="27"/>
      <c r="BP25" s="36" t="s">
        <v>21</v>
      </c>
      <c r="BQ25" s="44" t="s">
        <v>91</v>
      </c>
      <c r="BR25" s="36" t="s">
        <v>21</v>
      </c>
      <c r="BS25" s="38" t="s">
        <v>92</v>
      </c>
      <c r="BT25" s="45"/>
      <c r="BU25" s="79">
        <v>4</v>
      </c>
      <c r="BV25" s="63">
        <v>1</v>
      </c>
      <c r="BW25" s="48"/>
      <c r="BX25" s="64"/>
      <c r="BY25" s="63">
        <v>1</v>
      </c>
      <c r="BZ25" s="50"/>
      <c r="CA25" s="65" t="s">
        <v>21</v>
      </c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</row>
    <row r="26" spans="1:94" ht="36" customHeight="1">
      <c r="A26" s="22">
        <v>14</v>
      </c>
      <c r="B26" s="155" t="s">
        <v>386</v>
      </c>
      <c r="C26" s="155" t="s">
        <v>387</v>
      </c>
      <c r="D26" s="155" t="s">
        <v>388</v>
      </c>
      <c r="E26" s="15"/>
      <c r="F26" s="26" t="s">
        <v>84</v>
      </c>
      <c r="G26" s="78" t="s">
        <v>365</v>
      </c>
      <c r="H26" s="26" t="s">
        <v>84</v>
      </c>
      <c r="I26" s="78" t="s">
        <v>365</v>
      </c>
      <c r="J26" s="27"/>
      <c r="K26" s="52" t="s">
        <v>21</v>
      </c>
      <c r="L26" s="29" t="s">
        <v>68</v>
      </c>
      <c r="M26" s="54" t="s">
        <v>21</v>
      </c>
      <c r="N26" s="29" t="s">
        <v>68</v>
      </c>
      <c r="O26" s="54" t="s">
        <v>21</v>
      </c>
      <c r="P26" s="29" t="s">
        <v>68</v>
      </c>
      <c r="Q26" s="27"/>
      <c r="R26" s="26" t="s">
        <v>21</v>
      </c>
      <c r="S26" s="25" t="s">
        <v>69</v>
      </c>
      <c r="T26" s="26" t="s">
        <v>21</v>
      </c>
      <c r="U26" s="25" t="s">
        <v>70</v>
      </c>
      <c r="V26" s="26" t="s">
        <v>21</v>
      </c>
      <c r="W26" s="25" t="s">
        <v>71</v>
      </c>
      <c r="X26" s="27"/>
      <c r="Y26" s="31" t="s">
        <v>21</v>
      </c>
      <c r="Z26" s="136" t="s">
        <v>233</v>
      </c>
      <c r="AA26" s="31" t="s">
        <v>21</v>
      </c>
      <c r="AB26" s="136" t="s">
        <v>74</v>
      </c>
      <c r="AC26" s="27"/>
      <c r="AD26" s="26" t="s">
        <v>75</v>
      </c>
      <c r="AE26" s="33" t="s">
        <v>76</v>
      </c>
      <c r="AF26" s="26" t="s">
        <v>84</v>
      </c>
      <c r="AG26" s="33" t="s">
        <v>349</v>
      </c>
      <c r="AH26" s="26" t="s">
        <v>84</v>
      </c>
      <c r="AI26" s="25" t="s">
        <v>342</v>
      </c>
      <c r="AJ26" s="27"/>
      <c r="AK26" s="26" t="s">
        <v>84</v>
      </c>
      <c r="AL26" s="25" t="s">
        <v>100</v>
      </c>
      <c r="AM26" s="26" t="s">
        <v>21</v>
      </c>
      <c r="AN26" s="35" t="s">
        <v>79</v>
      </c>
      <c r="AO26" s="26" t="s">
        <v>84</v>
      </c>
      <c r="AP26" s="35" t="s">
        <v>131</v>
      </c>
      <c r="AQ26" s="27"/>
      <c r="AR26" s="36" t="s">
        <v>21</v>
      </c>
      <c r="AS26" s="44" t="s">
        <v>81</v>
      </c>
      <c r="AT26" s="36" t="s">
        <v>21</v>
      </c>
      <c r="AU26" s="44" t="s">
        <v>82</v>
      </c>
      <c r="AV26" s="36" t="s">
        <v>84</v>
      </c>
      <c r="AW26" s="44" t="s">
        <v>160</v>
      </c>
      <c r="AX26" s="36" t="s">
        <v>84</v>
      </c>
      <c r="AY26" s="38" t="s">
        <v>85</v>
      </c>
      <c r="AZ26" s="27"/>
      <c r="BA26" s="39" t="s">
        <v>84</v>
      </c>
      <c r="BB26" s="156" t="s">
        <v>343</v>
      </c>
      <c r="BC26" s="39" t="s">
        <v>84</v>
      </c>
      <c r="BD26" s="156" t="s">
        <v>344</v>
      </c>
      <c r="BE26" s="39" t="s">
        <v>84</v>
      </c>
      <c r="BF26" s="157" t="s">
        <v>345</v>
      </c>
      <c r="BG26" s="27"/>
      <c r="BH26" s="36" t="s">
        <v>21</v>
      </c>
      <c r="BI26" s="25" t="s">
        <v>88</v>
      </c>
      <c r="BJ26" s="36" t="s">
        <v>21</v>
      </c>
      <c r="BK26" s="25" t="s">
        <v>89</v>
      </c>
      <c r="BL26" s="27"/>
      <c r="BM26" s="60" t="s">
        <v>21</v>
      </c>
      <c r="BN26" s="138" t="s">
        <v>237</v>
      </c>
      <c r="BO26" s="27"/>
      <c r="BP26" s="36" t="s">
        <v>21</v>
      </c>
      <c r="BQ26" s="44" t="s">
        <v>91</v>
      </c>
      <c r="BR26" s="36" t="s">
        <v>21</v>
      </c>
      <c r="BS26" s="38" t="s">
        <v>92</v>
      </c>
      <c r="BT26" s="45"/>
      <c r="BU26" s="79">
        <v>1</v>
      </c>
      <c r="BV26" s="64"/>
      <c r="BW26" s="48"/>
      <c r="BX26" s="63">
        <v>1</v>
      </c>
      <c r="BY26" s="63">
        <v>8</v>
      </c>
      <c r="BZ26" s="50"/>
      <c r="CA26" s="65" t="s">
        <v>21</v>
      </c>
      <c r="CB26" s="116"/>
      <c r="CC26" s="116"/>
      <c r="CD26" s="116"/>
      <c r="CE26" s="116"/>
      <c r="CF26" s="116"/>
      <c r="CG26" s="116"/>
      <c r="CH26" s="116"/>
      <c r="CI26" s="116"/>
      <c r="CJ26" s="116"/>
      <c r="CK26" s="116"/>
      <c r="CL26" s="116"/>
      <c r="CM26" s="116"/>
      <c r="CN26" s="116"/>
      <c r="CO26" s="116"/>
      <c r="CP26" s="116"/>
    </row>
    <row r="27" spans="1:94" ht="36" customHeight="1">
      <c r="A27" s="22">
        <v>15</v>
      </c>
      <c r="B27" s="155" t="s">
        <v>285</v>
      </c>
      <c r="C27" s="155" t="s">
        <v>389</v>
      </c>
      <c r="D27" s="155" t="s">
        <v>390</v>
      </c>
      <c r="E27" s="15"/>
      <c r="F27" s="26" t="s">
        <v>21</v>
      </c>
      <c r="G27" s="25" t="s">
        <v>340</v>
      </c>
      <c r="H27" s="26" t="s">
        <v>21</v>
      </c>
      <c r="I27" s="25" t="s">
        <v>340</v>
      </c>
      <c r="J27" s="27"/>
      <c r="K27" s="52" t="s">
        <v>21</v>
      </c>
      <c r="L27" s="29" t="s">
        <v>68</v>
      </c>
      <c r="M27" s="54" t="s">
        <v>21</v>
      </c>
      <c r="N27" s="29" t="s">
        <v>68</v>
      </c>
      <c r="O27" s="54" t="s">
        <v>21</v>
      </c>
      <c r="P27" s="29" t="s">
        <v>68</v>
      </c>
      <c r="Q27" s="27"/>
      <c r="R27" s="26" t="s">
        <v>21</v>
      </c>
      <c r="S27" s="25" t="s">
        <v>69</v>
      </c>
      <c r="T27" s="26" t="s">
        <v>21</v>
      </c>
      <c r="U27" s="25" t="s">
        <v>70</v>
      </c>
      <c r="V27" s="26" t="s">
        <v>21</v>
      </c>
      <c r="W27" s="25" t="s">
        <v>71</v>
      </c>
      <c r="X27" s="27"/>
      <c r="Y27" s="31" t="s">
        <v>72</v>
      </c>
      <c r="Z27" s="136" t="s">
        <v>233</v>
      </c>
      <c r="AA27" s="31" t="s">
        <v>72</v>
      </c>
      <c r="AB27" s="136" t="s">
        <v>74</v>
      </c>
      <c r="AC27" s="27"/>
      <c r="AD27" s="26" t="s">
        <v>84</v>
      </c>
      <c r="AE27" s="33" t="s">
        <v>113</v>
      </c>
      <c r="AF27" s="26" t="s">
        <v>75</v>
      </c>
      <c r="AG27" s="33" t="s">
        <v>76</v>
      </c>
      <c r="AH27" s="26" t="s">
        <v>84</v>
      </c>
      <c r="AI27" s="25" t="s">
        <v>342</v>
      </c>
      <c r="AJ27" s="27"/>
      <c r="AK27" s="26" t="s">
        <v>21</v>
      </c>
      <c r="AL27" s="57" t="s">
        <v>78</v>
      </c>
      <c r="AM27" s="26" t="s">
        <v>84</v>
      </c>
      <c r="AN27" s="25" t="s">
        <v>130</v>
      </c>
      <c r="AO27" s="26" t="s">
        <v>84</v>
      </c>
      <c r="AP27" s="25" t="s">
        <v>131</v>
      </c>
      <c r="AQ27" s="27"/>
      <c r="AR27" s="36" t="s">
        <v>84</v>
      </c>
      <c r="AS27" s="44" t="s">
        <v>138</v>
      </c>
      <c r="AT27" s="36" t="s">
        <v>84</v>
      </c>
      <c r="AU27" s="44" t="s">
        <v>115</v>
      </c>
      <c r="AV27" s="36" t="s">
        <v>84</v>
      </c>
      <c r="AW27" s="44" t="s">
        <v>160</v>
      </c>
      <c r="AX27" s="36" t="s">
        <v>21</v>
      </c>
      <c r="AY27" s="87" t="s">
        <v>103</v>
      </c>
      <c r="AZ27" s="27"/>
      <c r="BA27" s="39" t="s">
        <v>84</v>
      </c>
      <c r="BB27" s="156" t="s">
        <v>343</v>
      </c>
      <c r="BC27" s="39" t="s">
        <v>84</v>
      </c>
      <c r="BD27" s="156" t="s">
        <v>344</v>
      </c>
      <c r="BE27" s="39" t="s">
        <v>84</v>
      </c>
      <c r="BF27" s="157" t="s">
        <v>345</v>
      </c>
      <c r="BG27" s="27"/>
      <c r="BH27" s="36" t="s">
        <v>21</v>
      </c>
      <c r="BI27" s="25" t="s">
        <v>88</v>
      </c>
      <c r="BJ27" s="36" t="s">
        <v>21</v>
      </c>
      <c r="BK27" s="25" t="s">
        <v>89</v>
      </c>
      <c r="BL27" s="27"/>
      <c r="BM27" s="60" t="s">
        <v>21</v>
      </c>
      <c r="BN27" s="138" t="s">
        <v>237</v>
      </c>
      <c r="BO27" s="27"/>
      <c r="BP27" s="36" t="s">
        <v>21</v>
      </c>
      <c r="BQ27" s="44" t="s">
        <v>91</v>
      </c>
      <c r="BR27" s="36" t="s">
        <v>21</v>
      </c>
      <c r="BS27" s="38" t="s">
        <v>92</v>
      </c>
      <c r="BT27" s="45"/>
      <c r="BU27" s="62"/>
      <c r="BV27" s="64"/>
      <c r="BW27" s="48"/>
      <c r="BX27" s="64"/>
      <c r="BY27" s="63">
        <v>1</v>
      </c>
      <c r="BZ27" s="50"/>
      <c r="CA27" s="65" t="s">
        <v>21</v>
      </c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</row>
    <row r="28" spans="1:94" ht="36" customHeight="1">
      <c r="A28" s="22">
        <v>16</v>
      </c>
      <c r="B28" s="155" t="s">
        <v>212</v>
      </c>
      <c r="C28" s="155" t="s">
        <v>142</v>
      </c>
      <c r="D28" s="155" t="s">
        <v>391</v>
      </c>
      <c r="E28" s="15"/>
      <c r="F28" s="26" t="s">
        <v>84</v>
      </c>
      <c r="G28" s="78" t="s">
        <v>365</v>
      </c>
      <c r="H28" s="26" t="s">
        <v>84</v>
      </c>
      <c r="I28" s="78" t="s">
        <v>365</v>
      </c>
      <c r="J28" s="27"/>
      <c r="K28" s="52" t="s">
        <v>84</v>
      </c>
      <c r="L28" s="53" t="s">
        <v>98</v>
      </c>
      <c r="M28" s="54" t="s">
        <v>21</v>
      </c>
      <c r="N28" s="29" t="s">
        <v>68</v>
      </c>
      <c r="O28" s="54" t="s">
        <v>21</v>
      </c>
      <c r="P28" s="29" t="s">
        <v>68</v>
      </c>
      <c r="Q28" s="27"/>
      <c r="R28" s="26" t="s">
        <v>21</v>
      </c>
      <c r="S28" s="25" t="s">
        <v>69</v>
      </c>
      <c r="T28" s="26" t="s">
        <v>21</v>
      </c>
      <c r="U28" s="25" t="s">
        <v>70</v>
      </c>
      <c r="V28" s="26" t="s">
        <v>21</v>
      </c>
      <c r="W28" s="25" t="s">
        <v>71</v>
      </c>
      <c r="X28" s="27"/>
      <c r="Y28" s="31" t="s">
        <v>84</v>
      </c>
      <c r="Z28" s="136" t="s">
        <v>127</v>
      </c>
      <c r="AA28" s="31" t="s">
        <v>75</v>
      </c>
      <c r="AB28" s="136" t="s">
        <v>248</v>
      </c>
      <c r="AC28" s="27"/>
      <c r="AD28" s="26" t="s">
        <v>84</v>
      </c>
      <c r="AE28" s="33" t="s">
        <v>113</v>
      </c>
      <c r="AF28" s="26" t="s">
        <v>84</v>
      </c>
      <c r="AG28" s="33" t="s">
        <v>349</v>
      </c>
      <c r="AH28" s="26" t="s">
        <v>84</v>
      </c>
      <c r="AI28" s="25" t="s">
        <v>342</v>
      </c>
      <c r="AJ28" s="27"/>
      <c r="AK28" s="26" t="s">
        <v>84</v>
      </c>
      <c r="AL28" s="25" t="s">
        <v>100</v>
      </c>
      <c r="AM28" s="26" t="s">
        <v>84</v>
      </c>
      <c r="AN28" s="35" t="s">
        <v>130</v>
      </c>
      <c r="AO28" s="26" t="s">
        <v>84</v>
      </c>
      <c r="AP28" s="35" t="s">
        <v>131</v>
      </c>
      <c r="AQ28" s="27"/>
      <c r="AR28" s="36" t="s">
        <v>21</v>
      </c>
      <c r="AS28" s="44" t="s">
        <v>81</v>
      </c>
      <c r="AT28" s="36" t="s">
        <v>84</v>
      </c>
      <c r="AU28" s="44" t="s">
        <v>115</v>
      </c>
      <c r="AV28" s="36" t="s">
        <v>84</v>
      </c>
      <c r="AW28" s="44" t="s">
        <v>160</v>
      </c>
      <c r="AX28" s="36" t="s">
        <v>84</v>
      </c>
      <c r="AY28" s="38" t="s">
        <v>85</v>
      </c>
      <c r="AZ28" s="27"/>
      <c r="BA28" s="39" t="s">
        <v>84</v>
      </c>
      <c r="BB28" s="156" t="s">
        <v>343</v>
      </c>
      <c r="BC28" s="39" t="s">
        <v>84</v>
      </c>
      <c r="BD28" s="156" t="s">
        <v>344</v>
      </c>
      <c r="BE28" s="39" t="s">
        <v>84</v>
      </c>
      <c r="BF28" s="157" t="s">
        <v>345</v>
      </c>
      <c r="BG28" s="27"/>
      <c r="BH28" s="36" t="s">
        <v>84</v>
      </c>
      <c r="BI28" s="25" t="s">
        <v>104</v>
      </c>
      <c r="BJ28" s="36" t="s">
        <v>21</v>
      </c>
      <c r="BK28" s="25" t="s">
        <v>89</v>
      </c>
      <c r="BL28" s="27"/>
      <c r="BM28" s="60" t="s">
        <v>21</v>
      </c>
      <c r="BN28" s="138" t="s">
        <v>237</v>
      </c>
      <c r="BO28" s="27"/>
      <c r="BP28" s="36" t="s">
        <v>21</v>
      </c>
      <c r="BQ28" s="44" t="s">
        <v>91</v>
      </c>
      <c r="BR28" s="36" t="s">
        <v>21</v>
      </c>
      <c r="BS28" s="38" t="s">
        <v>92</v>
      </c>
      <c r="BT28" s="45"/>
      <c r="BU28" s="62"/>
      <c r="BV28" s="63">
        <v>2</v>
      </c>
      <c r="BW28" s="48"/>
      <c r="BX28" s="64"/>
      <c r="BY28" s="63">
        <v>4</v>
      </c>
      <c r="BZ28" s="50"/>
      <c r="CA28" s="65" t="s">
        <v>21</v>
      </c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</row>
    <row r="29" spans="1:94" ht="36" customHeight="1">
      <c r="A29" s="22">
        <v>17</v>
      </c>
      <c r="B29" s="155" t="s">
        <v>162</v>
      </c>
      <c r="C29" s="155" t="s">
        <v>392</v>
      </c>
      <c r="D29" s="155" t="s">
        <v>393</v>
      </c>
      <c r="E29" s="15"/>
      <c r="F29" s="26" t="s">
        <v>84</v>
      </c>
      <c r="G29" s="78" t="s">
        <v>365</v>
      </c>
      <c r="H29" s="26" t="s">
        <v>84</v>
      </c>
      <c r="I29" s="78" t="s">
        <v>365</v>
      </c>
      <c r="J29" s="27"/>
      <c r="K29" s="52" t="s">
        <v>84</v>
      </c>
      <c r="L29" s="53" t="s">
        <v>98</v>
      </c>
      <c r="M29" s="54" t="s">
        <v>84</v>
      </c>
      <c r="N29" s="53" t="s">
        <v>98</v>
      </c>
      <c r="O29" s="54" t="s">
        <v>21</v>
      </c>
      <c r="P29" s="29" t="s">
        <v>68</v>
      </c>
      <c r="Q29" s="27"/>
      <c r="R29" s="26" t="s">
        <v>21</v>
      </c>
      <c r="S29" s="25" t="s">
        <v>69</v>
      </c>
      <c r="T29" s="26" t="s">
        <v>21</v>
      </c>
      <c r="U29" s="25" t="s">
        <v>70</v>
      </c>
      <c r="V29" s="26" t="s">
        <v>21</v>
      </c>
      <c r="W29" s="25" t="s">
        <v>71</v>
      </c>
      <c r="X29" s="27"/>
      <c r="Y29" s="31" t="s">
        <v>72</v>
      </c>
      <c r="Z29" s="136" t="s">
        <v>233</v>
      </c>
      <c r="AA29" s="31" t="s">
        <v>21</v>
      </c>
      <c r="AB29" s="136" t="s">
        <v>74</v>
      </c>
      <c r="AC29" s="27"/>
      <c r="AD29" s="26" t="s">
        <v>75</v>
      </c>
      <c r="AE29" s="33" t="s">
        <v>76</v>
      </c>
      <c r="AF29" s="26" t="s">
        <v>75</v>
      </c>
      <c r="AG29" s="33" t="s">
        <v>76</v>
      </c>
      <c r="AH29" s="26" t="s">
        <v>75</v>
      </c>
      <c r="AI29" s="33" t="s">
        <v>76</v>
      </c>
      <c r="AJ29" s="27"/>
      <c r="AK29" s="26" t="s">
        <v>75</v>
      </c>
      <c r="AL29" s="25" t="s">
        <v>129</v>
      </c>
      <c r="AM29" s="26" t="s">
        <v>84</v>
      </c>
      <c r="AN29" s="35" t="s">
        <v>130</v>
      </c>
      <c r="AO29" s="26" t="s">
        <v>84</v>
      </c>
      <c r="AP29" s="35" t="s">
        <v>131</v>
      </c>
      <c r="AQ29" s="27"/>
      <c r="AR29" s="36" t="s">
        <v>84</v>
      </c>
      <c r="AS29" s="44" t="s">
        <v>138</v>
      </c>
      <c r="AT29" s="36" t="s">
        <v>84</v>
      </c>
      <c r="AU29" s="44" t="s">
        <v>115</v>
      </c>
      <c r="AV29" s="36" t="s">
        <v>84</v>
      </c>
      <c r="AW29" s="44" t="s">
        <v>160</v>
      </c>
      <c r="AX29" s="36" t="s">
        <v>84</v>
      </c>
      <c r="AY29" s="38" t="s">
        <v>85</v>
      </c>
      <c r="AZ29" s="27"/>
      <c r="BA29" s="39" t="s">
        <v>84</v>
      </c>
      <c r="BB29" s="156" t="s">
        <v>343</v>
      </c>
      <c r="BC29" s="39" t="s">
        <v>84</v>
      </c>
      <c r="BD29" s="156" t="s">
        <v>344</v>
      </c>
      <c r="BE29" s="39" t="s">
        <v>84</v>
      </c>
      <c r="BF29" s="157" t="s">
        <v>345</v>
      </c>
      <c r="BG29" s="27"/>
      <c r="BH29" s="36" t="s">
        <v>84</v>
      </c>
      <c r="BI29" s="25" t="s">
        <v>104</v>
      </c>
      <c r="BJ29" s="36" t="s">
        <v>21</v>
      </c>
      <c r="BK29" s="25" t="s">
        <v>89</v>
      </c>
      <c r="BL29" s="27"/>
      <c r="BM29" s="60" t="s">
        <v>21</v>
      </c>
      <c r="BN29" s="138" t="s">
        <v>237</v>
      </c>
      <c r="BO29" s="27"/>
      <c r="BP29" s="36" t="s">
        <v>21</v>
      </c>
      <c r="BQ29" s="44" t="s">
        <v>91</v>
      </c>
      <c r="BR29" s="36" t="s">
        <v>21</v>
      </c>
      <c r="BS29" s="38" t="s">
        <v>92</v>
      </c>
      <c r="BT29" s="45"/>
      <c r="BU29" s="79">
        <v>4</v>
      </c>
      <c r="BV29" s="63">
        <v>1</v>
      </c>
      <c r="BW29" s="48"/>
      <c r="BX29" s="64"/>
      <c r="BY29" s="63">
        <v>8</v>
      </c>
      <c r="BZ29" s="50"/>
      <c r="CA29" s="65" t="s">
        <v>21</v>
      </c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</row>
    <row r="30" spans="1:94" ht="36" customHeight="1">
      <c r="A30" s="22">
        <v>18</v>
      </c>
      <c r="B30" s="164" t="s">
        <v>162</v>
      </c>
      <c r="C30" s="164" t="s">
        <v>392</v>
      </c>
      <c r="D30" s="164" t="s">
        <v>394</v>
      </c>
      <c r="E30" s="15"/>
      <c r="F30" s="26" t="s">
        <v>75</v>
      </c>
      <c r="G30" s="25" t="s">
        <v>375</v>
      </c>
      <c r="H30" s="26" t="s">
        <v>75</v>
      </c>
      <c r="I30" s="25" t="s">
        <v>375</v>
      </c>
      <c r="J30" s="27"/>
      <c r="K30" s="69"/>
      <c r="L30" s="70"/>
      <c r="M30" s="71"/>
      <c r="N30" s="84"/>
      <c r="O30" s="71" t="s">
        <v>109</v>
      </c>
      <c r="P30" s="72"/>
      <c r="Q30" s="27"/>
      <c r="R30" s="67"/>
      <c r="S30" s="68"/>
      <c r="T30" s="67"/>
      <c r="U30" s="68"/>
      <c r="V30" s="67" t="s">
        <v>109</v>
      </c>
      <c r="W30" s="68"/>
      <c r="X30" s="27"/>
      <c r="Y30" s="31" t="s">
        <v>84</v>
      </c>
      <c r="Z30" s="136" t="s">
        <v>127</v>
      </c>
      <c r="AA30" s="31" t="s">
        <v>75</v>
      </c>
      <c r="AB30" s="136" t="s">
        <v>248</v>
      </c>
      <c r="AC30" s="27"/>
      <c r="AD30" s="67"/>
      <c r="AE30" s="62"/>
      <c r="AF30" s="67"/>
      <c r="AG30" s="46"/>
      <c r="AH30" s="67" t="s">
        <v>109</v>
      </c>
      <c r="AI30" s="68"/>
      <c r="AJ30" s="27"/>
      <c r="AK30" s="26" t="s">
        <v>75</v>
      </c>
      <c r="AL30" s="57" t="s">
        <v>129</v>
      </c>
      <c r="AM30" s="26" t="s">
        <v>75</v>
      </c>
      <c r="AN30" s="25" t="s">
        <v>101</v>
      </c>
      <c r="AO30" s="26" t="s">
        <v>75</v>
      </c>
      <c r="AP30" s="25" t="s">
        <v>102</v>
      </c>
      <c r="AQ30" s="27"/>
      <c r="AR30" s="36" t="s">
        <v>75</v>
      </c>
      <c r="AS30" s="44" t="s">
        <v>139</v>
      </c>
      <c r="AT30" s="36" t="s">
        <v>75</v>
      </c>
      <c r="AU30" s="44" t="s">
        <v>139</v>
      </c>
      <c r="AV30" s="36" t="s">
        <v>75</v>
      </c>
      <c r="AW30" s="44" t="s">
        <v>139</v>
      </c>
      <c r="AX30" s="36" t="s">
        <v>75</v>
      </c>
      <c r="AY30" s="44" t="s">
        <v>139</v>
      </c>
      <c r="AZ30" s="27"/>
      <c r="BA30" s="39"/>
      <c r="BB30" s="156"/>
      <c r="BC30" s="39"/>
      <c r="BD30" s="62"/>
      <c r="BE30" s="39" t="s">
        <v>109</v>
      </c>
      <c r="BF30" s="62"/>
      <c r="BG30" s="27"/>
      <c r="BH30" s="74"/>
      <c r="BI30" s="68"/>
      <c r="BJ30" s="74" t="s">
        <v>109</v>
      </c>
      <c r="BK30" s="68"/>
      <c r="BL30" s="27"/>
      <c r="BM30" s="60" t="s">
        <v>84</v>
      </c>
      <c r="BN30" s="145" t="s">
        <v>269</v>
      </c>
      <c r="BO30" s="27"/>
      <c r="BP30" s="36" t="s">
        <v>109</v>
      </c>
      <c r="BQ30" s="38"/>
      <c r="BR30" s="36" t="s">
        <v>109</v>
      </c>
      <c r="BS30" s="38"/>
      <c r="BT30" s="45"/>
      <c r="BU30" s="62"/>
      <c r="BV30" s="64"/>
      <c r="BW30" s="48"/>
      <c r="BX30" s="64"/>
      <c r="BY30" s="64"/>
      <c r="BZ30" s="50"/>
      <c r="CA30" s="77" t="s">
        <v>109</v>
      </c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</row>
    <row r="31" spans="1:94" ht="36" customHeight="1">
      <c r="A31" s="22">
        <v>19</v>
      </c>
      <c r="B31" s="164" t="s">
        <v>205</v>
      </c>
      <c r="C31" s="164" t="s">
        <v>395</v>
      </c>
      <c r="D31" s="164" t="s">
        <v>396</v>
      </c>
      <c r="E31" s="15"/>
      <c r="F31" s="26" t="s">
        <v>109</v>
      </c>
      <c r="G31" s="83"/>
      <c r="H31" s="26" t="s">
        <v>109</v>
      </c>
      <c r="I31" s="83"/>
      <c r="J31" s="27"/>
      <c r="K31" s="69"/>
      <c r="L31" s="46"/>
      <c r="M31" s="71"/>
      <c r="N31" s="70"/>
      <c r="O31" s="71" t="s">
        <v>109</v>
      </c>
      <c r="P31" s="72"/>
      <c r="Q31" s="27"/>
      <c r="R31" s="67"/>
      <c r="S31" s="68"/>
      <c r="T31" s="67"/>
      <c r="U31" s="68"/>
      <c r="V31" s="67" t="s">
        <v>109</v>
      </c>
      <c r="W31" s="68"/>
      <c r="X31" s="27"/>
      <c r="Y31" s="31" t="s">
        <v>75</v>
      </c>
      <c r="Z31" s="136" t="s">
        <v>248</v>
      </c>
      <c r="AA31" s="31" t="s">
        <v>75</v>
      </c>
      <c r="AB31" s="136" t="s">
        <v>248</v>
      </c>
      <c r="AC31" s="27"/>
      <c r="AD31" s="67"/>
      <c r="AE31" s="62"/>
      <c r="AF31" s="67"/>
      <c r="AG31" s="46"/>
      <c r="AH31" s="67" t="s">
        <v>109</v>
      </c>
      <c r="AI31" s="68"/>
      <c r="AJ31" s="27"/>
      <c r="AK31" s="26" t="s">
        <v>109</v>
      </c>
      <c r="AL31" s="72"/>
      <c r="AM31" s="26" t="s">
        <v>109</v>
      </c>
      <c r="AN31" s="68"/>
      <c r="AO31" s="26" t="s">
        <v>109</v>
      </c>
      <c r="AP31" s="68"/>
      <c r="AQ31" s="27"/>
      <c r="AR31" s="74"/>
      <c r="AS31" s="68"/>
      <c r="AT31" s="74"/>
      <c r="AU31" s="68"/>
      <c r="AV31" s="74"/>
      <c r="AW31" s="68"/>
      <c r="AX31" s="74" t="s">
        <v>109</v>
      </c>
      <c r="AY31" s="68"/>
      <c r="AZ31" s="27"/>
      <c r="BA31" s="39"/>
      <c r="BB31" s="156"/>
      <c r="BC31" s="39"/>
      <c r="BD31" s="62"/>
      <c r="BE31" s="39" t="s">
        <v>109</v>
      </c>
      <c r="BF31" s="62"/>
      <c r="BG31" s="27"/>
      <c r="BH31" s="74"/>
      <c r="BI31" s="68"/>
      <c r="BJ31" s="74" t="s">
        <v>109</v>
      </c>
      <c r="BK31" s="68"/>
      <c r="BL31" s="27"/>
      <c r="BM31" s="76" t="s">
        <v>109</v>
      </c>
      <c r="BN31" s="46"/>
      <c r="BO31" s="27"/>
      <c r="BP31" s="74" t="s">
        <v>109</v>
      </c>
      <c r="BQ31" s="68"/>
      <c r="BR31" s="74" t="s">
        <v>109</v>
      </c>
      <c r="BS31" s="68"/>
      <c r="BT31" s="45"/>
      <c r="BU31" s="62"/>
      <c r="BV31" s="63"/>
      <c r="BW31" s="48"/>
      <c r="BX31" s="64"/>
      <c r="BY31" s="63"/>
      <c r="BZ31" s="50"/>
      <c r="CA31" s="77" t="s">
        <v>109</v>
      </c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</row>
    <row r="32" spans="1:94" ht="36" customHeight="1">
      <c r="A32" s="22">
        <v>20</v>
      </c>
      <c r="B32" s="23" t="s">
        <v>397</v>
      </c>
      <c r="C32" s="23" t="s">
        <v>398</v>
      </c>
      <c r="D32" s="23" t="s">
        <v>399</v>
      </c>
      <c r="E32" s="15"/>
      <c r="F32" s="26" t="s">
        <v>84</v>
      </c>
      <c r="G32" s="78" t="s">
        <v>365</v>
      </c>
      <c r="H32" s="26" t="s">
        <v>84</v>
      </c>
      <c r="I32" s="78" t="s">
        <v>365</v>
      </c>
      <c r="J32" s="27"/>
      <c r="K32" s="52" t="s">
        <v>84</v>
      </c>
      <c r="L32" s="53" t="s">
        <v>98</v>
      </c>
      <c r="M32" s="54" t="s">
        <v>84</v>
      </c>
      <c r="N32" s="53" t="s">
        <v>98</v>
      </c>
      <c r="O32" s="54" t="s">
        <v>84</v>
      </c>
      <c r="P32" s="53" t="s">
        <v>98</v>
      </c>
      <c r="Q32" s="27"/>
      <c r="R32" s="26" t="s">
        <v>21</v>
      </c>
      <c r="S32" s="25" t="s">
        <v>69</v>
      </c>
      <c r="T32" s="26" t="s">
        <v>21</v>
      </c>
      <c r="U32" s="25" t="s">
        <v>70</v>
      </c>
      <c r="V32" s="26" t="s">
        <v>21</v>
      </c>
      <c r="W32" s="25" t="s">
        <v>71</v>
      </c>
      <c r="X32" s="27"/>
      <c r="Y32" s="31" t="s">
        <v>75</v>
      </c>
      <c r="Z32" s="136" t="s">
        <v>248</v>
      </c>
      <c r="AA32" s="31" t="s">
        <v>84</v>
      </c>
      <c r="AB32" s="136" t="s">
        <v>127</v>
      </c>
      <c r="AC32" s="27"/>
      <c r="AD32" s="26" t="s">
        <v>75</v>
      </c>
      <c r="AE32" s="33" t="s">
        <v>76</v>
      </c>
      <c r="AF32" s="26" t="s">
        <v>84</v>
      </c>
      <c r="AG32" s="33" t="s">
        <v>349</v>
      </c>
      <c r="AH32" s="26" t="s">
        <v>75</v>
      </c>
      <c r="AI32" s="33" t="s">
        <v>76</v>
      </c>
      <c r="AJ32" s="27"/>
      <c r="AK32" s="26" t="s">
        <v>75</v>
      </c>
      <c r="AL32" s="57" t="s">
        <v>129</v>
      </c>
      <c r="AM32" s="26" t="s">
        <v>84</v>
      </c>
      <c r="AN32" s="25" t="s">
        <v>130</v>
      </c>
      <c r="AO32" s="26" t="s">
        <v>84</v>
      </c>
      <c r="AP32" s="25" t="s">
        <v>131</v>
      </c>
      <c r="AQ32" s="27"/>
      <c r="AR32" s="36" t="s">
        <v>21</v>
      </c>
      <c r="AS32" s="44" t="s">
        <v>81</v>
      </c>
      <c r="AT32" s="36" t="s">
        <v>75</v>
      </c>
      <c r="AU32" s="44" t="s">
        <v>139</v>
      </c>
      <c r="AV32" s="36" t="s">
        <v>84</v>
      </c>
      <c r="AW32" s="44" t="s">
        <v>160</v>
      </c>
      <c r="AX32" s="36" t="s">
        <v>84</v>
      </c>
      <c r="AY32" s="38" t="s">
        <v>85</v>
      </c>
      <c r="AZ32" s="27"/>
      <c r="BA32" s="39" t="s">
        <v>84</v>
      </c>
      <c r="BB32" s="156" t="s">
        <v>343</v>
      </c>
      <c r="BC32" s="39" t="s">
        <v>84</v>
      </c>
      <c r="BD32" s="156" t="s">
        <v>344</v>
      </c>
      <c r="BE32" s="39" t="s">
        <v>84</v>
      </c>
      <c r="BF32" s="157" t="s">
        <v>345</v>
      </c>
      <c r="BG32" s="27"/>
      <c r="BH32" s="36" t="s">
        <v>84</v>
      </c>
      <c r="BI32" s="25" t="s">
        <v>104</v>
      </c>
      <c r="BJ32" s="36" t="s">
        <v>21</v>
      </c>
      <c r="BK32" s="25" t="s">
        <v>89</v>
      </c>
      <c r="BL32" s="27"/>
      <c r="BM32" s="60" t="s">
        <v>21</v>
      </c>
      <c r="BN32" s="138" t="s">
        <v>237</v>
      </c>
      <c r="BO32" s="27"/>
      <c r="BP32" s="36" t="s">
        <v>21</v>
      </c>
      <c r="BQ32" s="44" t="s">
        <v>91</v>
      </c>
      <c r="BR32" s="36" t="s">
        <v>21</v>
      </c>
      <c r="BS32" s="38" t="s">
        <v>92</v>
      </c>
      <c r="BT32" s="45"/>
      <c r="BU32" s="62"/>
      <c r="BV32" s="63">
        <v>1</v>
      </c>
      <c r="BW32" s="48"/>
      <c r="BX32" s="64"/>
      <c r="BY32" s="63">
        <v>6</v>
      </c>
      <c r="BZ32" s="50"/>
      <c r="CA32" s="65" t="s">
        <v>21</v>
      </c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</row>
    <row r="33" spans="1:94" ht="36" customHeight="1">
      <c r="A33" s="22">
        <v>21</v>
      </c>
      <c r="B33" s="155" t="s">
        <v>397</v>
      </c>
      <c r="C33" s="155" t="s">
        <v>400</v>
      </c>
      <c r="D33" s="155" t="s">
        <v>401</v>
      </c>
      <c r="E33" s="15"/>
      <c r="F33" s="26" t="s">
        <v>84</v>
      </c>
      <c r="G33" s="78" t="s">
        <v>365</v>
      </c>
      <c r="H33" s="26" t="s">
        <v>84</v>
      </c>
      <c r="I33" s="78" t="s">
        <v>365</v>
      </c>
      <c r="J33" s="27"/>
      <c r="K33" s="52" t="s">
        <v>21</v>
      </c>
      <c r="L33" s="29" t="s">
        <v>68</v>
      </c>
      <c r="M33" s="54" t="s">
        <v>21</v>
      </c>
      <c r="N33" s="29" t="s">
        <v>68</v>
      </c>
      <c r="O33" s="54" t="s">
        <v>21</v>
      </c>
      <c r="P33" s="29" t="s">
        <v>68</v>
      </c>
      <c r="Q33" s="27"/>
      <c r="R33" s="26" t="s">
        <v>21</v>
      </c>
      <c r="S33" s="25" t="s">
        <v>69</v>
      </c>
      <c r="T33" s="26" t="s">
        <v>21</v>
      </c>
      <c r="U33" s="25" t="s">
        <v>70</v>
      </c>
      <c r="V33" s="26" t="s">
        <v>21</v>
      </c>
      <c r="W33" s="25" t="s">
        <v>71</v>
      </c>
      <c r="X33" s="27"/>
      <c r="Y33" s="31" t="s">
        <v>84</v>
      </c>
      <c r="Z33" s="136" t="s">
        <v>127</v>
      </c>
      <c r="AA33" s="31" t="s">
        <v>84</v>
      </c>
      <c r="AB33" s="136" t="s">
        <v>127</v>
      </c>
      <c r="AC33" s="27"/>
      <c r="AD33" s="26" t="s">
        <v>75</v>
      </c>
      <c r="AE33" s="33" t="s">
        <v>76</v>
      </c>
      <c r="AF33" s="26" t="s">
        <v>75</v>
      </c>
      <c r="AG33" s="33" t="s">
        <v>76</v>
      </c>
      <c r="AH33" s="26" t="s">
        <v>75</v>
      </c>
      <c r="AI33" s="33" t="s">
        <v>76</v>
      </c>
      <c r="AJ33" s="27"/>
      <c r="AK33" s="26" t="s">
        <v>75</v>
      </c>
      <c r="AL33" s="57" t="s">
        <v>129</v>
      </c>
      <c r="AM33" s="26" t="s">
        <v>84</v>
      </c>
      <c r="AN33" s="25" t="s">
        <v>130</v>
      </c>
      <c r="AO33" s="26" t="s">
        <v>84</v>
      </c>
      <c r="AP33" s="25" t="s">
        <v>131</v>
      </c>
      <c r="AQ33" s="27"/>
      <c r="AR33" s="36" t="s">
        <v>21</v>
      </c>
      <c r="AS33" s="44" t="s">
        <v>81</v>
      </c>
      <c r="AT33" s="36" t="s">
        <v>84</v>
      </c>
      <c r="AU33" s="44" t="s">
        <v>115</v>
      </c>
      <c r="AV33" s="36" t="s">
        <v>75</v>
      </c>
      <c r="AW33" s="44" t="s">
        <v>139</v>
      </c>
      <c r="AX33" s="36" t="s">
        <v>84</v>
      </c>
      <c r="AY33" s="38" t="s">
        <v>85</v>
      </c>
      <c r="AZ33" s="27"/>
      <c r="BA33" s="39" t="s">
        <v>84</v>
      </c>
      <c r="BB33" s="156" t="s">
        <v>343</v>
      </c>
      <c r="BC33" s="39" t="s">
        <v>84</v>
      </c>
      <c r="BD33" s="156" t="s">
        <v>344</v>
      </c>
      <c r="BE33" s="39" t="s">
        <v>84</v>
      </c>
      <c r="BF33" s="157" t="s">
        <v>345</v>
      </c>
      <c r="BG33" s="27"/>
      <c r="BH33" s="36" t="s">
        <v>75</v>
      </c>
      <c r="BI33" s="25" t="s">
        <v>140</v>
      </c>
      <c r="BJ33" s="36" t="s">
        <v>84</v>
      </c>
      <c r="BK33" s="25" t="s">
        <v>117</v>
      </c>
      <c r="BL33" s="27"/>
      <c r="BM33" s="60" t="s">
        <v>75</v>
      </c>
      <c r="BN33" s="33" t="s">
        <v>402</v>
      </c>
      <c r="BO33" s="27"/>
      <c r="BP33" s="36" t="s">
        <v>21</v>
      </c>
      <c r="BQ33" s="44" t="s">
        <v>91</v>
      </c>
      <c r="BR33" s="36" t="s">
        <v>21</v>
      </c>
      <c r="BS33" s="38" t="s">
        <v>92</v>
      </c>
      <c r="BT33" s="45"/>
      <c r="BU33" s="79">
        <v>1</v>
      </c>
      <c r="BV33" s="63">
        <v>3</v>
      </c>
      <c r="BW33" s="48"/>
      <c r="BX33" s="64"/>
      <c r="BY33" s="63">
        <v>11</v>
      </c>
      <c r="BZ33" s="50"/>
      <c r="CA33" s="65" t="s">
        <v>84</v>
      </c>
      <c r="CB33" s="116"/>
      <c r="CC33" s="116"/>
      <c r="CD33" s="116"/>
      <c r="CE33" s="116"/>
      <c r="CF33" s="116"/>
      <c r="CG33" s="116"/>
      <c r="CH33" s="116"/>
      <c r="CI33" s="116"/>
      <c r="CJ33" s="116"/>
      <c r="CK33" s="116"/>
      <c r="CL33" s="116"/>
      <c r="CM33" s="116"/>
      <c r="CN33" s="116"/>
      <c r="CO33" s="116"/>
      <c r="CP33" s="116"/>
    </row>
    <row r="34" spans="1:94" ht="36" customHeight="1">
      <c r="A34" s="22">
        <v>22</v>
      </c>
      <c r="B34" s="155" t="s">
        <v>94</v>
      </c>
      <c r="C34" s="155" t="s">
        <v>147</v>
      </c>
      <c r="D34" s="155" t="s">
        <v>403</v>
      </c>
      <c r="E34" s="15"/>
      <c r="F34" s="26" t="s">
        <v>75</v>
      </c>
      <c r="G34" s="25" t="s">
        <v>375</v>
      </c>
      <c r="H34" s="26" t="s">
        <v>75</v>
      </c>
      <c r="I34" s="25" t="s">
        <v>375</v>
      </c>
      <c r="J34" s="27"/>
      <c r="K34" s="52" t="s">
        <v>75</v>
      </c>
      <c r="L34" s="85" t="s">
        <v>279</v>
      </c>
      <c r="M34" s="54" t="s">
        <v>84</v>
      </c>
      <c r="N34" s="53" t="s">
        <v>98</v>
      </c>
      <c r="O34" s="54" t="s">
        <v>84</v>
      </c>
      <c r="P34" s="53" t="s">
        <v>98</v>
      </c>
      <c r="Q34" s="27"/>
      <c r="R34" s="26" t="s">
        <v>21</v>
      </c>
      <c r="S34" s="25" t="s">
        <v>69</v>
      </c>
      <c r="T34" s="26" t="s">
        <v>21</v>
      </c>
      <c r="U34" s="25" t="s">
        <v>70</v>
      </c>
      <c r="V34" s="26" t="s">
        <v>21</v>
      </c>
      <c r="W34" s="25" t="s">
        <v>71</v>
      </c>
      <c r="X34" s="27"/>
      <c r="Y34" s="31" t="s">
        <v>75</v>
      </c>
      <c r="Z34" s="136" t="s">
        <v>248</v>
      </c>
      <c r="AA34" s="31" t="s">
        <v>84</v>
      </c>
      <c r="AB34" s="136" t="s">
        <v>127</v>
      </c>
      <c r="AC34" s="27"/>
      <c r="AD34" s="26" t="s">
        <v>75</v>
      </c>
      <c r="AE34" s="33" t="s">
        <v>76</v>
      </c>
      <c r="AF34" s="26" t="s">
        <v>84</v>
      </c>
      <c r="AG34" s="33" t="s">
        <v>349</v>
      </c>
      <c r="AH34" s="26" t="s">
        <v>75</v>
      </c>
      <c r="AI34" s="33" t="s">
        <v>76</v>
      </c>
      <c r="AJ34" s="27"/>
      <c r="AK34" s="26" t="s">
        <v>75</v>
      </c>
      <c r="AL34" s="25" t="s">
        <v>129</v>
      </c>
      <c r="AM34" s="26" t="s">
        <v>75</v>
      </c>
      <c r="AN34" s="35" t="s">
        <v>101</v>
      </c>
      <c r="AO34" s="26" t="s">
        <v>75</v>
      </c>
      <c r="AP34" s="35" t="s">
        <v>102</v>
      </c>
      <c r="AQ34" s="27"/>
      <c r="AR34" s="36" t="s">
        <v>75</v>
      </c>
      <c r="AS34" s="44" t="s">
        <v>139</v>
      </c>
      <c r="AT34" s="36" t="s">
        <v>84</v>
      </c>
      <c r="AU34" s="44" t="s">
        <v>115</v>
      </c>
      <c r="AV34" s="36" t="s">
        <v>84</v>
      </c>
      <c r="AW34" s="44" t="s">
        <v>160</v>
      </c>
      <c r="AX34" s="36" t="s">
        <v>84</v>
      </c>
      <c r="AY34" s="38" t="s">
        <v>85</v>
      </c>
      <c r="AZ34" s="27"/>
      <c r="BA34" s="39" t="s">
        <v>84</v>
      </c>
      <c r="BB34" s="156" t="s">
        <v>343</v>
      </c>
      <c r="BC34" s="39" t="s">
        <v>84</v>
      </c>
      <c r="BD34" s="156" t="s">
        <v>344</v>
      </c>
      <c r="BE34" s="39" t="s">
        <v>84</v>
      </c>
      <c r="BF34" s="157" t="s">
        <v>345</v>
      </c>
      <c r="BG34" s="27"/>
      <c r="BH34" s="36" t="s">
        <v>75</v>
      </c>
      <c r="BI34" s="25" t="s">
        <v>140</v>
      </c>
      <c r="BJ34" s="36" t="s">
        <v>84</v>
      </c>
      <c r="BK34" s="25" t="s">
        <v>117</v>
      </c>
      <c r="BL34" s="27"/>
      <c r="BM34" s="60" t="s">
        <v>21</v>
      </c>
      <c r="BN34" s="138" t="s">
        <v>237</v>
      </c>
      <c r="BO34" s="27"/>
      <c r="BP34" s="36" t="s">
        <v>21</v>
      </c>
      <c r="BQ34" s="44" t="s">
        <v>91</v>
      </c>
      <c r="BR34" s="36" t="s">
        <v>21</v>
      </c>
      <c r="BS34" s="38" t="s">
        <v>92</v>
      </c>
      <c r="BT34" s="45"/>
      <c r="BU34" s="79">
        <v>1</v>
      </c>
      <c r="BV34" s="64"/>
      <c r="BW34" s="48"/>
      <c r="BX34" s="63">
        <v>1</v>
      </c>
      <c r="BY34" s="63">
        <v>9</v>
      </c>
      <c r="BZ34" s="50"/>
      <c r="CA34" s="65" t="s">
        <v>21</v>
      </c>
      <c r="CB34" s="116"/>
      <c r="CC34" s="116"/>
      <c r="CD34" s="116"/>
      <c r="CE34" s="116"/>
      <c r="CF34" s="116"/>
      <c r="CG34" s="116"/>
      <c r="CH34" s="116"/>
      <c r="CI34" s="116"/>
      <c r="CJ34" s="116"/>
      <c r="CK34" s="116"/>
      <c r="CL34" s="116"/>
      <c r="CM34" s="116"/>
      <c r="CN34" s="116"/>
      <c r="CO34" s="116"/>
      <c r="CP34" s="116"/>
    </row>
    <row r="35" spans="1:94" ht="36" customHeight="1">
      <c r="A35" s="22">
        <v>23</v>
      </c>
      <c r="B35" s="165" t="s">
        <v>404</v>
      </c>
      <c r="C35" s="165" t="s">
        <v>405</v>
      </c>
      <c r="D35" s="165" t="s">
        <v>406</v>
      </c>
      <c r="E35" s="15"/>
      <c r="F35" s="26" t="s">
        <v>21</v>
      </c>
      <c r="G35" s="25" t="s">
        <v>340</v>
      </c>
      <c r="H35" s="26" t="s">
        <v>21</v>
      </c>
      <c r="I35" s="25" t="s">
        <v>340</v>
      </c>
      <c r="J35" s="27"/>
      <c r="K35" s="52" t="s">
        <v>21</v>
      </c>
      <c r="L35" s="29" t="s">
        <v>68</v>
      </c>
      <c r="M35" s="54" t="s">
        <v>21</v>
      </c>
      <c r="N35" s="29" t="s">
        <v>68</v>
      </c>
      <c r="O35" s="54" t="s">
        <v>21</v>
      </c>
      <c r="P35" s="29" t="s">
        <v>68</v>
      </c>
      <c r="Q35" s="27"/>
      <c r="R35" s="26" t="s">
        <v>21</v>
      </c>
      <c r="S35" s="25" t="s">
        <v>69</v>
      </c>
      <c r="T35" s="26" t="s">
        <v>21</v>
      </c>
      <c r="U35" s="25" t="s">
        <v>70</v>
      </c>
      <c r="V35" s="26" t="s">
        <v>21</v>
      </c>
      <c r="W35" s="25" t="s">
        <v>71</v>
      </c>
      <c r="X35" s="27"/>
      <c r="Y35" s="31" t="s">
        <v>84</v>
      </c>
      <c r="Z35" s="136" t="s">
        <v>127</v>
      </c>
      <c r="AA35" s="31" t="s">
        <v>84</v>
      </c>
      <c r="AB35" s="136" t="s">
        <v>127</v>
      </c>
      <c r="AC35" s="27"/>
      <c r="AD35" s="26" t="s">
        <v>75</v>
      </c>
      <c r="AE35" s="33" t="s">
        <v>76</v>
      </c>
      <c r="AF35" s="26" t="s">
        <v>84</v>
      </c>
      <c r="AG35" s="33" t="s">
        <v>349</v>
      </c>
      <c r="AH35" s="26" t="s">
        <v>84</v>
      </c>
      <c r="AI35" s="25" t="s">
        <v>342</v>
      </c>
      <c r="AJ35" s="27"/>
      <c r="AK35" s="26" t="s">
        <v>84</v>
      </c>
      <c r="AL35" s="25" t="s">
        <v>100</v>
      </c>
      <c r="AM35" s="26" t="s">
        <v>84</v>
      </c>
      <c r="AN35" s="25" t="s">
        <v>130</v>
      </c>
      <c r="AO35" s="26" t="s">
        <v>84</v>
      </c>
      <c r="AP35" s="25" t="s">
        <v>131</v>
      </c>
      <c r="AQ35" s="27"/>
      <c r="AR35" s="36" t="s">
        <v>21</v>
      </c>
      <c r="AS35" s="44" t="s">
        <v>81</v>
      </c>
      <c r="AT35" s="36" t="s">
        <v>21</v>
      </c>
      <c r="AU35" s="44" t="s">
        <v>82</v>
      </c>
      <c r="AV35" s="36" t="s">
        <v>84</v>
      </c>
      <c r="AW35" s="44" t="s">
        <v>160</v>
      </c>
      <c r="AX35" s="36" t="s">
        <v>84</v>
      </c>
      <c r="AY35" s="38" t="s">
        <v>85</v>
      </c>
      <c r="AZ35" s="27"/>
      <c r="BA35" s="39" t="s">
        <v>84</v>
      </c>
      <c r="BB35" s="156" t="s">
        <v>343</v>
      </c>
      <c r="BC35" s="39" t="s">
        <v>84</v>
      </c>
      <c r="BD35" s="156" t="s">
        <v>344</v>
      </c>
      <c r="BE35" s="39" t="s">
        <v>84</v>
      </c>
      <c r="BF35" s="157" t="s">
        <v>345</v>
      </c>
      <c r="BG35" s="27"/>
      <c r="BH35" s="36" t="s">
        <v>21</v>
      </c>
      <c r="BI35" s="25" t="s">
        <v>88</v>
      </c>
      <c r="BJ35" s="36" t="s">
        <v>21</v>
      </c>
      <c r="BK35" s="25" t="s">
        <v>89</v>
      </c>
      <c r="BL35" s="27"/>
      <c r="BM35" s="60" t="s">
        <v>21</v>
      </c>
      <c r="BN35" s="33" t="s">
        <v>407</v>
      </c>
      <c r="BO35" s="27"/>
      <c r="BP35" s="36" t="s">
        <v>21</v>
      </c>
      <c r="BQ35" s="44" t="s">
        <v>91</v>
      </c>
      <c r="BR35" s="36" t="s">
        <v>21</v>
      </c>
      <c r="BS35" s="38" t="s">
        <v>92</v>
      </c>
      <c r="BT35" s="45"/>
      <c r="BU35" s="62"/>
      <c r="BV35" s="63">
        <v>2</v>
      </c>
      <c r="BW35" s="48"/>
      <c r="BX35" s="64"/>
      <c r="BY35" s="63">
        <v>3</v>
      </c>
      <c r="BZ35" s="50"/>
      <c r="CA35" s="65" t="s">
        <v>21</v>
      </c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</row>
    <row r="36" spans="1:94" ht="36" customHeight="1">
      <c r="A36" s="22">
        <v>24</v>
      </c>
      <c r="B36" s="155" t="s">
        <v>408</v>
      </c>
      <c r="C36" s="155" t="s">
        <v>168</v>
      </c>
      <c r="D36" s="155" t="s">
        <v>409</v>
      </c>
      <c r="E36" s="15"/>
      <c r="F36" s="26" t="s">
        <v>21</v>
      </c>
      <c r="G36" s="25" t="s">
        <v>340</v>
      </c>
      <c r="H36" s="26" t="s">
        <v>21</v>
      </c>
      <c r="I36" s="25" t="s">
        <v>340</v>
      </c>
      <c r="J36" s="27"/>
      <c r="K36" s="52" t="s">
        <v>21</v>
      </c>
      <c r="L36" s="29" t="s">
        <v>68</v>
      </c>
      <c r="M36" s="54" t="s">
        <v>21</v>
      </c>
      <c r="N36" s="29" t="s">
        <v>68</v>
      </c>
      <c r="O36" s="54" t="s">
        <v>21</v>
      </c>
      <c r="P36" s="29" t="s">
        <v>68</v>
      </c>
      <c r="Q36" s="27"/>
      <c r="R36" s="26" t="s">
        <v>21</v>
      </c>
      <c r="S36" s="25" t="s">
        <v>69</v>
      </c>
      <c r="T36" s="26" t="s">
        <v>21</v>
      </c>
      <c r="U36" s="25" t="s">
        <v>70</v>
      </c>
      <c r="V36" s="26" t="s">
        <v>21</v>
      </c>
      <c r="W36" s="25" t="s">
        <v>71</v>
      </c>
      <c r="X36" s="27"/>
      <c r="Y36" s="31" t="s">
        <v>72</v>
      </c>
      <c r="Z36" s="136" t="s">
        <v>233</v>
      </c>
      <c r="AA36" s="31" t="s">
        <v>21</v>
      </c>
      <c r="AB36" s="136" t="s">
        <v>74</v>
      </c>
      <c r="AC36" s="27"/>
      <c r="AD36" s="26" t="s">
        <v>84</v>
      </c>
      <c r="AE36" s="79" t="s">
        <v>113</v>
      </c>
      <c r="AF36" s="26" t="s">
        <v>21</v>
      </c>
      <c r="AG36" s="33" t="s">
        <v>341</v>
      </c>
      <c r="AH36" s="26" t="s">
        <v>21</v>
      </c>
      <c r="AI36" s="25" t="s">
        <v>410</v>
      </c>
      <c r="AJ36" s="27"/>
      <c r="AK36" s="26" t="s">
        <v>84</v>
      </c>
      <c r="AL36" s="25" t="s">
        <v>100</v>
      </c>
      <c r="AM36" s="26" t="s">
        <v>84</v>
      </c>
      <c r="AN36" s="35" t="s">
        <v>130</v>
      </c>
      <c r="AO36" s="26" t="s">
        <v>84</v>
      </c>
      <c r="AP36" s="35" t="s">
        <v>131</v>
      </c>
      <c r="AQ36" s="27"/>
      <c r="AR36" s="36" t="s">
        <v>21</v>
      </c>
      <c r="AS36" s="44" t="s">
        <v>81</v>
      </c>
      <c r="AT36" s="36" t="s">
        <v>21</v>
      </c>
      <c r="AU36" s="44" t="s">
        <v>82</v>
      </c>
      <c r="AV36" s="36" t="s">
        <v>84</v>
      </c>
      <c r="AW36" s="44" t="s">
        <v>160</v>
      </c>
      <c r="AX36" s="36" t="s">
        <v>84</v>
      </c>
      <c r="AY36" s="38" t="s">
        <v>85</v>
      </c>
      <c r="AZ36" s="27"/>
      <c r="BA36" s="39" t="s">
        <v>84</v>
      </c>
      <c r="BB36" s="156" t="s">
        <v>343</v>
      </c>
      <c r="BC36" s="39" t="s">
        <v>84</v>
      </c>
      <c r="BD36" s="156" t="s">
        <v>344</v>
      </c>
      <c r="BE36" s="39" t="s">
        <v>84</v>
      </c>
      <c r="BF36" s="157" t="s">
        <v>345</v>
      </c>
      <c r="BG36" s="27"/>
      <c r="BH36" s="36" t="s">
        <v>21</v>
      </c>
      <c r="BI36" s="25" t="s">
        <v>88</v>
      </c>
      <c r="BJ36" s="36" t="s">
        <v>21</v>
      </c>
      <c r="BK36" s="25" t="s">
        <v>89</v>
      </c>
      <c r="BL36" s="27"/>
      <c r="BM36" s="60" t="s">
        <v>21</v>
      </c>
      <c r="BN36" s="138" t="s">
        <v>237</v>
      </c>
      <c r="BO36" s="27"/>
      <c r="BP36" s="36" t="s">
        <v>21</v>
      </c>
      <c r="BQ36" s="44" t="s">
        <v>91</v>
      </c>
      <c r="BR36" s="36" t="s">
        <v>21</v>
      </c>
      <c r="BS36" s="38" t="s">
        <v>92</v>
      </c>
      <c r="BT36" s="45"/>
      <c r="BU36" s="62"/>
      <c r="BV36" s="64"/>
      <c r="BW36" s="48"/>
      <c r="BX36" s="64"/>
      <c r="BY36" s="63">
        <v>6</v>
      </c>
      <c r="BZ36" s="50"/>
      <c r="CA36" s="65" t="s">
        <v>21</v>
      </c>
      <c r="CB36" s="116"/>
      <c r="CC36" s="116"/>
      <c r="CD36" s="116"/>
      <c r="CE36" s="116"/>
      <c r="CF36" s="116"/>
      <c r="CG36" s="116"/>
      <c r="CH36" s="116"/>
      <c r="CI36" s="116"/>
      <c r="CJ36" s="116"/>
      <c r="CK36" s="116"/>
      <c r="CL36" s="116"/>
      <c r="CM36" s="116"/>
      <c r="CN36" s="116"/>
      <c r="CO36" s="116"/>
      <c r="CP36" s="116"/>
    </row>
    <row r="37" spans="1:94" ht="36" customHeight="1">
      <c r="A37" s="22">
        <v>25</v>
      </c>
      <c r="B37" s="155" t="s">
        <v>168</v>
      </c>
      <c r="C37" s="155" t="s">
        <v>193</v>
      </c>
      <c r="D37" s="155" t="s">
        <v>411</v>
      </c>
      <c r="E37" s="15"/>
      <c r="F37" s="26" t="s">
        <v>84</v>
      </c>
      <c r="G37" s="78" t="s">
        <v>365</v>
      </c>
      <c r="H37" s="26" t="s">
        <v>84</v>
      </c>
      <c r="I37" s="78" t="s">
        <v>365</v>
      </c>
      <c r="J37" s="27"/>
      <c r="K37" s="52" t="s">
        <v>84</v>
      </c>
      <c r="L37" s="53" t="s">
        <v>98</v>
      </c>
      <c r="M37" s="54" t="s">
        <v>84</v>
      </c>
      <c r="N37" s="53" t="s">
        <v>98</v>
      </c>
      <c r="O37" s="54" t="s">
        <v>84</v>
      </c>
      <c r="P37" s="53" t="s">
        <v>98</v>
      </c>
      <c r="Q37" s="27"/>
      <c r="R37" s="26" t="s">
        <v>21</v>
      </c>
      <c r="S37" s="25" t="s">
        <v>69</v>
      </c>
      <c r="T37" s="26" t="s">
        <v>21</v>
      </c>
      <c r="U37" s="25" t="s">
        <v>70</v>
      </c>
      <c r="V37" s="26" t="s">
        <v>21</v>
      </c>
      <c r="W37" s="25" t="s">
        <v>71</v>
      </c>
      <c r="X37" s="27"/>
      <c r="Y37" s="31" t="s">
        <v>84</v>
      </c>
      <c r="Z37" s="136" t="s">
        <v>127</v>
      </c>
      <c r="AA37" s="31" t="s">
        <v>84</v>
      </c>
      <c r="AB37" s="136" t="s">
        <v>127</v>
      </c>
      <c r="AC37" s="27"/>
      <c r="AD37" s="26" t="s">
        <v>84</v>
      </c>
      <c r="AE37" s="33" t="s">
        <v>113</v>
      </c>
      <c r="AF37" s="26" t="s">
        <v>84</v>
      </c>
      <c r="AG37" s="33" t="s">
        <v>349</v>
      </c>
      <c r="AH37" s="26" t="s">
        <v>75</v>
      </c>
      <c r="AI37" s="33" t="s">
        <v>76</v>
      </c>
      <c r="AJ37" s="27"/>
      <c r="AK37" s="26" t="s">
        <v>84</v>
      </c>
      <c r="AL37" s="25" t="s">
        <v>100</v>
      </c>
      <c r="AM37" s="26" t="s">
        <v>84</v>
      </c>
      <c r="AN37" s="35" t="s">
        <v>130</v>
      </c>
      <c r="AO37" s="26" t="s">
        <v>84</v>
      </c>
      <c r="AP37" s="35" t="s">
        <v>131</v>
      </c>
      <c r="AQ37" s="27"/>
      <c r="AR37" s="36" t="s">
        <v>21</v>
      </c>
      <c r="AS37" s="44" t="s">
        <v>81</v>
      </c>
      <c r="AT37" s="36" t="s">
        <v>75</v>
      </c>
      <c r="AU37" s="44" t="s">
        <v>139</v>
      </c>
      <c r="AV37" s="36" t="s">
        <v>21</v>
      </c>
      <c r="AW37" s="44" t="s">
        <v>83</v>
      </c>
      <c r="AX37" s="36" t="s">
        <v>84</v>
      </c>
      <c r="AY37" s="38" t="s">
        <v>85</v>
      </c>
      <c r="AZ37" s="27"/>
      <c r="BA37" s="39" t="s">
        <v>84</v>
      </c>
      <c r="BB37" s="156" t="s">
        <v>343</v>
      </c>
      <c r="BC37" s="39" t="s">
        <v>84</v>
      </c>
      <c r="BD37" s="156" t="s">
        <v>344</v>
      </c>
      <c r="BE37" s="39" t="s">
        <v>84</v>
      </c>
      <c r="BF37" s="157" t="s">
        <v>345</v>
      </c>
      <c r="BG37" s="27"/>
      <c r="BH37" s="36" t="s">
        <v>84</v>
      </c>
      <c r="BI37" s="25" t="s">
        <v>104</v>
      </c>
      <c r="BJ37" s="36" t="s">
        <v>84</v>
      </c>
      <c r="BK37" s="25" t="s">
        <v>117</v>
      </c>
      <c r="BL37" s="27"/>
      <c r="BM37" s="60" t="s">
        <v>84</v>
      </c>
      <c r="BN37" s="33" t="s">
        <v>412</v>
      </c>
      <c r="BO37" s="27"/>
      <c r="BP37" s="36" t="s">
        <v>21</v>
      </c>
      <c r="BQ37" s="44" t="s">
        <v>91</v>
      </c>
      <c r="BR37" s="36" t="s">
        <v>21</v>
      </c>
      <c r="BS37" s="38" t="s">
        <v>92</v>
      </c>
      <c r="BT37" s="45"/>
      <c r="BU37" s="62"/>
      <c r="BV37" s="63">
        <v>3</v>
      </c>
      <c r="BW37" s="48"/>
      <c r="BX37" s="64"/>
      <c r="BY37" s="63">
        <v>6</v>
      </c>
      <c r="BZ37" s="50"/>
      <c r="CA37" s="65" t="s">
        <v>21</v>
      </c>
      <c r="CB37" s="116"/>
      <c r="CC37" s="116"/>
      <c r="CD37" s="116"/>
      <c r="CE37" s="116"/>
      <c r="CF37" s="116"/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</row>
    <row r="38" spans="1:94" ht="36" customHeight="1">
      <c r="A38" s="22">
        <v>26</v>
      </c>
      <c r="B38" s="155" t="s">
        <v>413</v>
      </c>
      <c r="C38" s="155" t="s">
        <v>106</v>
      </c>
      <c r="D38" s="155" t="s">
        <v>414</v>
      </c>
      <c r="E38" s="15"/>
      <c r="F38" s="26" t="s">
        <v>84</v>
      </c>
      <c r="G38" s="78" t="s">
        <v>365</v>
      </c>
      <c r="H38" s="26" t="s">
        <v>84</v>
      </c>
      <c r="I38" s="78" t="s">
        <v>365</v>
      </c>
      <c r="J38" s="27"/>
      <c r="K38" s="52" t="s">
        <v>84</v>
      </c>
      <c r="L38" s="53" t="s">
        <v>98</v>
      </c>
      <c r="M38" s="54" t="s">
        <v>21</v>
      </c>
      <c r="N38" s="29" t="s">
        <v>68</v>
      </c>
      <c r="O38" s="54" t="s">
        <v>21</v>
      </c>
      <c r="P38" s="29" t="s">
        <v>68</v>
      </c>
      <c r="Q38" s="27"/>
      <c r="R38" s="26" t="s">
        <v>21</v>
      </c>
      <c r="S38" s="25" t="s">
        <v>69</v>
      </c>
      <c r="T38" s="26" t="s">
        <v>21</v>
      </c>
      <c r="U38" s="25" t="s">
        <v>70</v>
      </c>
      <c r="V38" s="26" t="s">
        <v>21</v>
      </c>
      <c r="W38" s="25" t="s">
        <v>71</v>
      </c>
      <c r="X38" s="27"/>
      <c r="Y38" s="31" t="s">
        <v>75</v>
      </c>
      <c r="Z38" s="136" t="s">
        <v>248</v>
      </c>
      <c r="AA38" s="31" t="s">
        <v>84</v>
      </c>
      <c r="AB38" s="136" t="s">
        <v>127</v>
      </c>
      <c r="AC38" s="27"/>
      <c r="AD38" s="26" t="s">
        <v>75</v>
      </c>
      <c r="AE38" s="33" t="s">
        <v>76</v>
      </c>
      <c r="AF38" s="26" t="s">
        <v>84</v>
      </c>
      <c r="AG38" s="33" t="s">
        <v>349</v>
      </c>
      <c r="AH38" s="26" t="s">
        <v>75</v>
      </c>
      <c r="AI38" s="33" t="s">
        <v>76</v>
      </c>
      <c r="AJ38" s="27"/>
      <c r="AK38" s="26" t="s">
        <v>75</v>
      </c>
      <c r="AL38" s="25" t="s">
        <v>129</v>
      </c>
      <c r="AM38" s="26" t="s">
        <v>75</v>
      </c>
      <c r="AN38" s="35" t="s">
        <v>101</v>
      </c>
      <c r="AO38" s="26" t="s">
        <v>75</v>
      </c>
      <c r="AP38" s="35" t="s">
        <v>102</v>
      </c>
      <c r="AQ38" s="27"/>
      <c r="AR38" s="36" t="s">
        <v>84</v>
      </c>
      <c r="AS38" s="44" t="s">
        <v>138</v>
      </c>
      <c r="AT38" s="36" t="s">
        <v>75</v>
      </c>
      <c r="AU38" s="44" t="s">
        <v>139</v>
      </c>
      <c r="AV38" s="36" t="s">
        <v>21</v>
      </c>
      <c r="AW38" s="44" t="s">
        <v>83</v>
      </c>
      <c r="AX38" s="36" t="s">
        <v>21</v>
      </c>
      <c r="AY38" s="87" t="s">
        <v>103</v>
      </c>
      <c r="AZ38" s="27"/>
      <c r="BA38" s="39" t="s">
        <v>84</v>
      </c>
      <c r="BB38" s="156" t="s">
        <v>343</v>
      </c>
      <c r="BC38" s="39" t="s">
        <v>84</v>
      </c>
      <c r="BD38" s="156" t="s">
        <v>344</v>
      </c>
      <c r="BE38" s="39" t="s">
        <v>84</v>
      </c>
      <c r="BF38" s="157" t="s">
        <v>345</v>
      </c>
      <c r="BG38" s="27"/>
      <c r="BH38" s="36" t="s">
        <v>84</v>
      </c>
      <c r="BI38" s="25" t="s">
        <v>104</v>
      </c>
      <c r="BJ38" s="36" t="s">
        <v>75</v>
      </c>
      <c r="BK38" s="25" t="s">
        <v>262</v>
      </c>
      <c r="BL38" s="27"/>
      <c r="BM38" s="60" t="s">
        <v>21</v>
      </c>
      <c r="BN38" s="138" t="s">
        <v>237</v>
      </c>
      <c r="BO38" s="27"/>
      <c r="BP38" s="36" t="s">
        <v>21</v>
      </c>
      <c r="BQ38" s="44" t="s">
        <v>91</v>
      </c>
      <c r="BR38" s="36" t="s">
        <v>21</v>
      </c>
      <c r="BS38" s="38" t="s">
        <v>92</v>
      </c>
      <c r="BT38" s="45"/>
      <c r="BU38" s="62"/>
      <c r="BV38" s="63">
        <v>11</v>
      </c>
      <c r="BW38" s="48"/>
      <c r="BX38" s="64"/>
      <c r="BY38" s="63">
        <v>6</v>
      </c>
      <c r="BZ38" s="50"/>
      <c r="CA38" s="65" t="s">
        <v>75</v>
      </c>
      <c r="CB38" s="116"/>
      <c r="CC38" s="116"/>
      <c r="CD38" s="116"/>
      <c r="CE38" s="116"/>
      <c r="CF38" s="116"/>
      <c r="CG38" s="116"/>
      <c r="CH38" s="116"/>
      <c r="CI38" s="116"/>
      <c r="CJ38" s="116"/>
      <c r="CK38" s="116"/>
      <c r="CL38" s="116"/>
      <c r="CM38" s="116"/>
      <c r="CN38" s="116"/>
      <c r="CO38" s="116"/>
      <c r="CP38" s="116"/>
    </row>
    <row r="39" spans="1:94" ht="36" customHeight="1">
      <c r="A39" s="22">
        <v>27</v>
      </c>
      <c r="B39" s="66" t="s">
        <v>111</v>
      </c>
      <c r="C39" s="66" t="s">
        <v>264</v>
      </c>
      <c r="D39" s="66" t="s">
        <v>415</v>
      </c>
      <c r="E39" s="15"/>
      <c r="F39" s="26" t="s">
        <v>109</v>
      </c>
      <c r="G39" s="68"/>
      <c r="H39" s="26" t="s">
        <v>109</v>
      </c>
      <c r="I39" s="68"/>
      <c r="J39" s="27"/>
      <c r="K39" s="69"/>
      <c r="L39" s="70"/>
      <c r="M39" s="71"/>
      <c r="N39" s="84"/>
      <c r="O39" s="71" t="s">
        <v>109</v>
      </c>
      <c r="P39" s="72"/>
      <c r="Q39" s="27"/>
      <c r="R39" s="67"/>
      <c r="S39" s="68"/>
      <c r="T39" s="67"/>
      <c r="U39" s="68"/>
      <c r="V39" s="67" t="s">
        <v>109</v>
      </c>
      <c r="W39" s="68"/>
      <c r="X39" s="27"/>
      <c r="Y39" s="31" t="s">
        <v>75</v>
      </c>
      <c r="Z39" s="136" t="s">
        <v>248</v>
      </c>
      <c r="AA39" s="31" t="s">
        <v>75</v>
      </c>
      <c r="AB39" s="136" t="s">
        <v>248</v>
      </c>
      <c r="AC39" s="27"/>
      <c r="AD39" s="67"/>
      <c r="AE39" s="62"/>
      <c r="AF39" s="67"/>
      <c r="AG39" s="46"/>
      <c r="AH39" s="67" t="s">
        <v>109</v>
      </c>
      <c r="AI39" s="68"/>
      <c r="AJ39" s="27"/>
      <c r="AK39" s="26" t="s">
        <v>109</v>
      </c>
      <c r="AL39" s="72"/>
      <c r="AM39" s="26" t="s">
        <v>109</v>
      </c>
      <c r="AN39" s="68"/>
      <c r="AO39" s="26" t="s">
        <v>109</v>
      </c>
      <c r="AP39" s="68"/>
      <c r="AQ39" s="27"/>
      <c r="AR39" s="74"/>
      <c r="AS39" s="68"/>
      <c r="AT39" s="74"/>
      <c r="AU39" s="68"/>
      <c r="AV39" s="74"/>
      <c r="AW39" s="68"/>
      <c r="AX39" s="74" t="s">
        <v>109</v>
      </c>
      <c r="AY39" s="68"/>
      <c r="AZ39" s="27"/>
      <c r="BA39" s="39"/>
      <c r="BB39" s="156"/>
      <c r="BC39" s="39"/>
      <c r="BD39" s="62"/>
      <c r="BE39" s="39" t="s">
        <v>109</v>
      </c>
      <c r="BF39" s="62"/>
      <c r="BG39" s="27"/>
      <c r="BH39" s="74"/>
      <c r="BI39" s="68"/>
      <c r="BJ39" s="74" t="s">
        <v>109</v>
      </c>
      <c r="BK39" s="68"/>
      <c r="BL39" s="27"/>
      <c r="BM39" s="76" t="s">
        <v>109</v>
      </c>
      <c r="BN39" s="46"/>
      <c r="BO39" s="27"/>
      <c r="BP39" s="74" t="s">
        <v>109</v>
      </c>
      <c r="BQ39" s="68"/>
      <c r="BR39" s="74" t="s">
        <v>109</v>
      </c>
      <c r="BS39" s="68"/>
      <c r="BT39" s="45"/>
      <c r="BU39" s="62"/>
      <c r="BV39" s="64"/>
      <c r="BW39" s="48"/>
      <c r="BX39" s="64"/>
      <c r="BY39" s="64"/>
      <c r="BZ39" s="50"/>
      <c r="CA39" s="77" t="s">
        <v>109</v>
      </c>
      <c r="CB39" s="116"/>
      <c r="CC39" s="116"/>
      <c r="CD39" s="116"/>
      <c r="CE39" s="116"/>
      <c r="CF39" s="116"/>
      <c r="CG39" s="116"/>
      <c r="CH39" s="116"/>
      <c r="CI39" s="116"/>
      <c r="CJ39" s="116"/>
      <c r="CK39" s="116"/>
      <c r="CL39" s="116"/>
      <c r="CM39" s="116"/>
      <c r="CN39" s="116"/>
      <c r="CO39" s="116"/>
      <c r="CP39" s="116"/>
    </row>
    <row r="40" spans="1:94" ht="36" customHeight="1">
      <c r="A40" s="22">
        <v>28</v>
      </c>
      <c r="B40" s="66" t="s">
        <v>145</v>
      </c>
      <c r="C40" s="66" t="s">
        <v>416</v>
      </c>
      <c r="D40" s="66" t="s">
        <v>417</v>
      </c>
      <c r="E40" s="15"/>
      <c r="F40" s="26" t="s">
        <v>109</v>
      </c>
      <c r="G40" s="68"/>
      <c r="H40" s="26" t="s">
        <v>109</v>
      </c>
      <c r="I40" s="68"/>
      <c r="J40" s="27"/>
      <c r="K40" s="69"/>
      <c r="L40" s="62"/>
      <c r="M40" s="71"/>
      <c r="N40" s="62"/>
      <c r="O40" s="71" t="s">
        <v>109</v>
      </c>
      <c r="P40" s="62"/>
      <c r="Q40" s="27"/>
      <c r="R40" s="67"/>
      <c r="S40" s="73"/>
      <c r="T40" s="67"/>
      <c r="U40" s="73"/>
      <c r="V40" s="67" t="s">
        <v>109</v>
      </c>
      <c r="W40" s="73"/>
      <c r="X40" s="27"/>
      <c r="Y40" s="31" t="s">
        <v>75</v>
      </c>
      <c r="Z40" s="136" t="s">
        <v>248</v>
      </c>
      <c r="AA40" s="31" t="s">
        <v>75</v>
      </c>
      <c r="AB40" s="136" t="s">
        <v>248</v>
      </c>
      <c r="AC40" s="27"/>
      <c r="AD40" s="67"/>
      <c r="AE40" s="68"/>
      <c r="AF40" s="67"/>
      <c r="AG40" s="68"/>
      <c r="AH40" s="67" t="s">
        <v>109</v>
      </c>
      <c r="AI40" s="68"/>
      <c r="AJ40" s="27"/>
      <c r="AK40" s="26" t="s">
        <v>109</v>
      </c>
      <c r="AL40" s="73"/>
      <c r="AM40" s="26" t="s">
        <v>109</v>
      </c>
      <c r="AN40" s="73"/>
      <c r="AO40" s="26" t="s">
        <v>109</v>
      </c>
      <c r="AP40" s="73"/>
      <c r="AQ40" s="27"/>
      <c r="AR40" s="74"/>
      <c r="AS40" s="68"/>
      <c r="AT40" s="74"/>
      <c r="AU40" s="68"/>
      <c r="AV40" s="74"/>
      <c r="AW40" s="68"/>
      <c r="AX40" s="74" t="s">
        <v>109</v>
      </c>
      <c r="AY40" s="68"/>
      <c r="AZ40" s="27"/>
      <c r="BA40" s="39"/>
      <c r="BB40" s="156"/>
      <c r="BC40" s="39"/>
      <c r="BD40" s="62"/>
      <c r="BE40" s="39" t="s">
        <v>109</v>
      </c>
      <c r="BF40" s="62"/>
      <c r="BG40" s="27"/>
      <c r="BH40" s="74"/>
      <c r="BI40" s="68"/>
      <c r="BJ40" s="74" t="s">
        <v>109</v>
      </c>
      <c r="BK40" s="68"/>
      <c r="BL40" s="27"/>
      <c r="BM40" s="76" t="s">
        <v>109</v>
      </c>
      <c r="BN40" s="68"/>
      <c r="BO40" s="27"/>
      <c r="BP40" s="74" t="s">
        <v>109</v>
      </c>
      <c r="BQ40" s="68"/>
      <c r="BR40" s="74" t="s">
        <v>109</v>
      </c>
      <c r="BS40" s="68"/>
      <c r="BT40" s="45"/>
      <c r="BU40" s="62"/>
      <c r="BV40" s="64"/>
      <c r="BW40" s="48"/>
      <c r="BX40" s="64"/>
      <c r="BY40" s="64"/>
      <c r="BZ40" s="50"/>
      <c r="CA40" s="77" t="s">
        <v>109</v>
      </c>
      <c r="CB40" s="116"/>
      <c r="CC40" s="116"/>
      <c r="CD40" s="116"/>
      <c r="CE40" s="116"/>
      <c r="CF40" s="116"/>
      <c r="CG40" s="116"/>
      <c r="CH40" s="116"/>
      <c r="CI40" s="116"/>
      <c r="CJ40" s="116"/>
      <c r="CK40" s="116"/>
      <c r="CL40" s="116"/>
      <c r="CM40" s="116"/>
      <c r="CN40" s="116"/>
      <c r="CO40" s="116"/>
      <c r="CP40" s="116"/>
    </row>
    <row r="41" spans="1:94" ht="36" customHeight="1">
      <c r="A41" s="22">
        <v>29</v>
      </c>
      <c r="B41" s="164" t="s">
        <v>145</v>
      </c>
      <c r="C41" s="164" t="s">
        <v>416</v>
      </c>
      <c r="D41" s="164" t="s">
        <v>418</v>
      </c>
      <c r="E41" s="15"/>
      <c r="F41" s="26" t="s">
        <v>109</v>
      </c>
      <c r="G41" s="83"/>
      <c r="H41" s="26" t="s">
        <v>109</v>
      </c>
      <c r="I41" s="83"/>
      <c r="J41" s="27"/>
      <c r="K41" s="69"/>
      <c r="L41" s="46"/>
      <c r="M41" s="71"/>
      <c r="N41" s="70"/>
      <c r="O41" s="71" t="s">
        <v>109</v>
      </c>
      <c r="P41" s="72"/>
      <c r="Q41" s="27"/>
      <c r="R41" s="67"/>
      <c r="S41" s="68"/>
      <c r="T41" s="67"/>
      <c r="U41" s="68"/>
      <c r="V41" s="67" t="s">
        <v>109</v>
      </c>
      <c r="W41" s="68"/>
      <c r="X41" s="27"/>
      <c r="Y41" s="31" t="s">
        <v>75</v>
      </c>
      <c r="Z41" s="136" t="s">
        <v>248</v>
      </c>
      <c r="AA41" s="31" t="s">
        <v>75</v>
      </c>
      <c r="AB41" s="136" t="s">
        <v>248</v>
      </c>
      <c r="AC41" s="27"/>
      <c r="AD41" s="67"/>
      <c r="AE41" s="46"/>
      <c r="AF41" s="67"/>
      <c r="AG41" s="46"/>
      <c r="AH41" s="67" t="s">
        <v>109</v>
      </c>
      <c r="AI41" s="68"/>
      <c r="AJ41" s="27"/>
      <c r="AK41" s="26" t="s">
        <v>109</v>
      </c>
      <c r="AL41" s="72"/>
      <c r="AM41" s="26" t="s">
        <v>109</v>
      </c>
      <c r="AN41" s="68"/>
      <c r="AO41" s="26" t="s">
        <v>109</v>
      </c>
      <c r="AP41" s="68"/>
      <c r="AQ41" s="27"/>
      <c r="AR41" s="74"/>
      <c r="AS41" s="68"/>
      <c r="AT41" s="74"/>
      <c r="AU41" s="68"/>
      <c r="AV41" s="74"/>
      <c r="AW41" s="68"/>
      <c r="AX41" s="74" t="s">
        <v>109</v>
      </c>
      <c r="AY41" s="68"/>
      <c r="AZ41" s="27"/>
      <c r="BA41" s="39"/>
      <c r="BB41" s="156"/>
      <c r="BC41" s="39"/>
      <c r="BD41" s="62"/>
      <c r="BE41" s="39" t="s">
        <v>109</v>
      </c>
      <c r="BF41" s="62"/>
      <c r="BG41" s="27"/>
      <c r="BH41" s="74"/>
      <c r="BI41" s="68"/>
      <c r="BJ41" s="74" t="s">
        <v>109</v>
      </c>
      <c r="BK41" s="68"/>
      <c r="BL41" s="27"/>
      <c r="BM41" s="76" t="s">
        <v>109</v>
      </c>
      <c r="BN41" s="46"/>
      <c r="BO41" s="27"/>
      <c r="BP41" s="74" t="s">
        <v>109</v>
      </c>
      <c r="BQ41" s="68"/>
      <c r="BR41" s="74" t="s">
        <v>109</v>
      </c>
      <c r="BS41" s="68"/>
      <c r="BT41" s="45"/>
      <c r="BU41" s="62"/>
      <c r="BV41" s="64"/>
      <c r="BW41" s="48"/>
      <c r="BX41" s="64"/>
      <c r="BY41" s="64"/>
      <c r="BZ41" s="50"/>
      <c r="CA41" s="77" t="s">
        <v>109</v>
      </c>
      <c r="CB41" s="116"/>
      <c r="CC41" s="116"/>
      <c r="CD41" s="116"/>
      <c r="CE41" s="116"/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</row>
    <row r="42" spans="1:94" ht="36" customHeight="1">
      <c r="A42" s="22">
        <v>30</v>
      </c>
      <c r="B42" s="155" t="s">
        <v>328</v>
      </c>
      <c r="C42" s="155" t="s">
        <v>419</v>
      </c>
      <c r="D42" s="155" t="s">
        <v>420</v>
      </c>
      <c r="E42" s="15"/>
      <c r="F42" s="26" t="s">
        <v>84</v>
      </c>
      <c r="G42" s="78" t="s">
        <v>365</v>
      </c>
      <c r="H42" s="26" t="s">
        <v>84</v>
      </c>
      <c r="I42" s="78" t="s">
        <v>365</v>
      </c>
      <c r="J42" s="27"/>
      <c r="K42" s="52" t="s">
        <v>21</v>
      </c>
      <c r="L42" s="29" t="s">
        <v>68</v>
      </c>
      <c r="M42" s="54" t="s">
        <v>21</v>
      </c>
      <c r="N42" s="29" t="s">
        <v>68</v>
      </c>
      <c r="O42" s="54" t="s">
        <v>84</v>
      </c>
      <c r="P42" s="53" t="s">
        <v>98</v>
      </c>
      <c r="Q42" s="27"/>
      <c r="R42" s="26" t="s">
        <v>21</v>
      </c>
      <c r="S42" s="25" t="s">
        <v>69</v>
      </c>
      <c r="T42" s="26" t="s">
        <v>21</v>
      </c>
      <c r="U42" s="25" t="s">
        <v>70</v>
      </c>
      <c r="V42" s="26" t="s">
        <v>21</v>
      </c>
      <c r="W42" s="25" t="s">
        <v>71</v>
      </c>
      <c r="X42" s="27"/>
      <c r="Y42" s="31" t="s">
        <v>75</v>
      </c>
      <c r="Z42" s="136" t="s">
        <v>248</v>
      </c>
      <c r="AA42" s="31" t="s">
        <v>84</v>
      </c>
      <c r="AB42" s="136" t="s">
        <v>127</v>
      </c>
      <c r="AC42" s="27"/>
      <c r="AD42" s="26" t="s">
        <v>75</v>
      </c>
      <c r="AE42" s="33" t="s">
        <v>76</v>
      </c>
      <c r="AF42" s="26" t="s">
        <v>84</v>
      </c>
      <c r="AG42" s="25" t="s">
        <v>349</v>
      </c>
      <c r="AH42" s="26" t="s">
        <v>84</v>
      </c>
      <c r="AI42" s="25" t="s">
        <v>342</v>
      </c>
      <c r="AJ42" s="27"/>
      <c r="AK42" s="26" t="s">
        <v>75</v>
      </c>
      <c r="AL42" s="57" t="s">
        <v>129</v>
      </c>
      <c r="AM42" s="26" t="s">
        <v>84</v>
      </c>
      <c r="AN42" s="25" t="s">
        <v>130</v>
      </c>
      <c r="AO42" s="26" t="s">
        <v>84</v>
      </c>
      <c r="AP42" s="25" t="s">
        <v>131</v>
      </c>
      <c r="AQ42" s="27"/>
      <c r="AR42" s="36" t="s">
        <v>84</v>
      </c>
      <c r="AS42" s="44" t="s">
        <v>138</v>
      </c>
      <c r="AT42" s="36" t="s">
        <v>21</v>
      </c>
      <c r="AU42" s="44" t="s">
        <v>82</v>
      </c>
      <c r="AV42" s="36" t="s">
        <v>75</v>
      </c>
      <c r="AW42" s="44" t="s">
        <v>139</v>
      </c>
      <c r="AX42" s="36" t="s">
        <v>84</v>
      </c>
      <c r="AY42" s="38" t="s">
        <v>85</v>
      </c>
      <c r="AZ42" s="27"/>
      <c r="BA42" s="39" t="s">
        <v>84</v>
      </c>
      <c r="BB42" s="156" t="s">
        <v>343</v>
      </c>
      <c r="BC42" s="39" t="s">
        <v>84</v>
      </c>
      <c r="BD42" s="156" t="s">
        <v>344</v>
      </c>
      <c r="BE42" s="39" t="s">
        <v>84</v>
      </c>
      <c r="BF42" s="157" t="s">
        <v>345</v>
      </c>
      <c r="BG42" s="27"/>
      <c r="BH42" s="36" t="s">
        <v>21</v>
      </c>
      <c r="BI42" s="25" t="s">
        <v>88</v>
      </c>
      <c r="BJ42" s="36" t="s">
        <v>21</v>
      </c>
      <c r="BK42" s="25" t="s">
        <v>89</v>
      </c>
      <c r="BL42" s="27"/>
      <c r="BM42" s="60" t="s">
        <v>75</v>
      </c>
      <c r="BN42" s="25" t="s">
        <v>421</v>
      </c>
      <c r="BO42" s="27"/>
      <c r="BP42" s="36" t="s">
        <v>21</v>
      </c>
      <c r="BQ42" s="44" t="s">
        <v>91</v>
      </c>
      <c r="BR42" s="36" t="s">
        <v>21</v>
      </c>
      <c r="BS42" s="38" t="s">
        <v>92</v>
      </c>
      <c r="BT42" s="45"/>
      <c r="BU42" s="62"/>
      <c r="BV42" s="64"/>
      <c r="BW42" s="48"/>
      <c r="BX42" s="64"/>
      <c r="BY42" s="63">
        <v>2</v>
      </c>
      <c r="BZ42" s="50"/>
      <c r="CA42" s="65" t="s">
        <v>21</v>
      </c>
      <c r="CB42" s="116"/>
      <c r="CC42" s="116"/>
      <c r="CD42" s="116"/>
      <c r="CE42" s="116"/>
      <c r="CF42" s="116"/>
      <c r="CG42" s="116"/>
      <c r="CH42" s="116"/>
      <c r="CI42" s="116"/>
      <c r="CJ42" s="116"/>
      <c r="CK42" s="116"/>
      <c r="CL42" s="116"/>
      <c r="CM42" s="116"/>
      <c r="CN42" s="116"/>
      <c r="CO42" s="116"/>
      <c r="CP42" s="116"/>
    </row>
    <row r="43" spans="1:94" ht="36" customHeight="1">
      <c r="A43" s="22">
        <v>31</v>
      </c>
      <c r="B43" s="164" t="s">
        <v>422</v>
      </c>
      <c r="C43" s="164" t="s">
        <v>423</v>
      </c>
      <c r="D43" s="164" t="s">
        <v>424</v>
      </c>
      <c r="E43" s="15"/>
      <c r="F43" s="26" t="s">
        <v>109</v>
      </c>
      <c r="G43" s="83"/>
      <c r="H43" s="26" t="s">
        <v>109</v>
      </c>
      <c r="I43" s="83"/>
      <c r="J43" s="27"/>
      <c r="K43" s="69"/>
      <c r="L43" s="70"/>
      <c r="M43" s="71"/>
      <c r="N43" s="84"/>
      <c r="O43" s="71" t="s">
        <v>109</v>
      </c>
      <c r="P43" s="72"/>
      <c r="Q43" s="27"/>
      <c r="R43" s="67"/>
      <c r="S43" s="68"/>
      <c r="T43" s="67"/>
      <c r="U43" s="25"/>
      <c r="V43" s="67" t="s">
        <v>109</v>
      </c>
      <c r="W43" s="68"/>
      <c r="X43" s="27"/>
      <c r="Y43" s="31" t="s">
        <v>75</v>
      </c>
      <c r="Z43" s="136" t="s">
        <v>248</v>
      </c>
      <c r="AA43" s="31" t="s">
        <v>75</v>
      </c>
      <c r="AB43" s="136" t="s">
        <v>248</v>
      </c>
      <c r="AC43" s="27"/>
      <c r="AD43" s="67"/>
      <c r="AE43" s="62"/>
      <c r="AF43" s="67"/>
      <c r="AG43" s="46"/>
      <c r="AH43" s="67" t="s">
        <v>109</v>
      </c>
      <c r="AI43" s="68"/>
      <c r="AJ43" s="27"/>
      <c r="AK43" s="26" t="s">
        <v>109</v>
      </c>
      <c r="AL43" s="73"/>
      <c r="AM43" s="26" t="s">
        <v>109</v>
      </c>
      <c r="AN43" s="73"/>
      <c r="AO43" s="26" t="s">
        <v>109</v>
      </c>
      <c r="AP43" s="73"/>
      <c r="AQ43" s="27"/>
      <c r="AR43" s="74"/>
      <c r="AS43" s="68"/>
      <c r="AT43" s="74"/>
      <c r="AU43" s="68"/>
      <c r="AV43" s="74"/>
      <c r="AW43" s="68"/>
      <c r="AX43" s="74" t="s">
        <v>109</v>
      </c>
      <c r="AY43" s="68"/>
      <c r="AZ43" s="27"/>
      <c r="BA43" s="39"/>
      <c r="BB43" s="156"/>
      <c r="BC43" s="39"/>
      <c r="BD43" s="75"/>
      <c r="BE43" s="39" t="s">
        <v>109</v>
      </c>
      <c r="BF43" s="62"/>
      <c r="BG43" s="27"/>
      <c r="BH43" s="74"/>
      <c r="BI43" s="68"/>
      <c r="BJ43" s="74" t="s">
        <v>109</v>
      </c>
      <c r="BK43" s="68"/>
      <c r="BL43" s="27"/>
      <c r="BM43" s="76" t="s">
        <v>109</v>
      </c>
      <c r="BN43" s="46"/>
      <c r="BO43" s="27"/>
      <c r="BP43" s="74" t="s">
        <v>109</v>
      </c>
      <c r="BQ43" s="68"/>
      <c r="BR43" s="74" t="s">
        <v>109</v>
      </c>
      <c r="BS43" s="68"/>
      <c r="BT43" s="45"/>
      <c r="BU43" s="62"/>
      <c r="BV43" s="64"/>
      <c r="BW43" s="48"/>
      <c r="BX43" s="64"/>
      <c r="BY43" s="64"/>
      <c r="BZ43" s="50"/>
      <c r="CA43" s="77" t="s">
        <v>109</v>
      </c>
      <c r="CB43" s="116"/>
      <c r="CC43" s="116"/>
      <c r="CD43" s="116"/>
      <c r="CE43" s="116"/>
      <c r="CF43" s="116"/>
      <c r="CG43" s="116"/>
      <c r="CH43" s="116"/>
      <c r="CI43" s="116"/>
      <c r="CJ43" s="116"/>
      <c r="CK43" s="116"/>
      <c r="CL43" s="116"/>
      <c r="CM43" s="116"/>
      <c r="CN43" s="116"/>
      <c r="CO43" s="116"/>
      <c r="CP43" s="116"/>
    </row>
    <row r="44" spans="1:94" ht="36" customHeight="1">
      <c r="A44" s="22">
        <v>32</v>
      </c>
      <c r="B44" s="155" t="s">
        <v>422</v>
      </c>
      <c r="C44" s="155" t="s">
        <v>425</v>
      </c>
      <c r="D44" s="155" t="s">
        <v>426</v>
      </c>
      <c r="E44" s="15"/>
      <c r="F44" s="26" t="s">
        <v>84</v>
      </c>
      <c r="G44" s="78" t="s">
        <v>365</v>
      </c>
      <c r="H44" s="26" t="s">
        <v>84</v>
      </c>
      <c r="I44" s="78" t="s">
        <v>365</v>
      </c>
      <c r="J44" s="27"/>
      <c r="K44" s="52" t="s">
        <v>21</v>
      </c>
      <c r="L44" s="29" t="s">
        <v>68</v>
      </c>
      <c r="M44" s="54" t="s">
        <v>84</v>
      </c>
      <c r="N44" s="53" t="s">
        <v>98</v>
      </c>
      <c r="O44" s="54" t="s">
        <v>21</v>
      </c>
      <c r="P44" s="29" t="s">
        <v>68</v>
      </c>
      <c r="Q44" s="27"/>
      <c r="R44" s="26" t="s">
        <v>21</v>
      </c>
      <c r="S44" s="25" t="s">
        <v>69</v>
      </c>
      <c r="T44" s="26" t="s">
        <v>21</v>
      </c>
      <c r="U44" s="25" t="s">
        <v>70</v>
      </c>
      <c r="V44" s="26" t="s">
        <v>21</v>
      </c>
      <c r="W44" s="25" t="s">
        <v>71</v>
      </c>
      <c r="X44" s="27"/>
      <c r="Y44" s="31" t="s">
        <v>84</v>
      </c>
      <c r="Z44" s="136" t="s">
        <v>127</v>
      </c>
      <c r="AA44" s="31" t="s">
        <v>75</v>
      </c>
      <c r="AB44" s="136" t="s">
        <v>248</v>
      </c>
      <c r="AC44" s="27"/>
      <c r="AD44" s="26" t="s">
        <v>75</v>
      </c>
      <c r="AE44" s="33" t="s">
        <v>76</v>
      </c>
      <c r="AF44" s="26" t="s">
        <v>75</v>
      </c>
      <c r="AG44" s="33" t="s">
        <v>76</v>
      </c>
      <c r="AH44" s="26" t="s">
        <v>84</v>
      </c>
      <c r="AI44" s="25" t="s">
        <v>342</v>
      </c>
      <c r="AJ44" s="27"/>
      <c r="AK44" s="26" t="s">
        <v>75</v>
      </c>
      <c r="AL44" s="35" t="s">
        <v>129</v>
      </c>
      <c r="AM44" s="26" t="s">
        <v>84</v>
      </c>
      <c r="AN44" s="35" t="s">
        <v>130</v>
      </c>
      <c r="AO44" s="26" t="s">
        <v>84</v>
      </c>
      <c r="AP44" s="35" t="s">
        <v>131</v>
      </c>
      <c r="AQ44" s="27"/>
      <c r="AR44" s="36" t="s">
        <v>21</v>
      </c>
      <c r="AS44" s="44" t="s">
        <v>81</v>
      </c>
      <c r="AT44" s="36" t="s">
        <v>75</v>
      </c>
      <c r="AU44" s="44" t="s">
        <v>139</v>
      </c>
      <c r="AV44" s="36" t="s">
        <v>84</v>
      </c>
      <c r="AW44" s="44" t="s">
        <v>160</v>
      </c>
      <c r="AX44" s="36" t="s">
        <v>84</v>
      </c>
      <c r="AY44" s="38" t="s">
        <v>85</v>
      </c>
      <c r="AZ44" s="27"/>
      <c r="BA44" s="39" t="s">
        <v>84</v>
      </c>
      <c r="BB44" s="156" t="s">
        <v>343</v>
      </c>
      <c r="BC44" s="39" t="s">
        <v>84</v>
      </c>
      <c r="BD44" s="156" t="s">
        <v>344</v>
      </c>
      <c r="BE44" s="39" t="s">
        <v>84</v>
      </c>
      <c r="BF44" s="157" t="s">
        <v>345</v>
      </c>
      <c r="BG44" s="27"/>
      <c r="BH44" s="36" t="s">
        <v>75</v>
      </c>
      <c r="BI44" s="25" t="s">
        <v>140</v>
      </c>
      <c r="BJ44" s="36" t="s">
        <v>75</v>
      </c>
      <c r="BK44" s="25" t="s">
        <v>262</v>
      </c>
      <c r="BL44" s="27"/>
      <c r="BM44" s="60" t="s">
        <v>84</v>
      </c>
      <c r="BN44" s="33" t="s">
        <v>427</v>
      </c>
      <c r="BO44" s="27"/>
      <c r="BP44" s="36" t="s">
        <v>21</v>
      </c>
      <c r="BQ44" s="44" t="s">
        <v>91</v>
      </c>
      <c r="BR44" s="36" t="s">
        <v>21</v>
      </c>
      <c r="BS44" s="38" t="s">
        <v>92</v>
      </c>
      <c r="BT44" s="45"/>
      <c r="BU44" s="79">
        <v>2</v>
      </c>
      <c r="BV44" s="63">
        <v>8</v>
      </c>
      <c r="BW44" s="48"/>
      <c r="BX44" s="64"/>
      <c r="BY44" s="63">
        <v>9</v>
      </c>
      <c r="BZ44" s="50"/>
      <c r="CA44" s="65" t="s">
        <v>75</v>
      </c>
      <c r="CB44" s="116"/>
      <c r="CC44" s="116"/>
      <c r="CD44" s="116"/>
      <c r="CE44" s="116"/>
      <c r="CF44" s="116"/>
      <c r="CG44" s="116"/>
      <c r="CH44" s="116"/>
      <c r="CI44" s="116"/>
      <c r="CJ44" s="116"/>
      <c r="CK44" s="116"/>
      <c r="CL44" s="116"/>
      <c r="CM44" s="116"/>
      <c r="CN44" s="116"/>
      <c r="CO44" s="116"/>
      <c r="CP44" s="116"/>
    </row>
    <row r="45" spans="1:94" ht="36" customHeight="1">
      <c r="A45" s="22">
        <v>33</v>
      </c>
      <c r="B45" s="164" t="s">
        <v>428</v>
      </c>
      <c r="C45" s="164" t="s">
        <v>283</v>
      </c>
      <c r="D45" s="164" t="s">
        <v>429</v>
      </c>
      <c r="E45" s="15"/>
      <c r="F45" s="26" t="s">
        <v>109</v>
      </c>
      <c r="G45" s="68"/>
      <c r="H45" s="26" t="s">
        <v>109</v>
      </c>
      <c r="I45" s="68"/>
      <c r="J45" s="27"/>
      <c r="K45" s="69"/>
      <c r="L45" s="70"/>
      <c r="M45" s="71"/>
      <c r="N45" s="84"/>
      <c r="O45" s="71" t="s">
        <v>109</v>
      </c>
      <c r="P45" s="72"/>
      <c r="Q45" s="27"/>
      <c r="R45" s="67"/>
      <c r="S45" s="68"/>
      <c r="T45" s="67"/>
      <c r="U45" s="68"/>
      <c r="V45" s="67" t="s">
        <v>109</v>
      </c>
      <c r="W45" s="68"/>
      <c r="X45" s="27"/>
      <c r="Y45" s="31" t="s">
        <v>75</v>
      </c>
      <c r="Z45" s="136" t="s">
        <v>248</v>
      </c>
      <c r="AA45" s="31" t="s">
        <v>75</v>
      </c>
      <c r="AB45" s="136" t="s">
        <v>248</v>
      </c>
      <c r="AC45" s="27"/>
      <c r="AD45" s="67"/>
      <c r="AE45" s="62"/>
      <c r="AF45" s="67"/>
      <c r="AG45" s="46"/>
      <c r="AH45" s="67" t="s">
        <v>109</v>
      </c>
      <c r="AI45" s="68"/>
      <c r="AJ45" s="27"/>
      <c r="AK45" s="26" t="s">
        <v>109</v>
      </c>
      <c r="AL45" s="73"/>
      <c r="AM45" s="26" t="s">
        <v>109</v>
      </c>
      <c r="AN45" s="73"/>
      <c r="AO45" s="26" t="s">
        <v>109</v>
      </c>
      <c r="AP45" s="73"/>
      <c r="AQ45" s="27"/>
      <c r="AR45" s="74"/>
      <c r="AS45" s="68"/>
      <c r="AT45" s="74"/>
      <c r="AU45" s="68"/>
      <c r="AV45" s="74"/>
      <c r="AW45" s="68"/>
      <c r="AX45" s="74" t="s">
        <v>109</v>
      </c>
      <c r="AY45" s="68"/>
      <c r="AZ45" s="27"/>
      <c r="BA45" s="39"/>
      <c r="BB45" s="156"/>
      <c r="BC45" s="39"/>
      <c r="BD45" s="62"/>
      <c r="BE45" s="39" t="s">
        <v>109</v>
      </c>
      <c r="BF45" s="62"/>
      <c r="BG45" s="27"/>
      <c r="BH45" s="74"/>
      <c r="BI45" s="68"/>
      <c r="BJ45" s="74" t="s">
        <v>109</v>
      </c>
      <c r="BK45" s="68"/>
      <c r="BL45" s="27"/>
      <c r="BM45" s="76" t="s">
        <v>109</v>
      </c>
      <c r="BN45" s="46"/>
      <c r="BO45" s="27"/>
      <c r="BP45" s="74" t="s">
        <v>109</v>
      </c>
      <c r="BQ45" s="68"/>
      <c r="BR45" s="74" t="s">
        <v>109</v>
      </c>
      <c r="BS45" s="68"/>
      <c r="BT45" s="45"/>
      <c r="BU45" s="62"/>
      <c r="BV45" s="64"/>
      <c r="BW45" s="48"/>
      <c r="BX45" s="64"/>
      <c r="BY45" s="64"/>
      <c r="BZ45" s="50"/>
      <c r="CA45" s="77" t="s">
        <v>109</v>
      </c>
      <c r="CB45" s="116"/>
      <c r="CC45" s="116"/>
      <c r="CD45" s="116"/>
      <c r="CE45" s="116"/>
      <c r="CF45" s="116"/>
      <c r="CG45" s="116"/>
      <c r="CH45" s="116"/>
      <c r="CI45" s="116"/>
      <c r="CJ45" s="116"/>
      <c r="CK45" s="116"/>
      <c r="CL45" s="116"/>
      <c r="CM45" s="116"/>
      <c r="CN45" s="116"/>
      <c r="CO45" s="116"/>
      <c r="CP45" s="116"/>
    </row>
    <row r="46" spans="1:94" ht="19.5" customHeight="1">
      <c r="A46" s="116"/>
      <c r="B46" s="116"/>
      <c r="C46" s="116"/>
      <c r="D46" s="116"/>
      <c r="E46" s="116"/>
      <c r="F46" s="129"/>
      <c r="G46" s="131"/>
      <c r="H46" s="131"/>
      <c r="I46" s="129"/>
      <c r="J46" s="129"/>
      <c r="K46" s="129"/>
      <c r="L46" s="129"/>
      <c r="M46" s="129"/>
      <c r="N46" s="131"/>
      <c r="O46" s="131"/>
      <c r="P46" s="129"/>
      <c r="Q46" s="129"/>
      <c r="R46" s="129"/>
      <c r="S46" s="129"/>
      <c r="T46" s="129"/>
      <c r="U46" s="131"/>
      <c r="V46" s="131"/>
      <c r="W46" s="129"/>
      <c r="X46" s="129"/>
      <c r="Y46" s="129"/>
      <c r="Z46" s="131"/>
      <c r="AA46" s="131"/>
      <c r="AB46" s="129"/>
      <c r="AC46" s="129"/>
      <c r="AD46" s="129"/>
      <c r="AE46" s="129"/>
      <c r="AF46" s="129"/>
      <c r="AG46" s="131"/>
      <c r="AH46" s="131"/>
      <c r="AI46" s="129"/>
      <c r="AJ46" s="129"/>
      <c r="AK46" s="129"/>
      <c r="AL46" s="129"/>
      <c r="AM46" s="129"/>
      <c r="AN46" s="131"/>
      <c r="AO46" s="131"/>
      <c r="AP46" s="129"/>
      <c r="AQ46" s="129"/>
      <c r="AR46" s="129"/>
      <c r="AS46" s="129"/>
      <c r="AT46" s="129"/>
      <c r="AU46" s="129"/>
      <c r="AV46" s="129"/>
      <c r="AW46" s="131"/>
      <c r="AX46" s="131"/>
      <c r="AY46" s="129"/>
      <c r="AZ46" s="129"/>
      <c r="BA46" s="129"/>
      <c r="BB46" s="129"/>
      <c r="BC46" s="129"/>
      <c r="BD46" s="131"/>
      <c r="BE46" s="131"/>
      <c r="BF46" s="129"/>
      <c r="BG46" s="129"/>
      <c r="BH46" s="129"/>
      <c r="BI46" s="131"/>
      <c r="BJ46" s="131"/>
      <c r="BK46" s="129"/>
      <c r="BL46" s="129"/>
      <c r="BM46" s="131"/>
      <c r="BN46" s="131"/>
      <c r="BO46" s="129"/>
      <c r="BP46" s="131"/>
      <c r="BQ46" s="131"/>
      <c r="BR46" s="131"/>
      <c r="BS46" s="131"/>
      <c r="BT46" s="129"/>
      <c r="BU46" s="129"/>
      <c r="BV46" s="129"/>
      <c r="BW46" s="129"/>
      <c r="BX46" s="129"/>
      <c r="BY46" s="129"/>
      <c r="BZ46" s="129"/>
      <c r="CA46" s="131"/>
      <c r="CB46" s="131"/>
      <c r="CC46" s="116"/>
      <c r="CD46" s="116"/>
      <c r="CE46" s="116"/>
      <c r="CF46" s="116"/>
      <c r="CG46" s="116"/>
      <c r="CH46" s="116"/>
      <c r="CI46" s="116"/>
      <c r="CJ46" s="116"/>
      <c r="CK46" s="116"/>
      <c r="CL46" s="116"/>
      <c r="CM46" s="116"/>
      <c r="CN46" s="116"/>
      <c r="CO46" s="116"/>
      <c r="CP46" s="116"/>
    </row>
    <row r="47" spans="1:94" ht="19.5" customHeight="1">
      <c r="A47" s="116"/>
      <c r="B47" s="116"/>
      <c r="C47" s="116"/>
      <c r="D47" s="116"/>
      <c r="E47" s="116"/>
      <c r="F47" s="129"/>
      <c r="G47" s="131"/>
      <c r="H47" s="131"/>
      <c r="I47" s="129"/>
      <c r="J47" s="129"/>
      <c r="K47" s="129"/>
      <c r="L47" s="129"/>
      <c r="M47" s="129"/>
      <c r="N47" s="131"/>
      <c r="O47" s="131"/>
      <c r="P47" s="129"/>
      <c r="Q47" s="129"/>
      <c r="R47" s="129"/>
      <c r="S47" s="129"/>
      <c r="T47" s="129"/>
      <c r="U47" s="131"/>
      <c r="V47" s="131"/>
      <c r="W47" s="129"/>
      <c r="X47" s="129"/>
      <c r="Y47" s="129"/>
      <c r="Z47" s="131"/>
      <c r="AA47" s="131"/>
      <c r="AB47" s="129"/>
      <c r="AC47" s="129"/>
      <c r="AD47" s="129"/>
      <c r="AE47" s="129"/>
      <c r="AF47" s="129"/>
      <c r="AG47" s="131"/>
      <c r="AH47" s="131"/>
      <c r="AI47" s="129"/>
      <c r="AJ47" s="129"/>
      <c r="AK47" s="129"/>
      <c r="AL47" s="129"/>
      <c r="AM47" s="129"/>
      <c r="AN47" s="131"/>
      <c r="AO47" s="131"/>
      <c r="AP47" s="129"/>
      <c r="AQ47" s="129"/>
      <c r="AR47" s="129"/>
      <c r="AS47" s="129"/>
      <c r="AT47" s="129"/>
      <c r="AU47" s="129"/>
      <c r="AV47" s="129"/>
      <c r="AW47" s="131"/>
      <c r="AX47" s="131"/>
      <c r="AY47" s="129"/>
      <c r="AZ47" s="129"/>
      <c r="BA47" s="129"/>
      <c r="BB47" s="129"/>
      <c r="BC47" s="129"/>
      <c r="BD47" s="131"/>
      <c r="BE47" s="131"/>
      <c r="BF47" s="129"/>
      <c r="BG47" s="129"/>
      <c r="BH47" s="129"/>
      <c r="BI47" s="131"/>
      <c r="BJ47" s="131"/>
      <c r="BK47" s="129"/>
      <c r="BL47" s="129"/>
      <c r="BM47" s="131"/>
      <c r="BN47" s="131"/>
      <c r="BO47" s="129"/>
      <c r="BP47" s="131"/>
      <c r="BQ47" s="131"/>
      <c r="BR47" s="131"/>
      <c r="BS47" s="131"/>
      <c r="BT47" s="129"/>
      <c r="BU47" s="129"/>
      <c r="BV47" s="129"/>
      <c r="BW47" s="129"/>
      <c r="BX47" s="129"/>
      <c r="BY47" s="129"/>
      <c r="BZ47" s="129"/>
      <c r="CA47" s="131"/>
      <c r="CB47" s="131"/>
      <c r="CC47" s="116"/>
      <c r="CD47" s="116"/>
      <c r="CE47" s="116"/>
      <c r="CF47" s="116"/>
      <c r="CG47" s="116"/>
      <c r="CH47" s="116"/>
      <c r="CI47" s="116"/>
      <c r="CJ47" s="116"/>
      <c r="CK47" s="116"/>
      <c r="CL47" s="116"/>
      <c r="CM47" s="116"/>
      <c r="CN47" s="116"/>
      <c r="CO47" s="116"/>
      <c r="CP47" s="116"/>
    </row>
    <row r="48" spans="1:94" ht="19.5" customHeight="1">
      <c r="A48" s="116"/>
      <c r="B48" s="116"/>
      <c r="C48" s="116"/>
      <c r="D48" s="116"/>
      <c r="E48" s="116"/>
      <c r="F48" s="129"/>
      <c r="G48" s="132"/>
      <c r="H48" s="131"/>
      <c r="I48" s="129"/>
      <c r="J48" s="129"/>
      <c r="K48" s="129"/>
      <c r="L48" s="129"/>
      <c r="M48" s="129"/>
      <c r="N48" s="132"/>
      <c r="O48" s="131"/>
      <c r="P48" s="129"/>
      <c r="Q48" s="129"/>
      <c r="R48" s="129"/>
      <c r="S48" s="129"/>
      <c r="T48" s="129"/>
      <c r="U48" s="132"/>
      <c r="V48" s="131"/>
      <c r="W48" s="129"/>
      <c r="X48" s="129"/>
      <c r="Y48" s="129"/>
      <c r="Z48" s="132"/>
      <c r="AA48" s="131"/>
      <c r="AB48" s="129"/>
      <c r="AC48" s="129"/>
      <c r="AD48" s="129"/>
      <c r="AE48" s="129"/>
      <c r="AF48" s="129"/>
      <c r="AG48" s="132"/>
      <c r="AH48" s="131"/>
      <c r="AI48" s="129"/>
      <c r="AJ48" s="129"/>
      <c r="AK48" s="129"/>
      <c r="AL48" s="129"/>
      <c r="AM48" s="129"/>
      <c r="AN48" s="132"/>
      <c r="AO48" s="131"/>
      <c r="AP48" s="129"/>
      <c r="AQ48" s="129"/>
      <c r="AR48" s="129"/>
      <c r="AS48" s="129"/>
      <c r="AT48" s="129"/>
      <c r="AU48" s="129"/>
      <c r="AV48" s="129"/>
      <c r="AW48" s="132"/>
      <c r="AX48" s="131"/>
      <c r="AY48" s="129"/>
      <c r="AZ48" s="129"/>
      <c r="BA48" s="129"/>
      <c r="BB48" s="129"/>
      <c r="BC48" s="129"/>
      <c r="BD48" s="132"/>
      <c r="BE48" s="131"/>
      <c r="BF48" s="129"/>
      <c r="BG48" s="129"/>
      <c r="BH48" s="129"/>
      <c r="BI48" s="132"/>
      <c r="BJ48" s="131"/>
      <c r="BK48" s="129"/>
      <c r="BL48" s="129"/>
      <c r="BM48" s="131"/>
      <c r="BN48" s="132"/>
      <c r="BO48" s="129"/>
      <c r="BP48" s="131"/>
      <c r="BQ48" s="132"/>
      <c r="BR48" s="131"/>
      <c r="BS48" s="132"/>
      <c r="BT48" s="129"/>
      <c r="BU48" s="129"/>
      <c r="BV48" s="129"/>
      <c r="BW48" s="129"/>
      <c r="BX48" s="129"/>
      <c r="BY48" s="129"/>
      <c r="BZ48" s="129"/>
      <c r="CA48" s="131"/>
      <c r="CB48" s="132"/>
      <c r="CC48" s="116"/>
      <c r="CD48" s="116"/>
      <c r="CE48" s="116"/>
      <c r="CF48" s="116"/>
      <c r="CG48" s="116"/>
      <c r="CH48" s="116"/>
      <c r="CI48" s="116"/>
      <c r="CJ48" s="116"/>
      <c r="CK48" s="116"/>
      <c r="CL48" s="116"/>
      <c r="CM48" s="116"/>
      <c r="CN48" s="116"/>
      <c r="CO48" s="116"/>
      <c r="CP48" s="116"/>
    </row>
    <row r="49" spans="1:94" ht="19.5" customHeight="1">
      <c r="A49" s="116"/>
      <c r="B49" s="116"/>
      <c r="C49" s="116"/>
      <c r="D49" s="116"/>
      <c r="E49" s="116"/>
      <c r="F49" s="129"/>
      <c r="G49" s="131"/>
      <c r="H49" s="131"/>
      <c r="I49" s="129"/>
      <c r="J49" s="129"/>
      <c r="K49" s="129"/>
      <c r="L49" s="129"/>
      <c r="M49" s="129"/>
      <c r="N49" s="131"/>
      <c r="O49" s="131"/>
      <c r="P49" s="129"/>
      <c r="Q49" s="129"/>
      <c r="R49" s="129"/>
      <c r="S49" s="129"/>
      <c r="T49" s="129"/>
      <c r="U49" s="131"/>
      <c r="V49" s="131"/>
      <c r="W49" s="129"/>
      <c r="X49" s="129"/>
      <c r="Y49" s="129"/>
      <c r="Z49" s="131"/>
      <c r="AA49" s="131"/>
      <c r="AB49" s="129"/>
      <c r="AC49" s="129"/>
      <c r="AD49" s="129"/>
      <c r="AE49" s="129"/>
      <c r="AF49" s="129"/>
      <c r="AG49" s="131"/>
      <c r="AH49" s="131"/>
      <c r="AI49" s="129"/>
      <c r="AJ49" s="129"/>
      <c r="AK49" s="129"/>
      <c r="AL49" s="129"/>
      <c r="AM49" s="129"/>
      <c r="AN49" s="131"/>
      <c r="AO49" s="131"/>
      <c r="AP49" s="129"/>
      <c r="AQ49" s="129"/>
      <c r="AR49" s="129"/>
      <c r="AS49" s="129"/>
      <c r="AT49" s="129"/>
      <c r="AU49" s="129"/>
      <c r="AV49" s="129"/>
      <c r="AW49" s="131"/>
      <c r="AX49" s="131"/>
      <c r="AY49" s="129"/>
      <c r="AZ49" s="129"/>
      <c r="BA49" s="129"/>
      <c r="BB49" s="129"/>
      <c r="BC49" s="129"/>
      <c r="BD49" s="131"/>
      <c r="BE49" s="131"/>
      <c r="BF49" s="129"/>
      <c r="BG49" s="129"/>
      <c r="BH49" s="129"/>
      <c r="BI49" s="131"/>
      <c r="BJ49" s="131"/>
      <c r="BK49" s="129"/>
      <c r="BL49" s="129"/>
      <c r="BM49" s="131"/>
      <c r="BN49" s="131"/>
      <c r="BO49" s="129"/>
      <c r="BP49" s="131"/>
      <c r="BQ49" s="131"/>
      <c r="BR49" s="131"/>
      <c r="BS49" s="131"/>
      <c r="BT49" s="129"/>
      <c r="BU49" s="129"/>
      <c r="BV49" s="129"/>
      <c r="BW49" s="129"/>
      <c r="BX49" s="129"/>
      <c r="BY49" s="129"/>
      <c r="BZ49" s="129"/>
      <c r="CA49" s="131"/>
      <c r="CB49" s="131"/>
      <c r="CC49" s="116"/>
      <c r="CD49" s="116"/>
      <c r="CE49" s="116"/>
      <c r="CF49" s="116"/>
      <c r="CG49" s="116"/>
      <c r="CH49" s="116"/>
      <c r="CI49" s="116"/>
      <c r="CJ49" s="116"/>
      <c r="CK49" s="116"/>
      <c r="CL49" s="116"/>
      <c r="CM49" s="116"/>
      <c r="CN49" s="116"/>
      <c r="CO49" s="116"/>
      <c r="CP49" s="116"/>
    </row>
    <row r="50" spans="1:94" ht="19.5" customHeight="1">
      <c r="A50" s="116"/>
      <c r="B50" s="116"/>
      <c r="C50" s="116"/>
      <c r="D50" s="116"/>
      <c r="E50" s="116"/>
      <c r="F50" s="129"/>
      <c r="G50" s="131"/>
      <c r="H50" s="131"/>
      <c r="I50" s="129"/>
      <c r="J50" s="129"/>
      <c r="K50" s="129"/>
      <c r="L50" s="129"/>
      <c r="M50" s="129"/>
      <c r="N50" s="131"/>
      <c r="O50" s="131"/>
      <c r="P50" s="129"/>
      <c r="Q50" s="129"/>
      <c r="R50" s="129"/>
      <c r="S50" s="129"/>
      <c r="T50" s="129"/>
      <c r="U50" s="131"/>
      <c r="V50" s="131"/>
      <c r="W50" s="129"/>
      <c r="X50" s="129"/>
      <c r="Y50" s="129"/>
      <c r="Z50" s="131"/>
      <c r="AA50" s="131"/>
      <c r="AB50" s="129"/>
      <c r="AC50" s="129"/>
      <c r="AD50" s="129"/>
      <c r="AE50" s="129"/>
      <c r="AF50" s="129"/>
      <c r="AG50" s="131"/>
      <c r="AH50" s="131"/>
      <c r="AI50" s="129"/>
      <c r="AJ50" s="129"/>
      <c r="AK50" s="129"/>
      <c r="AL50" s="129"/>
      <c r="AM50" s="129"/>
      <c r="AN50" s="131"/>
      <c r="AO50" s="131"/>
      <c r="AP50" s="129"/>
      <c r="AQ50" s="129"/>
      <c r="AR50" s="129"/>
      <c r="AS50" s="129"/>
      <c r="AT50" s="129"/>
      <c r="AU50" s="129"/>
      <c r="AV50" s="129"/>
      <c r="AW50" s="131"/>
      <c r="AX50" s="131"/>
      <c r="AY50" s="129"/>
      <c r="AZ50" s="129"/>
      <c r="BA50" s="129"/>
      <c r="BB50" s="129"/>
      <c r="BC50" s="129"/>
      <c r="BD50" s="131"/>
      <c r="BE50" s="131"/>
      <c r="BF50" s="129"/>
      <c r="BG50" s="129"/>
      <c r="BH50" s="129"/>
      <c r="BI50" s="131"/>
      <c r="BJ50" s="131"/>
      <c r="BK50" s="129"/>
      <c r="BL50" s="129"/>
      <c r="BM50" s="131"/>
      <c r="BN50" s="131"/>
      <c r="BO50" s="129"/>
      <c r="BP50" s="131"/>
      <c r="BQ50" s="131"/>
      <c r="BR50" s="131"/>
      <c r="BS50" s="131"/>
      <c r="BT50" s="129"/>
      <c r="BU50" s="129"/>
      <c r="BV50" s="129"/>
      <c r="BW50" s="129"/>
      <c r="BX50" s="129"/>
      <c r="BY50" s="129"/>
      <c r="BZ50" s="129"/>
      <c r="CA50" s="131"/>
      <c r="CB50" s="131"/>
      <c r="CC50" s="116"/>
      <c r="CD50" s="116"/>
      <c r="CE50" s="116"/>
      <c r="CF50" s="116"/>
      <c r="CG50" s="116"/>
      <c r="CH50" s="116"/>
      <c r="CI50" s="116"/>
      <c r="CJ50" s="116"/>
      <c r="CK50" s="116"/>
      <c r="CL50" s="116"/>
      <c r="CM50" s="116"/>
      <c r="CN50" s="116"/>
      <c r="CO50" s="116"/>
      <c r="CP50" s="116"/>
    </row>
    <row r="51" spans="1:94" ht="19.5" customHeight="1">
      <c r="A51" s="116"/>
      <c r="B51" s="116"/>
      <c r="C51" s="116"/>
      <c r="D51" s="116"/>
      <c r="E51" s="116"/>
      <c r="F51" s="129"/>
      <c r="G51" s="131"/>
      <c r="H51" s="131"/>
      <c r="I51" s="129"/>
      <c r="J51" s="129"/>
      <c r="K51" s="129"/>
      <c r="L51" s="129"/>
      <c r="M51" s="129"/>
      <c r="N51" s="131"/>
      <c r="O51" s="131"/>
      <c r="P51" s="129"/>
      <c r="Q51" s="129"/>
      <c r="R51" s="129"/>
      <c r="S51" s="129"/>
      <c r="T51" s="129"/>
      <c r="U51" s="131"/>
      <c r="V51" s="131"/>
      <c r="W51" s="129"/>
      <c r="X51" s="129"/>
      <c r="Y51" s="129"/>
      <c r="Z51" s="131"/>
      <c r="AA51" s="131"/>
      <c r="AB51" s="129"/>
      <c r="AC51" s="129"/>
      <c r="AD51" s="129"/>
      <c r="AE51" s="129"/>
      <c r="AF51" s="129"/>
      <c r="AG51" s="131"/>
      <c r="AH51" s="131"/>
      <c r="AI51" s="129"/>
      <c r="AJ51" s="129"/>
      <c r="AK51" s="129"/>
      <c r="AL51" s="129"/>
      <c r="AM51" s="129"/>
      <c r="AN51" s="131"/>
      <c r="AO51" s="131"/>
      <c r="AP51" s="129"/>
      <c r="AQ51" s="129"/>
      <c r="AR51" s="129"/>
      <c r="AS51" s="129"/>
      <c r="AT51" s="129"/>
      <c r="AU51" s="129"/>
      <c r="AV51" s="129"/>
      <c r="AW51" s="131"/>
      <c r="AX51" s="131"/>
      <c r="AY51" s="129"/>
      <c r="AZ51" s="129"/>
      <c r="BA51" s="129"/>
      <c r="BB51" s="129"/>
      <c r="BC51" s="129"/>
      <c r="BD51" s="131"/>
      <c r="BE51" s="131"/>
      <c r="BF51" s="129"/>
      <c r="BG51" s="129"/>
      <c r="BH51" s="129"/>
      <c r="BI51" s="131"/>
      <c r="BJ51" s="131"/>
      <c r="BK51" s="129"/>
      <c r="BL51" s="129"/>
      <c r="BM51" s="131"/>
      <c r="BN51" s="131"/>
      <c r="BO51" s="129"/>
      <c r="BP51" s="131"/>
      <c r="BQ51" s="131"/>
      <c r="BR51" s="131"/>
      <c r="BS51" s="131"/>
      <c r="BT51" s="129"/>
      <c r="BU51" s="129"/>
      <c r="BV51" s="129"/>
      <c r="BW51" s="129"/>
      <c r="BX51" s="129"/>
      <c r="BY51" s="129"/>
      <c r="BZ51" s="129"/>
      <c r="CA51" s="131"/>
      <c r="CB51" s="131"/>
      <c r="CC51" s="116"/>
      <c r="CD51" s="116"/>
      <c r="CE51" s="116"/>
      <c r="CF51" s="116"/>
      <c r="CG51" s="116"/>
      <c r="CH51" s="116"/>
      <c r="CI51" s="116"/>
      <c r="CJ51" s="116"/>
      <c r="CK51" s="116"/>
      <c r="CL51" s="116"/>
      <c r="CM51" s="116"/>
      <c r="CN51" s="116"/>
      <c r="CO51" s="116"/>
      <c r="CP51" s="116"/>
    </row>
    <row r="52" spans="1:94" ht="19.5" customHeight="1">
      <c r="A52" s="116"/>
      <c r="B52" s="116"/>
      <c r="C52" s="116"/>
      <c r="D52" s="116"/>
      <c r="E52" s="116"/>
      <c r="F52" s="129"/>
      <c r="G52" s="131"/>
      <c r="H52" s="131"/>
      <c r="I52" s="129"/>
      <c r="J52" s="129"/>
      <c r="K52" s="129"/>
      <c r="L52" s="129"/>
      <c r="M52" s="129"/>
      <c r="N52" s="131"/>
      <c r="O52" s="131"/>
      <c r="P52" s="129"/>
      <c r="Q52" s="129"/>
      <c r="R52" s="129"/>
      <c r="S52" s="129"/>
      <c r="T52" s="129"/>
      <c r="U52" s="131"/>
      <c r="V52" s="131"/>
      <c r="W52" s="129"/>
      <c r="X52" s="129"/>
      <c r="Y52" s="129"/>
      <c r="Z52" s="131"/>
      <c r="AA52" s="131"/>
      <c r="AB52" s="129"/>
      <c r="AC52" s="129"/>
      <c r="AD52" s="129"/>
      <c r="AE52" s="129"/>
      <c r="AF52" s="129"/>
      <c r="AG52" s="131"/>
      <c r="AH52" s="131"/>
      <c r="AI52" s="129"/>
      <c r="AJ52" s="129"/>
      <c r="AK52" s="129"/>
      <c r="AL52" s="129"/>
      <c r="AM52" s="129"/>
      <c r="AN52" s="131"/>
      <c r="AO52" s="131"/>
      <c r="AP52" s="129"/>
      <c r="AQ52" s="129"/>
      <c r="AR52" s="129"/>
      <c r="AS52" s="129"/>
      <c r="AT52" s="129"/>
      <c r="AU52" s="129"/>
      <c r="AV52" s="129"/>
      <c r="AW52" s="131"/>
      <c r="AX52" s="131"/>
      <c r="AY52" s="129"/>
      <c r="AZ52" s="129"/>
      <c r="BA52" s="129"/>
      <c r="BB52" s="129"/>
      <c r="BC52" s="129"/>
      <c r="BD52" s="131"/>
      <c r="BE52" s="131"/>
      <c r="BF52" s="129"/>
      <c r="BG52" s="129"/>
      <c r="BH52" s="129"/>
      <c r="BI52" s="131"/>
      <c r="BJ52" s="131"/>
      <c r="BK52" s="129"/>
      <c r="BL52" s="129"/>
      <c r="BM52" s="131"/>
      <c r="BN52" s="131"/>
      <c r="BO52" s="129"/>
      <c r="BP52" s="131"/>
      <c r="BQ52" s="131"/>
      <c r="BR52" s="131"/>
      <c r="BS52" s="131"/>
      <c r="BT52" s="129"/>
      <c r="BU52" s="129"/>
      <c r="BV52" s="129"/>
      <c r="BW52" s="129"/>
      <c r="BX52" s="129"/>
      <c r="BY52" s="129"/>
      <c r="BZ52" s="129"/>
      <c r="CA52" s="131"/>
      <c r="CB52" s="131"/>
      <c r="CC52" s="116"/>
      <c r="CD52" s="116"/>
      <c r="CE52" s="116"/>
      <c r="CF52" s="116"/>
      <c r="CG52" s="116"/>
      <c r="CH52" s="116"/>
      <c r="CI52" s="116"/>
      <c r="CJ52" s="116"/>
      <c r="CK52" s="116"/>
      <c r="CL52" s="116"/>
      <c r="CM52" s="116"/>
      <c r="CN52" s="116"/>
      <c r="CO52" s="116"/>
      <c r="CP52" s="116"/>
    </row>
    <row r="53" spans="1:94" ht="19.5" customHeight="1">
      <c r="A53" s="116"/>
      <c r="B53" s="116"/>
      <c r="C53" s="116"/>
      <c r="D53" s="116"/>
      <c r="E53" s="116"/>
      <c r="F53" s="129"/>
      <c r="G53" s="131"/>
      <c r="H53" s="131"/>
      <c r="I53" s="129"/>
      <c r="J53" s="129"/>
      <c r="K53" s="129"/>
      <c r="L53" s="129"/>
      <c r="M53" s="129"/>
      <c r="N53" s="131"/>
      <c r="O53" s="131"/>
      <c r="P53" s="129"/>
      <c r="Q53" s="129"/>
      <c r="R53" s="129"/>
      <c r="S53" s="129"/>
      <c r="T53" s="129"/>
      <c r="U53" s="131"/>
      <c r="V53" s="131"/>
      <c r="W53" s="129"/>
      <c r="X53" s="129"/>
      <c r="Y53" s="129"/>
      <c r="Z53" s="131"/>
      <c r="AA53" s="131"/>
      <c r="AB53" s="129"/>
      <c r="AC53" s="129"/>
      <c r="AD53" s="129"/>
      <c r="AE53" s="129"/>
      <c r="AF53" s="129"/>
      <c r="AG53" s="131"/>
      <c r="AH53" s="131"/>
      <c r="AI53" s="129"/>
      <c r="AJ53" s="129"/>
      <c r="AK53" s="129"/>
      <c r="AL53" s="129"/>
      <c r="AM53" s="129"/>
      <c r="AN53" s="131"/>
      <c r="AO53" s="131"/>
      <c r="AP53" s="129"/>
      <c r="AQ53" s="129"/>
      <c r="AR53" s="129"/>
      <c r="AS53" s="129"/>
      <c r="AT53" s="129"/>
      <c r="AU53" s="129"/>
      <c r="AV53" s="129"/>
      <c r="AW53" s="131"/>
      <c r="AX53" s="131"/>
      <c r="AY53" s="129"/>
      <c r="AZ53" s="129"/>
      <c r="BA53" s="129"/>
      <c r="BB53" s="129"/>
      <c r="BC53" s="129"/>
      <c r="BD53" s="131"/>
      <c r="BE53" s="131"/>
      <c r="BF53" s="129"/>
      <c r="BG53" s="129"/>
      <c r="BH53" s="129"/>
      <c r="BI53" s="131"/>
      <c r="BJ53" s="131"/>
      <c r="BK53" s="129"/>
      <c r="BL53" s="129"/>
      <c r="BM53" s="131"/>
      <c r="BN53" s="131"/>
      <c r="BO53" s="129"/>
      <c r="BP53" s="131"/>
      <c r="BQ53" s="131"/>
      <c r="BR53" s="131"/>
      <c r="BS53" s="131"/>
      <c r="BT53" s="129"/>
      <c r="BU53" s="129"/>
      <c r="BV53" s="129"/>
      <c r="BW53" s="129"/>
      <c r="BX53" s="129"/>
      <c r="BY53" s="129"/>
      <c r="BZ53" s="129"/>
      <c r="CA53" s="131"/>
      <c r="CB53" s="131"/>
      <c r="CC53" s="116"/>
      <c r="CD53" s="116"/>
      <c r="CE53" s="116"/>
      <c r="CF53" s="116"/>
      <c r="CG53" s="116"/>
      <c r="CH53" s="116"/>
      <c r="CI53" s="116"/>
      <c r="CJ53" s="116"/>
      <c r="CK53" s="116"/>
      <c r="CL53" s="116"/>
      <c r="CM53" s="116"/>
      <c r="CN53" s="116"/>
      <c r="CO53" s="116"/>
      <c r="CP53" s="116"/>
    </row>
    <row r="54" spans="1:94" ht="19.5" customHeight="1">
      <c r="A54" s="116"/>
      <c r="B54" s="116"/>
      <c r="C54" s="116"/>
      <c r="D54" s="116"/>
      <c r="E54" s="116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29"/>
      <c r="AN54" s="129"/>
      <c r="AO54" s="129"/>
      <c r="AP54" s="129"/>
      <c r="AQ54" s="129"/>
      <c r="AR54" s="129"/>
      <c r="AS54" s="129"/>
      <c r="AT54" s="129"/>
      <c r="AU54" s="129"/>
      <c r="AV54" s="129"/>
      <c r="AW54" s="129"/>
      <c r="AX54" s="129"/>
      <c r="AY54" s="129"/>
      <c r="AZ54" s="129"/>
      <c r="BA54" s="129"/>
      <c r="BB54" s="129"/>
      <c r="BC54" s="129"/>
      <c r="BD54" s="129"/>
      <c r="BE54" s="129"/>
      <c r="BF54" s="129"/>
      <c r="BG54" s="129"/>
      <c r="BH54" s="129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16"/>
      <c r="CC54" s="116"/>
      <c r="CD54" s="116"/>
      <c r="CE54" s="116"/>
      <c r="CF54" s="116"/>
      <c r="CG54" s="116"/>
      <c r="CH54" s="116"/>
      <c r="CI54" s="116"/>
      <c r="CJ54" s="116"/>
      <c r="CK54" s="116"/>
      <c r="CL54" s="116"/>
      <c r="CM54" s="116"/>
      <c r="CN54" s="116"/>
      <c r="CO54" s="116"/>
      <c r="CP54" s="116"/>
    </row>
    <row r="55" spans="1:94" ht="19.5" customHeight="1">
      <c r="A55" s="116"/>
      <c r="B55" s="116"/>
      <c r="C55" s="116"/>
      <c r="D55" s="116"/>
      <c r="E55" s="116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129"/>
      <c r="AI55" s="129"/>
      <c r="AJ55" s="129"/>
      <c r="AK55" s="129"/>
      <c r="AL55" s="129"/>
      <c r="AM55" s="129"/>
      <c r="AN55" s="129"/>
      <c r="AO55" s="129"/>
      <c r="AP55" s="129"/>
      <c r="AQ55" s="129"/>
      <c r="AR55" s="129"/>
      <c r="AS55" s="129"/>
      <c r="AT55" s="129"/>
      <c r="AU55" s="129"/>
      <c r="AV55" s="129"/>
      <c r="AW55" s="129"/>
      <c r="AX55" s="129"/>
      <c r="AY55" s="129"/>
      <c r="AZ55" s="129"/>
      <c r="BA55" s="129"/>
      <c r="BB55" s="129"/>
      <c r="BC55" s="129"/>
      <c r="BD55" s="129"/>
      <c r="BE55" s="129"/>
      <c r="BF55" s="129"/>
      <c r="BG55" s="129"/>
      <c r="BH55" s="129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16"/>
      <c r="CC55" s="116"/>
      <c r="CD55" s="116"/>
      <c r="CE55" s="116"/>
      <c r="CF55" s="116"/>
      <c r="CG55" s="116"/>
      <c r="CH55" s="116"/>
      <c r="CI55" s="116"/>
      <c r="CJ55" s="116"/>
      <c r="CK55" s="116"/>
      <c r="CL55" s="116"/>
      <c r="CM55" s="116"/>
      <c r="CN55" s="116"/>
      <c r="CO55" s="116"/>
      <c r="CP55" s="116"/>
    </row>
    <row r="56" spans="1:94" ht="19.5" customHeight="1">
      <c r="A56" s="116"/>
      <c r="B56" s="116"/>
      <c r="C56" s="116"/>
      <c r="D56" s="116"/>
      <c r="E56" s="116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29"/>
      <c r="AZ56" s="129"/>
      <c r="BA56" s="129"/>
      <c r="BB56" s="129"/>
      <c r="BC56" s="129"/>
      <c r="BD56" s="129"/>
      <c r="BE56" s="129"/>
      <c r="BF56" s="129"/>
      <c r="BG56" s="129"/>
      <c r="BH56" s="129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16"/>
      <c r="CC56" s="116"/>
      <c r="CD56" s="116"/>
      <c r="CE56" s="116"/>
      <c r="CF56" s="116"/>
      <c r="CG56" s="116"/>
      <c r="CH56" s="116"/>
      <c r="CI56" s="116"/>
      <c r="CJ56" s="116"/>
      <c r="CK56" s="116"/>
      <c r="CL56" s="116"/>
      <c r="CM56" s="116"/>
      <c r="CN56" s="116"/>
      <c r="CO56" s="116"/>
      <c r="CP56" s="116"/>
    </row>
    <row r="57" spans="1:94" ht="19.5" customHeight="1">
      <c r="A57" s="116"/>
      <c r="B57" s="116"/>
      <c r="C57" s="116"/>
      <c r="D57" s="116"/>
      <c r="E57" s="116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  <c r="AM57" s="129"/>
      <c r="AN57" s="129"/>
      <c r="AO57" s="129"/>
      <c r="AP57" s="129"/>
      <c r="AQ57" s="129"/>
      <c r="AR57" s="129"/>
      <c r="AS57" s="129"/>
      <c r="AT57" s="129"/>
      <c r="AU57" s="129"/>
      <c r="AV57" s="129"/>
      <c r="AW57" s="129"/>
      <c r="AX57" s="129"/>
      <c r="AY57" s="129"/>
      <c r="AZ57" s="129"/>
      <c r="BA57" s="129"/>
      <c r="BB57" s="129"/>
      <c r="BC57" s="129"/>
      <c r="BD57" s="129"/>
      <c r="BE57" s="129"/>
      <c r="BF57" s="129"/>
      <c r="BG57" s="129"/>
      <c r="BH57" s="129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16"/>
      <c r="CC57" s="116"/>
      <c r="CD57" s="116"/>
      <c r="CE57" s="116"/>
      <c r="CF57" s="116"/>
      <c r="CG57" s="116"/>
      <c r="CH57" s="116"/>
      <c r="CI57" s="116"/>
      <c r="CJ57" s="116"/>
      <c r="CK57" s="116"/>
      <c r="CL57" s="116"/>
      <c r="CM57" s="116"/>
      <c r="CN57" s="116"/>
      <c r="CO57" s="116"/>
      <c r="CP57" s="116"/>
    </row>
    <row r="58" spans="1:94" ht="19.5" customHeight="1">
      <c r="A58" s="116"/>
      <c r="B58" s="116"/>
      <c r="C58" s="116"/>
      <c r="D58" s="116"/>
      <c r="E58" s="116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129"/>
      <c r="AI58" s="129"/>
      <c r="AJ58" s="129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29"/>
      <c r="AY58" s="129"/>
      <c r="AZ58" s="129"/>
      <c r="BA58" s="129"/>
      <c r="BB58" s="129"/>
      <c r="BC58" s="129"/>
      <c r="BD58" s="129"/>
      <c r="BE58" s="129"/>
      <c r="BF58" s="129"/>
      <c r="BG58" s="129"/>
      <c r="BH58" s="129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16"/>
      <c r="CC58" s="116"/>
      <c r="CD58" s="116"/>
      <c r="CE58" s="116"/>
      <c r="CF58" s="116"/>
      <c r="CG58" s="116"/>
      <c r="CH58" s="116"/>
      <c r="CI58" s="116"/>
      <c r="CJ58" s="116"/>
      <c r="CK58" s="116"/>
      <c r="CL58" s="116"/>
      <c r="CM58" s="116"/>
      <c r="CN58" s="116"/>
      <c r="CO58" s="116"/>
      <c r="CP58" s="116"/>
    </row>
    <row r="59" spans="1:94" ht="19.5" customHeight="1">
      <c r="A59" s="116"/>
      <c r="B59" s="116"/>
      <c r="C59" s="116"/>
      <c r="D59" s="116"/>
      <c r="E59" s="116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9"/>
      <c r="AI59" s="129"/>
      <c r="AJ59" s="129"/>
      <c r="AK59" s="129"/>
      <c r="AL59" s="129"/>
      <c r="AM59" s="129"/>
      <c r="AN59" s="129"/>
      <c r="AO59" s="129"/>
      <c r="AP59" s="129"/>
      <c r="AQ59" s="129"/>
      <c r="AR59" s="129"/>
      <c r="AS59" s="129"/>
      <c r="AT59" s="129"/>
      <c r="AU59" s="129"/>
      <c r="AV59" s="129"/>
      <c r="AW59" s="129"/>
      <c r="AX59" s="129"/>
      <c r="AY59" s="129"/>
      <c r="AZ59" s="129"/>
      <c r="BA59" s="129"/>
      <c r="BB59" s="129"/>
      <c r="BC59" s="129"/>
      <c r="BD59" s="129"/>
      <c r="BE59" s="129"/>
      <c r="BF59" s="129"/>
      <c r="BG59" s="129"/>
      <c r="BH59" s="129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16"/>
      <c r="CC59" s="116"/>
      <c r="CD59" s="116"/>
      <c r="CE59" s="116"/>
      <c r="CF59" s="116"/>
      <c r="CG59" s="116"/>
      <c r="CH59" s="116"/>
      <c r="CI59" s="116"/>
      <c r="CJ59" s="116"/>
      <c r="CK59" s="116"/>
      <c r="CL59" s="116"/>
      <c r="CM59" s="116"/>
      <c r="CN59" s="116"/>
      <c r="CO59" s="116"/>
      <c r="CP59" s="116"/>
    </row>
    <row r="60" spans="1:94" ht="19.5" customHeight="1">
      <c r="A60" s="116"/>
      <c r="B60" s="116"/>
      <c r="C60" s="116"/>
      <c r="D60" s="116"/>
      <c r="E60" s="116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129"/>
      <c r="AD60" s="129"/>
      <c r="AE60" s="129"/>
      <c r="AF60" s="129"/>
      <c r="AG60" s="129"/>
      <c r="AH60" s="129"/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S60" s="129"/>
      <c r="AT60" s="129"/>
      <c r="AU60" s="129"/>
      <c r="AV60" s="129"/>
      <c r="AW60" s="129"/>
      <c r="AX60" s="129"/>
      <c r="AY60" s="129"/>
      <c r="AZ60" s="129"/>
      <c r="BA60" s="129"/>
      <c r="BB60" s="129"/>
      <c r="BC60" s="129"/>
      <c r="BD60" s="129"/>
      <c r="BE60" s="129"/>
      <c r="BF60" s="129"/>
      <c r="BG60" s="129"/>
      <c r="BH60" s="129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16"/>
      <c r="CC60" s="116"/>
      <c r="CD60" s="116"/>
      <c r="CE60" s="116"/>
      <c r="CF60" s="116"/>
      <c r="CG60" s="116"/>
      <c r="CH60" s="116"/>
      <c r="CI60" s="116"/>
      <c r="CJ60" s="116"/>
      <c r="CK60" s="116"/>
      <c r="CL60" s="116"/>
      <c r="CM60" s="116"/>
      <c r="CN60" s="116"/>
      <c r="CO60" s="116"/>
      <c r="CP60" s="116"/>
    </row>
    <row r="61" spans="1:94" ht="19.5" customHeight="1">
      <c r="A61" s="116"/>
      <c r="B61" s="116"/>
      <c r="C61" s="116"/>
      <c r="D61" s="116"/>
      <c r="E61" s="116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/>
      <c r="AD61" s="129"/>
      <c r="AE61" s="129"/>
      <c r="AF61" s="129"/>
      <c r="AG61" s="129"/>
      <c r="AH61" s="129"/>
      <c r="AI61" s="129"/>
      <c r="AJ61" s="129"/>
      <c r="AK61" s="129"/>
      <c r="AL61" s="129"/>
      <c r="AM61" s="129"/>
      <c r="AN61" s="129"/>
      <c r="AO61" s="129"/>
      <c r="AP61" s="129"/>
      <c r="AQ61" s="129"/>
      <c r="AR61" s="129"/>
      <c r="AS61" s="129"/>
      <c r="AT61" s="129"/>
      <c r="AU61" s="129"/>
      <c r="AV61" s="129"/>
      <c r="AW61" s="129"/>
      <c r="AX61" s="129"/>
      <c r="AY61" s="129"/>
      <c r="AZ61" s="129"/>
      <c r="BA61" s="129"/>
      <c r="BB61" s="129"/>
      <c r="BC61" s="129"/>
      <c r="BD61" s="129"/>
      <c r="BE61" s="129"/>
      <c r="BF61" s="129"/>
      <c r="BG61" s="129"/>
      <c r="BH61" s="129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16"/>
      <c r="CC61" s="116"/>
      <c r="CD61" s="116"/>
      <c r="CE61" s="116"/>
      <c r="CF61" s="116"/>
      <c r="CG61" s="116"/>
      <c r="CH61" s="116"/>
      <c r="CI61" s="116"/>
      <c r="CJ61" s="116"/>
      <c r="CK61" s="116"/>
      <c r="CL61" s="116"/>
      <c r="CM61" s="116"/>
      <c r="CN61" s="116"/>
      <c r="CO61" s="116"/>
      <c r="CP61" s="116"/>
    </row>
    <row r="62" spans="1:94" ht="19.5" customHeight="1">
      <c r="A62" s="116"/>
      <c r="B62" s="116"/>
      <c r="C62" s="116"/>
      <c r="D62" s="116"/>
      <c r="E62" s="116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29"/>
      <c r="BB62" s="129"/>
      <c r="BC62" s="129"/>
      <c r="BD62" s="129"/>
      <c r="BE62" s="129"/>
      <c r="BF62" s="129"/>
      <c r="BG62" s="129"/>
      <c r="BH62" s="129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16"/>
      <c r="CC62" s="116"/>
      <c r="CD62" s="116"/>
      <c r="CE62" s="116"/>
      <c r="CF62" s="116"/>
      <c r="CG62" s="116"/>
      <c r="CH62" s="116"/>
      <c r="CI62" s="116"/>
      <c r="CJ62" s="116"/>
      <c r="CK62" s="116"/>
      <c r="CL62" s="116"/>
      <c r="CM62" s="116"/>
      <c r="CN62" s="116"/>
      <c r="CO62" s="116"/>
      <c r="CP62" s="116"/>
    </row>
    <row r="63" spans="1:94" ht="19.5" customHeight="1">
      <c r="A63" s="116"/>
      <c r="B63" s="116"/>
      <c r="C63" s="116"/>
      <c r="D63" s="116"/>
      <c r="E63" s="116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  <c r="AJ63" s="129"/>
      <c r="AK63" s="129"/>
      <c r="AL63" s="129"/>
      <c r="AM63" s="129"/>
      <c r="AN63" s="129"/>
      <c r="AO63" s="129"/>
      <c r="AP63" s="129"/>
      <c r="AQ63" s="129"/>
      <c r="AR63" s="129"/>
      <c r="AS63" s="129"/>
      <c r="AT63" s="129"/>
      <c r="AU63" s="129"/>
      <c r="AV63" s="129"/>
      <c r="AW63" s="129"/>
      <c r="AX63" s="129"/>
      <c r="AY63" s="129"/>
      <c r="AZ63" s="129"/>
      <c r="BA63" s="129"/>
      <c r="BB63" s="129"/>
      <c r="BC63" s="129"/>
      <c r="BD63" s="129"/>
      <c r="BE63" s="129"/>
      <c r="BF63" s="129"/>
      <c r="BG63" s="129"/>
      <c r="BH63" s="129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16"/>
      <c r="CC63" s="116"/>
      <c r="CD63" s="116"/>
      <c r="CE63" s="116"/>
      <c r="CF63" s="116"/>
      <c r="CG63" s="116"/>
      <c r="CH63" s="116"/>
      <c r="CI63" s="116"/>
      <c r="CJ63" s="116"/>
      <c r="CK63" s="116"/>
      <c r="CL63" s="116"/>
      <c r="CM63" s="116"/>
      <c r="CN63" s="116"/>
      <c r="CO63" s="116"/>
      <c r="CP63" s="116"/>
    </row>
    <row r="64" spans="1:94" ht="19.5" customHeight="1">
      <c r="A64" s="116"/>
      <c r="B64" s="116"/>
      <c r="C64" s="116"/>
      <c r="D64" s="116"/>
      <c r="E64" s="116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S64" s="129"/>
      <c r="AT64" s="129"/>
      <c r="AU64" s="129"/>
      <c r="AV64" s="129"/>
      <c r="AW64" s="129"/>
      <c r="AX64" s="129"/>
      <c r="AY64" s="129"/>
      <c r="AZ64" s="129"/>
      <c r="BA64" s="129"/>
      <c r="BB64" s="129"/>
      <c r="BC64" s="129"/>
      <c r="BD64" s="129"/>
      <c r="BE64" s="129"/>
      <c r="BF64" s="129"/>
      <c r="BG64" s="129"/>
      <c r="BH64" s="129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16"/>
      <c r="CC64" s="116"/>
      <c r="CD64" s="116"/>
      <c r="CE64" s="116"/>
      <c r="CF64" s="116"/>
      <c r="CG64" s="116"/>
      <c r="CH64" s="116"/>
      <c r="CI64" s="116"/>
      <c r="CJ64" s="116"/>
      <c r="CK64" s="116"/>
      <c r="CL64" s="116"/>
      <c r="CM64" s="116"/>
      <c r="CN64" s="116"/>
      <c r="CO64" s="116"/>
      <c r="CP64" s="116"/>
    </row>
    <row r="65" spans="1:94" ht="19.5" customHeight="1">
      <c r="A65" s="116"/>
      <c r="B65" s="116"/>
      <c r="C65" s="116"/>
      <c r="D65" s="116"/>
      <c r="E65" s="116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29"/>
      <c r="AV65" s="129"/>
      <c r="AW65" s="129"/>
      <c r="AX65" s="129"/>
      <c r="AY65" s="129"/>
      <c r="AZ65" s="129"/>
      <c r="BA65" s="129"/>
      <c r="BB65" s="129"/>
      <c r="BC65" s="129"/>
      <c r="BD65" s="129"/>
      <c r="BE65" s="129"/>
      <c r="BF65" s="129"/>
      <c r="BG65" s="129"/>
      <c r="BH65" s="129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16"/>
      <c r="CC65" s="116"/>
      <c r="CD65" s="116"/>
      <c r="CE65" s="116"/>
      <c r="CF65" s="116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</row>
    <row r="66" spans="1:94" ht="19.5" customHeight="1">
      <c r="A66" s="116"/>
      <c r="B66" s="116"/>
      <c r="C66" s="116"/>
      <c r="D66" s="116"/>
      <c r="E66" s="116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29"/>
      <c r="AH66" s="129"/>
      <c r="AI66" s="129"/>
      <c r="AJ66" s="129"/>
      <c r="AK66" s="129"/>
      <c r="AL66" s="129"/>
      <c r="AM66" s="129"/>
      <c r="AN66" s="129"/>
      <c r="AO66" s="129"/>
      <c r="AP66" s="129"/>
      <c r="AQ66" s="129"/>
      <c r="AR66" s="129"/>
      <c r="AS66" s="129"/>
      <c r="AT66" s="129"/>
      <c r="AU66" s="129"/>
      <c r="AV66" s="129"/>
      <c r="AW66" s="129"/>
      <c r="AX66" s="129"/>
      <c r="AY66" s="129"/>
      <c r="AZ66" s="129"/>
      <c r="BA66" s="129"/>
      <c r="BB66" s="129"/>
      <c r="BC66" s="129"/>
      <c r="BD66" s="129"/>
      <c r="BE66" s="129"/>
      <c r="BF66" s="129"/>
      <c r="BG66" s="129"/>
      <c r="BH66" s="129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16"/>
      <c r="CC66" s="116"/>
      <c r="CD66" s="116"/>
      <c r="CE66" s="116"/>
      <c r="CF66" s="116"/>
      <c r="CG66" s="116"/>
      <c r="CH66" s="116"/>
      <c r="CI66" s="116"/>
      <c r="CJ66" s="116"/>
      <c r="CK66" s="116"/>
      <c r="CL66" s="116"/>
      <c r="CM66" s="116"/>
      <c r="CN66" s="116"/>
      <c r="CO66" s="116"/>
      <c r="CP66" s="116"/>
    </row>
    <row r="67" spans="1:94" ht="19.5" customHeight="1">
      <c r="A67" s="116"/>
      <c r="B67" s="116"/>
      <c r="C67" s="116"/>
      <c r="D67" s="116"/>
      <c r="E67" s="116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J67" s="129"/>
      <c r="AK67" s="129"/>
      <c r="AL67" s="129"/>
      <c r="AM67" s="129"/>
      <c r="AN67" s="129"/>
      <c r="AO67" s="129"/>
      <c r="AP67" s="129"/>
      <c r="AQ67" s="129"/>
      <c r="AR67" s="129"/>
      <c r="AS67" s="129"/>
      <c r="AT67" s="129"/>
      <c r="AU67" s="129"/>
      <c r="AV67" s="129"/>
      <c r="AW67" s="129"/>
      <c r="AX67" s="129"/>
      <c r="AY67" s="129"/>
      <c r="AZ67" s="129"/>
      <c r="BA67" s="129"/>
      <c r="BB67" s="129"/>
      <c r="BC67" s="129"/>
      <c r="BD67" s="129"/>
      <c r="BE67" s="129"/>
      <c r="BF67" s="129"/>
      <c r="BG67" s="129"/>
      <c r="BH67" s="129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16"/>
      <c r="CC67" s="116"/>
      <c r="CD67" s="116"/>
      <c r="CE67" s="116"/>
      <c r="CF67" s="116"/>
      <c r="CG67" s="116"/>
      <c r="CH67" s="116"/>
      <c r="CI67" s="116"/>
      <c r="CJ67" s="116"/>
      <c r="CK67" s="116"/>
      <c r="CL67" s="116"/>
      <c r="CM67" s="116"/>
      <c r="CN67" s="116"/>
      <c r="CO67" s="116"/>
      <c r="CP67" s="116"/>
    </row>
    <row r="68" spans="1:94" ht="19.5" customHeight="1">
      <c r="A68" s="116"/>
      <c r="B68" s="116"/>
      <c r="C68" s="116"/>
      <c r="D68" s="116"/>
      <c r="E68" s="116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129"/>
      <c r="AB68" s="129"/>
      <c r="AC68" s="129"/>
      <c r="AD68" s="129"/>
      <c r="AE68" s="129"/>
      <c r="AF68" s="129"/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  <c r="AR68" s="129"/>
      <c r="AS68" s="129"/>
      <c r="AT68" s="129"/>
      <c r="AU68" s="129"/>
      <c r="AV68" s="129"/>
      <c r="AW68" s="129"/>
      <c r="AX68" s="129"/>
      <c r="AY68" s="129"/>
      <c r="AZ68" s="129"/>
      <c r="BA68" s="129"/>
      <c r="BB68" s="129"/>
      <c r="BC68" s="129"/>
      <c r="BD68" s="129"/>
      <c r="BE68" s="129"/>
      <c r="BF68" s="129"/>
      <c r="BG68" s="129"/>
      <c r="BH68" s="129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16"/>
      <c r="CC68" s="116"/>
      <c r="CD68" s="116"/>
      <c r="CE68" s="116"/>
      <c r="CF68" s="116"/>
      <c r="CG68" s="116"/>
      <c r="CH68" s="116"/>
      <c r="CI68" s="116"/>
      <c r="CJ68" s="116"/>
      <c r="CK68" s="116"/>
      <c r="CL68" s="116"/>
      <c r="CM68" s="116"/>
      <c r="CN68" s="116"/>
      <c r="CO68" s="116"/>
      <c r="CP68" s="116"/>
    </row>
    <row r="69" spans="1:94" ht="19.5" customHeight="1">
      <c r="A69" s="116"/>
      <c r="B69" s="116"/>
      <c r="C69" s="116"/>
      <c r="D69" s="116"/>
      <c r="E69" s="116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  <c r="AA69" s="129"/>
      <c r="AB69" s="129"/>
      <c r="AC69" s="129"/>
      <c r="AD69" s="129"/>
      <c r="AE69" s="129"/>
      <c r="AF69" s="129"/>
      <c r="AG69" s="129"/>
      <c r="AH69" s="129"/>
      <c r="AI69" s="129"/>
      <c r="AJ69" s="129"/>
      <c r="AK69" s="129"/>
      <c r="AL69" s="129"/>
      <c r="AM69" s="129"/>
      <c r="AN69" s="129"/>
      <c r="AO69" s="129"/>
      <c r="AP69" s="129"/>
      <c r="AQ69" s="129"/>
      <c r="AR69" s="129"/>
      <c r="AS69" s="129"/>
      <c r="AT69" s="129"/>
      <c r="AU69" s="129"/>
      <c r="AV69" s="129"/>
      <c r="AW69" s="129"/>
      <c r="AX69" s="129"/>
      <c r="AY69" s="129"/>
      <c r="AZ69" s="129"/>
      <c r="BA69" s="129"/>
      <c r="BB69" s="129"/>
      <c r="BC69" s="129"/>
      <c r="BD69" s="129"/>
      <c r="BE69" s="129"/>
      <c r="BF69" s="129"/>
      <c r="BG69" s="129"/>
      <c r="BH69" s="129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16"/>
      <c r="CC69" s="116"/>
      <c r="CD69" s="116"/>
      <c r="CE69" s="116"/>
      <c r="CF69" s="116"/>
      <c r="CG69" s="116"/>
      <c r="CH69" s="116"/>
      <c r="CI69" s="116"/>
      <c r="CJ69" s="116"/>
      <c r="CK69" s="116"/>
      <c r="CL69" s="116"/>
      <c r="CM69" s="116"/>
      <c r="CN69" s="116"/>
      <c r="CO69" s="116"/>
      <c r="CP69" s="116"/>
    </row>
    <row r="70" spans="1:94" ht="19.5" customHeight="1">
      <c r="A70" s="116"/>
      <c r="B70" s="116"/>
      <c r="C70" s="116"/>
      <c r="D70" s="116"/>
      <c r="E70" s="116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  <c r="AA70" s="129"/>
      <c r="AB70" s="129"/>
      <c r="AC70" s="129"/>
      <c r="AD70" s="129"/>
      <c r="AE70" s="129"/>
      <c r="AF70" s="129"/>
      <c r="AG70" s="129"/>
      <c r="AH70" s="129"/>
      <c r="AI70" s="129"/>
      <c r="AJ70" s="129"/>
      <c r="AK70" s="129"/>
      <c r="AL70" s="129"/>
      <c r="AM70" s="129"/>
      <c r="AN70" s="129"/>
      <c r="AO70" s="129"/>
      <c r="AP70" s="129"/>
      <c r="AQ70" s="129"/>
      <c r="AR70" s="129"/>
      <c r="AS70" s="129"/>
      <c r="AT70" s="129"/>
      <c r="AU70" s="129"/>
      <c r="AV70" s="129"/>
      <c r="AW70" s="129"/>
      <c r="AX70" s="129"/>
      <c r="AY70" s="129"/>
      <c r="AZ70" s="129"/>
      <c r="BA70" s="129"/>
      <c r="BB70" s="129"/>
      <c r="BC70" s="129"/>
      <c r="BD70" s="129"/>
      <c r="BE70" s="129"/>
      <c r="BF70" s="129"/>
      <c r="BG70" s="129"/>
      <c r="BH70" s="129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16"/>
      <c r="CC70" s="116"/>
      <c r="CD70" s="116"/>
      <c r="CE70" s="116"/>
      <c r="CF70" s="116"/>
      <c r="CG70" s="116"/>
      <c r="CH70" s="116"/>
      <c r="CI70" s="116"/>
      <c r="CJ70" s="116"/>
      <c r="CK70" s="116"/>
      <c r="CL70" s="116"/>
      <c r="CM70" s="116"/>
      <c r="CN70" s="116"/>
      <c r="CO70" s="116"/>
      <c r="CP70" s="116"/>
    </row>
    <row r="71" spans="1:94" ht="19.5" customHeight="1">
      <c r="A71" s="116"/>
      <c r="B71" s="116"/>
      <c r="C71" s="116"/>
      <c r="D71" s="116"/>
      <c r="E71" s="116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  <c r="AA71" s="129"/>
      <c r="AB71" s="129"/>
      <c r="AC71" s="129"/>
      <c r="AD71" s="129"/>
      <c r="AE71" s="129"/>
      <c r="AF71" s="129"/>
      <c r="AG71" s="129"/>
      <c r="AH71" s="129"/>
      <c r="AI71" s="129"/>
      <c r="AJ71" s="129"/>
      <c r="AK71" s="129"/>
      <c r="AL71" s="129"/>
      <c r="AM71" s="129"/>
      <c r="AN71" s="129"/>
      <c r="AO71" s="129"/>
      <c r="AP71" s="129"/>
      <c r="AQ71" s="129"/>
      <c r="AR71" s="129"/>
      <c r="AS71" s="129"/>
      <c r="AT71" s="129"/>
      <c r="AU71" s="129"/>
      <c r="AV71" s="129"/>
      <c r="AW71" s="129"/>
      <c r="AX71" s="129"/>
      <c r="AY71" s="129"/>
      <c r="AZ71" s="129"/>
      <c r="BA71" s="129"/>
      <c r="BB71" s="129"/>
      <c r="BC71" s="129"/>
      <c r="BD71" s="129"/>
      <c r="BE71" s="129"/>
      <c r="BF71" s="129"/>
      <c r="BG71" s="129"/>
      <c r="BH71" s="129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16"/>
      <c r="CC71" s="116"/>
      <c r="CD71" s="116"/>
      <c r="CE71" s="116"/>
      <c r="CF71" s="116"/>
      <c r="CG71" s="116"/>
      <c r="CH71" s="116"/>
      <c r="CI71" s="116"/>
      <c r="CJ71" s="116"/>
      <c r="CK71" s="116"/>
      <c r="CL71" s="116"/>
      <c r="CM71" s="116"/>
      <c r="CN71" s="116"/>
      <c r="CO71" s="116"/>
      <c r="CP71" s="116"/>
    </row>
    <row r="72" spans="1:94" ht="19.5" customHeight="1">
      <c r="A72" s="116"/>
      <c r="B72" s="116"/>
      <c r="C72" s="116"/>
      <c r="D72" s="116"/>
      <c r="E72" s="116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  <c r="AG72" s="129"/>
      <c r="AH72" s="129"/>
      <c r="AI72" s="129"/>
      <c r="AJ72" s="129"/>
      <c r="AK72" s="129"/>
      <c r="AL72" s="129"/>
      <c r="AM72" s="129"/>
      <c r="AN72" s="129"/>
      <c r="AO72" s="129"/>
      <c r="AP72" s="129"/>
      <c r="AQ72" s="129"/>
      <c r="AR72" s="129"/>
      <c r="AS72" s="129"/>
      <c r="AT72" s="129"/>
      <c r="AU72" s="129"/>
      <c r="AV72" s="129"/>
      <c r="AW72" s="129"/>
      <c r="AX72" s="129"/>
      <c r="AY72" s="129"/>
      <c r="AZ72" s="129"/>
      <c r="BA72" s="129"/>
      <c r="BB72" s="129"/>
      <c r="BC72" s="129"/>
      <c r="BD72" s="129"/>
      <c r="BE72" s="129"/>
      <c r="BF72" s="129"/>
      <c r="BG72" s="129"/>
      <c r="BH72" s="129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16"/>
      <c r="CC72" s="116"/>
      <c r="CD72" s="116"/>
      <c r="CE72" s="116"/>
      <c r="CF72" s="116"/>
      <c r="CG72" s="116"/>
      <c r="CH72" s="116"/>
      <c r="CI72" s="116"/>
      <c r="CJ72" s="116"/>
      <c r="CK72" s="116"/>
      <c r="CL72" s="116"/>
      <c r="CM72" s="116"/>
      <c r="CN72" s="116"/>
      <c r="CO72" s="116"/>
      <c r="CP72" s="116"/>
    </row>
    <row r="73" spans="1:94" ht="19.5" customHeight="1">
      <c r="A73" s="116"/>
      <c r="B73" s="116"/>
      <c r="C73" s="116"/>
      <c r="D73" s="116"/>
      <c r="E73" s="116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  <c r="AC73" s="129"/>
      <c r="AD73" s="129"/>
      <c r="AE73" s="129"/>
      <c r="AF73" s="129"/>
      <c r="AG73" s="129"/>
      <c r="AH73" s="129"/>
      <c r="AI73" s="129"/>
      <c r="AJ73" s="129"/>
      <c r="AK73" s="129"/>
      <c r="AL73" s="129"/>
      <c r="AM73" s="129"/>
      <c r="AN73" s="129"/>
      <c r="AO73" s="129"/>
      <c r="AP73" s="129"/>
      <c r="AQ73" s="129"/>
      <c r="AR73" s="129"/>
      <c r="AS73" s="129"/>
      <c r="AT73" s="129"/>
      <c r="AU73" s="129"/>
      <c r="AV73" s="129"/>
      <c r="AW73" s="129"/>
      <c r="AX73" s="129"/>
      <c r="AY73" s="129"/>
      <c r="AZ73" s="129"/>
      <c r="BA73" s="129"/>
      <c r="BB73" s="129"/>
      <c r="BC73" s="129"/>
      <c r="BD73" s="129"/>
      <c r="BE73" s="129"/>
      <c r="BF73" s="129"/>
      <c r="BG73" s="129"/>
      <c r="BH73" s="129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16"/>
      <c r="CC73" s="116"/>
      <c r="CD73" s="116"/>
      <c r="CE73" s="116"/>
      <c r="CF73" s="116"/>
      <c r="CG73" s="116"/>
      <c r="CH73" s="116"/>
      <c r="CI73" s="116"/>
      <c r="CJ73" s="116"/>
      <c r="CK73" s="116"/>
      <c r="CL73" s="116"/>
      <c r="CM73" s="116"/>
      <c r="CN73" s="116"/>
      <c r="CO73" s="116"/>
      <c r="CP73" s="116"/>
    </row>
    <row r="74" spans="1:94" ht="19.5" customHeight="1">
      <c r="A74" s="116"/>
      <c r="B74" s="116"/>
      <c r="C74" s="116"/>
      <c r="D74" s="116"/>
      <c r="E74" s="116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A74" s="129"/>
      <c r="AB74" s="129"/>
      <c r="AC74" s="129"/>
      <c r="AD74" s="129"/>
      <c r="AE74" s="129"/>
      <c r="AF74" s="129"/>
      <c r="AG74" s="129"/>
      <c r="AH74" s="129"/>
      <c r="AI74" s="129"/>
      <c r="AJ74" s="129"/>
      <c r="AK74" s="129"/>
      <c r="AL74" s="129"/>
      <c r="AM74" s="129"/>
      <c r="AN74" s="129"/>
      <c r="AO74" s="129"/>
      <c r="AP74" s="129"/>
      <c r="AQ74" s="129"/>
      <c r="AR74" s="129"/>
      <c r="AS74" s="129"/>
      <c r="AT74" s="129"/>
      <c r="AU74" s="129"/>
      <c r="AV74" s="129"/>
      <c r="AW74" s="129"/>
      <c r="AX74" s="129"/>
      <c r="AY74" s="129"/>
      <c r="AZ74" s="129"/>
      <c r="BA74" s="129"/>
      <c r="BB74" s="129"/>
      <c r="BC74" s="129"/>
      <c r="BD74" s="129"/>
      <c r="BE74" s="129"/>
      <c r="BF74" s="129"/>
      <c r="BG74" s="129"/>
      <c r="BH74" s="129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16"/>
      <c r="CC74" s="116"/>
      <c r="CD74" s="116"/>
      <c r="CE74" s="116"/>
      <c r="CF74" s="116"/>
      <c r="CG74" s="116"/>
      <c r="CH74" s="116"/>
      <c r="CI74" s="116"/>
      <c r="CJ74" s="116"/>
      <c r="CK74" s="116"/>
      <c r="CL74" s="116"/>
      <c r="CM74" s="116"/>
      <c r="CN74" s="116"/>
      <c r="CO74" s="116"/>
      <c r="CP74" s="116"/>
    </row>
    <row r="75" spans="1:94" ht="19.5" customHeight="1">
      <c r="A75" s="116"/>
      <c r="B75" s="116"/>
      <c r="C75" s="116"/>
      <c r="D75" s="116"/>
      <c r="E75" s="116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B75" s="129"/>
      <c r="AC75" s="129"/>
      <c r="AD75" s="129"/>
      <c r="AE75" s="129"/>
      <c r="AF75" s="129"/>
      <c r="AG75" s="129"/>
      <c r="AH75" s="129"/>
      <c r="AI75" s="129"/>
      <c r="AJ75" s="129"/>
      <c r="AK75" s="129"/>
      <c r="AL75" s="129"/>
      <c r="AM75" s="129"/>
      <c r="AN75" s="129"/>
      <c r="AO75" s="129"/>
      <c r="AP75" s="129"/>
      <c r="AQ75" s="129"/>
      <c r="AR75" s="129"/>
      <c r="AS75" s="129"/>
      <c r="AT75" s="129"/>
      <c r="AU75" s="129"/>
      <c r="AV75" s="129"/>
      <c r="AW75" s="129"/>
      <c r="AX75" s="129"/>
      <c r="AY75" s="129"/>
      <c r="AZ75" s="129"/>
      <c r="BA75" s="129"/>
      <c r="BB75" s="129"/>
      <c r="BC75" s="129"/>
      <c r="BD75" s="129"/>
      <c r="BE75" s="129"/>
      <c r="BF75" s="129"/>
      <c r="BG75" s="129"/>
      <c r="BH75" s="129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16"/>
      <c r="CC75" s="116"/>
      <c r="CD75" s="116"/>
      <c r="CE75" s="116"/>
      <c r="CF75" s="116"/>
      <c r="CG75" s="116"/>
      <c r="CH75" s="116"/>
      <c r="CI75" s="116"/>
      <c r="CJ75" s="116"/>
      <c r="CK75" s="116"/>
      <c r="CL75" s="116"/>
      <c r="CM75" s="116"/>
      <c r="CN75" s="116"/>
      <c r="CO75" s="116"/>
      <c r="CP75" s="116"/>
    </row>
    <row r="76" spans="1:94" ht="19.5" customHeight="1">
      <c r="A76" s="116"/>
      <c r="B76" s="116"/>
      <c r="C76" s="116"/>
      <c r="D76" s="116"/>
      <c r="E76" s="116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  <c r="AA76" s="129"/>
      <c r="AB76" s="129"/>
      <c r="AC76" s="129"/>
      <c r="AD76" s="129"/>
      <c r="AE76" s="129"/>
      <c r="AF76" s="129"/>
      <c r="AG76" s="129"/>
      <c r="AH76" s="129"/>
      <c r="AI76" s="129"/>
      <c r="AJ76" s="129"/>
      <c r="AK76" s="129"/>
      <c r="AL76" s="129"/>
      <c r="AM76" s="129"/>
      <c r="AN76" s="129"/>
      <c r="AO76" s="129"/>
      <c r="AP76" s="129"/>
      <c r="AQ76" s="129"/>
      <c r="AR76" s="129"/>
      <c r="AS76" s="129"/>
      <c r="AT76" s="129"/>
      <c r="AU76" s="129"/>
      <c r="AV76" s="129"/>
      <c r="AW76" s="129"/>
      <c r="AX76" s="129"/>
      <c r="AY76" s="129"/>
      <c r="AZ76" s="129"/>
      <c r="BA76" s="129"/>
      <c r="BB76" s="129"/>
      <c r="BC76" s="129"/>
      <c r="BD76" s="129"/>
      <c r="BE76" s="129"/>
      <c r="BF76" s="129"/>
      <c r="BG76" s="129"/>
      <c r="BH76" s="129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16"/>
      <c r="CC76" s="116"/>
      <c r="CD76" s="116"/>
      <c r="CE76" s="116"/>
      <c r="CF76" s="116"/>
      <c r="CG76" s="116"/>
      <c r="CH76" s="116"/>
      <c r="CI76" s="116"/>
      <c r="CJ76" s="116"/>
      <c r="CK76" s="116"/>
      <c r="CL76" s="116"/>
      <c r="CM76" s="116"/>
      <c r="CN76" s="116"/>
      <c r="CO76" s="116"/>
      <c r="CP76" s="116"/>
    </row>
    <row r="77" spans="1:94" ht="19.5" customHeight="1">
      <c r="A77" s="116"/>
      <c r="B77" s="116"/>
      <c r="C77" s="116"/>
      <c r="D77" s="116"/>
      <c r="E77" s="116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  <c r="AA77" s="129"/>
      <c r="AB77" s="129"/>
      <c r="AC77" s="129"/>
      <c r="AD77" s="129"/>
      <c r="AE77" s="129"/>
      <c r="AF77" s="129"/>
      <c r="AG77" s="129"/>
      <c r="AH77" s="129"/>
      <c r="AI77" s="129"/>
      <c r="AJ77" s="129"/>
      <c r="AK77" s="129"/>
      <c r="AL77" s="129"/>
      <c r="AM77" s="129"/>
      <c r="AN77" s="129"/>
      <c r="AO77" s="129"/>
      <c r="AP77" s="129"/>
      <c r="AQ77" s="129"/>
      <c r="AR77" s="129"/>
      <c r="AS77" s="129"/>
      <c r="AT77" s="129"/>
      <c r="AU77" s="129"/>
      <c r="AV77" s="129"/>
      <c r="AW77" s="129"/>
      <c r="AX77" s="129"/>
      <c r="AY77" s="129"/>
      <c r="AZ77" s="129"/>
      <c r="BA77" s="129"/>
      <c r="BB77" s="129"/>
      <c r="BC77" s="129"/>
      <c r="BD77" s="129"/>
      <c r="BE77" s="129"/>
      <c r="BF77" s="129"/>
      <c r="BG77" s="129"/>
      <c r="BH77" s="129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16"/>
      <c r="CC77" s="116"/>
      <c r="CD77" s="116"/>
      <c r="CE77" s="116"/>
      <c r="CF77" s="116"/>
      <c r="CG77" s="116"/>
      <c r="CH77" s="116"/>
      <c r="CI77" s="116"/>
      <c r="CJ77" s="116"/>
      <c r="CK77" s="116"/>
      <c r="CL77" s="116"/>
      <c r="CM77" s="116"/>
      <c r="CN77" s="116"/>
      <c r="CO77" s="116"/>
      <c r="CP77" s="116"/>
    </row>
    <row r="78" spans="1:94" ht="19.5" customHeight="1">
      <c r="A78" s="116"/>
      <c r="B78" s="116"/>
      <c r="C78" s="116"/>
      <c r="D78" s="116"/>
      <c r="E78" s="116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  <c r="AA78" s="129"/>
      <c r="AB78" s="129"/>
      <c r="AC78" s="129"/>
      <c r="AD78" s="129"/>
      <c r="AE78" s="129"/>
      <c r="AF78" s="129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S78" s="129"/>
      <c r="AT78" s="129"/>
      <c r="AU78" s="129"/>
      <c r="AV78" s="129"/>
      <c r="AW78" s="129"/>
      <c r="AX78" s="129"/>
      <c r="AY78" s="129"/>
      <c r="AZ78" s="129"/>
      <c r="BA78" s="129"/>
      <c r="BB78" s="129"/>
      <c r="BC78" s="129"/>
      <c r="BD78" s="129"/>
      <c r="BE78" s="129"/>
      <c r="BF78" s="129"/>
      <c r="BG78" s="129"/>
      <c r="BH78" s="129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16"/>
      <c r="CC78" s="116"/>
      <c r="CD78" s="116"/>
      <c r="CE78" s="116"/>
      <c r="CF78" s="116"/>
      <c r="CG78" s="116"/>
      <c r="CH78" s="116"/>
      <c r="CI78" s="116"/>
      <c r="CJ78" s="116"/>
      <c r="CK78" s="116"/>
      <c r="CL78" s="116"/>
      <c r="CM78" s="116"/>
      <c r="CN78" s="116"/>
      <c r="CO78" s="116"/>
      <c r="CP78" s="116"/>
    </row>
    <row r="79" spans="1:94" ht="19.5" customHeight="1">
      <c r="A79" s="116"/>
      <c r="B79" s="116"/>
      <c r="C79" s="116"/>
      <c r="D79" s="116"/>
      <c r="E79" s="116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  <c r="AJ79" s="129"/>
      <c r="AK79" s="129"/>
      <c r="AL79" s="129"/>
      <c r="AM79" s="129"/>
      <c r="AN79" s="129"/>
      <c r="AO79" s="129"/>
      <c r="AP79" s="129"/>
      <c r="AQ79" s="129"/>
      <c r="AR79" s="129"/>
      <c r="AS79" s="129"/>
      <c r="AT79" s="129"/>
      <c r="AU79" s="129"/>
      <c r="AV79" s="129"/>
      <c r="AW79" s="129"/>
      <c r="AX79" s="129"/>
      <c r="AY79" s="129"/>
      <c r="AZ79" s="129"/>
      <c r="BA79" s="129"/>
      <c r="BB79" s="129"/>
      <c r="BC79" s="129"/>
      <c r="BD79" s="129"/>
      <c r="BE79" s="129"/>
      <c r="BF79" s="129"/>
      <c r="BG79" s="129"/>
      <c r="BH79" s="129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16"/>
      <c r="CC79" s="116"/>
      <c r="CD79" s="116"/>
      <c r="CE79" s="116"/>
      <c r="CF79" s="116"/>
      <c r="CG79" s="116"/>
      <c r="CH79" s="116"/>
      <c r="CI79" s="116"/>
      <c r="CJ79" s="116"/>
      <c r="CK79" s="116"/>
      <c r="CL79" s="116"/>
      <c r="CM79" s="116"/>
      <c r="CN79" s="116"/>
      <c r="CO79" s="116"/>
      <c r="CP79" s="116"/>
    </row>
    <row r="80" spans="1:94" ht="19.5" customHeight="1">
      <c r="A80" s="116"/>
      <c r="B80" s="116"/>
      <c r="C80" s="116"/>
      <c r="D80" s="116"/>
      <c r="E80" s="116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129"/>
      <c r="AB80" s="129"/>
      <c r="AC80" s="129"/>
      <c r="AD80" s="129"/>
      <c r="AE80" s="129"/>
      <c r="AF80" s="129"/>
      <c r="AG80" s="129"/>
      <c r="AH80" s="129"/>
      <c r="AI80" s="129"/>
      <c r="AJ80" s="129"/>
      <c r="AK80" s="129"/>
      <c r="AL80" s="129"/>
      <c r="AM80" s="129"/>
      <c r="AN80" s="129"/>
      <c r="AO80" s="129"/>
      <c r="AP80" s="129"/>
      <c r="AQ80" s="129"/>
      <c r="AR80" s="129"/>
      <c r="AS80" s="129"/>
      <c r="AT80" s="129"/>
      <c r="AU80" s="129"/>
      <c r="AV80" s="129"/>
      <c r="AW80" s="129"/>
      <c r="AX80" s="129"/>
      <c r="AY80" s="129"/>
      <c r="AZ80" s="129"/>
      <c r="BA80" s="129"/>
      <c r="BB80" s="129"/>
      <c r="BC80" s="129"/>
      <c r="BD80" s="129"/>
      <c r="BE80" s="129"/>
      <c r="BF80" s="129"/>
      <c r="BG80" s="129"/>
      <c r="BH80" s="129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16"/>
      <c r="CC80" s="116"/>
      <c r="CD80" s="116"/>
      <c r="CE80" s="116"/>
      <c r="CF80" s="116"/>
      <c r="CG80" s="116"/>
      <c r="CH80" s="116"/>
      <c r="CI80" s="116"/>
      <c r="CJ80" s="116"/>
      <c r="CK80" s="116"/>
      <c r="CL80" s="116"/>
      <c r="CM80" s="116"/>
      <c r="CN80" s="116"/>
      <c r="CO80" s="116"/>
      <c r="CP80" s="116"/>
    </row>
    <row r="81" spans="1:94" ht="19.5" customHeight="1">
      <c r="A81" s="116"/>
      <c r="B81" s="116"/>
      <c r="C81" s="116"/>
      <c r="D81" s="116"/>
      <c r="E81" s="116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  <c r="AC81" s="129"/>
      <c r="AD81" s="129"/>
      <c r="AE81" s="129"/>
      <c r="AF81" s="129"/>
      <c r="AG81" s="129"/>
      <c r="AH81" s="129"/>
      <c r="AI81" s="129"/>
      <c r="AJ81" s="129"/>
      <c r="AK81" s="129"/>
      <c r="AL81" s="129"/>
      <c r="AM81" s="129"/>
      <c r="AN81" s="129"/>
      <c r="AO81" s="129"/>
      <c r="AP81" s="129"/>
      <c r="AQ81" s="129"/>
      <c r="AR81" s="129"/>
      <c r="AS81" s="129"/>
      <c r="AT81" s="129"/>
      <c r="AU81" s="129"/>
      <c r="AV81" s="129"/>
      <c r="AW81" s="129"/>
      <c r="AX81" s="129"/>
      <c r="AY81" s="129"/>
      <c r="AZ81" s="129"/>
      <c r="BA81" s="129"/>
      <c r="BB81" s="129"/>
      <c r="BC81" s="129"/>
      <c r="BD81" s="129"/>
      <c r="BE81" s="129"/>
      <c r="BF81" s="129"/>
      <c r="BG81" s="129"/>
      <c r="BH81" s="129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16"/>
      <c r="CC81" s="116"/>
      <c r="CD81" s="116"/>
      <c r="CE81" s="116"/>
      <c r="CF81" s="116"/>
      <c r="CG81" s="116"/>
      <c r="CH81" s="116"/>
      <c r="CI81" s="116"/>
      <c r="CJ81" s="116"/>
      <c r="CK81" s="116"/>
      <c r="CL81" s="116"/>
      <c r="CM81" s="116"/>
      <c r="CN81" s="116"/>
      <c r="CO81" s="116"/>
      <c r="CP81" s="116"/>
    </row>
    <row r="82" spans="1:94" ht="19.5" customHeight="1">
      <c r="A82" s="116"/>
      <c r="B82" s="116"/>
      <c r="C82" s="116"/>
      <c r="D82" s="116"/>
      <c r="E82" s="116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  <c r="AC82" s="129"/>
      <c r="AD82" s="129"/>
      <c r="AE82" s="129"/>
      <c r="AF82" s="129"/>
      <c r="AG82" s="129"/>
      <c r="AH82" s="129"/>
      <c r="AI82" s="129"/>
      <c r="AJ82" s="129"/>
      <c r="AK82" s="129"/>
      <c r="AL82" s="129"/>
      <c r="AM82" s="129"/>
      <c r="AN82" s="129"/>
      <c r="AO82" s="129"/>
      <c r="AP82" s="129"/>
      <c r="AQ82" s="129"/>
      <c r="AR82" s="129"/>
      <c r="AS82" s="129"/>
      <c r="AT82" s="129"/>
      <c r="AU82" s="129"/>
      <c r="AV82" s="129"/>
      <c r="AW82" s="129"/>
      <c r="AX82" s="129"/>
      <c r="AY82" s="129"/>
      <c r="AZ82" s="129"/>
      <c r="BA82" s="129"/>
      <c r="BB82" s="129"/>
      <c r="BC82" s="129"/>
      <c r="BD82" s="129"/>
      <c r="BE82" s="129"/>
      <c r="BF82" s="129"/>
      <c r="BG82" s="129"/>
      <c r="BH82" s="129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  <c r="CL82" s="116"/>
      <c r="CM82" s="116"/>
      <c r="CN82" s="116"/>
      <c r="CO82" s="116"/>
      <c r="CP82" s="116"/>
    </row>
    <row r="83" spans="1:94" ht="19.5" customHeight="1">
      <c r="A83" s="116"/>
      <c r="B83" s="116"/>
      <c r="C83" s="116"/>
      <c r="D83" s="116"/>
      <c r="E83" s="116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16"/>
      <c r="CC83" s="116"/>
      <c r="CD83" s="116"/>
      <c r="CE83" s="116"/>
      <c r="CF83" s="116"/>
      <c r="CG83" s="116"/>
      <c r="CH83" s="116"/>
      <c r="CI83" s="116"/>
      <c r="CJ83" s="116"/>
      <c r="CK83" s="116"/>
      <c r="CL83" s="116"/>
      <c r="CM83" s="116"/>
      <c r="CN83" s="116"/>
      <c r="CO83" s="116"/>
      <c r="CP83" s="116"/>
    </row>
    <row r="84" spans="1:94" ht="19.5" customHeight="1">
      <c r="A84" s="116"/>
      <c r="B84" s="116"/>
      <c r="C84" s="116"/>
      <c r="D84" s="116"/>
      <c r="E84" s="116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16"/>
      <c r="CC84" s="116"/>
      <c r="CD84" s="116"/>
      <c r="CE84" s="116"/>
      <c r="CF84" s="116"/>
      <c r="CG84" s="116"/>
      <c r="CH84" s="116"/>
      <c r="CI84" s="116"/>
      <c r="CJ84" s="116"/>
      <c r="CK84" s="116"/>
      <c r="CL84" s="116"/>
      <c r="CM84" s="116"/>
      <c r="CN84" s="116"/>
      <c r="CO84" s="116"/>
      <c r="CP84" s="116"/>
    </row>
    <row r="85" spans="1:94" ht="19.5" customHeight="1">
      <c r="A85" s="116"/>
      <c r="B85" s="116"/>
      <c r="C85" s="116"/>
      <c r="D85" s="116"/>
      <c r="E85" s="116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16"/>
      <c r="CC85" s="116"/>
      <c r="CD85" s="116"/>
      <c r="CE85" s="116"/>
      <c r="CF85" s="116"/>
      <c r="CG85" s="116"/>
      <c r="CH85" s="116"/>
      <c r="CI85" s="116"/>
      <c r="CJ85" s="116"/>
      <c r="CK85" s="116"/>
      <c r="CL85" s="116"/>
      <c r="CM85" s="116"/>
      <c r="CN85" s="116"/>
      <c r="CO85" s="116"/>
      <c r="CP85" s="116"/>
    </row>
    <row r="86" spans="1:94" ht="19.5" customHeight="1">
      <c r="A86" s="116"/>
      <c r="B86" s="116"/>
      <c r="C86" s="116"/>
      <c r="D86" s="116"/>
      <c r="E86" s="116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16"/>
      <c r="CC86" s="116"/>
      <c r="CD86" s="116"/>
      <c r="CE86" s="116"/>
      <c r="CF86" s="116"/>
      <c r="CG86" s="116"/>
      <c r="CH86" s="116"/>
      <c r="CI86" s="116"/>
      <c r="CJ86" s="116"/>
      <c r="CK86" s="116"/>
      <c r="CL86" s="116"/>
      <c r="CM86" s="116"/>
      <c r="CN86" s="116"/>
      <c r="CO86" s="116"/>
      <c r="CP86" s="116"/>
    </row>
    <row r="87" spans="1:94" ht="19.5" customHeight="1">
      <c r="A87" s="116"/>
      <c r="B87" s="116"/>
      <c r="C87" s="116"/>
      <c r="D87" s="116"/>
      <c r="E87" s="116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16"/>
      <c r="CC87" s="116"/>
      <c r="CD87" s="116"/>
      <c r="CE87" s="116"/>
      <c r="CF87" s="116"/>
      <c r="CG87" s="116"/>
      <c r="CH87" s="116"/>
      <c r="CI87" s="116"/>
      <c r="CJ87" s="116"/>
      <c r="CK87" s="116"/>
      <c r="CL87" s="116"/>
      <c r="CM87" s="116"/>
      <c r="CN87" s="116"/>
      <c r="CO87" s="116"/>
      <c r="CP87" s="116"/>
    </row>
    <row r="88" spans="1:94" ht="19.5" customHeight="1">
      <c r="A88" s="116"/>
      <c r="B88" s="116"/>
      <c r="C88" s="116"/>
      <c r="D88" s="116"/>
      <c r="E88" s="116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29"/>
      <c r="AN88" s="129"/>
      <c r="AO88" s="129"/>
      <c r="AP88" s="129"/>
      <c r="AQ88" s="129"/>
      <c r="AR88" s="129"/>
      <c r="AS88" s="129"/>
      <c r="AT88" s="129"/>
      <c r="AU88" s="129"/>
      <c r="AV88" s="129"/>
      <c r="AW88" s="129"/>
      <c r="AX88" s="129"/>
      <c r="AY88" s="129"/>
      <c r="AZ88" s="129"/>
      <c r="BA88" s="129"/>
      <c r="BB88" s="129"/>
      <c r="BC88" s="129"/>
      <c r="BD88" s="129"/>
      <c r="BE88" s="129"/>
      <c r="BF88" s="129"/>
      <c r="BG88" s="129"/>
      <c r="BH88" s="129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16"/>
      <c r="CC88" s="116"/>
      <c r="CD88" s="116"/>
      <c r="CE88" s="116"/>
      <c r="CF88" s="116"/>
      <c r="CG88" s="116"/>
      <c r="CH88" s="116"/>
      <c r="CI88" s="116"/>
      <c r="CJ88" s="116"/>
      <c r="CK88" s="116"/>
      <c r="CL88" s="116"/>
      <c r="CM88" s="116"/>
      <c r="CN88" s="116"/>
      <c r="CO88" s="116"/>
      <c r="CP88" s="116"/>
    </row>
    <row r="89" spans="1:94" ht="19.5" customHeight="1">
      <c r="A89" s="116"/>
      <c r="B89" s="116"/>
      <c r="C89" s="116"/>
      <c r="D89" s="116"/>
      <c r="E89" s="116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29"/>
      <c r="AE89" s="129"/>
      <c r="AF89" s="129"/>
      <c r="AG89" s="129"/>
      <c r="AH89" s="129"/>
      <c r="AI89" s="129"/>
      <c r="AJ89" s="129"/>
      <c r="AK89" s="129"/>
      <c r="AL89" s="129"/>
      <c r="AM89" s="129"/>
      <c r="AN89" s="129"/>
      <c r="AO89" s="129"/>
      <c r="AP89" s="129"/>
      <c r="AQ89" s="129"/>
      <c r="AR89" s="129"/>
      <c r="AS89" s="129"/>
      <c r="AT89" s="129"/>
      <c r="AU89" s="129"/>
      <c r="AV89" s="129"/>
      <c r="AW89" s="129"/>
      <c r="AX89" s="129"/>
      <c r="AY89" s="129"/>
      <c r="AZ89" s="129"/>
      <c r="BA89" s="129"/>
      <c r="BB89" s="129"/>
      <c r="BC89" s="129"/>
      <c r="BD89" s="129"/>
      <c r="BE89" s="129"/>
      <c r="BF89" s="129"/>
      <c r="BG89" s="129"/>
      <c r="BH89" s="129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16"/>
      <c r="CC89" s="116"/>
      <c r="CD89" s="116"/>
      <c r="CE89" s="116"/>
      <c r="CF89" s="116"/>
      <c r="CG89" s="116"/>
      <c r="CH89" s="116"/>
      <c r="CI89" s="116"/>
      <c r="CJ89" s="116"/>
      <c r="CK89" s="116"/>
      <c r="CL89" s="116"/>
      <c r="CM89" s="116"/>
      <c r="CN89" s="116"/>
      <c r="CO89" s="116"/>
      <c r="CP89" s="116"/>
    </row>
    <row r="90" spans="1:94" ht="19.5" customHeight="1">
      <c r="A90" s="116"/>
      <c r="B90" s="116"/>
      <c r="C90" s="116"/>
      <c r="D90" s="116"/>
      <c r="E90" s="116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  <c r="AF90" s="129"/>
      <c r="AG90" s="129"/>
      <c r="AH90" s="129"/>
      <c r="AI90" s="129"/>
      <c r="AJ90" s="129"/>
      <c r="AK90" s="129"/>
      <c r="AL90" s="129"/>
      <c r="AM90" s="129"/>
      <c r="AN90" s="129"/>
      <c r="AO90" s="129"/>
      <c r="AP90" s="129"/>
      <c r="AQ90" s="129"/>
      <c r="AR90" s="129"/>
      <c r="AS90" s="129"/>
      <c r="AT90" s="129"/>
      <c r="AU90" s="129"/>
      <c r="AV90" s="129"/>
      <c r="AW90" s="129"/>
      <c r="AX90" s="129"/>
      <c r="AY90" s="129"/>
      <c r="AZ90" s="129"/>
      <c r="BA90" s="129"/>
      <c r="BB90" s="129"/>
      <c r="BC90" s="129"/>
      <c r="BD90" s="129"/>
      <c r="BE90" s="129"/>
      <c r="BF90" s="129"/>
      <c r="BG90" s="129"/>
      <c r="BH90" s="129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  <c r="CL90" s="116"/>
      <c r="CM90" s="116"/>
      <c r="CN90" s="116"/>
      <c r="CO90" s="116"/>
      <c r="CP90" s="116"/>
    </row>
    <row r="91" spans="1:94" ht="19.5" customHeight="1">
      <c r="A91" s="116"/>
      <c r="B91" s="116"/>
      <c r="C91" s="116"/>
      <c r="D91" s="116"/>
      <c r="E91" s="116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  <c r="AJ91" s="129"/>
      <c r="AK91" s="129"/>
      <c r="AL91" s="129"/>
      <c r="AM91" s="129"/>
      <c r="AN91" s="129"/>
      <c r="AO91" s="129"/>
      <c r="AP91" s="129"/>
      <c r="AQ91" s="129"/>
      <c r="AR91" s="129"/>
      <c r="AS91" s="129"/>
      <c r="AT91" s="129"/>
      <c r="AU91" s="129"/>
      <c r="AV91" s="129"/>
      <c r="AW91" s="129"/>
      <c r="AX91" s="129"/>
      <c r="AY91" s="129"/>
      <c r="AZ91" s="129"/>
      <c r="BA91" s="129"/>
      <c r="BB91" s="129"/>
      <c r="BC91" s="129"/>
      <c r="BD91" s="129"/>
      <c r="BE91" s="129"/>
      <c r="BF91" s="129"/>
      <c r="BG91" s="129"/>
      <c r="BH91" s="129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16"/>
      <c r="CC91" s="116"/>
      <c r="CD91" s="116"/>
      <c r="CE91" s="116"/>
      <c r="CF91" s="116"/>
      <c r="CG91" s="116"/>
      <c r="CH91" s="116"/>
      <c r="CI91" s="116"/>
      <c r="CJ91" s="116"/>
      <c r="CK91" s="116"/>
      <c r="CL91" s="116"/>
      <c r="CM91" s="116"/>
      <c r="CN91" s="116"/>
      <c r="CO91" s="116"/>
      <c r="CP91" s="116"/>
    </row>
    <row r="92" spans="1:94" ht="19.5" customHeight="1">
      <c r="A92" s="116"/>
      <c r="B92" s="116"/>
      <c r="C92" s="116"/>
      <c r="D92" s="116"/>
      <c r="E92" s="116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  <c r="AC92" s="129"/>
      <c r="AD92" s="129"/>
      <c r="AE92" s="129"/>
      <c r="AF92" s="129"/>
      <c r="AG92" s="129"/>
      <c r="AH92" s="129"/>
      <c r="AI92" s="129"/>
      <c r="AJ92" s="129"/>
      <c r="AK92" s="129"/>
      <c r="AL92" s="129"/>
      <c r="AM92" s="129"/>
      <c r="AN92" s="129"/>
      <c r="AO92" s="129"/>
      <c r="AP92" s="129"/>
      <c r="AQ92" s="129"/>
      <c r="AR92" s="129"/>
      <c r="AS92" s="129"/>
      <c r="AT92" s="129"/>
      <c r="AU92" s="129"/>
      <c r="AV92" s="129"/>
      <c r="AW92" s="129"/>
      <c r="AX92" s="129"/>
      <c r="AY92" s="129"/>
      <c r="AZ92" s="129"/>
      <c r="BA92" s="129"/>
      <c r="BB92" s="129"/>
      <c r="BC92" s="129"/>
      <c r="BD92" s="129"/>
      <c r="BE92" s="129"/>
      <c r="BF92" s="129"/>
      <c r="BG92" s="129"/>
      <c r="BH92" s="129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16"/>
      <c r="CC92" s="116"/>
      <c r="CD92" s="116"/>
      <c r="CE92" s="116"/>
      <c r="CF92" s="116"/>
      <c r="CG92" s="116"/>
      <c r="CH92" s="116"/>
      <c r="CI92" s="116"/>
      <c r="CJ92" s="116"/>
      <c r="CK92" s="116"/>
      <c r="CL92" s="116"/>
      <c r="CM92" s="116"/>
      <c r="CN92" s="116"/>
      <c r="CO92" s="116"/>
      <c r="CP92" s="116"/>
    </row>
    <row r="93" spans="1:94" ht="19.5" customHeight="1">
      <c r="A93" s="116"/>
      <c r="B93" s="116"/>
      <c r="C93" s="116"/>
      <c r="D93" s="116"/>
      <c r="E93" s="116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  <c r="AC93" s="129"/>
      <c r="AD93" s="129"/>
      <c r="AE93" s="129"/>
      <c r="AF93" s="129"/>
      <c r="AG93" s="129"/>
      <c r="AH93" s="129"/>
      <c r="AI93" s="129"/>
      <c r="AJ93" s="129"/>
      <c r="AK93" s="129"/>
      <c r="AL93" s="129"/>
      <c r="AM93" s="129"/>
      <c r="AN93" s="129"/>
      <c r="AO93" s="129"/>
      <c r="AP93" s="129"/>
      <c r="AQ93" s="129"/>
      <c r="AR93" s="129"/>
      <c r="AS93" s="129"/>
      <c r="AT93" s="129"/>
      <c r="AU93" s="129"/>
      <c r="AV93" s="129"/>
      <c r="AW93" s="129"/>
      <c r="AX93" s="129"/>
      <c r="AY93" s="129"/>
      <c r="AZ93" s="129"/>
      <c r="BA93" s="129"/>
      <c r="BB93" s="129"/>
      <c r="BC93" s="129"/>
      <c r="BD93" s="129"/>
      <c r="BE93" s="129"/>
      <c r="BF93" s="129"/>
      <c r="BG93" s="129"/>
      <c r="BH93" s="129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16"/>
      <c r="CC93" s="116"/>
      <c r="CD93" s="116"/>
      <c r="CE93" s="116"/>
      <c r="CF93" s="116"/>
      <c r="CG93" s="116"/>
      <c r="CH93" s="116"/>
      <c r="CI93" s="116"/>
      <c r="CJ93" s="116"/>
      <c r="CK93" s="116"/>
      <c r="CL93" s="116"/>
      <c r="CM93" s="116"/>
      <c r="CN93" s="116"/>
      <c r="CO93" s="116"/>
      <c r="CP93" s="116"/>
    </row>
    <row r="94" spans="1:94" ht="19.5" customHeight="1">
      <c r="A94" s="116"/>
      <c r="B94" s="116"/>
      <c r="C94" s="116"/>
      <c r="D94" s="116"/>
      <c r="E94" s="116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  <c r="AC94" s="129"/>
      <c r="AD94" s="129"/>
      <c r="AE94" s="129"/>
      <c r="AF94" s="129"/>
      <c r="AG94" s="129"/>
      <c r="AH94" s="129"/>
      <c r="AI94" s="129"/>
      <c r="AJ94" s="129"/>
      <c r="AK94" s="129"/>
      <c r="AL94" s="129"/>
      <c r="AM94" s="129"/>
      <c r="AN94" s="129"/>
      <c r="AO94" s="129"/>
      <c r="AP94" s="129"/>
      <c r="AQ94" s="129"/>
      <c r="AR94" s="129"/>
      <c r="AS94" s="129"/>
      <c r="AT94" s="129"/>
      <c r="AU94" s="129"/>
      <c r="AV94" s="129"/>
      <c r="AW94" s="129"/>
      <c r="AX94" s="129"/>
      <c r="AY94" s="129"/>
      <c r="AZ94" s="129"/>
      <c r="BA94" s="129"/>
      <c r="BB94" s="129"/>
      <c r="BC94" s="129"/>
      <c r="BD94" s="129"/>
      <c r="BE94" s="129"/>
      <c r="BF94" s="129"/>
      <c r="BG94" s="129"/>
      <c r="BH94" s="129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16"/>
      <c r="CC94" s="116"/>
      <c r="CD94" s="116"/>
      <c r="CE94" s="116"/>
      <c r="CF94" s="116"/>
      <c r="CG94" s="116"/>
      <c r="CH94" s="116"/>
      <c r="CI94" s="116"/>
      <c r="CJ94" s="116"/>
      <c r="CK94" s="116"/>
      <c r="CL94" s="116"/>
      <c r="CM94" s="116"/>
      <c r="CN94" s="116"/>
      <c r="CO94" s="116"/>
      <c r="CP94" s="116"/>
    </row>
    <row r="95" spans="1:94" ht="19.5" customHeight="1">
      <c r="A95" s="116"/>
      <c r="B95" s="116"/>
      <c r="C95" s="116"/>
      <c r="D95" s="116"/>
      <c r="E95" s="116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  <c r="AJ95" s="129"/>
      <c r="AK95" s="129"/>
      <c r="AL95" s="129"/>
      <c r="AM95" s="129"/>
      <c r="AN95" s="129"/>
      <c r="AO95" s="129"/>
      <c r="AP95" s="129"/>
      <c r="AQ95" s="129"/>
      <c r="AR95" s="129"/>
      <c r="AS95" s="129"/>
      <c r="AT95" s="129"/>
      <c r="AU95" s="129"/>
      <c r="AV95" s="129"/>
      <c r="AW95" s="129"/>
      <c r="AX95" s="129"/>
      <c r="AY95" s="129"/>
      <c r="AZ95" s="129"/>
      <c r="BA95" s="129"/>
      <c r="BB95" s="129"/>
      <c r="BC95" s="129"/>
      <c r="BD95" s="129"/>
      <c r="BE95" s="129"/>
      <c r="BF95" s="129"/>
      <c r="BG95" s="129"/>
      <c r="BH95" s="129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16"/>
      <c r="CC95" s="116"/>
      <c r="CD95" s="116"/>
      <c r="CE95" s="116"/>
      <c r="CF95" s="116"/>
      <c r="CG95" s="116"/>
      <c r="CH95" s="116"/>
      <c r="CI95" s="116"/>
      <c r="CJ95" s="116"/>
      <c r="CK95" s="116"/>
      <c r="CL95" s="116"/>
      <c r="CM95" s="116"/>
      <c r="CN95" s="116"/>
      <c r="CO95" s="116"/>
      <c r="CP95" s="116"/>
    </row>
    <row r="96" spans="1:94" ht="19.5" customHeight="1">
      <c r="A96" s="116"/>
      <c r="B96" s="116"/>
      <c r="C96" s="116"/>
      <c r="D96" s="116"/>
      <c r="E96" s="116"/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29"/>
      <c r="AB96" s="129"/>
      <c r="AC96" s="129"/>
      <c r="AD96" s="129"/>
      <c r="AE96" s="129"/>
      <c r="AF96" s="129"/>
      <c r="AG96" s="129"/>
      <c r="AH96" s="129"/>
      <c r="AI96" s="129"/>
      <c r="AJ96" s="129"/>
      <c r="AK96" s="129"/>
      <c r="AL96" s="129"/>
      <c r="AM96" s="129"/>
      <c r="AN96" s="129"/>
      <c r="AO96" s="129"/>
      <c r="AP96" s="129"/>
      <c r="AQ96" s="129"/>
      <c r="AR96" s="129"/>
      <c r="AS96" s="129"/>
      <c r="AT96" s="129"/>
      <c r="AU96" s="129"/>
      <c r="AV96" s="129"/>
      <c r="AW96" s="129"/>
      <c r="AX96" s="129"/>
      <c r="AY96" s="129"/>
      <c r="AZ96" s="129"/>
      <c r="BA96" s="129"/>
      <c r="BB96" s="129"/>
      <c r="BC96" s="129"/>
      <c r="BD96" s="129"/>
      <c r="BE96" s="129"/>
      <c r="BF96" s="129"/>
      <c r="BG96" s="129"/>
      <c r="BH96" s="129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16"/>
      <c r="CC96" s="116"/>
      <c r="CD96" s="116"/>
      <c r="CE96" s="116"/>
      <c r="CF96" s="116"/>
      <c r="CG96" s="116"/>
      <c r="CH96" s="116"/>
      <c r="CI96" s="116"/>
      <c r="CJ96" s="116"/>
      <c r="CK96" s="116"/>
      <c r="CL96" s="116"/>
      <c r="CM96" s="116"/>
      <c r="CN96" s="116"/>
      <c r="CO96" s="116"/>
      <c r="CP96" s="116"/>
    </row>
    <row r="97" spans="1:94" ht="19.5" customHeight="1">
      <c r="A97" s="116"/>
      <c r="B97" s="116"/>
      <c r="C97" s="116"/>
      <c r="D97" s="116"/>
      <c r="E97" s="116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  <c r="AA97" s="129"/>
      <c r="AB97" s="129"/>
      <c r="AC97" s="129"/>
      <c r="AD97" s="129"/>
      <c r="AE97" s="129"/>
      <c r="AF97" s="129"/>
      <c r="AG97" s="129"/>
      <c r="AH97" s="129"/>
      <c r="AI97" s="129"/>
      <c r="AJ97" s="129"/>
      <c r="AK97" s="129"/>
      <c r="AL97" s="129"/>
      <c r="AM97" s="129"/>
      <c r="AN97" s="129"/>
      <c r="AO97" s="129"/>
      <c r="AP97" s="129"/>
      <c r="AQ97" s="129"/>
      <c r="AR97" s="129"/>
      <c r="AS97" s="129"/>
      <c r="AT97" s="129"/>
      <c r="AU97" s="129"/>
      <c r="AV97" s="129"/>
      <c r="AW97" s="129"/>
      <c r="AX97" s="129"/>
      <c r="AY97" s="129"/>
      <c r="AZ97" s="129"/>
      <c r="BA97" s="129"/>
      <c r="BB97" s="129"/>
      <c r="BC97" s="129"/>
      <c r="BD97" s="129"/>
      <c r="BE97" s="129"/>
      <c r="BF97" s="129"/>
      <c r="BG97" s="129"/>
      <c r="BH97" s="129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16"/>
      <c r="CC97" s="116"/>
      <c r="CD97" s="116"/>
      <c r="CE97" s="116"/>
      <c r="CF97" s="116"/>
      <c r="CG97" s="116"/>
      <c r="CH97" s="116"/>
      <c r="CI97" s="116"/>
      <c r="CJ97" s="116"/>
      <c r="CK97" s="116"/>
      <c r="CL97" s="116"/>
      <c r="CM97" s="116"/>
      <c r="CN97" s="116"/>
      <c r="CO97" s="116"/>
      <c r="CP97" s="116"/>
    </row>
    <row r="98" spans="1:94" ht="19.5" customHeight="1">
      <c r="A98" s="116"/>
      <c r="B98" s="116"/>
      <c r="C98" s="116"/>
      <c r="D98" s="116"/>
      <c r="E98" s="116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  <c r="AA98" s="129"/>
      <c r="AB98" s="129"/>
      <c r="AC98" s="129"/>
      <c r="AD98" s="129"/>
      <c r="AE98" s="129"/>
      <c r="AF98" s="129"/>
      <c r="AG98" s="129"/>
      <c r="AH98" s="129"/>
      <c r="AI98" s="129"/>
      <c r="AJ98" s="129"/>
      <c r="AK98" s="129"/>
      <c r="AL98" s="129"/>
      <c r="AM98" s="129"/>
      <c r="AN98" s="129"/>
      <c r="AO98" s="129"/>
      <c r="AP98" s="129"/>
      <c r="AQ98" s="129"/>
      <c r="AR98" s="129"/>
      <c r="AS98" s="129"/>
      <c r="AT98" s="129"/>
      <c r="AU98" s="129"/>
      <c r="AV98" s="129"/>
      <c r="AW98" s="129"/>
      <c r="AX98" s="129"/>
      <c r="AY98" s="129"/>
      <c r="AZ98" s="129"/>
      <c r="BA98" s="129"/>
      <c r="BB98" s="129"/>
      <c r="BC98" s="129"/>
      <c r="BD98" s="129"/>
      <c r="BE98" s="129"/>
      <c r="BF98" s="129"/>
      <c r="BG98" s="129"/>
      <c r="BH98" s="129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  <c r="CL98" s="116"/>
      <c r="CM98" s="116"/>
      <c r="CN98" s="116"/>
      <c r="CO98" s="116"/>
      <c r="CP98" s="116"/>
    </row>
    <row r="99" spans="1:94" ht="19.5" customHeight="1">
      <c r="A99" s="116"/>
      <c r="B99" s="116"/>
      <c r="C99" s="116"/>
      <c r="D99" s="116"/>
      <c r="E99" s="116"/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  <c r="AA99" s="129"/>
      <c r="AB99" s="129"/>
      <c r="AC99" s="129"/>
      <c r="AD99" s="129"/>
      <c r="AE99" s="129"/>
      <c r="AF99" s="129"/>
      <c r="AG99" s="129"/>
      <c r="AH99" s="129"/>
      <c r="AI99" s="129"/>
      <c r="AJ99" s="129"/>
      <c r="AK99" s="129"/>
      <c r="AL99" s="129"/>
      <c r="AM99" s="129"/>
      <c r="AN99" s="129"/>
      <c r="AO99" s="129"/>
      <c r="AP99" s="129"/>
      <c r="AQ99" s="129"/>
      <c r="AR99" s="129"/>
      <c r="AS99" s="129"/>
      <c r="AT99" s="129"/>
      <c r="AU99" s="129"/>
      <c r="AV99" s="129"/>
      <c r="AW99" s="129"/>
      <c r="AX99" s="129"/>
      <c r="AY99" s="129"/>
      <c r="AZ99" s="129"/>
      <c r="BA99" s="129"/>
      <c r="BB99" s="129"/>
      <c r="BC99" s="129"/>
      <c r="BD99" s="129"/>
      <c r="BE99" s="129"/>
      <c r="BF99" s="129"/>
      <c r="BG99" s="129"/>
      <c r="BH99" s="129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16"/>
      <c r="CC99" s="116"/>
      <c r="CD99" s="116"/>
      <c r="CE99" s="116"/>
      <c r="CF99" s="116"/>
      <c r="CG99" s="116"/>
      <c r="CH99" s="116"/>
      <c r="CI99" s="116"/>
      <c r="CJ99" s="116"/>
      <c r="CK99" s="116"/>
      <c r="CL99" s="116"/>
      <c r="CM99" s="116"/>
      <c r="CN99" s="116"/>
      <c r="CO99" s="116"/>
      <c r="CP99" s="116"/>
    </row>
    <row r="100" spans="1:94" ht="19.5" customHeight="1">
      <c r="A100" s="116"/>
      <c r="B100" s="116"/>
      <c r="C100" s="116"/>
      <c r="D100" s="116"/>
      <c r="E100" s="116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  <c r="AA100" s="129"/>
      <c r="AB100" s="129"/>
      <c r="AC100" s="129"/>
      <c r="AD100" s="129"/>
      <c r="AE100" s="129"/>
      <c r="AF100" s="129"/>
      <c r="AG100" s="129"/>
      <c r="AH100" s="129"/>
      <c r="AI100" s="129"/>
      <c r="AJ100" s="129"/>
      <c r="AK100" s="129"/>
      <c r="AL100" s="129"/>
      <c r="AM100" s="129"/>
      <c r="AN100" s="129"/>
      <c r="AO100" s="129"/>
      <c r="AP100" s="129"/>
      <c r="AQ100" s="129"/>
      <c r="AR100" s="129"/>
      <c r="AS100" s="129"/>
      <c r="AT100" s="129"/>
      <c r="AU100" s="129"/>
      <c r="AV100" s="129"/>
      <c r="AW100" s="129"/>
      <c r="AX100" s="129"/>
      <c r="AY100" s="129"/>
      <c r="AZ100" s="129"/>
      <c r="BA100" s="129"/>
      <c r="BB100" s="129"/>
      <c r="BC100" s="129"/>
      <c r="BD100" s="129"/>
      <c r="BE100" s="129"/>
      <c r="BF100" s="129"/>
      <c r="BG100" s="129"/>
      <c r="BH100" s="129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16"/>
      <c r="CC100" s="116"/>
      <c r="CD100" s="116"/>
      <c r="CE100" s="116"/>
      <c r="CF100" s="116"/>
      <c r="CG100" s="116"/>
      <c r="CH100" s="116"/>
      <c r="CI100" s="116"/>
      <c r="CJ100" s="116"/>
      <c r="CK100" s="116"/>
      <c r="CL100" s="116"/>
      <c r="CM100" s="116"/>
      <c r="CN100" s="116"/>
      <c r="CO100" s="116"/>
      <c r="CP100" s="116"/>
    </row>
    <row r="101" spans="1:94" ht="19.5" customHeight="1">
      <c r="A101" s="116"/>
      <c r="B101" s="116"/>
      <c r="C101" s="116"/>
      <c r="D101" s="116"/>
      <c r="E101" s="116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  <c r="AA101" s="129"/>
      <c r="AB101" s="129"/>
      <c r="AC101" s="129"/>
      <c r="AD101" s="129"/>
      <c r="AE101" s="129"/>
      <c r="AF101" s="129"/>
      <c r="AG101" s="129"/>
      <c r="AH101" s="129"/>
      <c r="AI101" s="129"/>
      <c r="AJ101" s="129"/>
      <c r="AK101" s="129"/>
      <c r="AL101" s="129"/>
      <c r="AM101" s="129"/>
      <c r="AN101" s="129"/>
      <c r="AO101" s="129"/>
      <c r="AP101" s="129"/>
      <c r="AQ101" s="129"/>
      <c r="AR101" s="129"/>
      <c r="AS101" s="129"/>
      <c r="AT101" s="129"/>
      <c r="AU101" s="129"/>
      <c r="AV101" s="129"/>
      <c r="AW101" s="129"/>
      <c r="AX101" s="129"/>
      <c r="AY101" s="129"/>
      <c r="AZ101" s="129"/>
      <c r="BA101" s="129"/>
      <c r="BB101" s="129"/>
      <c r="BC101" s="129"/>
      <c r="BD101" s="129"/>
      <c r="BE101" s="129"/>
      <c r="BF101" s="129"/>
      <c r="BG101" s="129"/>
      <c r="BH101" s="129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16"/>
      <c r="CC101" s="116"/>
      <c r="CD101" s="116"/>
      <c r="CE101" s="116"/>
      <c r="CF101" s="116"/>
      <c r="CG101" s="116"/>
      <c r="CH101" s="116"/>
      <c r="CI101" s="116"/>
      <c r="CJ101" s="116"/>
      <c r="CK101" s="116"/>
      <c r="CL101" s="116"/>
      <c r="CM101" s="116"/>
      <c r="CN101" s="116"/>
      <c r="CO101" s="116"/>
      <c r="CP101" s="116"/>
    </row>
    <row r="102" spans="1:94" ht="19.5" customHeight="1">
      <c r="A102" s="116"/>
      <c r="B102" s="116"/>
      <c r="C102" s="116"/>
      <c r="D102" s="116"/>
      <c r="E102" s="116"/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  <c r="AA102" s="129"/>
      <c r="AB102" s="129"/>
      <c r="AC102" s="129"/>
      <c r="AD102" s="129"/>
      <c r="AE102" s="129"/>
      <c r="AF102" s="129"/>
      <c r="AG102" s="129"/>
      <c r="AH102" s="129"/>
      <c r="AI102" s="129"/>
      <c r="AJ102" s="129"/>
      <c r="AK102" s="129"/>
      <c r="AL102" s="129"/>
      <c r="AM102" s="129"/>
      <c r="AN102" s="129"/>
      <c r="AO102" s="129"/>
      <c r="AP102" s="129"/>
      <c r="AQ102" s="129"/>
      <c r="AR102" s="129"/>
      <c r="AS102" s="129"/>
      <c r="AT102" s="129"/>
      <c r="AU102" s="129"/>
      <c r="AV102" s="129"/>
      <c r="AW102" s="129"/>
      <c r="AX102" s="129"/>
      <c r="AY102" s="129"/>
      <c r="AZ102" s="129"/>
      <c r="BA102" s="129"/>
      <c r="BB102" s="129"/>
      <c r="BC102" s="129"/>
      <c r="BD102" s="129"/>
      <c r="BE102" s="129"/>
      <c r="BF102" s="129"/>
      <c r="BG102" s="129"/>
      <c r="BH102" s="129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16"/>
      <c r="CC102" s="116"/>
      <c r="CD102" s="116"/>
      <c r="CE102" s="116"/>
      <c r="CF102" s="116"/>
      <c r="CG102" s="116"/>
      <c r="CH102" s="116"/>
      <c r="CI102" s="116"/>
      <c r="CJ102" s="116"/>
      <c r="CK102" s="116"/>
      <c r="CL102" s="116"/>
      <c r="CM102" s="116"/>
      <c r="CN102" s="116"/>
      <c r="CO102" s="116"/>
      <c r="CP102" s="116"/>
    </row>
    <row r="103" spans="1:94" ht="19.5" customHeight="1">
      <c r="A103" s="116"/>
      <c r="B103" s="116"/>
      <c r="C103" s="116"/>
      <c r="D103" s="116"/>
      <c r="E103" s="116"/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  <c r="AA103" s="129"/>
      <c r="AB103" s="129"/>
      <c r="AC103" s="129"/>
      <c r="AD103" s="129"/>
      <c r="AE103" s="129"/>
      <c r="AF103" s="129"/>
      <c r="AG103" s="129"/>
      <c r="AH103" s="129"/>
      <c r="AI103" s="129"/>
      <c r="AJ103" s="129"/>
      <c r="AK103" s="129"/>
      <c r="AL103" s="129"/>
      <c r="AM103" s="129"/>
      <c r="AN103" s="129"/>
      <c r="AO103" s="129"/>
      <c r="AP103" s="129"/>
      <c r="AQ103" s="129"/>
      <c r="AR103" s="129"/>
      <c r="AS103" s="129"/>
      <c r="AT103" s="129"/>
      <c r="AU103" s="129"/>
      <c r="AV103" s="129"/>
      <c r="AW103" s="129"/>
      <c r="AX103" s="129"/>
      <c r="AY103" s="129"/>
      <c r="AZ103" s="129"/>
      <c r="BA103" s="129"/>
      <c r="BB103" s="129"/>
      <c r="BC103" s="129"/>
      <c r="BD103" s="129"/>
      <c r="BE103" s="129"/>
      <c r="BF103" s="129"/>
      <c r="BG103" s="129"/>
      <c r="BH103" s="129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16"/>
      <c r="CC103" s="116"/>
      <c r="CD103" s="116"/>
      <c r="CE103" s="116"/>
      <c r="CF103" s="116"/>
      <c r="CG103" s="116"/>
      <c r="CH103" s="116"/>
      <c r="CI103" s="116"/>
      <c r="CJ103" s="116"/>
      <c r="CK103" s="116"/>
      <c r="CL103" s="116"/>
      <c r="CM103" s="116"/>
      <c r="CN103" s="116"/>
      <c r="CO103" s="116"/>
      <c r="CP103" s="116"/>
    </row>
    <row r="104" spans="1:94" ht="19.5" customHeight="1">
      <c r="A104" s="116"/>
      <c r="B104" s="116"/>
      <c r="C104" s="116"/>
      <c r="D104" s="116"/>
      <c r="E104" s="116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  <c r="AA104" s="129"/>
      <c r="AB104" s="129"/>
      <c r="AC104" s="129"/>
      <c r="AD104" s="129"/>
      <c r="AE104" s="129"/>
      <c r="AF104" s="129"/>
      <c r="AG104" s="129"/>
      <c r="AH104" s="129"/>
      <c r="AI104" s="129"/>
      <c r="AJ104" s="129"/>
      <c r="AK104" s="129"/>
      <c r="AL104" s="129"/>
      <c r="AM104" s="129"/>
      <c r="AN104" s="129"/>
      <c r="AO104" s="129"/>
      <c r="AP104" s="129"/>
      <c r="AQ104" s="129"/>
      <c r="AR104" s="129"/>
      <c r="AS104" s="129"/>
      <c r="AT104" s="129"/>
      <c r="AU104" s="129"/>
      <c r="AV104" s="129"/>
      <c r="AW104" s="129"/>
      <c r="AX104" s="129"/>
      <c r="AY104" s="129"/>
      <c r="AZ104" s="129"/>
      <c r="BA104" s="129"/>
      <c r="BB104" s="129"/>
      <c r="BC104" s="129"/>
      <c r="BD104" s="129"/>
      <c r="BE104" s="129"/>
      <c r="BF104" s="129"/>
      <c r="BG104" s="129"/>
      <c r="BH104" s="129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16"/>
      <c r="CC104" s="116"/>
      <c r="CD104" s="116"/>
      <c r="CE104" s="116"/>
      <c r="CF104" s="116"/>
      <c r="CG104" s="116"/>
      <c r="CH104" s="116"/>
      <c r="CI104" s="116"/>
      <c r="CJ104" s="116"/>
      <c r="CK104" s="116"/>
      <c r="CL104" s="116"/>
      <c r="CM104" s="116"/>
      <c r="CN104" s="116"/>
      <c r="CO104" s="116"/>
      <c r="CP104" s="116"/>
    </row>
    <row r="105" spans="1:94" ht="19.5" customHeight="1">
      <c r="A105" s="116"/>
      <c r="B105" s="116"/>
      <c r="C105" s="116"/>
      <c r="D105" s="116"/>
      <c r="E105" s="116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  <c r="AA105" s="129"/>
      <c r="AB105" s="129"/>
      <c r="AC105" s="129"/>
      <c r="AD105" s="129"/>
      <c r="AE105" s="129"/>
      <c r="AF105" s="129"/>
      <c r="AG105" s="129"/>
      <c r="AH105" s="129"/>
      <c r="AI105" s="129"/>
      <c r="AJ105" s="129"/>
      <c r="AK105" s="129"/>
      <c r="AL105" s="129"/>
      <c r="AM105" s="129"/>
      <c r="AN105" s="129"/>
      <c r="AO105" s="129"/>
      <c r="AP105" s="129"/>
      <c r="AQ105" s="129"/>
      <c r="AR105" s="129"/>
      <c r="AS105" s="129"/>
      <c r="AT105" s="129"/>
      <c r="AU105" s="129"/>
      <c r="AV105" s="129"/>
      <c r="AW105" s="129"/>
      <c r="AX105" s="129"/>
      <c r="AY105" s="129"/>
      <c r="AZ105" s="129"/>
      <c r="BA105" s="129"/>
      <c r="BB105" s="129"/>
      <c r="BC105" s="129"/>
      <c r="BD105" s="129"/>
      <c r="BE105" s="129"/>
      <c r="BF105" s="129"/>
      <c r="BG105" s="129"/>
      <c r="BH105" s="129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16"/>
      <c r="CC105" s="116"/>
      <c r="CD105" s="116"/>
      <c r="CE105" s="116"/>
      <c r="CF105" s="116"/>
      <c r="CG105" s="116"/>
      <c r="CH105" s="116"/>
      <c r="CI105" s="116"/>
      <c r="CJ105" s="116"/>
      <c r="CK105" s="116"/>
      <c r="CL105" s="116"/>
      <c r="CM105" s="116"/>
      <c r="CN105" s="116"/>
      <c r="CO105" s="116"/>
      <c r="CP105" s="116"/>
    </row>
    <row r="106" spans="1:94" ht="19.5" customHeight="1">
      <c r="A106" s="116"/>
      <c r="B106" s="116"/>
      <c r="C106" s="116"/>
      <c r="D106" s="116"/>
      <c r="E106" s="116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  <c r="AA106" s="129"/>
      <c r="AB106" s="129"/>
      <c r="AC106" s="129"/>
      <c r="AD106" s="129"/>
      <c r="AE106" s="129"/>
      <c r="AF106" s="129"/>
      <c r="AG106" s="129"/>
      <c r="AH106" s="129"/>
      <c r="AI106" s="129"/>
      <c r="AJ106" s="129"/>
      <c r="AK106" s="129"/>
      <c r="AL106" s="129"/>
      <c r="AM106" s="129"/>
      <c r="AN106" s="129"/>
      <c r="AO106" s="129"/>
      <c r="AP106" s="129"/>
      <c r="AQ106" s="129"/>
      <c r="AR106" s="129"/>
      <c r="AS106" s="129"/>
      <c r="AT106" s="129"/>
      <c r="AU106" s="129"/>
      <c r="AV106" s="129"/>
      <c r="AW106" s="129"/>
      <c r="AX106" s="129"/>
      <c r="AY106" s="129"/>
      <c r="AZ106" s="129"/>
      <c r="BA106" s="129"/>
      <c r="BB106" s="129"/>
      <c r="BC106" s="129"/>
      <c r="BD106" s="129"/>
      <c r="BE106" s="129"/>
      <c r="BF106" s="129"/>
      <c r="BG106" s="129"/>
      <c r="BH106" s="129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  <c r="CL106" s="116"/>
      <c r="CM106" s="116"/>
      <c r="CN106" s="116"/>
      <c r="CO106" s="116"/>
      <c r="CP106" s="116"/>
    </row>
    <row r="107" spans="1:94" ht="19.5" customHeight="1">
      <c r="A107" s="116"/>
      <c r="B107" s="116"/>
      <c r="C107" s="116"/>
      <c r="D107" s="116"/>
      <c r="E107" s="116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29"/>
      <c r="AN107" s="129"/>
      <c r="AO107" s="129"/>
      <c r="AP107" s="129"/>
      <c r="AQ107" s="129"/>
      <c r="AR107" s="129"/>
      <c r="AS107" s="129"/>
      <c r="AT107" s="129"/>
      <c r="AU107" s="129"/>
      <c r="AV107" s="129"/>
      <c r="AW107" s="129"/>
      <c r="AX107" s="129"/>
      <c r="AY107" s="129"/>
      <c r="AZ107" s="129"/>
      <c r="BA107" s="129"/>
      <c r="BB107" s="129"/>
      <c r="BC107" s="129"/>
      <c r="BD107" s="129"/>
      <c r="BE107" s="129"/>
      <c r="BF107" s="129"/>
      <c r="BG107" s="129"/>
      <c r="BH107" s="129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16"/>
      <c r="CC107" s="116"/>
      <c r="CD107" s="116"/>
      <c r="CE107" s="116"/>
      <c r="CF107" s="116"/>
      <c r="CG107" s="116"/>
      <c r="CH107" s="116"/>
      <c r="CI107" s="116"/>
      <c r="CJ107" s="116"/>
      <c r="CK107" s="116"/>
      <c r="CL107" s="116"/>
      <c r="CM107" s="116"/>
      <c r="CN107" s="116"/>
      <c r="CO107" s="116"/>
      <c r="CP107" s="116"/>
    </row>
    <row r="108" spans="1:94" ht="19.5" customHeight="1">
      <c r="A108" s="116"/>
      <c r="B108" s="116"/>
      <c r="C108" s="116"/>
      <c r="D108" s="116"/>
      <c r="E108" s="116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29"/>
      <c r="AB108" s="129"/>
      <c r="AC108" s="129"/>
      <c r="AD108" s="129"/>
      <c r="AE108" s="129"/>
      <c r="AF108" s="129"/>
      <c r="AG108" s="129"/>
      <c r="AH108" s="129"/>
      <c r="AI108" s="129"/>
      <c r="AJ108" s="129"/>
      <c r="AK108" s="129"/>
      <c r="AL108" s="129"/>
      <c r="AM108" s="129"/>
      <c r="AN108" s="129"/>
      <c r="AO108" s="129"/>
      <c r="AP108" s="129"/>
      <c r="AQ108" s="129"/>
      <c r="AR108" s="129"/>
      <c r="AS108" s="129"/>
      <c r="AT108" s="129"/>
      <c r="AU108" s="129"/>
      <c r="AV108" s="129"/>
      <c r="AW108" s="129"/>
      <c r="AX108" s="129"/>
      <c r="AY108" s="129"/>
      <c r="AZ108" s="129"/>
      <c r="BA108" s="129"/>
      <c r="BB108" s="129"/>
      <c r="BC108" s="129"/>
      <c r="BD108" s="129"/>
      <c r="BE108" s="129"/>
      <c r="BF108" s="129"/>
      <c r="BG108" s="129"/>
      <c r="BH108" s="129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16"/>
      <c r="CC108" s="116"/>
      <c r="CD108" s="116"/>
      <c r="CE108" s="116"/>
      <c r="CF108" s="116"/>
      <c r="CG108" s="116"/>
      <c r="CH108" s="116"/>
      <c r="CI108" s="116"/>
      <c r="CJ108" s="116"/>
      <c r="CK108" s="116"/>
      <c r="CL108" s="116"/>
      <c r="CM108" s="116"/>
      <c r="CN108" s="116"/>
      <c r="CO108" s="116"/>
      <c r="CP108" s="116"/>
    </row>
    <row r="109" spans="1:94" ht="19.5" customHeight="1">
      <c r="A109" s="116"/>
      <c r="B109" s="116"/>
      <c r="C109" s="116"/>
      <c r="D109" s="116"/>
      <c r="E109" s="116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129"/>
      <c r="AN109" s="129"/>
      <c r="AO109" s="129"/>
      <c r="AP109" s="129"/>
      <c r="AQ109" s="129"/>
      <c r="AR109" s="129"/>
      <c r="AS109" s="129"/>
      <c r="AT109" s="129"/>
      <c r="AU109" s="129"/>
      <c r="AV109" s="129"/>
      <c r="AW109" s="129"/>
      <c r="AX109" s="129"/>
      <c r="AY109" s="129"/>
      <c r="AZ109" s="129"/>
      <c r="BA109" s="129"/>
      <c r="BB109" s="129"/>
      <c r="BC109" s="129"/>
      <c r="BD109" s="129"/>
      <c r="BE109" s="129"/>
      <c r="BF109" s="129"/>
      <c r="BG109" s="129"/>
      <c r="BH109" s="129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16"/>
      <c r="CC109" s="116"/>
      <c r="CD109" s="116"/>
      <c r="CE109" s="116"/>
      <c r="CF109" s="116"/>
      <c r="CG109" s="116"/>
      <c r="CH109" s="116"/>
      <c r="CI109" s="116"/>
      <c r="CJ109" s="116"/>
      <c r="CK109" s="116"/>
      <c r="CL109" s="116"/>
      <c r="CM109" s="116"/>
      <c r="CN109" s="116"/>
      <c r="CO109" s="116"/>
      <c r="CP109" s="116"/>
    </row>
    <row r="110" spans="1:94" ht="19.5" customHeight="1">
      <c r="A110" s="116"/>
      <c r="B110" s="116"/>
      <c r="C110" s="116"/>
      <c r="D110" s="116"/>
      <c r="E110" s="116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  <c r="AC110" s="129"/>
      <c r="AD110" s="129"/>
      <c r="AE110" s="129"/>
      <c r="AF110" s="129"/>
      <c r="AG110" s="129"/>
      <c r="AH110" s="129"/>
      <c r="AI110" s="129"/>
      <c r="AJ110" s="129"/>
      <c r="AK110" s="129"/>
      <c r="AL110" s="129"/>
      <c r="AM110" s="129"/>
      <c r="AN110" s="129"/>
      <c r="AO110" s="129"/>
      <c r="AP110" s="129"/>
      <c r="AQ110" s="129"/>
      <c r="AR110" s="129"/>
      <c r="AS110" s="129"/>
      <c r="AT110" s="129"/>
      <c r="AU110" s="129"/>
      <c r="AV110" s="129"/>
      <c r="AW110" s="129"/>
      <c r="AX110" s="129"/>
      <c r="AY110" s="129"/>
      <c r="AZ110" s="129"/>
      <c r="BA110" s="129"/>
      <c r="BB110" s="129"/>
      <c r="BC110" s="129"/>
      <c r="BD110" s="129"/>
      <c r="BE110" s="129"/>
      <c r="BF110" s="129"/>
      <c r="BG110" s="129"/>
      <c r="BH110" s="129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16"/>
      <c r="CC110" s="116"/>
      <c r="CD110" s="116"/>
      <c r="CE110" s="116"/>
      <c r="CF110" s="116"/>
      <c r="CG110" s="116"/>
      <c r="CH110" s="116"/>
      <c r="CI110" s="116"/>
      <c r="CJ110" s="116"/>
      <c r="CK110" s="116"/>
      <c r="CL110" s="116"/>
      <c r="CM110" s="116"/>
      <c r="CN110" s="116"/>
      <c r="CO110" s="116"/>
      <c r="CP110" s="116"/>
    </row>
    <row r="111" spans="1:94" ht="19.5" customHeight="1">
      <c r="A111" s="116"/>
      <c r="B111" s="116"/>
      <c r="C111" s="116"/>
      <c r="D111" s="116"/>
      <c r="E111" s="116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  <c r="AA111" s="129"/>
      <c r="AB111" s="129"/>
      <c r="AC111" s="129"/>
      <c r="AD111" s="129"/>
      <c r="AE111" s="129"/>
      <c r="AF111" s="129"/>
      <c r="AG111" s="129"/>
      <c r="AH111" s="129"/>
      <c r="AI111" s="129"/>
      <c r="AJ111" s="129"/>
      <c r="AK111" s="129"/>
      <c r="AL111" s="129"/>
      <c r="AM111" s="129"/>
      <c r="AN111" s="129"/>
      <c r="AO111" s="129"/>
      <c r="AP111" s="129"/>
      <c r="AQ111" s="129"/>
      <c r="AR111" s="129"/>
      <c r="AS111" s="129"/>
      <c r="AT111" s="129"/>
      <c r="AU111" s="129"/>
      <c r="AV111" s="129"/>
      <c r="AW111" s="129"/>
      <c r="AX111" s="129"/>
      <c r="AY111" s="129"/>
      <c r="AZ111" s="129"/>
      <c r="BA111" s="129"/>
      <c r="BB111" s="129"/>
      <c r="BC111" s="129"/>
      <c r="BD111" s="129"/>
      <c r="BE111" s="129"/>
      <c r="BF111" s="129"/>
      <c r="BG111" s="129"/>
      <c r="BH111" s="129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16"/>
      <c r="CC111" s="116"/>
      <c r="CD111" s="116"/>
      <c r="CE111" s="116"/>
      <c r="CF111" s="116"/>
      <c r="CG111" s="116"/>
      <c r="CH111" s="116"/>
      <c r="CI111" s="116"/>
      <c r="CJ111" s="116"/>
      <c r="CK111" s="116"/>
      <c r="CL111" s="116"/>
      <c r="CM111" s="116"/>
      <c r="CN111" s="116"/>
      <c r="CO111" s="116"/>
      <c r="CP111" s="116"/>
    </row>
    <row r="112" spans="1:94" ht="19.5" customHeight="1">
      <c r="A112" s="116"/>
      <c r="B112" s="116"/>
      <c r="C112" s="116"/>
      <c r="D112" s="116"/>
      <c r="E112" s="116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  <c r="AA112" s="129"/>
      <c r="AB112" s="129"/>
      <c r="AC112" s="129"/>
      <c r="AD112" s="129"/>
      <c r="AE112" s="129"/>
      <c r="AF112" s="129"/>
      <c r="AG112" s="129"/>
      <c r="AH112" s="129"/>
      <c r="AI112" s="129"/>
      <c r="AJ112" s="129"/>
      <c r="AK112" s="129"/>
      <c r="AL112" s="129"/>
      <c r="AM112" s="129"/>
      <c r="AN112" s="129"/>
      <c r="AO112" s="129"/>
      <c r="AP112" s="129"/>
      <c r="AQ112" s="129"/>
      <c r="AR112" s="129"/>
      <c r="AS112" s="129"/>
      <c r="AT112" s="129"/>
      <c r="AU112" s="129"/>
      <c r="AV112" s="129"/>
      <c r="AW112" s="129"/>
      <c r="AX112" s="129"/>
      <c r="AY112" s="129"/>
      <c r="AZ112" s="129"/>
      <c r="BA112" s="129"/>
      <c r="BB112" s="129"/>
      <c r="BC112" s="129"/>
      <c r="BD112" s="129"/>
      <c r="BE112" s="129"/>
      <c r="BF112" s="129"/>
      <c r="BG112" s="129"/>
      <c r="BH112" s="129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16"/>
      <c r="CC112" s="116"/>
      <c r="CD112" s="116"/>
      <c r="CE112" s="116"/>
      <c r="CF112" s="116"/>
      <c r="CG112" s="116"/>
      <c r="CH112" s="116"/>
      <c r="CI112" s="116"/>
      <c r="CJ112" s="116"/>
      <c r="CK112" s="116"/>
      <c r="CL112" s="116"/>
      <c r="CM112" s="116"/>
      <c r="CN112" s="116"/>
      <c r="CO112" s="116"/>
      <c r="CP112" s="116"/>
    </row>
    <row r="113" spans="1:94" ht="19.5" customHeight="1">
      <c r="A113" s="116"/>
      <c r="B113" s="116"/>
      <c r="C113" s="116"/>
      <c r="D113" s="116"/>
      <c r="E113" s="116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  <c r="AJ113" s="129"/>
      <c r="AK113" s="129"/>
      <c r="AL113" s="129"/>
      <c r="AM113" s="129"/>
      <c r="AN113" s="129"/>
      <c r="AO113" s="129"/>
      <c r="AP113" s="129"/>
      <c r="AQ113" s="129"/>
      <c r="AR113" s="129"/>
      <c r="AS113" s="129"/>
      <c r="AT113" s="129"/>
      <c r="AU113" s="129"/>
      <c r="AV113" s="129"/>
      <c r="AW113" s="129"/>
      <c r="AX113" s="129"/>
      <c r="AY113" s="129"/>
      <c r="AZ113" s="129"/>
      <c r="BA113" s="129"/>
      <c r="BB113" s="129"/>
      <c r="BC113" s="129"/>
      <c r="BD113" s="129"/>
      <c r="BE113" s="129"/>
      <c r="BF113" s="129"/>
      <c r="BG113" s="129"/>
      <c r="BH113" s="129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16"/>
      <c r="CC113" s="116"/>
      <c r="CD113" s="116"/>
      <c r="CE113" s="116"/>
      <c r="CF113" s="116"/>
      <c r="CG113" s="116"/>
      <c r="CH113" s="116"/>
      <c r="CI113" s="116"/>
      <c r="CJ113" s="116"/>
      <c r="CK113" s="116"/>
      <c r="CL113" s="116"/>
      <c r="CM113" s="116"/>
      <c r="CN113" s="116"/>
      <c r="CO113" s="116"/>
      <c r="CP113" s="116"/>
    </row>
    <row r="114" spans="1:94" ht="19.5" customHeight="1">
      <c r="A114" s="116"/>
      <c r="B114" s="116"/>
      <c r="C114" s="116"/>
      <c r="D114" s="116"/>
      <c r="E114" s="116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  <c r="AA114" s="129"/>
      <c r="AB114" s="129"/>
      <c r="AC114" s="129"/>
      <c r="AD114" s="129"/>
      <c r="AE114" s="129"/>
      <c r="AF114" s="129"/>
      <c r="AG114" s="129"/>
      <c r="AH114" s="129"/>
      <c r="AI114" s="129"/>
      <c r="AJ114" s="129"/>
      <c r="AK114" s="129"/>
      <c r="AL114" s="129"/>
      <c r="AM114" s="129"/>
      <c r="AN114" s="129"/>
      <c r="AO114" s="129"/>
      <c r="AP114" s="129"/>
      <c r="AQ114" s="129"/>
      <c r="AR114" s="129"/>
      <c r="AS114" s="129"/>
      <c r="AT114" s="129"/>
      <c r="AU114" s="129"/>
      <c r="AV114" s="129"/>
      <c r="AW114" s="129"/>
      <c r="AX114" s="129"/>
      <c r="AY114" s="129"/>
      <c r="AZ114" s="129"/>
      <c r="BA114" s="129"/>
      <c r="BB114" s="129"/>
      <c r="BC114" s="129"/>
      <c r="BD114" s="129"/>
      <c r="BE114" s="129"/>
      <c r="BF114" s="129"/>
      <c r="BG114" s="129"/>
      <c r="BH114" s="129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16"/>
      <c r="CC114" s="116"/>
      <c r="CD114" s="116"/>
      <c r="CE114" s="116"/>
      <c r="CF114" s="116"/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</row>
    <row r="115" spans="1:94" ht="19.5" customHeight="1">
      <c r="A115" s="116"/>
      <c r="B115" s="116"/>
      <c r="C115" s="116"/>
      <c r="D115" s="116"/>
      <c r="E115" s="116"/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  <c r="AA115" s="129"/>
      <c r="AB115" s="129"/>
      <c r="AC115" s="129"/>
      <c r="AD115" s="129"/>
      <c r="AE115" s="129"/>
      <c r="AF115" s="129"/>
      <c r="AG115" s="129"/>
      <c r="AH115" s="129"/>
      <c r="AI115" s="129"/>
      <c r="AJ115" s="129"/>
      <c r="AK115" s="129"/>
      <c r="AL115" s="129"/>
      <c r="AM115" s="129"/>
      <c r="AN115" s="129"/>
      <c r="AO115" s="129"/>
      <c r="AP115" s="129"/>
      <c r="AQ115" s="129"/>
      <c r="AR115" s="129"/>
      <c r="AS115" s="129"/>
      <c r="AT115" s="129"/>
      <c r="AU115" s="129"/>
      <c r="AV115" s="129"/>
      <c r="AW115" s="129"/>
      <c r="AX115" s="129"/>
      <c r="AY115" s="129"/>
      <c r="AZ115" s="129"/>
      <c r="BA115" s="129"/>
      <c r="BB115" s="129"/>
      <c r="BC115" s="129"/>
      <c r="BD115" s="129"/>
      <c r="BE115" s="129"/>
      <c r="BF115" s="129"/>
      <c r="BG115" s="129"/>
      <c r="BH115" s="129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16"/>
      <c r="CC115" s="116"/>
      <c r="CD115" s="116"/>
      <c r="CE115" s="116"/>
      <c r="CF115" s="116"/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</row>
    <row r="116" spans="1:94" ht="19.5" customHeight="1">
      <c r="A116" s="116"/>
      <c r="B116" s="116"/>
      <c r="C116" s="116"/>
      <c r="D116" s="116"/>
      <c r="E116" s="116"/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  <c r="AA116" s="129"/>
      <c r="AB116" s="129"/>
      <c r="AC116" s="129"/>
      <c r="AD116" s="129"/>
      <c r="AE116" s="129"/>
      <c r="AF116" s="129"/>
      <c r="AG116" s="129"/>
      <c r="AH116" s="129"/>
      <c r="AI116" s="129"/>
      <c r="AJ116" s="129"/>
      <c r="AK116" s="129"/>
      <c r="AL116" s="129"/>
      <c r="AM116" s="129"/>
      <c r="AN116" s="129"/>
      <c r="AO116" s="129"/>
      <c r="AP116" s="129"/>
      <c r="AQ116" s="129"/>
      <c r="AR116" s="129"/>
      <c r="AS116" s="129"/>
      <c r="AT116" s="129"/>
      <c r="AU116" s="129"/>
      <c r="AV116" s="129"/>
      <c r="AW116" s="129"/>
      <c r="AX116" s="129"/>
      <c r="AY116" s="129"/>
      <c r="AZ116" s="129"/>
      <c r="BA116" s="129"/>
      <c r="BB116" s="129"/>
      <c r="BC116" s="129"/>
      <c r="BD116" s="129"/>
      <c r="BE116" s="129"/>
      <c r="BF116" s="129"/>
      <c r="BG116" s="129"/>
      <c r="BH116" s="129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16"/>
      <c r="CC116" s="116"/>
      <c r="CD116" s="116"/>
      <c r="CE116" s="116"/>
      <c r="CF116" s="116"/>
      <c r="CG116" s="116"/>
      <c r="CH116" s="116"/>
      <c r="CI116" s="116"/>
      <c r="CJ116" s="116"/>
      <c r="CK116" s="116"/>
      <c r="CL116" s="116"/>
      <c r="CM116" s="116"/>
      <c r="CN116" s="116"/>
      <c r="CO116" s="116"/>
      <c r="CP116" s="116"/>
    </row>
    <row r="117" spans="1:94" ht="19.5" customHeight="1">
      <c r="A117" s="116"/>
      <c r="B117" s="116"/>
      <c r="C117" s="116"/>
      <c r="D117" s="116"/>
      <c r="E117" s="116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129"/>
      <c r="AN117" s="129"/>
      <c r="AO117" s="129"/>
      <c r="AP117" s="129"/>
      <c r="AQ117" s="129"/>
      <c r="AR117" s="129"/>
      <c r="AS117" s="129"/>
      <c r="AT117" s="129"/>
      <c r="AU117" s="129"/>
      <c r="AV117" s="129"/>
      <c r="AW117" s="129"/>
      <c r="AX117" s="129"/>
      <c r="AY117" s="129"/>
      <c r="AZ117" s="129"/>
      <c r="BA117" s="129"/>
      <c r="BB117" s="129"/>
      <c r="BC117" s="129"/>
      <c r="BD117" s="129"/>
      <c r="BE117" s="129"/>
      <c r="BF117" s="129"/>
      <c r="BG117" s="129"/>
      <c r="BH117" s="129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16"/>
      <c r="CC117" s="116"/>
      <c r="CD117" s="116"/>
      <c r="CE117" s="116"/>
      <c r="CF117" s="116"/>
      <c r="CG117" s="116"/>
      <c r="CH117" s="116"/>
      <c r="CI117" s="116"/>
      <c r="CJ117" s="116"/>
      <c r="CK117" s="116"/>
      <c r="CL117" s="116"/>
      <c r="CM117" s="116"/>
      <c r="CN117" s="116"/>
      <c r="CO117" s="116"/>
      <c r="CP117" s="116"/>
    </row>
    <row r="118" spans="1:94" ht="19.5" customHeight="1">
      <c r="A118" s="116"/>
      <c r="B118" s="116"/>
      <c r="C118" s="116"/>
      <c r="D118" s="116"/>
      <c r="E118" s="116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  <c r="AJ118" s="129"/>
      <c r="AK118" s="129"/>
      <c r="AL118" s="129"/>
      <c r="AM118" s="129"/>
      <c r="AN118" s="129"/>
      <c r="AO118" s="129"/>
      <c r="AP118" s="129"/>
      <c r="AQ118" s="129"/>
      <c r="AR118" s="129"/>
      <c r="AS118" s="129"/>
      <c r="AT118" s="129"/>
      <c r="AU118" s="129"/>
      <c r="AV118" s="129"/>
      <c r="AW118" s="129"/>
      <c r="AX118" s="129"/>
      <c r="AY118" s="129"/>
      <c r="AZ118" s="129"/>
      <c r="BA118" s="129"/>
      <c r="BB118" s="129"/>
      <c r="BC118" s="129"/>
      <c r="BD118" s="129"/>
      <c r="BE118" s="129"/>
      <c r="BF118" s="129"/>
      <c r="BG118" s="129"/>
      <c r="BH118" s="129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  <c r="CL118" s="116"/>
      <c r="CM118" s="116"/>
      <c r="CN118" s="116"/>
      <c r="CO118" s="116"/>
      <c r="CP118" s="116"/>
    </row>
    <row r="119" spans="1:94" ht="19.5" customHeight="1">
      <c r="A119" s="116"/>
      <c r="B119" s="116"/>
      <c r="C119" s="116"/>
      <c r="D119" s="116"/>
      <c r="E119" s="116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  <c r="AA119" s="129"/>
      <c r="AB119" s="129"/>
      <c r="AC119" s="129"/>
      <c r="AD119" s="129"/>
      <c r="AE119" s="129"/>
      <c r="AF119" s="129"/>
      <c r="AG119" s="129"/>
      <c r="AH119" s="129"/>
      <c r="AI119" s="129"/>
      <c r="AJ119" s="129"/>
      <c r="AK119" s="129"/>
      <c r="AL119" s="129"/>
      <c r="AM119" s="129"/>
      <c r="AN119" s="129"/>
      <c r="AO119" s="129"/>
      <c r="AP119" s="129"/>
      <c r="AQ119" s="129"/>
      <c r="AR119" s="129"/>
      <c r="AS119" s="129"/>
      <c r="AT119" s="129"/>
      <c r="AU119" s="129"/>
      <c r="AV119" s="129"/>
      <c r="AW119" s="129"/>
      <c r="AX119" s="129"/>
      <c r="AY119" s="129"/>
      <c r="AZ119" s="129"/>
      <c r="BA119" s="129"/>
      <c r="BB119" s="129"/>
      <c r="BC119" s="129"/>
      <c r="BD119" s="129"/>
      <c r="BE119" s="129"/>
      <c r="BF119" s="129"/>
      <c r="BG119" s="129"/>
      <c r="BH119" s="129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  <c r="CL119" s="116"/>
      <c r="CM119" s="116"/>
      <c r="CN119" s="116"/>
      <c r="CO119" s="116"/>
      <c r="CP119" s="116"/>
    </row>
    <row r="120" spans="1:94" ht="19.5" customHeight="1">
      <c r="A120" s="116"/>
      <c r="B120" s="116"/>
      <c r="C120" s="116"/>
      <c r="D120" s="116"/>
      <c r="E120" s="116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29"/>
      <c r="AB120" s="129"/>
      <c r="AC120" s="129"/>
      <c r="AD120" s="129"/>
      <c r="AE120" s="129"/>
      <c r="AF120" s="129"/>
      <c r="AG120" s="129"/>
      <c r="AH120" s="129"/>
      <c r="AI120" s="129"/>
      <c r="AJ120" s="129"/>
      <c r="AK120" s="129"/>
      <c r="AL120" s="129"/>
      <c r="AM120" s="129"/>
      <c r="AN120" s="129"/>
      <c r="AO120" s="129"/>
      <c r="AP120" s="129"/>
      <c r="AQ120" s="129"/>
      <c r="AR120" s="129"/>
      <c r="AS120" s="129"/>
      <c r="AT120" s="129"/>
      <c r="AU120" s="129"/>
      <c r="AV120" s="129"/>
      <c r="AW120" s="129"/>
      <c r="AX120" s="129"/>
      <c r="AY120" s="129"/>
      <c r="AZ120" s="129"/>
      <c r="BA120" s="129"/>
      <c r="BB120" s="129"/>
      <c r="BC120" s="129"/>
      <c r="BD120" s="129"/>
      <c r="BE120" s="129"/>
      <c r="BF120" s="129"/>
      <c r="BG120" s="129"/>
      <c r="BH120" s="129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</row>
    <row r="121" spans="1:94" ht="19.5" customHeight="1">
      <c r="A121" s="116"/>
      <c r="B121" s="116"/>
      <c r="C121" s="116"/>
      <c r="D121" s="116"/>
      <c r="E121" s="116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129"/>
      <c r="AN121" s="129"/>
      <c r="AO121" s="129"/>
      <c r="AP121" s="129"/>
      <c r="AQ121" s="129"/>
      <c r="AR121" s="129"/>
      <c r="AS121" s="129"/>
      <c r="AT121" s="129"/>
      <c r="AU121" s="129"/>
      <c r="AV121" s="129"/>
      <c r="AW121" s="129"/>
      <c r="AX121" s="129"/>
      <c r="AY121" s="129"/>
      <c r="AZ121" s="129"/>
      <c r="BA121" s="129"/>
      <c r="BB121" s="129"/>
      <c r="BC121" s="129"/>
      <c r="BD121" s="129"/>
      <c r="BE121" s="129"/>
      <c r="BF121" s="129"/>
      <c r="BG121" s="129"/>
      <c r="BH121" s="129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16"/>
      <c r="CC121" s="116"/>
      <c r="CD121" s="116"/>
      <c r="CE121" s="116"/>
      <c r="CF121" s="116"/>
      <c r="CG121" s="116"/>
      <c r="CH121" s="116"/>
      <c r="CI121" s="116"/>
      <c r="CJ121" s="116"/>
      <c r="CK121" s="116"/>
      <c r="CL121" s="116"/>
      <c r="CM121" s="116"/>
      <c r="CN121" s="116"/>
      <c r="CO121" s="116"/>
      <c r="CP121" s="116"/>
    </row>
    <row r="122" spans="1:94" ht="19.5" customHeight="1">
      <c r="A122" s="116"/>
      <c r="B122" s="116"/>
      <c r="C122" s="116"/>
      <c r="D122" s="116"/>
      <c r="E122" s="116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29"/>
      <c r="AN122" s="129"/>
      <c r="AO122" s="129"/>
      <c r="AP122" s="129"/>
      <c r="AQ122" s="129"/>
      <c r="AR122" s="129"/>
      <c r="AS122" s="129"/>
      <c r="AT122" s="129"/>
      <c r="AU122" s="129"/>
      <c r="AV122" s="129"/>
      <c r="AW122" s="129"/>
      <c r="AX122" s="129"/>
      <c r="AY122" s="129"/>
      <c r="AZ122" s="129"/>
      <c r="BA122" s="129"/>
      <c r="BB122" s="129"/>
      <c r="BC122" s="129"/>
      <c r="BD122" s="129"/>
      <c r="BE122" s="129"/>
      <c r="BF122" s="129"/>
      <c r="BG122" s="129"/>
      <c r="BH122" s="129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16"/>
      <c r="CC122" s="116"/>
      <c r="CD122" s="116"/>
      <c r="CE122" s="116"/>
      <c r="CF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</row>
    <row r="123" spans="1:94" ht="19.5" customHeight="1">
      <c r="A123" s="116"/>
      <c r="B123" s="116"/>
      <c r="C123" s="116"/>
      <c r="D123" s="116"/>
      <c r="E123" s="116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  <c r="AJ123" s="129"/>
      <c r="AK123" s="129"/>
      <c r="AL123" s="129"/>
      <c r="AM123" s="129"/>
      <c r="AN123" s="129"/>
      <c r="AO123" s="129"/>
      <c r="AP123" s="129"/>
      <c r="AQ123" s="129"/>
      <c r="AR123" s="129"/>
      <c r="AS123" s="129"/>
      <c r="AT123" s="129"/>
      <c r="AU123" s="129"/>
      <c r="AV123" s="129"/>
      <c r="AW123" s="129"/>
      <c r="AX123" s="129"/>
      <c r="AY123" s="129"/>
      <c r="AZ123" s="129"/>
      <c r="BA123" s="129"/>
      <c r="BB123" s="129"/>
      <c r="BC123" s="129"/>
      <c r="BD123" s="129"/>
      <c r="BE123" s="129"/>
      <c r="BF123" s="129"/>
      <c r="BG123" s="129"/>
      <c r="BH123" s="129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16"/>
      <c r="CC123" s="116"/>
      <c r="CD123" s="116"/>
      <c r="CE123" s="116"/>
      <c r="CF123" s="116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</row>
    <row r="124" spans="1:94" ht="19.5" customHeight="1">
      <c r="A124" s="116"/>
      <c r="B124" s="116"/>
      <c r="C124" s="116"/>
      <c r="D124" s="116"/>
      <c r="E124" s="116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  <c r="AA124" s="129"/>
      <c r="AB124" s="129"/>
      <c r="AC124" s="129"/>
      <c r="AD124" s="129"/>
      <c r="AE124" s="129"/>
      <c r="AF124" s="129"/>
      <c r="AG124" s="129"/>
      <c r="AH124" s="129"/>
      <c r="AI124" s="129"/>
      <c r="AJ124" s="129"/>
      <c r="AK124" s="129"/>
      <c r="AL124" s="129"/>
      <c r="AM124" s="129"/>
      <c r="AN124" s="129"/>
      <c r="AO124" s="129"/>
      <c r="AP124" s="129"/>
      <c r="AQ124" s="129"/>
      <c r="AR124" s="129"/>
      <c r="AS124" s="129"/>
      <c r="AT124" s="129"/>
      <c r="AU124" s="129"/>
      <c r="AV124" s="129"/>
      <c r="AW124" s="129"/>
      <c r="AX124" s="129"/>
      <c r="AY124" s="129"/>
      <c r="AZ124" s="129"/>
      <c r="BA124" s="129"/>
      <c r="BB124" s="129"/>
      <c r="BC124" s="129"/>
      <c r="BD124" s="129"/>
      <c r="BE124" s="129"/>
      <c r="BF124" s="129"/>
      <c r="BG124" s="129"/>
      <c r="BH124" s="129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16"/>
      <c r="CC124" s="116"/>
      <c r="CD124" s="116"/>
      <c r="CE124" s="116"/>
      <c r="CF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</row>
    <row r="125" spans="1:94" ht="19.5" customHeight="1">
      <c r="A125" s="116"/>
      <c r="B125" s="116"/>
      <c r="C125" s="116"/>
      <c r="D125" s="116"/>
      <c r="E125" s="116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129"/>
      <c r="AL125" s="129"/>
      <c r="AM125" s="129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29"/>
      <c r="AZ125" s="129"/>
      <c r="BA125" s="129"/>
      <c r="BB125" s="129"/>
      <c r="BC125" s="129"/>
      <c r="BD125" s="129"/>
      <c r="BE125" s="129"/>
      <c r="BF125" s="129"/>
      <c r="BG125" s="129"/>
      <c r="BH125" s="129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16"/>
      <c r="CC125" s="116"/>
      <c r="CD125" s="116"/>
      <c r="CE125" s="116"/>
      <c r="CF125" s="116"/>
      <c r="CG125" s="116"/>
      <c r="CH125" s="116"/>
      <c r="CI125" s="116"/>
      <c r="CJ125" s="116"/>
      <c r="CK125" s="116"/>
      <c r="CL125" s="116"/>
      <c r="CM125" s="116"/>
      <c r="CN125" s="116"/>
      <c r="CO125" s="116"/>
      <c r="CP125" s="116"/>
    </row>
    <row r="126" spans="1:94" ht="19.5" customHeight="1">
      <c r="A126" s="116"/>
      <c r="B126" s="116"/>
      <c r="C126" s="116"/>
      <c r="D126" s="116"/>
      <c r="E126" s="116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29"/>
      <c r="AL126" s="129"/>
      <c r="AM126" s="129"/>
      <c r="AN126" s="129"/>
      <c r="AO126" s="129"/>
      <c r="AP126" s="129"/>
      <c r="AQ126" s="129"/>
      <c r="AR126" s="129"/>
      <c r="AS126" s="129"/>
      <c r="AT126" s="129"/>
      <c r="AU126" s="129"/>
      <c r="AV126" s="129"/>
      <c r="AW126" s="129"/>
      <c r="AX126" s="129"/>
      <c r="AY126" s="129"/>
      <c r="AZ126" s="129"/>
      <c r="BA126" s="129"/>
      <c r="BB126" s="129"/>
      <c r="BC126" s="129"/>
      <c r="BD126" s="129"/>
      <c r="BE126" s="129"/>
      <c r="BF126" s="129"/>
      <c r="BG126" s="129"/>
      <c r="BH126" s="129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16"/>
      <c r="CC126" s="116"/>
      <c r="CD126" s="116"/>
      <c r="CE126" s="116"/>
      <c r="CF126" s="116"/>
      <c r="CG126" s="116"/>
      <c r="CH126" s="116"/>
      <c r="CI126" s="116"/>
      <c r="CJ126" s="116"/>
      <c r="CK126" s="116"/>
      <c r="CL126" s="116"/>
      <c r="CM126" s="116"/>
      <c r="CN126" s="116"/>
      <c r="CO126" s="116"/>
      <c r="CP126" s="116"/>
    </row>
    <row r="127" spans="1:94" ht="19.5" customHeight="1">
      <c r="A127" s="116"/>
      <c r="B127" s="116"/>
      <c r="C127" s="116"/>
      <c r="D127" s="116"/>
      <c r="E127" s="116"/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  <c r="AA127" s="129"/>
      <c r="AB127" s="129"/>
      <c r="AC127" s="129"/>
      <c r="AD127" s="129"/>
      <c r="AE127" s="129"/>
      <c r="AF127" s="129"/>
      <c r="AG127" s="129"/>
      <c r="AH127" s="129"/>
      <c r="AI127" s="129"/>
      <c r="AJ127" s="129"/>
      <c r="AK127" s="129"/>
      <c r="AL127" s="129"/>
      <c r="AM127" s="129"/>
      <c r="AN127" s="129"/>
      <c r="AO127" s="129"/>
      <c r="AP127" s="129"/>
      <c r="AQ127" s="129"/>
      <c r="AR127" s="129"/>
      <c r="AS127" s="129"/>
      <c r="AT127" s="129"/>
      <c r="AU127" s="129"/>
      <c r="AV127" s="129"/>
      <c r="AW127" s="129"/>
      <c r="AX127" s="129"/>
      <c r="AY127" s="129"/>
      <c r="AZ127" s="129"/>
      <c r="BA127" s="129"/>
      <c r="BB127" s="129"/>
      <c r="BC127" s="129"/>
      <c r="BD127" s="129"/>
      <c r="BE127" s="129"/>
      <c r="BF127" s="129"/>
      <c r="BG127" s="129"/>
      <c r="BH127" s="129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16"/>
      <c r="CC127" s="116"/>
      <c r="CD127" s="116"/>
      <c r="CE127" s="116"/>
      <c r="CF127" s="116"/>
      <c r="CG127" s="116"/>
      <c r="CH127" s="116"/>
      <c r="CI127" s="116"/>
      <c r="CJ127" s="116"/>
      <c r="CK127" s="116"/>
      <c r="CL127" s="116"/>
      <c r="CM127" s="116"/>
      <c r="CN127" s="116"/>
      <c r="CO127" s="116"/>
      <c r="CP127" s="116"/>
    </row>
    <row r="128" spans="1:94" ht="19.5" customHeight="1">
      <c r="A128" s="116"/>
      <c r="B128" s="116"/>
      <c r="C128" s="116"/>
      <c r="D128" s="116"/>
      <c r="E128" s="116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  <c r="AA128" s="129"/>
      <c r="AB128" s="129"/>
      <c r="AC128" s="129"/>
      <c r="AD128" s="129"/>
      <c r="AE128" s="129"/>
      <c r="AF128" s="129"/>
      <c r="AG128" s="129"/>
      <c r="AH128" s="129"/>
      <c r="AI128" s="129"/>
      <c r="AJ128" s="129"/>
      <c r="AK128" s="129"/>
      <c r="AL128" s="129"/>
      <c r="AM128" s="129"/>
      <c r="AN128" s="129"/>
      <c r="AO128" s="129"/>
      <c r="AP128" s="129"/>
      <c r="AQ128" s="129"/>
      <c r="AR128" s="129"/>
      <c r="AS128" s="129"/>
      <c r="AT128" s="129"/>
      <c r="AU128" s="129"/>
      <c r="AV128" s="129"/>
      <c r="AW128" s="129"/>
      <c r="AX128" s="129"/>
      <c r="AY128" s="129"/>
      <c r="AZ128" s="129"/>
      <c r="BA128" s="129"/>
      <c r="BB128" s="129"/>
      <c r="BC128" s="129"/>
      <c r="BD128" s="129"/>
      <c r="BE128" s="129"/>
      <c r="BF128" s="129"/>
      <c r="BG128" s="129"/>
      <c r="BH128" s="129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16"/>
      <c r="CC128" s="116"/>
      <c r="CD128" s="116"/>
      <c r="CE128" s="116"/>
      <c r="CF128" s="116"/>
      <c r="CG128" s="116"/>
      <c r="CH128" s="116"/>
      <c r="CI128" s="116"/>
      <c r="CJ128" s="116"/>
      <c r="CK128" s="116"/>
      <c r="CL128" s="116"/>
      <c r="CM128" s="116"/>
      <c r="CN128" s="116"/>
      <c r="CO128" s="116"/>
      <c r="CP128" s="116"/>
    </row>
    <row r="129" spans="1:94" ht="19.5" customHeight="1">
      <c r="A129" s="116"/>
      <c r="B129" s="116"/>
      <c r="C129" s="116"/>
      <c r="D129" s="116"/>
      <c r="E129" s="116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129"/>
      <c r="AM129" s="129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29"/>
      <c r="AZ129" s="129"/>
      <c r="BA129" s="129"/>
      <c r="BB129" s="129"/>
      <c r="BC129" s="129"/>
      <c r="BD129" s="129"/>
      <c r="BE129" s="129"/>
      <c r="BF129" s="129"/>
      <c r="BG129" s="129"/>
      <c r="BH129" s="129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16"/>
      <c r="CC129" s="116"/>
      <c r="CD129" s="116"/>
      <c r="CE129" s="116"/>
      <c r="CF129" s="116"/>
      <c r="CG129" s="116"/>
      <c r="CH129" s="116"/>
      <c r="CI129" s="116"/>
      <c r="CJ129" s="116"/>
      <c r="CK129" s="116"/>
      <c r="CL129" s="116"/>
      <c r="CM129" s="116"/>
      <c r="CN129" s="116"/>
      <c r="CO129" s="116"/>
      <c r="CP129" s="116"/>
    </row>
    <row r="130" spans="1:94" ht="19.5" customHeight="1">
      <c r="A130" s="116"/>
      <c r="B130" s="116"/>
      <c r="C130" s="116"/>
      <c r="D130" s="116"/>
      <c r="E130" s="116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  <c r="AA130" s="129"/>
      <c r="AB130" s="129"/>
      <c r="AC130" s="129"/>
      <c r="AD130" s="129"/>
      <c r="AE130" s="129"/>
      <c r="AF130" s="129"/>
      <c r="AG130" s="129"/>
      <c r="AH130" s="129"/>
      <c r="AI130" s="129"/>
      <c r="AJ130" s="129"/>
      <c r="AK130" s="129"/>
      <c r="AL130" s="129"/>
      <c r="AM130" s="129"/>
      <c r="AN130" s="129"/>
      <c r="AO130" s="129"/>
      <c r="AP130" s="129"/>
      <c r="AQ130" s="129"/>
      <c r="AR130" s="129"/>
      <c r="AS130" s="129"/>
      <c r="AT130" s="129"/>
      <c r="AU130" s="129"/>
      <c r="AV130" s="129"/>
      <c r="AW130" s="129"/>
      <c r="AX130" s="129"/>
      <c r="AY130" s="129"/>
      <c r="AZ130" s="129"/>
      <c r="BA130" s="129"/>
      <c r="BB130" s="129"/>
      <c r="BC130" s="129"/>
      <c r="BD130" s="129"/>
      <c r="BE130" s="129"/>
      <c r="BF130" s="129"/>
      <c r="BG130" s="129"/>
      <c r="BH130" s="129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16"/>
      <c r="CC130" s="116"/>
      <c r="CD130" s="116"/>
      <c r="CE130" s="116"/>
      <c r="CF130" s="116"/>
      <c r="CG130" s="116"/>
      <c r="CH130" s="116"/>
      <c r="CI130" s="116"/>
      <c r="CJ130" s="116"/>
      <c r="CK130" s="116"/>
      <c r="CL130" s="116"/>
      <c r="CM130" s="116"/>
      <c r="CN130" s="116"/>
      <c r="CO130" s="116"/>
      <c r="CP130" s="116"/>
    </row>
    <row r="131" spans="1:94" ht="19.5" customHeight="1">
      <c r="A131" s="116"/>
      <c r="B131" s="116"/>
      <c r="C131" s="116"/>
      <c r="D131" s="116"/>
      <c r="E131" s="116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29"/>
      <c r="AB131" s="129"/>
      <c r="AC131" s="129"/>
      <c r="AD131" s="129"/>
      <c r="AE131" s="129"/>
      <c r="AF131" s="129"/>
      <c r="AG131" s="129"/>
      <c r="AH131" s="129"/>
      <c r="AI131" s="129"/>
      <c r="AJ131" s="129"/>
      <c r="AK131" s="129"/>
      <c r="AL131" s="129"/>
      <c r="AM131" s="129"/>
      <c r="AN131" s="129"/>
      <c r="AO131" s="129"/>
      <c r="AP131" s="129"/>
      <c r="AQ131" s="129"/>
      <c r="AR131" s="129"/>
      <c r="AS131" s="129"/>
      <c r="AT131" s="129"/>
      <c r="AU131" s="129"/>
      <c r="AV131" s="129"/>
      <c r="AW131" s="129"/>
      <c r="AX131" s="129"/>
      <c r="AY131" s="129"/>
      <c r="AZ131" s="129"/>
      <c r="BA131" s="129"/>
      <c r="BB131" s="129"/>
      <c r="BC131" s="129"/>
      <c r="BD131" s="129"/>
      <c r="BE131" s="129"/>
      <c r="BF131" s="129"/>
      <c r="BG131" s="129"/>
      <c r="BH131" s="129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16"/>
      <c r="CC131" s="116"/>
      <c r="CD131" s="116"/>
      <c r="CE131" s="116"/>
      <c r="CF131" s="116"/>
      <c r="CG131" s="116"/>
      <c r="CH131" s="116"/>
      <c r="CI131" s="116"/>
      <c r="CJ131" s="116"/>
      <c r="CK131" s="116"/>
      <c r="CL131" s="116"/>
      <c r="CM131" s="116"/>
      <c r="CN131" s="116"/>
      <c r="CO131" s="116"/>
      <c r="CP131" s="116"/>
    </row>
    <row r="132" spans="1:94" ht="19.5" customHeight="1">
      <c r="A132" s="116"/>
      <c r="B132" s="116"/>
      <c r="C132" s="116"/>
      <c r="D132" s="116"/>
      <c r="E132" s="116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  <c r="AB132" s="129"/>
      <c r="AC132" s="129"/>
      <c r="AD132" s="129"/>
      <c r="AE132" s="129"/>
      <c r="AF132" s="129"/>
      <c r="AG132" s="129"/>
      <c r="AH132" s="129"/>
      <c r="AI132" s="129"/>
      <c r="AJ132" s="129"/>
      <c r="AK132" s="129"/>
      <c r="AL132" s="129"/>
      <c r="AM132" s="129"/>
      <c r="AN132" s="129"/>
      <c r="AO132" s="129"/>
      <c r="AP132" s="129"/>
      <c r="AQ132" s="129"/>
      <c r="AR132" s="129"/>
      <c r="AS132" s="129"/>
      <c r="AT132" s="129"/>
      <c r="AU132" s="129"/>
      <c r="AV132" s="129"/>
      <c r="AW132" s="129"/>
      <c r="AX132" s="129"/>
      <c r="AY132" s="129"/>
      <c r="AZ132" s="129"/>
      <c r="BA132" s="129"/>
      <c r="BB132" s="129"/>
      <c r="BC132" s="129"/>
      <c r="BD132" s="129"/>
      <c r="BE132" s="129"/>
      <c r="BF132" s="129"/>
      <c r="BG132" s="129"/>
      <c r="BH132" s="129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16"/>
      <c r="CC132" s="116"/>
      <c r="CD132" s="116"/>
      <c r="CE132" s="116"/>
      <c r="CF132" s="116"/>
      <c r="CG132" s="116"/>
      <c r="CH132" s="116"/>
      <c r="CI132" s="116"/>
      <c r="CJ132" s="116"/>
      <c r="CK132" s="116"/>
      <c r="CL132" s="116"/>
      <c r="CM132" s="116"/>
      <c r="CN132" s="116"/>
      <c r="CO132" s="116"/>
      <c r="CP132" s="116"/>
    </row>
    <row r="133" spans="1:94" ht="19.5" customHeight="1">
      <c r="A133" s="116"/>
      <c r="B133" s="116"/>
      <c r="C133" s="116"/>
      <c r="D133" s="116"/>
      <c r="E133" s="116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  <c r="BC133" s="129"/>
      <c r="BD133" s="129"/>
      <c r="BE133" s="129"/>
      <c r="BF133" s="129"/>
      <c r="BG133" s="129"/>
      <c r="BH133" s="129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16"/>
      <c r="CC133" s="116"/>
      <c r="CD133" s="116"/>
      <c r="CE133" s="116"/>
      <c r="CF133" s="116"/>
      <c r="CG133" s="116"/>
      <c r="CH133" s="116"/>
      <c r="CI133" s="116"/>
      <c r="CJ133" s="116"/>
      <c r="CK133" s="116"/>
      <c r="CL133" s="116"/>
      <c r="CM133" s="116"/>
      <c r="CN133" s="116"/>
      <c r="CO133" s="116"/>
      <c r="CP133" s="116"/>
    </row>
    <row r="134" spans="1:94" ht="19.5" customHeight="1">
      <c r="A134" s="116"/>
      <c r="B134" s="116"/>
      <c r="C134" s="116"/>
      <c r="D134" s="116"/>
      <c r="E134" s="116"/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  <c r="AA134" s="129"/>
      <c r="AB134" s="129"/>
      <c r="AC134" s="129"/>
      <c r="AD134" s="129"/>
      <c r="AE134" s="129"/>
      <c r="AF134" s="129"/>
      <c r="AG134" s="129"/>
      <c r="AH134" s="129"/>
      <c r="AI134" s="129"/>
      <c r="AJ134" s="129"/>
      <c r="AK134" s="129"/>
      <c r="AL134" s="129"/>
      <c r="AM134" s="129"/>
      <c r="AN134" s="129"/>
      <c r="AO134" s="129"/>
      <c r="AP134" s="129"/>
      <c r="AQ134" s="129"/>
      <c r="AR134" s="129"/>
      <c r="AS134" s="129"/>
      <c r="AT134" s="129"/>
      <c r="AU134" s="129"/>
      <c r="AV134" s="129"/>
      <c r="AW134" s="129"/>
      <c r="AX134" s="129"/>
      <c r="AY134" s="129"/>
      <c r="AZ134" s="129"/>
      <c r="BA134" s="129"/>
      <c r="BB134" s="129"/>
      <c r="BC134" s="129"/>
      <c r="BD134" s="129"/>
      <c r="BE134" s="129"/>
      <c r="BF134" s="129"/>
      <c r="BG134" s="129"/>
      <c r="BH134" s="129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16"/>
      <c r="CC134" s="116"/>
      <c r="CD134" s="116"/>
      <c r="CE134" s="116"/>
      <c r="CF134" s="116"/>
      <c r="CG134" s="116"/>
      <c r="CH134" s="116"/>
      <c r="CI134" s="116"/>
      <c r="CJ134" s="116"/>
      <c r="CK134" s="116"/>
      <c r="CL134" s="116"/>
      <c r="CM134" s="116"/>
      <c r="CN134" s="116"/>
      <c r="CO134" s="116"/>
      <c r="CP134" s="116"/>
    </row>
    <row r="135" spans="1:94" ht="19.5" customHeight="1">
      <c r="A135" s="116"/>
      <c r="B135" s="116"/>
      <c r="C135" s="116"/>
      <c r="D135" s="116"/>
      <c r="E135" s="116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  <c r="AA135" s="129"/>
      <c r="AB135" s="129"/>
      <c r="AC135" s="129"/>
      <c r="AD135" s="129"/>
      <c r="AE135" s="129"/>
      <c r="AF135" s="129"/>
      <c r="AG135" s="129"/>
      <c r="AH135" s="129"/>
      <c r="AI135" s="129"/>
      <c r="AJ135" s="129"/>
      <c r="AK135" s="129"/>
      <c r="AL135" s="129"/>
      <c r="AM135" s="129"/>
      <c r="AN135" s="129"/>
      <c r="AO135" s="129"/>
      <c r="AP135" s="129"/>
      <c r="AQ135" s="129"/>
      <c r="AR135" s="129"/>
      <c r="AS135" s="129"/>
      <c r="AT135" s="129"/>
      <c r="AU135" s="129"/>
      <c r="AV135" s="129"/>
      <c r="AW135" s="129"/>
      <c r="AX135" s="129"/>
      <c r="AY135" s="129"/>
      <c r="AZ135" s="129"/>
      <c r="BA135" s="129"/>
      <c r="BB135" s="129"/>
      <c r="BC135" s="129"/>
      <c r="BD135" s="129"/>
      <c r="BE135" s="129"/>
      <c r="BF135" s="129"/>
      <c r="BG135" s="129"/>
      <c r="BH135" s="129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16"/>
      <c r="CC135" s="116"/>
      <c r="CD135" s="116"/>
      <c r="CE135" s="116"/>
      <c r="CF135" s="116"/>
      <c r="CG135" s="116"/>
      <c r="CH135" s="116"/>
      <c r="CI135" s="116"/>
      <c r="CJ135" s="116"/>
      <c r="CK135" s="116"/>
      <c r="CL135" s="116"/>
      <c r="CM135" s="116"/>
      <c r="CN135" s="116"/>
      <c r="CO135" s="116"/>
      <c r="CP135" s="116"/>
    </row>
    <row r="136" spans="1:94" ht="19.5" customHeight="1">
      <c r="A136" s="116"/>
      <c r="B136" s="116"/>
      <c r="C136" s="116"/>
      <c r="D136" s="116"/>
      <c r="E136" s="116"/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  <c r="AA136" s="129"/>
      <c r="AB136" s="129"/>
      <c r="AC136" s="129"/>
      <c r="AD136" s="129"/>
      <c r="AE136" s="129"/>
      <c r="AF136" s="129"/>
      <c r="AG136" s="129"/>
      <c r="AH136" s="129"/>
      <c r="AI136" s="129"/>
      <c r="AJ136" s="129"/>
      <c r="AK136" s="129"/>
      <c r="AL136" s="129"/>
      <c r="AM136" s="129"/>
      <c r="AN136" s="129"/>
      <c r="AO136" s="129"/>
      <c r="AP136" s="129"/>
      <c r="AQ136" s="129"/>
      <c r="AR136" s="129"/>
      <c r="AS136" s="129"/>
      <c r="AT136" s="129"/>
      <c r="AU136" s="129"/>
      <c r="AV136" s="129"/>
      <c r="AW136" s="129"/>
      <c r="AX136" s="129"/>
      <c r="AY136" s="129"/>
      <c r="AZ136" s="129"/>
      <c r="BA136" s="129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16"/>
      <c r="CC136" s="116"/>
      <c r="CD136" s="116"/>
      <c r="CE136" s="116"/>
      <c r="CF136" s="116"/>
      <c r="CG136" s="116"/>
      <c r="CH136" s="116"/>
      <c r="CI136" s="116"/>
      <c r="CJ136" s="116"/>
      <c r="CK136" s="116"/>
      <c r="CL136" s="116"/>
      <c r="CM136" s="116"/>
      <c r="CN136" s="116"/>
      <c r="CO136" s="116"/>
      <c r="CP136" s="116"/>
    </row>
    <row r="137" spans="1:94" ht="19.5" customHeight="1">
      <c r="A137" s="116"/>
      <c r="B137" s="116"/>
      <c r="C137" s="116"/>
      <c r="D137" s="116"/>
      <c r="E137" s="116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129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  <c r="BC137" s="129"/>
      <c r="BD137" s="129"/>
      <c r="BE137" s="129"/>
      <c r="BF137" s="129"/>
      <c r="BG137" s="129"/>
      <c r="BH137" s="129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16"/>
      <c r="CC137" s="116"/>
      <c r="CD137" s="116"/>
      <c r="CE137" s="116"/>
      <c r="CF137" s="116"/>
      <c r="CG137" s="116"/>
      <c r="CH137" s="116"/>
      <c r="CI137" s="116"/>
      <c r="CJ137" s="116"/>
      <c r="CK137" s="116"/>
      <c r="CL137" s="116"/>
      <c r="CM137" s="116"/>
      <c r="CN137" s="116"/>
      <c r="CO137" s="116"/>
      <c r="CP137" s="116"/>
    </row>
    <row r="138" spans="1:94" ht="19.5" customHeight="1">
      <c r="A138" s="116"/>
      <c r="B138" s="116"/>
      <c r="C138" s="116"/>
      <c r="D138" s="116"/>
      <c r="E138" s="116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29"/>
      <c r="AL138" s="129"/>
      <c r="AM138" s="129"/>
      <c r="AN138" s="129"/>
      <c r="AO138" s="129"/>
      <c r="AP138" s="129"/>
      <c r="AQ138" s="129"/>
      <c r="AR138" s="129"/>
      <c r="AS138" s="129"/>
      <c r="AT138" s="129"/>
      <c r="AU138" s="129"/>
      <c r="AV138" s="129"/>
      <c r="AW138" s="129"/>
      <c r="AX138" s="129"/>
      <c r="AY138" s="129"/>
      <c r="AZ138" s="129"/>
      <c r="BA138" s="129"/>
      <c r="BB138" s="129"/>
      <c r="BC138" s="129"/>
      <c r="BD138" s="129"/>
      <c r="BE138" s="129"/>
      <c r="BF138" s="129"/>
      <c r="BG138" s="129"/>
      <c r="BH138" s="129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16"/>
      <c r="CC138" s="116"/>
      <c r="CD138" s="116"/>
      <c r="CE138" s="116"/>
      <c r="CF138" s="116"/>
      <c r="CG138" s="116"/>
      <c r="CH138" s="116"/>
      <c r="CI138" s="116"/>
      <c r="CJ138" s="116"/>
      <c r="CK138" s="116"/>
      <c r="CL138" s="116"/>
      <c r="CM138" s="116"/>
      <c r="CN138" s="116"/>
      <c r="CO138" s="116"/>
      <c r="CP138" s="116"/>
    </row>
    <row r="139" spans="1:94" ht="19.5" customHeight="1">
      <c r="A139" s="116"/>
      <c r="B139" s="116"/>
      <c r="C139" s="116"/>
      <c r="D139" s="116"/>
      <c r="E139" s="116"/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  <c r="AA139" s="129"/>
      <c r="AB139" s="129"/>
      <c r="AC139" s="129"/>
      <c r="AD139" s="129"/>
      <c r="AE139" s="129"/>
      <c r="AF139" s="129"/>
      <c r="AG139" s="129"/>
      <c r="AH139" s="129"/>
      <c r="AI139" s="129"/>
      <c r="AJ139" s="129"/>
      <c r="AK139" s="129"/>
      <c r="AL139" s="129"/>
      <c r="AM139" s="129"/>
      <c r="AN139" s="129"/>
      <c r="AO139" s="129"/>
      <c r="AP139" s="129"/>
      <c r="AQ139" s="129"/>
      <c r="AR139" s="129"/>
      <c r="AS139" s="129"/>
      <c r="AT139" s="129"/>
      <c r="AU139" s="129"/>
      <c r="AV139" s="129"/>
      <c r="AW139" s="129"/>
      <c r="AX139" s="129"/>
      <c r="AY139" s="129"/>
      <c r="AZ139" s="129"/>
      <c r="BA139" s="129"/>
      <c r="BB139" s="129"/>
      <c r="BC139" s="129"/>
      <c r="BD139" s="129"/>
      <c r="BE139" s="129"/>
      <c r="BF139" s="129"/>
      <c r="BG139" s="129"/>
      <c r="BH139" s="129"/>
      <c r="BI139" s="129"/>
      <c r="BJ139" s="129"/>
      <c r="BK139" s="129"/>
      <c r="BL139" s="129"/>
      <c r="BM139" s="129"/>
      <c r="BN139" s="129"/>
      <c r="BO139" s="129"/>
      <c r="BP139" s="129"/>
      <c r="BQ139" s="129"/>
      <c r="BR139" s="129"/>
      <c r="BS139" s="129"/>
      <c r="BT139" s="129"/>
      <c r="BU139" s="129"/>
      <c r="BV139" s="129"/>
      <c r="BW139" s="129"/>
      <c r="BX139" s="129"/>
      <c r="BY139" s="129"/>
      <c r="BZ139" s="129"/>
      <c r="CA139" s="129"/>
      <c r="CB139" s="116"/>
      <c r="CC139" s="116"/>
      <c r="CD139" s="116"/>
      <c r="CE139" s="116"/>
      <c r="CF139" s="116"/>
      <c r="CG139" s="116"/>
      <c r="CH139" s="116"/>
      <c r="CI139" s="116"/>
      <c r="CJ139" s="116"/>
      <c r="CK139" s="116"/>
      <c r="CL139" s="116"/>
      <c r="CM139" s="116"/>
      <c r="CN139" s="116"/>
      <c r="CO139" s="116"/>
      <c r="CP139" s="116"/>
    </row>
    <row r="140" spans="1:94" ht="19.5" customHeight="1">
      <c r="A140" s="116"/>
      <c r="B140" s="116"/>
      <c r="C140" s="116"/>
      <c r="D140" s="116"/>
      <c r="E140" s="116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9"/>
      <c r="AE140" s="129"/>
      <c r="AF140" s="129"/>
      <c r="AG140" s="129"/>
      <c r="AH140" s="129"/>
      <c r="AI140" s="129"/>
      <c r="AJ140" s="129"/>
      <c r="AK140" s="129"/>
      <c r="AL140" s="129"/>
      <c r="AM140" s="129"/>
      <c r="AN140" s="129"/>
      <c r="AO140" s="129"/>
      <c r="AP140" s="129"/>
      <c r="AQ140" s="129"/>
      <c r="AR140" s="129"/>
      <c r="AS140" s="129"/>
      <c r="AT140" s="129"/>
      <c r="AU140" s="129"/>
      <c r="AV140" s="129"/>
      <c r="AW140" s="129"/>
      <c r="AX140" s="129"/>
      <c r="AY140" s="129"/>
      <c r="AZ140" s="129"/>
      <c r="BA140" s="129"/>
      <c r="BB140" s="129"/>
      <c r="BC140" s="129"/>
      <c r="BD140" s="129"/>
      <c r="BE140" s="129"/>
      <c r="BF140" s="129"/>
      <c r="BG140" s="129"/>
      <c r="BH140" s="129"/>
      <c r="BI140" s="129"/>
      <c r="BJ140" s="129"/>
      <c r="BK140" s="129"/>
      <c r="BL140" s="129"/>
      <c r="BM140" s="129"/>
      <c r="BN140" s="129"/>
      <c r="BO140" s="129"/>
      <c r="BP140" s="129"/>
      <c r="BQ140" s="129"/>
      <c r="BR140" s="129"/>
      <c r="BS140" s="129"/>
      <c r="BT140" s="129"/>
      <c r="BU140" s="129"/>
      <c r="BV140" s="129"/>
      <c r="BW140" s="129"/>
      <c r="BX140" s="129"/>
      <c r="BY140" s="129"/>
      <c r="BZ140" s="129"/>
      <c r="CA140" s="129"/>
      <c r="CB140" s="116"/>
      <c r="CC140" s="116"/>
      <c r="CD140" s="116"/>
      <c r="CE140" s="116"/>
      <c r="CF140" s="116"/>
      <c r="CG140" s="116"/>
      <c r="CH140" s="116"/>
      <c r="CI140" s="116"/>
      <c r="CJ140" s="116"/>
      <c r="CK140" s="116"/>
      <c r="CL140" s="116"/>
      <c r="CM140" s="116"/>
      <c r="CN140" s="116"/>
      <c r="CO140" s="116"/>
      <c r="CP140" s="116"/>
    </row>
    <row r="141" spans="1:94" ht="19.5" customHeight="1">
      <c r="A141" s="116"/>
      <c r="B141" s="116"/>
      <c r="C141" s="116"/>
      <c r="D141" s="116"/>
      <c r="E141" s="116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129"/>
      <c r="AJ141" s="129"/>
      <c r="AK141" s="129"/>
      <c r="AL141" s="129"/>
      <c r="AM141" s="129"/>
      <c r="AN141" s="129"/>
      <c r="AO141" s="129"/>
      <c r="AP141" s="129"/>
      <c r="AQ141" s="129"/>
      <c r="AR141" s="129"/>
      <c r="AS141" s="129"/>
      <c r="AT141" s="129"/>
      <c r="AU141" s="129"/>
      <c r="AV141" s="129"/>
      <c r="AW141" s="129"/>
      <c r="AX141" s="129"/>
      <c r="AY141" s="129"/>
      <c r="AZ141" s="129"/>
      <c r="BA141" s="129"/>
      <c r="BB141" s="129"/>
      <c r="BC141" s="129"/>
      <c r="BD141" s="129"/>
      <c r="BE141" s="129"/>
      <c r="BF141" s="129"/>
      <c r="BG141" s="129"/>
      <c r="BH141" s="129"/>
      <c r="BI141" s="129"/>
      <c r="BJ141" s="129"/>
      <c r="BK141" s="129"/>
      <c r="BL141" s="129"/>
      <c r="BM141" s="129"/>
      <c r="BN141" s="129"/>
      <c r="BO141" s="129"/>
      <c r="BP141" s="129"/>
      <c r="BQ141" s="129"/>
      <c r="BR141" s="129"/>
      <c r="BS141" s="129"/>
      <c r="BT141" s="129"/>
      <c r="BU141" s="129"/>
      <c r="BV141" s="129"/>
      <c r="BW141" s="129"/>
      <c r="BX141" s="129"/>
      <c r="BY141" s="129"/>
      <c r="BZ141" s="129"/>
      <c r="CA141" s="129"/>
      <c r="CB141" s="116"/>
      <c r="CC141" s="116"/>
      <c r="CD141" s="116"/>
      <c r="CE141" s="116"/>
      <c r="CF141" s="116"/>
      <c r="CG141" s="116"/>
      <c r="CH141" s="116"/>
      <c r="CI141" s="116"/>
      <c r="CJ141" s="116"/>
      <c r="CK141" s="116"/>
      <c r="CL141" s="116"/>
      <c r="CM141" s="116"/>
      <c r="CN141" s="116"/>
      <c r="CO141" s="116"/>
      <c r="CP141" s="116"/>
    </row>
    <row r="142" spans="1:94" ht="19.5" customHeight="1">
      <c r="A142" s="116"/>
      <c r="B142" s="116"/>
      <c r="C142" s="116"/>
      <c r="D142" s="116"/>
      <c r="E142" s="116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  <c r="AJ142" s="129"/>
      <c r="AK142" s="129"/>
      <c r="AL142" s="129"/>
      <c r="AM142" s="129"/>
      <c r="AN142" s="129"/>
      <c r="AO142" s="129"/>
      <c r="AP142" s="129"/>
      <c r="AQ142" s="129"/>
      <c r="AR142" s="129"/>
      <c r="AS142" s="129"/>
      <c r="AT142" s="129"/>
      <c r="AU142" s="129"/>
      <c r="AV142" s="129"/>
      <c r="AW142" s="129"/>
      <c r="AX142" s="129"/>
      <c r="AY142" s="129"/>
      <c r="AZ142" s="129"/>
      <c r="BA142" s="129"/>
      <c r="BB142" s="129"/>
      <c r="BC142" s="129"/>
      <c r="BD142" s="129"/>
      <c r="BE142" s="129"/>
      <c r="BF142" s="129"/>
      <c r="BG142" s="129"/>
      <c r="BH142" s="129"/>
      <c r="BI142" s="129"/>
      <c r="BJ142" s="129"/>
      <c r="BK142" s="129"/>
      <c r="BL142" s="129"/>
      <c r="BM142" s="129"/>
      <c r="BN142" s="129"/>
      <c r="BO142" s="129"/>
      <c r="BP142" s="129"/>
      <c r="BQ142" s="129"/>
      <c r="BR142" s="129"/>
      <c r="BS142" s="129"/>
      <c r="BT142" s="129"/>
      <c r="BU142" s="129"/>
      <c r="BV142" s="129"/>
      <c r="BW142" s="129"/>
      <c r="BX142" s="129"/>
      <c r="BY142" s="129"/>
      <c r="BZ142" s="129"/>
      <c r="CA142" s="129"/>
      <c r="CB142" s="116"/>
      <c r="CC142" s="116"/>
      <c r="CD142" s="116"/>
      <c r="CE142" s="116"/>
      <c r="CF142" s="116"/>
      <c r="CG142" s="116"/>
      <c r="CH142" s="116"/>
      <c r="CI142" s="116"/>
      <c r="CJ142" s="116"/>
      <c r="CK142" s="116"/>
      <c r="CL142" s="116"/>
      <c r="CM142" s="116"/>
      <c r="CN142" s="116"/>
      <c r="CO142" s="116"/>
      <c r="CP142" s="116"/>
    </row>
    <row r="143" spans="1:94" ht="19.5" customHeight="1">
      <c r="A143" s="116"/>
      <c r="B143" s="116"/>
      <c r="C143" s="116"/>
      <c r="D143" s="116"/>
      <c r="E143" s="116"/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  <c r="AA143" s="129"/>
      <c r="AB143" s="129"/>
      <c r="AC143" s="129"/>
      <c r="AD143" s="129"/>
      <c r="AE143" s="129"/>
      <c r="AF143" s="129"/>
      <c r="AG143" s="129"/>
      <c r="AH143" s="129"/>
      <c r="AI143" s="129"/>
      <c r="AJ143" s="129"/>
      <c r="AK143" s="129"/>
      <c r="AL143" s="129"/>
      <c r="AM143" s="129"/>
      <c r="AN143" s="129"/>
      <c r="AO143" s="129"/>
      <c r="AP143" s="129"/>
      <c r="AQ143" s="129"/>
      <c r="AR143" s="129"/>
      <c r="AS143" s="129"/>
      <c r="AT143" s="129"/>
      <c r="AU143" s="129"/>
      <c r="AV143" s="129"/>
      <c r="AW143" s="129"/>
      <c r="AX143" s="129"/>
      <c r="AY143" s="129"/>
      <c r="AZ143" s="129"/>
      <c r="BA143" s="129"/>
      <c r="BB143" s="129"/>
      <c r="BC143" s="129"/>
      <c r="BD143" s="129"/>
      <c r="BE143" s="129"/>
      <c r="BF143" s="129"/>
      <c r="BG143" s="129"/>
      <c r="BH143" s="129"/>
      <c r="BI143" s="129"/>
      <c r="BJ143" s="129"/>
      <c r="BK143" s="129"/>
      <c r="BL143" s="129"/>
      <c r="BM143" s="129"/>
      <c r="BN143" s="129"/>
      <c r="BO143" s="129"/>
      <c r="BP143" s="129"/>
      <c r="BQ143" s="129"/>
      <c r="BR143" s="129"/>
      <c r="BS143" s="129"/>
      <c r="BT143" s="129"/>
      <c r="BU143" s="129"/>
      <c r="BV143" s="129"/>
      <c r="BW143" s="129"/>
      <c r="BX143" s="129"/>
      <c r="BY143" s="129"/>
      <c r="BZ143" s="129"/>
      <c r="CA143" s="129"/>
      <c r="CB143" s="116"/>
      <c r="CC143" s="116"/>
      <c r="CD143" s="116"/>
      <c r="CE143" s="116"/>
      <c r="CF143" s="116"/>
      <c r="CG143" s="116"/>
      <c r="CH143" s="116"/>
      <c r="CI143" s="116"/>
      <c r="CJ143" s="116"/>
      <c r="CK143" s="116"/>
      <c r="CL143" s="116"/>
      <c r="CM143" s="116"/>
      <c r="CN143" s="116"/>
      <c r="CO143" s="116"/>
      <c r="CP143" s="116"/>
    </row>
    <row r="144" spans="1:94" ht="19.5" customHeight="1">
      <c r="A144" s="116"/>
      <c r="B144" s="116"/>
      <c r="C144" s="116"/>
      <c r="D144" s="116"/>
      <c r="E144" s="116"/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  <c r="AA144" s="129"/>
      <c r="AB144" s="129"/>
      <c r="AC144" s="129"/>
      <c r="AD144" s="129"/>
      <c r="AE144" s="129"/>
      <c r="AF144" s="129"/>
      <c r="AG144" s="129"/>
      <c r="AH144" s="129"/>
      <c r="AI144" s="129"/>
      <c r="AJ144" s="129"/>
      <c r="AK144" s="129"/>
      <c r="AL144" s="129"/>
      <c r="AM144" s="129"/>
      <c r="AN144" s="129"/>
      <c r="AO144" s="129"/>
      <c r="AP144" s="129"/>
      <c r="AQ144" s="129"/>
      <c r="AR144" s="129"/>
      <c r="AS144" s="129"/>
      <c r="AT144" s="129"/>
      <c r="AU144" s="129"/>
      <c r="AV144" s="129"/>
      <c r="AW144" s="129"/>
      <c r="AX144" s="129"/>
      <c r="AY144" s="129"/>
      <c r="AZ144" s="129"/>
      <c r="BA144" s="129"/>
      <c r="BB144" s="129"/>
      <c r="BC144" s="129"/>
      <c r="BD144" s="129"/>
      <c r="BE144" s="129"/>
      <c r="BF144" s="129"/>
      <c r="BG144" s="129"/>
      <c r="BH144" s="129"/>
      <c r="BI144" s="129"/>
      <c r="BJ144" s="129"/>
      <c r="BK144" s="129"/>
      <c r="BL144" s="129"/>
      <c r="BM144" s="129"/>
      <c r="BN144" s="129"/>
      <c r="BO144" s="129"/>
      <c r="BP144" s="129"/>
      <c r="BQ144" s="129"/>
      <c r="BR144" s="129"/>
      <c r="BS144" s="129"/>
      <c r="BT144" s="129"/>
      <c r="BU144" s="129"/>
      <c r="BV144" s="129"/>
      <c r="BW144" s="129"/>
      <c r="BX144" s="129"/>
      <c r="BY144" s="129"/>
      <c r="BZ144" s="129"/>
      <c r="CA144" s="129"/>
      <c r="CB144" s="116"/>
      <c r="CC144" s="116"/>
      <c r="CD144" s="116"/>
      <c r="CE144" s="116"/>
      <c r="CF144" s="116"/>
      <c r="CG144" s="116"/>
      <c r="CH144" s="116"/>
      <c r="CI144" s="116"/>
      <c r="CJ144" s="116"/>
      <c r="CK144" s="116"/>
      <c r="CL144" s="116"/>
      <c r="CM144" s="116"/>
      <c r="CN144" s="116"/>
      <c r="CO144" s="116"/>
      <c r="CP144" s="116"/>
    </row>
    <row r="145" spans="1:94" ht="19.5" customHeight="1">
      <c r="A145" s="116"/>
      <c r="B145" s="116"/>
      <c r="C145" s="116"/>
      <c r="D145" s="116"/>
      <c r="E145" s="116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129"/>
      <c r="AJ145" s="129"/>
      <c r="AK145" s="129"/>
      <c r="AL145" s="129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29"/>
      <c r="AW145" s="129"/>
      <c r="AX145" s="129"/>
      <c r="AY145" s="129"/>
      <c r="AZ145" s="129"/>
      <c r="BA145" s="129"/>
      <c r="BB145" s="129"/>
      <c r="BC145" s="129"/>
      <c r="BD145" s="129"/>
      <c r="BE145" s="129"/>
      <c r="BF145" s="129"/>
      <c r="BG145" s="129"/>
      <c r="BH145" s="129"/>
      <c r="BI145" s="129"/>
      <c r="BJ145" s="129"/>
      <c r="BK145" s="129"/>
      <c r="BL145" s="129"/>
      <c r="BM145" s="129"/>
      <c r="BN145" s="129"/>
      <c r="BO145" s="129"/>
      <c r="BP145" s="129"/>
      <c r="BQ145" s="129"/>
      <c r="BR145" s="129"/>
      <c r="BS145" s="129"/>
      <c r="BT145" s="129"/>
      <c r="BU145" s="129"/>
      <c r="BV145" s="129"/>
      <c r="BW145" s="129"/>
      <c r="BX145" s="129"/>
      <c r="BY145" s="129"/>
      <c r="BZ145" s="129"/>
      <c r="CA145" s="129"/>
      <c r="CB145" s="116"/>
      <c r="CC145" s="116"/>
      <c r="CD145" s="116"/>
      <c r="CE145" s="116"/>
      <c r="CF145" s="116"/>
      <c r="CG145" s="116"/>
      <c r="CH145" s="116"/>
      <c r="CI145" s="116"/>
      <c r="CJ145" s="116"/>
      <c r="CK145" s="116"/>
      <c r="CL145" s="116"/>
      <c r="CM145" s="116"/>
      <c r="CN145" s="116"/>
      <c r="CO145" s="116"/>
      <c r="CP145" s="116"/>
    </row>
    <row r="146" spans="1:94" ht="19.5" customHeight="1">
      <c r="A146" s="116"/>
      <c r="B146" s="116"/>
      <c r="C146" s="116"/>
      <c r="D146" s="116"/>
      <c r="E146" s="116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29"/>
      <c r="AJ146" s="129"/>
      <c r="AK146" s="129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  <c r="BC146" s="129"/>
      <c r="BD146" s="129"/>
      <c r="BE146" s="129"/>
      <c r="BF146" s="129"/>
      <c r="BG146" s="129"/>
      <c r="BH146" s="129"/>
      <c r="BI146" s="129"/>
      <c r="BJ146" s="129"/>
      <c r="BK146" s="129"/>
      <c r="BL146" s="129"/>
      <c r="BM146" s="129"/>
      <c r="BN146" s="129"/>
      <c r="BO146" s="129"/>
      <c r="BP146" s="129"/>
      <c r="BQ146" s="129"/>
      <c r="BR146" s="129"/>
      <c r="BS146" s="129"/>
      <c r="BT146" s="129"/>
      <c r="BU146" s="129"/>
      <c r="BV146" s="129"/>
      <c r="BW146" s="129"/>
      <c r="BX146" s="129"/>
      <c r="BY146" s="129"/>
      <c r="BZ146" s="129"/>
      <c r="CA146" s="129"/>
      <c r="CB146" s="116"/>
      <c r="CC146" s="116"/>
      <c r="CD146" s="116"/>
      <c r="CE146" s="116"/>
      <c r="CF146" s="116"/>
      <c r="CG146" s="116"/>
      <c r="CH146" s="116"/>
      <c r="CI146" s="116"/>
      <c r="CJ146" s="116"/>
      <c r="CK146" s="116"/>
      <c r="CL146" s="116"/>
      <c r="CM146" s="116"/>
      <c r="CN146" s="116"/>
      <c r="CO146" s="116"/>
      <c r="CP146" s="116"/>
    </row>
    <row r="147" spans="1:94" ht="19.5" customHeight="1">
      <c r="A147" s="116"/>
      <c r="B147" s="116"/>
      <c r="C147" s="116"/>
      <c r="D147" s="116"/>
      <c r="E147" s="116"/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  <c r="AA147" s="129"/>
      <c r="AB147" s="129"/>
      <c r="AC147" s="129"/>
      <c r="AD147" s="129"/>
      <c r="AE147" s="129"/>
      <c r="AF147" s="129"/>
      <c r="AG147" s="129"/>
      <c r="AH147" s="129"/>
      <c r="AI147" s="129"/>
      <c r="AJ147" s="129"/>
      <c r="AK147" s="129"/>
      <c r="AL147" s="129"/>
      <c r="AM147" s="129"/>
      <c r="AN147" s="129"/>
      <c r="AO147" s="129"/>
      <c r="AP147" s="129"/>
      <c r="AQ147" s="129"/>
      <c r="AR147" s="129"/>
      <c r="AS147" s="129"/>
      <c r="AT147" s="129"/>
      <c r="AU147" s="129"/>
      <c r="AV147" s="129"/>
      <c r="AW147" s="129"/>
      <c r="AX147" s="129"/>
      <c r="AY147" s="129"/>
      <c r="AZ147" s="129"/>
      <c r="BA147" s="129"/>
      <c r="BB147" s="129"/>
      <c r="BC147" s="129"/>
      <c r="BD147" s="129"/>
      <c r="BE147" s="129"/>
      <c r="BF147" s="129"/>
      <c r="BG147" s="129"/>
      <c r="BH147" s="129"/>
      <c r="BI147" s="129"/>
      <c r="BJ147" s="129"/>
      <c r="BK147" s="129"/>
      <c r="BL147" s="129"/>
      <c r="BM147" s="129"/>
      <c r="BN147" s="129"/>
      <c r="BO147" s="129"/>
      <c r="BP147" s="129"/>
      <c r="BQ147" s="129"/>
      <c r="BR147" s="129"/>
      <c r="BS147" s="129"/>
      <c r="BT147" s="129"/>
      <c r="BU147" s="129"/>
      <c r="BV147" s="129"/>
      <c r="BW147" s="129"/>
      <c r="BX147" s="129"/>
      <c r="BY147" s="129"/>
      <c r="BZ147" s="129"/>
      <c r="CA147" s="129"/>
      <c r="CB147" s="116"/>
      <c r="CC147" s="116"/>
      <c r="CD147" s="116"/>
      <c r="CE147" s="116"/>
      <c r="CF147" s="116"/>
      <c r="CG147" s="116"/>
      <c r="CH147" s="116"/>
      <c r="CI147" s="116"/>
      <c r="CJ147" s="116"/>
      <c r="CK147" s="116"/>
      <c r="CL147" s="116"/>
      <c r="CM147" s="116"/>
      <c r="CN147" s="116"/>
      <c r="CO147" s="116"/>
      <c r="CP147" s="116"/>
    </row>
    <row r="148" spans="1:94" ht="19.5" customHeight="1">
      <c r="A148" s="116"/>
      <c r="B148" s="116"/>
      <c r="C148" s="116"/>
      <c r="D148" s="116"/>
      <c r="E148" s="116"/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129"/>
      <c r="AF148" s="129"/>
      <c r="AG148" s="129"/>
      <c r="AH148" s="129"/>
      <c r="AI148" s="129"/>
      <c r="AJ148" s="129"/>
      <c r="AK148" s="129"/>
      <c r="AL148" s="129"/>
      <c r="AM148" s="129"/>
      <c r="AN148" s="129"/>
      <c r="AO148" s="129"/>
      <c r="AP148" s="129"/>
      <c r="AQ148" s="129"/>
      <c r="AR148" s="129"/>
      <c r="AS148" s="129"/>
      <c r="AT148" s="129"/>
      <c r="AU148" s="129"/>
      <c r="AV148" s="129"/>
      <c r="AW148" s="129"/>
      <c r="AX148" s="129"/>
      <c r="AY148" s="129"/>
      <c r="AZ148" s="129"/>
      <c r="BA148" s="129"/>
      <c r="BB148" s="129"/>
      <c r="BC148" s="129"/>
      <c r="BD148" s="129"/>
      <c r="BE148" s="129"/>
      <c r="BF148" s="129"/>
      <c r="BG148" s="129"/>
      <c r="BH148" s="129"/>
      <c r="BI148" s="129"/>
      <c r="BJ148" s="129"/>
      <c r="BK148" s="129"/>
      <c r="BL148" s="129"/>
      <c r="BM148" s="129"/>
      <c r="BN148" s="129"/>
      <c r="BO148" s="129"/>
      <c r="BP148" s="129"/>
      <c r="BQ148" s="129"/>
      <c r="BR148" s="129"/>
      <c r="BS148" s="129"/>
      <c r="BT148" s="129"/>
      <c r="BU148" s="129"/>
      <c r="BV148" s="129"/>
      <c r="BW148" s="129"/>
      <c r="BX148" s="129"/>
      <c r="BY148" s="129"/>
      <c r="BZ148" s="129"/>
      <c r="CA148" s="129"/>
      <c r="CB148" s="116"/>
      <c r="CC148" s="116"/>
      <c r="CD148" s="116"/>
      <c r="CE148" s="116"/>
      <c r="CF148" s="116"/>
      <c r="CG148" s="116"/>
      <c r="CH148" s="116"/>
      <c r="CI148" s="116"/>
      <c r="CJ148" s="116"/>
      <c r="CK148" s="116"/>
      <c r="CL148" s="116"/>
      <c r="CM148" s="116"/>
      <c r="CN148" s="116"/>
      <c r="CO148" s="116"/>
      <c r="CP148" s="116"/>
    </row>
    <row r="149" spans="1:94" ht="19.5" customHeight="1">
      <c r="A149" s="116"/>
      <c r="B149" s="116"/>
      <c r="C149" s="116"/>
      <c r="D149" s="116"/>
      <c r="E149" s="116"/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  <c r="AA149" s="129"/>
      <c r="AB149" s="129"/>
      <c r="AC149" s="129"/>
      <c r="AD149" s="129"/>
      <c r="AE149" s="129"/>
      <c r="AF149" s="129"/>
      <c r="AG149" s="129"/>
      <c r="AH149" s="129"/>
      <c r="AI149" s="129"/>
      <c r="AJ149" s="129"/>
      <c r="AK149" s="129"/>
      <c r="AL149" s="129"/>
      <c r="AM149" s="129"/>
      <c r="AN149" s="129"/>
      <c r="AO149" s="129"/>
      <c r="AP149" s="129"/>
      <c r="AQ149" s="129"/>
      <c r="AR149" s="129"/>
      <c r="AS149" s="129"/>
      <c r="AT149" s="129"/>
      <c r="AU149" s="129"/>
      <c r="AV149" s="129"/>
      <c r="AW149" s="129"/>
      <c r="AX149" s="129"/>
      <c r="AY149" s="129"/>
      <c r="AZ149" s="129"/>
      <c r="BA149" s="129"/>
      <c r="BB149" s="129"/>
      <c r="BC149" s="129"/>
      <c r="BD149" s="129"/>
      <c r="BE149" s="129"/>
      <c r="BF149" s="129"/>
      <c r="BG149" s="129"/>
      <c r="BH149" s="129"/>
      <c r="BI149" s="129"/>
      <c r="BJ149" s="129"/>
      <c r="BK149" s="129"/>
      <c r="BL149" s="129"/>
      <c r="BM149" s="129"/>
      <c r="BN149" s="129"/>
      <c r="BO149" s="129"/>
      <c r="BP149" s="129"/>
      <c r="BQ149" s="129"/>
      <c r="BR149" s="129"/>
      <c r="BS149" s="129"/>
      <c r="BT149" s="129"/>
      <c r="BU149" s="129"/>
      <c r="BV149" s="129"/>
      <c r="BW149" s="129"/>
      <c r="BX149" s="129"/>
      <c r="BY149" s="129"/>
      <c r="BZ149" s="129"/>
      <c r="CA149" s="129"/>
      <c r="CB149" s="116"/>
      <c r="CC149" s="116"/>
      <c r="CD149" s="116"/>
      <c r="CE149" s="116"/>
      <c r="CF149" s="116"/>
      <c r="CG149" s="116"/>
      <c r="CH149" s="116"/>
      <c r="CI149" s="116"/>
      <c r="CJ149" s="116"/>
      <c r="CK149" s="116"/>
      <c r="CL149" s="116"/>
      <c r="CM149" s="116"/>
      <c r="CN149" s="116"/>
      <c r="CO149" s="116"/>
      <c r="CP149" s="116"/>
    </row>
    <row r="150" spans="1:94" ht="19.5" customHeight="1">
      <c r="A150" s="116"/>
      <c r="B150" s="116"/>
      <c r="C150" s="116"/>
      <c r="D150" s="116"/>
      <c r="E150" s="116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29"/>
      <c r="AJ150" s="129"/>
      <c r="AK150" s="129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  <c r="BC150" s="129"/>
      <c r="BD150" s="129"/>
      <c r="BE150" s="129"/>
      <c r="BF150" s="129"/>
      <c r="BG150" s="129"/>
      <c r="BH150" s="129"/>
      <c r="BI150" s="129"/>
      <c r="BJ150" s="129"/>
      <c r="BK150" s="129"/>
      <c r="BL150" s="129"/>
      <c r="BM150" s="129"/>
      <c r="BN150" s="129"/>
      <c r="BO150" s="129"/>
      <c r="BP150" s="129"/>
      <c r="BQ150" s="129"/>
      <c r="BR150" s="129"/>
      <c r="BS150" s="129"/>
      <c r="BT150" s="129"/>
      <c r="BU150" s="129"/>
      <c r="BV150" s="129"/>
      <c r="BW150" s="129"/>
      <c r="BX150" s="129"/>
      <c r="BY150" s="129"/>
      <c r="BZ150" s="129"/>
      <c r="CA150" s="129"/>
      <c r="CB150" s="116"/>
      <c r="CC150" s="116"/>
      <c r="CD150" s="116"/>
      <c r="CE150" s="116"/>
      <c r="CF150" s="116"/>
      <c r="CG150" s="116"/>
      <c r="CH150" s="116"/>
      <c r="CI150" s="116"/>
      <c r="CJ150" s="116"/>
      <c r="CK150" s="116"/>
      <c r="CL150" s="116"/>
      <c r="CM150" s="116"/>
      <c r="CN150" s="116"/>
      <c r="CO150" s="116"/>
      <c r="CP150" s="116"/>
    </row>
    <row r="151" spans="1:94" ht="19.5" customHeight="1">
      <c r="A151" s="116"/>
      <c r="B151" s="116"/>
      <c r="C151" s="116"/>
      <c r="D151" s="116"/>
      <c r="E151" s="116"/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  <c r="AA151" s="129"/>
      <c r="AB151" s="129"/>
      <c r="AC151" s="129"/>
      <c r="AD151" s="129"/>
      <c r="AE151" s="129"/>
      <c r="AF151" s="129"/>
      <c r="AG151" s="129"/>
      <c r="AH151" s="129"/>
      <c r="AI151" s="129"/>
      <c r="AJ151" s="129"/>
      <c r="AK151" s="129"/>
      <c r="AL151" s="129"/>
      <c r="AM151" s="129"/>
      <c r="AN151" s="129"/>
      <c r="AO151" s="129"/>
      <c r="AP151" s="129"/>
      <c r="AQ151" s="129"/>
      <c r="AR151" s="129"/>
      <c r="AS151" s="129"/>
      <c r="AT151" s="129"/>
      <c r="AU151" s="129"/>
      <c r="AV151" s="129"/>
      <c r="AW151" s="129"/>
      <c r="AX151" s="129"/>
      <c r="AY151" s="129"/>
      <c r="AZ151" s="129"/>
      <c r="BA151" s="129"/>
      <c r="BB151" s="129"/>
      <c r="BC151" s="129"/>
      <c r="BD151" s="129"/>
      <c r="BE151" s="129"/>
      <c r="BF151" s="129"/>
      <c r="BG151" s="129"/>
      <c r="BH151" s="129"/>
      <c r="BI151" s="129"/>
      <c r="BJ151" s="129"/>
      <c r="BK151" s="129"/>
      <c r="BL151" s="129"/>
      <c r="BM151" s="129"/>
      <c r="BN151" s="129"/>
      <c r="BO151" s="129"/>
      <c r="BP151" s="129"/>
      <c r="BQ151" s="129"/>
      <c r="BR151" s="129"/>
      <c r="BS151" s="129"/>
      <c r="BT151" s="129"/>
      <c r="BU151" s="129"/>
      <c r="BV151" s="129"/>
      <c r="BW151" s="129"/>
      <c r="BX151" s="129"/>
      <c r="BY151" s="129"/>
      <c r="BZ151" s="129"/>
      <c r="CA151" s="129"/>
      <c r="CB151" s="116"/>
      <c r="CC151" s="116"/>
      <c r="CD151" s="116"/>
      <c r="CE151" s="116"/>
      <c r="CF151" s="116"/>
      <c r="CG151" s="116"/>
      <c r="CH151" s="116"/>
      <c r="CI151" s="116"/>
      <c r="CJ151" s="116"/>
      <c r="CK151" s="116"/>
      <c r="CL151" s="116"/>
      <c r="CM151" s="116"/>
      <c r="CN151" s="116"/>
      <c r="CO151" s="116"/>
      <c r="CP151" s="116"/>
    </row>
    <row r="152" spans="1:94" ht="19.5" customHeight="1">
      <c r="A152" s="116"/>
      <c r="B152" s="116"/>
      <c r="C152" s="116"/>
      <c r="D152" s="116"/>
      <c r="E152" s="116"/>
      <c r="F152" s="129"/>
      <c r="G152" s="129"/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  <c r="AA152" s="129"/>
      <c r="AB152" s="129"/>
      <c r="AC152" s="129"/>
      <c r="AD152" s="129"/>
      <c r="AE152" s="129"/>
      <c r="AF152" s="129"/>
      <c r="AG152" s="129"/>
      <c r="AH152" s="129"/>
      <c r="AI152" s="129"/>
      <c r="AJ152" s="129"/>
      <c r="AK152" s="129"/>
      <c r="AL152" s="129"/>
      <c r="AM152" s="129"/>
      <c r="AN152" s="129"/>
      <c r="AO152" s="129"/>
      <c r="AP152" s="129"/>
      <c r="AQ152" s="129"/>
      <c r="AR152" s="129"/>
      <c r="AS152" s="129"/>
      <c r="AT152" s="129"/>
      <c r="AU152" s="129"/>
      <c r="AV152" s="129"/>
      <c r="AW152" s="129"/>
      <c r="AX152" s="129"/>
      <c r="AY152" s="129"/>
      <c r="AZ152" s="129"/>
      <c r="BA152" s="129"/>
      <c r="BB152" s="129"/>
      <c r="BC152" s="129"/>
      <c r="BD152" s="129"/>
      <c r="BE152" s="129"/>
      <c r="BF152" s="129"/>
      <c r="BG152" s="129"/>
      <c r="BH152" s="129"/>
      <c r="BI152" s="129"/>
      <c r="BJ152" s="129"/>
      <c r="BK152" s="129"/>
      <c r="BL152" s="129"/>
      <c r="BM152" s="129"/>
      <c r="BN152" s="129"/>
      <c r="BO152" s="129"/>
      <c r="BP152" s="129"/>
      <c r="BQ152" s="129"/>
      <c r="BR152" s="129"/>
      <c r="BS152" s="129"/>
      <c r="BT152" s="129"/>
      <c r="BU152" s="129"/>
      <c r="BV152" s="129"/>
      <c r="BW152" s="129"/>
      <c r="BX152" s="129"/>
      <c r="BY152" s="129"/>
      <c r="BZ152" s="129"/>
      <c r="CA152" s="129"/>
      <c r="CB152" s="116"/>
      <c r="CC152" s="116"/>
      <c r="CD152" s="116"/>
      <c r="CE152" s="116"/>
      <c r="CF152" s="116"/>
      <c r="CG152" s="116"/>
      <c r="CH152" s="116"/>
      <c r="CI152" s="116"/>
      <c r="CJ152" s="116"/>
      <c r="CK152" s="116"/>
      <c r="CL152" s="116"/>
      <c r="CM152" s="116"/>
      <c r="CN152" s="116"/>
      <c r="CO152" s="116"/>
      <c r="CP152" s="116"/>
    </row>
    <row r="153" spans="1:94" ht="19.5" customHeight="1">
      <c r="A153" s="116"/>
      <c r="B153" s="116"/>
      <c r="C153" s="116"/>
      <c r="D153" s="116"/>
      <c r="E153" s="116"/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  <c r="AA153" s="129"/>
      <c r="AB153" s="129"/>
      <c r="AC153" s="129"/>
      <c r="AD153" s="129"/>
      <c r="AE153" s="129"/>
      <c r="AF153" s="129"/>
      <c r="AG153" s="129"/>
      <c r="AH153" s="129"/>
      <c r="AI153" s="129"/>
      <c r="AJ153" s="129"/>
      <c r="AK153" s="129"/>
      <c r="AL153" s="129"/>
      <c r="AM153" s="129"/>
      <c r="AN153" s="129"/>
      <c r="AO153" s="129"/>
      <c r="AP153" s="129"/>
      <c r="AQ153" s="129"/>
      <c r="AR153" s="129"/>
      <c r="AS153" s="129"/>
      <c r="AT153" s="129"/>
      <c r="AU153" s="129"/>
      <c r="AV153" s="129"/>
      <c r="AW153" s="129"/>
      <c r="AX153" s="129"/>
      <c r="AY153" s="129"/>
      <c r="AZ153" s="129"/>
      <c r="BA153" s="129"/>
      <c r="BB153" s="129"/>
      <c r="BC153" s="129"/>
      <c r="BD153" s="129"/>
      <c r="BE153" s="129"/>
      <c r="BF153" s="129"/>
      <c r="BG153" s="129"/>
      <c r="BH153" s="129"/>
      <c r="BI153" s="129"/>
      <c r="BJ153" s="129"/>
      <c r="BK153" s="129"/>
      <c r="BL153" s="129"/>
      <c r="BM153" s="129"/>
      <c r="BN153" s="129"/>
      <c r="BO153" s="129"/>
      <c r="BP153" s="129"/>
      <c r="BQ153" s="129"/>
      <c r="BR153" s="129"/>
      <c r="BS153" s="129"/>
      <c r="BT153" s="129"/>
      <c r="BU153" s="129"/>
      <c r="BV153" s="129"/>
      <c r="BW153" s="129"/>
      <c r="BX153" s="129"/>
      <c r="BY153" s="129"/>
      <c r="BZ153" s="129"/>
      <c r="CA153" s="129"/>
      <c r="CB153" s="116"/>
      <c r="CC153" s="116"/>
      <c r="CD153" s="116"/>
      <c r="CE153" s="116"/>
      <c r="CF153" s="116"/>
      <c r="CG153" s="116"/>
      <c r="CH153" s="116"/>
      <c r="CI153" s="116"/>
      <c r="CJ153" s="116"/>
      <c r="CK153" s="116"/>
      <c r="CL153" s="116"/>
      <c r="CM153" s="116"/>
      <c r="CN153" s="116"/>
      <c r="CO153" s="116"/>
      <c r="CP153" s="116"/>
    </row>
    <row r="154" spans="1:94" ht="19.5" customHeight="1">
      <c r="A154" s="116"/>
      <c r="B154" s="116"/>
      <c r="C154" s="116"/>
      <c r="D154" s="116"/>
      <c r="E154" s="116"/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  <c r="AA154" s="129"/>
      <c r="AB154" s="129"/>
      <c r="AC154" s="129"/>
      <c r="AD154" s="129"/>
      <c r="AE154" s="129"/>
      <c r="AF154" s="129"/>
      <c r="AG154" s="129"/>
      <c r="AH154" s="129"/>
      <c r="AI154" s="129"/>
      <c r="AJ154" s="129"/>
      <c r="AK154" s="129"/>
      <c r="AL154" s="129"/>
      <c r="AM154" s="129"/>
      <c r="AN154" s="129"/>
      <c r="AO154" s="129"/>
      <c r="AP154" s="129"/>
      <c r="AQ154" s="129"/>
      <c r="AR154" s="129"/>
      <c r="AS154" s="129"/>
      <c r="AT154" s="129"/>
      <c r="AU154" s="129"/>
      <c r="AV154" s="129"/>
      <c r="AW154" s="129"/>
      <c r="AX154" s="129"/>
      <c r="AY154" s="129"/>
      <c r="AZ154" s="129"/>
      <c r="BA154" s="129"/>
      <c r="BB154" s="129"/>
      <c r="BC154" s="129"/>
      <c r="BD154" s="129"/>
      <c r="BE154" s="129"/>
      <c r="BF154" s="129"/>
      <c r="BG154" s="129"/>
      <c r="BH154" s="129"/>
      <c r="BI154" s="129"/>
      <c r="BJ154" s="129"/>
      <c r="BK154" s="129"/>
      <c r="BL154" s="129"/>
      <c r="BM154" s="129"/>
      <c r="BN154" s="129"/>
      <c r="BO154" s="129"/>
      <c r="BP154" s="129"/>
      <c r="BQ154" s="129"/>
      <c r="BR154" s="129"/>
      <c r="BS154" s="129"/>
      <c r="BT154" s="129"/>
      <c r="BU154" s="129"/>
      <c r="BV154" s="129"/>
      <c r="BW154" s="129"/>
      <c r="BX154" s="129"/>
      <c r="BY154" s="129"/>
      <c r="BZ154" s="129"/>
      <c r="CA154" s="129"/>
      <c r="CB154" s="116"/>
      <c r="CC154" s="116"/>
      <c r="CD154" s="116"/>
      <c r="CE154" s="116"/>
      <c r="CF154" s="116"/>
      <c r="CG154" s="116"/>
      <c r="CH154" s="116"/>
      <c r="CI154" s="116"/>
      <c r="CJ154" s="116"/>
      <c r="CK154" s="116"/>
      <c r="CL154" s="116"/>
      <c r="CM154" s="116"/>
      <c r="CN154" s="116"/>
      <c r="CO154" s="116"/>
      <c r="CP154" s="116"/>
    </row>
    <row r="155" spans="1:94" ht="19.5" customHeight="1">
      <c r="A155" s="116"/>
      <c r="B155" s="116"/>
      <c r="C155" s="116"/>
      <c r="D155" s="116"/>
      <c r="E155" s="116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  <c r="AA155" s="129"/>
      <c r="AB155" s="129"/>
      <c r="AC155" s="129"/>
      <c r="AD155" s="129"/>
      <c r="AE155" s="129"/>
      <c r="AF155" s="129"/>
      <c r="AG155" s="129"/>
      <c r="AH155" s="129"/>
      <c r="AI155" s="129"/>
      <c r="AJ155" s="129"/>
      <c r="AK155" s="129"/>
      <c r="AL155" s="129"/>
      <c r="AM155" s="129"/>
      <c r="AN155" s="129"/>
      <c r="AO155" s="129"/>
      <c r="AP155" s="129"/>
      <c r="AQ155" s="129"/>
      <c r="AR155" s="129"/>
      <c r="AS155" s="129"/>
      <c r="AT155" s="129"/>
      <c r="AU155" s="129"/>
      <c r="AV155" s="129"/>
      <c r="AW155" s="129"/>
      <c r="AX155" s="129"/>
      <c r="AY155" s="129"/>
      <c r="AZ155" s="129"/>
      <c r="BA155" s="129"/>
      <c r="BB155" s="129"/>
      <c r="BC155" s="129"/>
      <c r="BD155" s="129"/>
      <c r="BE155" s="129"/>
      <c r="BF155" s="129"/>
      <c r="BG155" s="129"/>
      <c r="BH155" s="129"/>
      <c r="BI155" s="129"/>
      <c r="BJ155" s="129"/>
      <c r="BK155" s="129"/>
      <c r="BL155" s="129"/>
      <c r="BM155" s="129"/>
      <c r="BN155" s="129"/>
      <c r="BO155" s="129"/>
      <c r="BP155" s="129"/>
      <c r="BQ155" s="129"/>
      <c r="BR155" s="129"/>
      <c r="BS155" s="129"/>
      <c r="BT155" s="129"/>
      <c r="BU155" s="129"/>
      <c r="BV155" s="129"/>
      <c r="BW155" s="129"/>
      <c r="BX155" s="129"/>
      <c r="BY155" s="129"/>
      <c r="BZ155" s="129"/>
      <c r="CA155" s="129"/>
      <c r="CB155" s="116"/>
      <c r="CC155" s="116"/>
      <c r="CD155" s="116"/>
      <c r="CE155" s="116"/>
      <c r="CF155" s="116"/>
      <c r="CG155" s="116"/>
      <c r="CH155" s="116"/>
      <c r="CI155" s="116"/>
      <c r="CJ155" s="116"/>
      <c r="CK155" s="116"/>
      <c r="CL155" s="116"/>
      <c r="CM155" s="116"/>
      <c r="CN155" s="116"/>
      <c r="CO155" s="116"/>
      <c r="CP155" s="116"/>
    </row>
    <row r="156" spans="1:94" ht="19.5" customHeight="1">
      <c r="A156" s="116"/>
      <c r="B156" s="116"/>
      <c r="C156" s="116"/>
      <c r="D156" s="116"/>
      <c r="E156" s="116"/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  <c r="AA156" s="129"/>
      <c r="AB156" s="129"/>
      <c r="AC156" s="129"/>
      <c r="AD156" s="129"/>
      <c r="AE156" s="129"/>
      <c r="AF156" s="129"/>
      <c r="AG156" s="129"/>
      <c r="AH156" s="129"/>
      <c r="AI156" s="129"/>
      <c r="AJ156" s="129"/>
      <c r="AK156" s="129"/>
      <c r="AL156" s="129"/>
      <c r="AM156" s="129"/>
      <c r="AN156" s="129"/>
      <c r="AO156" s="129"/>
      <c r="AP156" s="129"/>
      <c r="AQ156" s="129"/>
      <c r="AR156" s="129"/>
      <c r="AS156" s="129"/>
      <c r="AT156" s="129"/>
      <c r="AU156" s="129"/>
      <c r="AV156" s="129"/>
      <c r="AW156" s="129"/>
      <c r="AX156" s="129"/>
      <c r="AY156" s="129"/>
      <c r="AZ156" s="129"/>
      <c r="BA156" s="129"/>
      <c r="BB156" s="129"/>
      <c r="BC156" s="129"/>
      <c r="BD156" s="129"/>
      <c r="BE156" s="129"/>
      <c r="BF156" s="129"/>
      <c r="BG156" s="129"/>
      <c r="BH156" s="129"/>
      <c r="BI156" s="129"/>
      <c r="BJ156" s="129"/>
      <c r="BK156" s="129"/>
      <c r="BL156" s="129"/>
      <c r="BM156" s="129"/>
      <c r="BN156" s="129"/>
      <c r="BO156" s="129"/>
      <c r="BP156" s="129"/>
      <c r="BQ156" s="129"/>
      <c r="BR156" s="129"/>
      <c r="BS156" s="129"/>
      <c r="BT156" s="129"/>
      <c r="BU156" s="129"/>
      <c r="BV156" s="129"/>
      <c r="BW156" s="129"/>
      <c r="BX156" s="129"/>
      <c r="BY156" s="129"/>
      <c r="BZ156" s="129"/>
      <c r="CA156" s="129"/>
      <c r="CB156" s="116"/>
      <c r="CC156" s="116"/>
      <c r="CD156" s="116"/>
      <c r="CE156" s="116"/>
      <c r="CF156" s="116"/>
      <c r="CG156" s="116"/>
      <c r="CH156" s="116"/>
      <c r="CI156" s="116"/>
      <c r="CJ156" s="116"/>
      <c r="CK156" s="116"/>
      <c r="CL156" s="116"/>
      <c r="CM156" s="116"/>
      <c r="CN156" s="116"/>
      <c r="CO156" s="116"/>
      <c r="CP156" s="116"/>
    </row>
    <row r="157" spans="1:94" ht="19.5" customHeight="1">
      <c r="A157" s="116"/>
      <c r="B157" s="116"/>
      <c r="C157" s="116"/>
      <c r="D157" s="116"/>
      <c r="E157" s="116"/>
      <c r="F157" s="129"/>
      <c r="G157" s="129"/>
      <c r="H157" s="129"/>
      <c r="I157" s="129"/>
      <c r="J157" s="129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  <c r="AA157" s="129"/>
      <c r="AB157" s="129"/>
      <c r="AC157" s="129"/>
      <c r="AD157" s="129"/>
      <c r="AE157" s="129"/>
      <c r="AF157" s="129"/>
      <c r="AG157" s="129"/>
      <c r="AH157" s="129"/>
      <c r="AI157" s="129"/>
      <c r="AJ157" s="129"/>
      <c r="AK157" s="129"/>
      <c r="AL157" s="129"/>
      <c r="AM157" s="129"/>
      <c r="AN157" s="129"/>
      <c r="AO157" s="129"/>
      <c r="AP157" s="129"/>
      <c r="AQ157" s="129"/>
      <c r="AR157" s="129"/>
      <c r="AS157" s="129"/>
      <c r="AT157" s="129"/>
      <c r="AU157" s="129"/>
      <c r="AV157" s="129"/>
      <c r="AW157" s="129"/>
      <c r="AX157" s="129"/>
      <c r="AY157" s="129"/>
      <c r="AZ157" s="129"/>
      <c r="BA157" s="129"/>
      <c r="BB157" s="129"/>
      <c r="BC157" s="129"/>
      <c r="BD157" s="129"/>
      <c r="BE157" s="129"/>
      <c r="BF157" s="129"/>
      <c r="BG157" s="129"/>
      <c r="BH157" s="129"/>
      <c r="BI157" s="129"/>
      <c r="BJ157" s="129"/>
      <c r="BK157" s="129"/>
      <c r="BL157" s="129"/>
      <c r="BM157" s="129"/>
      <c r="BN157" s="129"/>
      <c r="BO157" s="129"/>
      <c r="BP157" s="129"/>
      <c r="BQ157" s="129"/>
      <c r="BR157" s="129"/>
      <c r="BS157" s="129"/>
      <c r="BT157" s="129"/>
      <c r="BU157" s="129"/>
      <c r="BV157" s="129"/>
      <c r="BW157" s="129"/>
      <c r="BX157" s="129"/>
      <c r="BY157" s="129"/>
      <c r="BZ157" s="129"/>
      <c r="CA157" s="129"/>
      <c r="CB157" s="116"/>
      <c r="CC157" s="116"/>
      <c r="CD157" s="116"/>
      <c r="CE157" s="116"/>
      <c r="CF157" s="116"/>
      <c r="CG157" s="116"/>
      <c r="CH157" s="116"/>
      <c r="CI157" s="116"/>
      <c r="CJ157" s="116"/>
      <c r="CK157" s="116"/>
      <c r="CL157" s="116"/>
      <c r="CM157" s="116"/>
      <c r="CN157" s="116"/>
      <c r="CO157" s="116"/>
      <c r="CP157" s="116"/>
    </row>
    <row r="158" spans="1:94" ht="19.5" customHeight="1">
      <c r="A158" s="116"/>
      <c r="B158" s="116"/>
      <c r="C158" s="116"/>
      <c r="D158" s="116"/>
      <c r="E158" s="116"/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  <c r="AA158" s="129"/>
      <c r="AB158" s="129"/>
      <c r="AC158" s="129"/>
      <c r="AD158" s="129"/>
      <c r="AE158" s="129"/>
      <c r="AF158" s="129"/>
      <c r="AG158" s="129"/>
      <c r="AH158" s="129"/>
      <c r="AI158" s="129"/>
      <c r="AJ158" s="129"/>
      <c r="AK158" s="129"/>
      <c r="AL158" s="129"/>
      <c r="AM158" s="129"/>
      <c r="AN158" s="129"/>
      <c r="AO158" s="129"/>
      <c r="AP158" s="129"/>
      <c r="AQ158" s="129"/>
      <c r="AR158" s="129"/>
      <c r="AS158" s="129"/>
      <c r="AT158" s="129"/>
      <c r="AU158" s="129"/>
      <c r="AV158" s="129"/>
      <c r="AW158" s="129"/>
      <c r="AX158" s="129"/>
      <c r="AY158" s="129"/>
      <c r="AZ158" s="129"/>
      <c r="BA158" s="129"/>
      <c r="BB158" s="129"/>
      <c r="BC158" s="129"/>
      <c r="BD158" s="129"/>
      <c r="BE158" s="129"/>
      <c r="BF158" s="129"/>
      <c r="BG158" s="129"/>
      <c r="BH158" s="129"/>
      <c r="BI158" s="129"/>
      <c r="BJ158" s="129"/>
      <c r="BK158" s="129"/>
      <c r="BL158" s="129"/>
      <c r="BM158" s="129"/>
      <c r="BN158" s="129"/>
      <c r="BO158" s="129"/>
      <c r="BP158" s="129"/>
      <c r="BQ158" s="129"/>
      <c r="BR158" s="129"/>
      <c r="BS158" s="129"/>
      <c r="BT158" s="129"/>
      <c r="BU158" s="129"/>
      <c r="BV158" s="129"/>
      <c r="BW158" s="129"/>
      <c r="BX158" s="129"/>
      <c r="BY158" s="129"/>
      <c r="BZ158" s="129"/>
      <c r="CA158" s="129"/>
      <c r="CB158" s="116"/>
      <c r="CC158" s="116"/>
      <c r="CD158" s="116"/>
      <c r="CE158" s="116"/>
      <c r="CF158" s="116"/>
      <c r="CG158" s="116"/>
      <c r="CH158" s="116"/>
      <c r="CI158" s="116"/>
      <c r="CJ158" s="116"/>
      <c r="CK158" s="116"/>
      <c r="CL158" s="116"/>
      <c r="CM158" s="116"/>
      <c r="CN158" s="116"/>
      <c r="CO158" s="116"/>
      <c r="CP158" s="116"/>
    </row>
    <row r="159" spans="1:94" ht="19.5" customHeight="1">
      <c r="A159" s="116"/>
      <c r="B159" s="116"/>
      <c r="C159" s="116"/>
      <c r="D159" s="116"/>
      <c r="E159" s="116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29"/>
      <c r="AB159" s="129"/>
      <c r="AC159" s="129"/>
      <c r="AD159" s="129"/>
      <c r="AE159" s="129"/>
      <c r="AF159" s="129"/>
      <c r="AG159" s="129"/>
      <c r="AH159" s="129"/>
      <c r="AI159" s="129"/>
      <c r="AJ159" s="129"/>
      <c r="AK159" s="129"/>
      <c r="AL159" s="129"/>
      <c r="AM159" s="129"/>
      <c r="AN159" s="129"/>
      <c r="AO159" s="129"/>
      <c r="AP159" s="129"/>
      <c r="AQ159" s="129"/>
      <c r="AR159" s="129"/>
      <c r="AS159" s="129"/>
      <c r="AT159" s="129"/>
      <c r="AU159" s="129"/>
      <c r="AV159" s="129"/>
      <c r="AW159" s="129"/>
      <c r="AX159" s="129"/>
      <c r="AY159" s="129"/>
      <c r="AZ159" s="129"/>
      <c r="BA159" s="129"/>
      <c r="BB159" s="129"/>
      <c r="BC159" s="129"/>
      <c r="BD159" s="129"/>
      <c r="BE159" s="129"/>
      <c r="BF159" s="129"/>
      <c r="BG159" s="129"/>
      <c r="BH159" s="129"/>
      <c r="BI159" s="129"/>
      <c r="BJ159" s="129"/>
      <c r="BK159" s="129"/>
      <c r="BL159" s="129"/>
      <c r="BM159" s="129"/>
      <c r="BN159" s="129"/>
      <c r="BO159" s="129"/>
      <c r="BP159" s="129"/>
      <c r="BQ159" s="129"/>
      <c r="BR159" s="129"/>
      <c r="BS159" s="129"/>
      <c r="BT159" s="129"/>
      <c r="BU159" s="129"/>
      <c r="BV159" s="129"/>
      <c r="BW159" s="129"/>
      <c r="BX159" s="129"/>
      <c r="BY159" s="129"/>
      <c r="BZ159" s="129"/>
      <c r="CA159" s="129"/>
      <c r="CB159" s="116"/>
      <c r="CC159" s="116"/>
      <c r="CD159" s="116"/>
      <c r="CE159" s="116"/>
      <c r="CF159" s="116"/>
      <c r="CG159" s="116"/>
      <c r="CH159" s="116"/>
      <c r="CI159" s="116"/>
      <c r="CJ159" s="116"/>
      <c r="CK159" s="116"/>
      <c r="CL159" s="116"/>
      <c r="CM159" s="116"/>
      <c r="CN159" s="116"/>
      <c r="CO159" s="116"/>
      <c r="CP159" s="116"/>
    </row>
    <row r="160" spans="1:94" ht="19.5" customHeight="1">
      <c r="A160" s="116"/>
      <c r="B160" s="116"/>
      <c r="C160" s="116"/>
      <c r="D160" s="116"/>
      <c r="E160" s="116"/>
      <c r="F160" s="129"/>
      <c r="G160" s="129"/>
      <c r="H160" s="129"/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29"/>
      <c r="AB160" s="129"/>
      <c r="AC160" s="129"/>
      <c r="AD160" s="129"/>
      <c r="AE160" s="129"/>
      <c r="AF160" s="129"/>
      <c r="AG160" s="129"/>
      <c r="AH160" s="129"/>
      <c r="AI160" s="129"/>
      <c r="AJ160" s="129"/>
      <c r="AK160" s="129"/>
      <c r="AL160" s="129"/>
      <c r="AM160" s="129"/>
      <c r="AN160" s="129"/>
      <c r="AO160" s="129"/>
      <c r="AP160" s="129"/>
      <c r="AQ160" s="129"/>
      <c r="AR160" s="129"/>
      <c r="AS160" s="129"/>
      <c r="AT160" s="129"/>
      <c r="AU160" s="129"/>
      <c r="AV160" s="129"/>
      <c r="AW160" s="129"/>
      <c r="AX160" s="129"/>
      <c r="AY160" s="129"/>
      <c r="AZ160" s="129"/>
      <c r="BA160" s="129"/>
      <c r="BB160" s="129"/>
      <c r="BC160" s="129"/>
      <c r="BD160" s="129"/>
      <c r="BE160" s="129"/>
      <c r="BF160" s="129"/>
      <c r="BG160" s="129"/>
      <c r="BH160" s="129"/>
      <c r="BI160" s="129"/>
      <c r="BJ160" s="129"/>
      <c r="BK160" s="129"/>
      <c r="BL160" s="129"/>
      <c r="BM160" s="129"/>
      <c r="BN160" s="129"/>
      <c r="BO160" s="129"/>
      <c r="BP160" s="129"/>
      <c r="BQ160" s="129"/>
      <c r="BR160" s="129"/>
      <c r="BS160" s="129"/>
      <c r="BT160" s="129"/>
      <c r="BU160" s="129"/>
      <c r="BV160" s="129"/>
      <c r="BW160" s="129"/>
      <c r="BX160" s="129"/>
      <c r="BY160" s="129"/>
      <c r="BZ160" s="129"/>
      <c r="CA160" s="129"/>
      <c r="CB160" s="116"/>
      <c r="CC160" s="116"/>
      <c r="CD160" s="116"/>
      <c r="CE160" s="116"/>
      <c r="CF160" s="116"/>
      <c r="CG160" s="116"/>
      <c r="CH160" s="116"/>
      <c r="CI160" s="116"/>
      <c r="CJ160" s="116"/>
      <c r="CK160" s="116"/>
      <c r="CL160" s="116"/>
      <c r="CM160" s="116"/>
      <c r="CN160" s="116"/>
      <c r="CO160" s="116"/>
      <c r="CP160" s="116"/>
    </row>
    <row r="161" spans="1:94" ht="19.5" customHeight="1">
      <c r="A161" s="116"/>
      <c r="B161" s="116"/>
      <c r="C161" s="116"/>
      <c r="D161" s="116"/>
      <c r="E161" s="116"/>
      <c r="F161" s="129"/>
      <c r="G161" s="129"/>
      <c r="H161" s="129"/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  <c r="AA161" s="129"/>
      <c r="AB161" s="129"/>
      <c r="AC161" s="129"/>
      <c r="AD161" s="129"/>
      <c r="AE161" s="129"/>
      <c r="AF161" s="129"/>
      <c r="AG161" s="129"/>
      <c r="AH161" s="129"/>
      <c r="AI161" s="129"/>
      <c r="AJ161" s="129"/>
      <c r="AK161" s="129"/>
      <c r="AL161" s="129"/>
      <c r="AM161" s="129"/>
      <c r="AN161" s="129"/>
      <c r="AO161" s="129"/>
      <c r="AP161" s="129"/>
      <c r="AQ161" s="129"/>
      <c r="AR161" s="129"/>
      <c r="AS161" s="129"/>
      <c r="AT161" s="129"/>
      <c r="AU161" s="129"/>
      <c r="AV161" s="129"/>
      <c r="AW161" s="129"/>
      <c r="AX161" s="129"/>
      <c r="AY161" s="129"/>
      <c r="AZ161" s="129"/>
      <c r="BA161" s="129"/>
      <c r="BB161" s="129"/>
      <c r="BC161" s="129"/>
      <c r="BD161" s="129"/>
      <c r="BE161" s="129"/>
      <c r="BF161" s="129"/>
      <c r="BG161" s="129"/>
      <c r="BH161" s="129"/>
      <c r="BI161" s="129"/>
      <c r="BJ161" s="129"/>
      <c r="BK161" s="129"/>
      <c r="BL161" s="129"/>
      <c r="BM161" s="129"/>
      <c r="BN161" s="129"/>
      <c r="BO161" s="129"/>
      <c r="BP161" s="129"/>
      <c r="BQ161" s="129"/>
      <c r="BR161" s="129"/>
      <c r="BS161" s="129"/>
      <c r="BT161" s="129"/>
      <c r="BU161" s="129"/>
      <c r="BV161" s="129"/>
      <c r="BW161" s="129"/>
      <c r="BX161" s="129"/>
      <c r="BY161" s="129"/>
      <c r="BZ161" s="129"/>
      <c r="CA161" s="129"/>
      <c r="CB161" s="116"/>
      <c r="CC161" s="116"/>
      <c r="CD161" s="116"/>
      <c r="CE161" s="116"/>
      <c r="CF161" s="116"/>
      <c r="CG161" s="116"/>
      <c r="CH161" s="116"/>
      <c r="CI161" s="116"/>
      <c r="CJ161" s="116"/>
      <c r="CK161" s="116"/>
      <c r="CL161" s="116"/>
      <c r="CM161" s="116"/>
      <c r="CN161" s="116"/>
      <c r="CO161" s="116"/>
      <c r="CP161" s="116"/>
    </row>
    <row r="162" spans="1:94" ht="19.5" customHeight="1">
      <c r="A162" s="116"/>
      <c r="B162" s="116"/>
      <c r="C162" s="116"/>
      <c r="D162" s="116"/>
      <c r="E162" s="116"/>
      <c r="F162" s="129"/>
      <c r="G162" s="129"/>
      <c r="H162" s="129"/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  <c r="AA162" s="129"/>
      <c r="AB162" s="129"/>
      <c r="AC162" s="129"/>
      <c r="AD162" s="129"/>
      <c r="AE162" s="129"/>
      <c r="AF162" s="129"/>
      <c r="AG162" s="129"/>
      <c r="AH162" s="129"/>
      <c r="AI162" s="129"/>
      <c r="AJ162" s="129"/>
      <c r="AK162" s="129"/>
      <c r="AL162" s="129"/>
      <c r="AM162" s="129"/>
      <c r="AN162" s="129"/>
      <c r="AO162" s="129"/>
      <c r="AP162" s="129"/>
      <c r="AQ162" s="129"/>
      <c r="AR162" s="129"/>
      <c r="AS162" s="129"/>
      <c r="AT162" s="129"/>
      <c r="AU162" s="129"/>
      <c r="AV162" s="129"/>
      <c r="AW162" s="129"/>
      <c r="AX162" s="129"/>
      <c r="AY162" s="129"/>
      <c r="AZ162" s="129"/>
      <c r="BA162" s="129"/>
      <c r="BB162" s="129"/>
      <c r="BC162" s="129"/>
      <c r="BD162" s="129"/>
      <c r="BE162" s="129"/>
      <c r="BF162" s="129"/>
      <c r="BG162" s="129"/>
      <c r="BH162" s="129"/>
      <c r="BI162" s="129"/>
      <c r="BJ162" s="129"/>
      <c r="BK162" s="129"/>
      <c r="BL162" s="129"/>
      <c r="BM162" s="129"/>
      <c r="BN162" s="129"/>
      <c r="BO162" s="129"/>
      <c r="BP162" s="129"/>
      <c r="BQ162" s="129"/>
      <c r="BR162" s="129"/>
      <c r="BS162" s="129"/>
      <c r="BT162" s="129"/>
      <c r="BU162" s="129"/>
      <c r="BV162" s="129"/>
      <c r="BW162" s="129"/>
      <c r="BX162" s="129"/>
      <c r="BY162" s="129"/>
      <c r="BZ162" s="129"/>
      <c r="CA162" s="129"/>
      <c r="CB162" s="116"/>
      <c r="CC162" s="116"/>
      <c r="CD162" s="116"/>
      <c r="CE162" s="116"/>
      <c r="CF162" s="116"/>
      <c r="CG162" s="116"/>
      <c r="CH162" s="116"/>
      <c r="CI162" s="116"/>
      <c r="CJ162" s="116"/>
      <c r="CK162" s="116"/>
      <c r="CL162" s="116"/>
      <c r="CM162" s="116"/>
      <c r="CN162" s="116"/>
      <c r="CO162" s="116"/>
      <c r="CP162" s="116"/>
    </row>
    <row r="163" spans="1:94" ht="19.5" customHeight="1">
      <c r="A163" s="116"/>
      <c r="B163" s="116"/>
      <c r="C163" s="116"/>
      <c r="D163" s="116"/>
      <c r="E163" s="116"/>
      <c r="F163" s="129"/>
      <c r="G163" s="129"/>
      <c r="H163" s="129"/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  <c r="AA163" s="129"/>
      <c r="AB163" s="129"/>
      <c r="AC163" s="129"/>
      <c r="AD163" s="129"/>
      <c r="AE163" s="129"/>
      <c r="AF163" s="129"/>
      <c r="AG163" s="129"/>
      <c r="AH163" s="129"/>
      <c r="AI163" s="129"/>
      <c r="AJ163" s="129"/>
      <c r="AK163" s="129"/>
      <c r="AL163" s="129"/>
      <c r="AM163" s="129"/>
      <c r="AN163" s="129"/>
      <c r="AO163" s="129"/>
      <c r="AP163" s="129"/>
      <c r="AQ163" s="129"/>
      <c r="AR163" s="129"/>
      <c r="AS163" s="129"/>
      <c r="AT163" s="129"/>
      <c r="AU163" s="129"/>
      <c r="AV163" s="129"/>
      <c r="AW163" s="129"/>
      <c r="AX163" s="129"/>
      <c r="AY163" s="129"/>
      <c r="AZ163" s="129"/>
      <c r="BA163" s="129"/>
      <c r="BB163" s="129"/>
      <c r="BC163" s="129"/>
      <c r="BD163" s="129"/>
      <c r="BE163" s="129"/>
      <c r="BF163" s="129"/>
      <c r="BG163" s="129"/>
      <c r="BH163" s="129"/>
      <c r="BI163" s="129"/>
      <c r="BJ163" s="129"/>
      <c r="BK163" s="129"/>
      <c r="BL163" s="129"/>
      <c r="BM163" s="129"/>
      <c r="BN163" s="129"/>
      <c r="BO163" s="129"/>
      <c r="BP163" s="129"/>
      <c r="BQ163" s="129"/>
      <c r="BR163" s="129"/>
      <c r="BS163" s="129"/>
      <c r="BT163" s="129"/>
      <c r="BU163" s="129"/>
      <c r="BV163" s="129"/>
      <c r="BW163" s="129"/>
      <c r="BX163" s="129"/>
      <c r="BY163" s="129"/>
      <c r="BZ163" s="129"/>
      <c r="CA163" s="129"/>
      <c r="CB163" s="116"/>
      <c r="CC163" s="116"/>
      <c r="CD163" s="116"/>
      <c r="CE163" s="116"/>
      <c r="CF163" s="116"/>
      <c r="CG163" s="116"/>
      <c r="CH163" s="116"/>
      <c r="CI163" s="116"/>
      <c r="CJ163" s="116"/>
      <c r="CK163" s="116"/>
      <c r="CL163" s="116"/>
      <c r="CM163" s="116"/>
      <c r="CN163" s="116"/>
      <c r="CO163" s="116"/>
      <c r="CP163" s="116"/>
    </row>
    <row r="164" spans="1:94" ht="19.5" customHeight="1">
      <c r="A164" s="116"/>
      <c r="B164" s="116"/>
      <c r="C164" s="116"/>
      <c r="D164" s="116"/>
      <c r="E164" s="116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29"/>
      <c r="AB164" s="129"/>
      <c r="AC164" s="129"/>
      <c r="AD164" s="129"/>
      <c r="AE164" s="129"/>
      <c r="AF164" s="129"/>
      <c r="AG164" s="129"/>
      <c r="AH164" s="129"/>
      <c r="AI164" s="129"/>
      <c r="AJ164" s="129"/>
      <c r="AK164" s="129"/>
      <c r="AL164" s="129"/>
      <c r="AM164" s="129"/>
      <c r="AN164" s="129"/>
      <c r="AO164" s="129"/>
      <c r="AP164" s="129"/>
      <c r="AQ164" s="129"/>
      <c r="AR164" s="129"/>
      <c r="AS164" s="129"/>
      <c r="AT164" s="129"/>
      <c r="AU164" s="129"/>
      <c r="AV164" s="129"/>
      <c r="AW164" s="129"/>
      <c r="AX164" s="129"/>
      <c r="AY164" s="129"/>
      <c r="AZ164" s="129"/>
      <c r="BA164" s="129"/>
      <c r="BB164" s="129"/>
      <c r="BC164" s="129"/>
      <c r="BD164" s="129"/>
      <c r="BE164" s="129"/>
      <c r="BF164" s="129"/>
      <c r="BG164" s="129"/>
      <c r="BH164" s="129"/>
      <c r="BI164" s="129"/>
      <c r="BJ164" s="129"/>
      <c r="BK164" s="129"/>
      <c r="BL164" s="129"/>
      <c r="BM164" s="129"/>
      <c r="BN164" s="129"/>
      <c r="BO164" s="129"/>
      <c r="BP164" s="129"/>
      <c r="BQ164" s="129"/>
      <c r="BR164" s="129"/>
      <c r="BS164" s="129"/>
      <c r="BT164" s="129"/>
      <c r="BU164" s="129"/>
      <c r="BV164" s="129"/>
      <c r="BW164" s="129"/>
      <c r="BX164" s="129"/>
      <c r="BY164" s="129"/>
      <c r="BZ164" s="129"/>
      <c r="CA164" s="129"/>
      <c r="CB164" s="116"/>
      <c r="CC164" s="116"/>
      <c r="CD164" s="116"/>
      <c r="CE164" s="116"/>
      <c r="CF164" s="116"/>
      <c r="CG164" s="116"/>
      <c r="CH164" s="116"/>
      <c r="CI164" s="116"/>
      <c r="CJ164" s="116"/>
      <c r="CK164" s="116"/>
      <c r="CL164" s="116"/>
      <c r="CM164" s="116"/>
      <c r="CN164" s="116"/>
      <c r="CO164" s="116"/>
      <c r="CP164" s="116"/>
    </row>
    <row r="165" spans="1:94" ht="19.5" customHeight="1">
      <c r="A165" s="116"/>
      <c r="B165" s="116"/>
      <c r="C165" s="116"/>
      <c r="D165" s="116"/>
      <c r="E165" s="116"/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  <c r="AA165" s="129"/>
      <c r="AB165" s="129"/>
      <c r="AC165" s="129"/>
      <c r="AD165" s="129"/>
      <c r="AE165" s="129"/>
      <c r="AF165" s="129"/>
      <c r="AG165" s="129"/>
      <c r="AH165" s="129"/>
      <c r="AI165" s="129"/>
      <c r="AJ165" s="129"/>
      <c r="AK165" s="129"/>
      <c r="AL165" s="129"/>
      <c r="AM165" s="129"/>
      <c r="AN165" s="129"/>
      <c r="AO165" s="129"/>
      <c r="AP165" s="129"/>
      <c r="AQ165" s="129"/>
      <c r="AR165" s="129"/>
      <c r="AS165" s="129"/>
      <c r="AT165" s="129"/>
      <c r="AU165" s="129"/>
      <c r="AV165" s="129"/>
      <c r="AW165" s="129"/>
      <c r="AX165" s="129"/>
      <c r="AY165" s="129"/>
      <c r="AZ165" s="129"/>
      <c r="BA165" s="129"/>
      <c r="BB165" s="129"/>
      <c r="BC165" s="129"/>
      <c r="BD165" s="129"/>
      <c r="BE165" s="129"/>
      <c r="BF165" s="129"/>
      <c r="BG165" s="129"/>
      <c r="BH165" s="129"/>
      <c r="BI165" s="129"/>
      <c r="BJ165" s="129"/>
      <c r="BK165" s="129"/>
      <c r="BL165" s="129"/>
      <c r="BM165" s="129"/>
      <c r="BN165" s="129"/>
      <c r="BO165" s="129"/>
      <c r="BP165" s="129"/>
      <c r="BQ165" s="129"/>
      <c r="BR165" s="129"/>
      <c r="BS165" s="129"/>
      <c r="BT165" s="129"/>
      <c r="BU165" s="129"/>
      <c r="BV165" s="129"/>
      <c r="BW165" s="129"/>
      <c r="BX165" s="129"/>
      <c r="BY165" s="129"/>
      <c r="BZ165" s="129"/>
      <c r="CA165" s="129"/>
      <c r="CB165" s="116"/>
      <c r="CC165" s="116"/>
      <c r="CD165" s="116"/>
      <c r="CE165" s="116"/>
      <c r="CF165" s="116"/>
      <c r="CG165" s="116"/>
      <c r="CH165" s="116"/>
      <c r="CI165" s="116"/>
      <c r="CJ165" s="116"/>
      <c r="CK165" s="116"/>
      <c r="CL165" s="116"/>
      <c r="CM165" s="116"/>
      <c r="CN165" s="116"/>
      <c r="CO165" s="116"/>
      <c r="CP165" s="116"/>
    </row>
    <row r="166" spans="1:94" ht="19.5" customHeight="1">
      <c r="A166" s="116"/>
      <c r="B166" s="116"/>
      <c r="C166" s="116"/>
      <c r="D166" s="116"/>
      <c r="E166" s="116"/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  <c r="AA166" s="129"/>
      <c r="AB166" s="129"/>
      <c r="AC166" s="129"/>
      <c r="AD166" s="129"/>
      <c r="AE166" s="129"/>
      <c r="AF166" s="129"/>
      <c r="AG166" s="129"/>
      <c r="AH166" s="129"/>
      <c r="AI166" s="129"/>
      <c r="AJ166" s="129"/>
      <c r="AK166" s="129"/>
      <c r="AL166" s="129"/>
      <c r="AM166" s="129"/>
      <c r="AN166" s="129"/>
      <c r="AO166" s="129"/>
      <c r="AP166" s="129"/>
      <c r="AQ166" s="129"/>
      <c r="AR166" s="129"/>
      <c r="AS166" s="129"/>
      <c r="AT166" s="129"/>
      <c r="AU166" s="129"/>
      <c r="AV166" s="129"/>
      <c r="AW166" s="129"/>
      <c r="AX166" s="129"/>
      <c r="AY166" s="129"/>
      <c r="AZ166" s="129"/>
      <c r="BA166" s="129"/>
      <c r="BB166" s="129"/>
      <c r="BC166" s="129"/>
      <c r="BD166" s="129"/>
      <c r="BE166" s="129"/>
      <c r="BF166" s="129"/>
      <c r="BG166" s="129"/>
      <c r="BH166" s="129"/>
      <c r="BI166" s="129"/>
      <c r="BJ166" s="129"/>
      <c r="BK166" s="129"/>
      <c r="BL166" s="129"/>
      <c r="BM166" s="129"/>
      <c r="BN166" s="129"/>
      <c r="BO166" s="129"/>
      <c r="BP166" s="129"/>
      <c r="BQ166" s="129"/>
      <c r="BR166" s="129"/>
      <c r="BS166" s="129"/>
      <c r="BT166" s="129"/>
      <c r="BU166" s="129"/>
      <c r="BV166" s="129"/>
      <c r="BW166" s="129"/>
      <c r="BX166" s="129"/>
      <c r="BY166" s="129"/>
      <c r="BZ166" s="129"/>
      <c r="CA166" s="129"/>
      <c r="CB166" s="116"/>
      <c r="CC166" s="116"/>
      <c r="CD166" s="116"/>
      <c r="CE166" s="116"/>
      <c r="CF166" s="116"/>
      <c r="CG166" s="116"/>
      <c r="CH166" s="116"/>
      <c r="CI166" s="116"/>
      <c r="CJ166" s="116"/>
      <c r="CK166" s="116"/>
      <c r="CL166" s="116"/>
      <c r="CM166" s="116"/>
      <c r="CN166" s="116"/>
      <c r="CO166" s="116"/>
      <c r="CP166" s="116"/>
    </row>
    <row r="167" spans="1:94" ht="19.5" customHeight="1">
      <c r="A167" s="116"/>
      <c r="B167" s="116"/>
      <c r="C167" s="116"/>
      <c r="D167" s="116"/>
      <c r="E167" s="116"/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  <c r="AA167" s="129"/>
      <c r="AB167" s="129"/>
      <c r="AC167" s="129"/>
      <c r="AD167" s="129"/>
      <c r="AE167" s="129"/>
      <c r="AF167" s="129"/>
      <c r="AG167" s="129"/>
      <c r="AH167" s="129"/>
      <c r="AI167" s="129"/>
      <c r="AJ167" s="129"/>
      <c r="AK167" s="129"/>
      <c r="AL167" s="129"/>
      <c r="AM167" s="129"/>
      <c r="AN167" s="129"/>
      <c r="AO167" s="129"/>
      <c r="AP167" s="129"/>
      <c r="AQ167" s="129"/>
      <c r="AR167" s="129"/>
      <c r="AS167" s="129"/>
      <c r="AT167" s="129"/>
      <c r="AU167" s="129"/>
      <c r="AV167" s="129"/>
      <c r="AW167" s="129"/>
      <c r="AX167" s="129"/>
      <c r="AY167" s="129"/>
      <c r="AZ167" s="129"/>
      <c r="BA167" s="129"/>
      <c r="BB167" s="129"/>
      <c r="BC167" s="129"/>
      <c r="BD167" s="129"/>
      <c r="BE167" s="129"/>
      <c r="BF167" s="129"/>
      <c r="BG167" s="129"/>
      <c r="BH167" s="129"/>
      <c r="BI167" s="129"/>
      <c r="BJ167" s="129"/>
      <c r="BK167" s="129"/>
      <c r="BL167" s="129"/>
      <c r="BM167" s="129"/>
      <c r="BN167" s="129"/>
      <c r="BO167" s="129"/>
      <c r="BP167" s="129"/>
      <c r="BQ167" s="129"/>
      <c r="BR167" s="129"/>
      <c r="BS167" s="129"/>
      <c r="BT167" s="129"/>
      <c r="BU167" s="129"/>
      <c r="BV167" s="129"/>
      <c r="BW167" s="129"/>
      <c r="BX167" s="129"/>
      <c r="BY167" s="129"/>
      <c r="BZ167" s="129"/>
      <c r="CA167" s="129"/>
      <c r="CB167" s="116"/>
      <c r="CC167" s="116"/>
      <c r="CD167" s="116"/>
      <c r="CE167" s="116"/>
      <c r="CF167" s="116"/>
      <c r="CG167" s="116"/>
      <c r="CH167" s="116"/>
      <c r="CI167" s="116"/>
      <c r="CJ167" s="116"/>
      <c r="CK167" s="116"/>
      <c r="CL167" s="116"/>
      <c r="CM167" s="116"/>
      <c r="CN167" s="116"/>
      <c r="CO167" s="116"/>
      <c r="CP167" s="116"/>
    </row>
    <row r="168" spans="1:94" ht="19.5" customHeight="1">
      <c r="A168" s="116"/>
      <c r="B168" s="116"/>
      <c r="C168" s="116"/>
      <c r="D168" s="116"/>
      <c r="E168" s="116"/>
      <c r="F168" s="129"/>
      <c r="G168" s="129"/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  <c r="AA168" s="129"/>
      <c r="AB168" s="129"/>
      <c r="AC168" s="129"/>
      <c r="AD168" s="129"/>
      <c r="AE168" s="129"/>
      <c r="AF168" s="129"/>
      <c r="AG168" s="129"/>
      <c r="AH168" s="129"/>
      <c r="AI168" s="129"/>
      <c r="AJ168" s="129"/>
      <c r="AK168" s="129"/>
      <c r="AL168" s="129"/>
      <c r="AM168" s="129"/>
      <c r="AN168" s="129"/>
      <c r="AO168" s="129"/>
      <c r="AP168" s="129"/>
      <c r="AQ168" s="129"/>
      <c r="AR168" s="129"/>
      <c r="AS168" s="129"/>
      <c r="AT168" s="129"/>
      <c r="AU168" s="129"/>
      <c r="AV168" s="129"/>
      <c r="AW168" s="129"/>
      <c r="AX168" s="129"/>
      <c r="AY168" s="129"/>
      <c r="AZ168" s="129"/>
      <c r="BA168" s="129"/>
      <c r="BB168" s="129"/>
      <c r="BC168" s="129"/>
      <c r="BD168" s="129"/>
      <c r="BE168" s="129"/>
      <c r="BF168" s="129"/>
      <c r="BG168" s="129"/>
      <c r="BH168" s="129"/>
      <c r="BI168" s="129"/>
      <c r="BJ168" s="129"/>
      <c r="BK168" s="129"/>
      <c r="BL168" s="129"/>
      <c r="BM168" s="129"/>
      <c r="BN168" s="129"/>
      <c r="BO168" s="129"/>
      <c r="BP168" s="129"/>
      <c r="BQ168" s="129"/>
      <c r="BR168" s="129"/>
      <c r="BS168" s="129"/>
      <c r="BT168" s="129"/>
      <c r="BU168" s="129"/>
      <c r="BV168" s="129"/>
      <c r="BW168" s="129"/>
      <c r="BX168" s="129"/>
      <c r="BY168" s="129"/>
      <c r="BZ168" s="129"/>
      <c r="CA168" s="129"/>
      <c r="CB168" s="116"/>
      <c r="CC168" s="116"/>
      <c r="CD168" s="116"/>
      <c r="CE168" s="116"/>
      <c r="CF168" s="116"/>
      <c r="CG168" s="116"/>
      <c r="CH168" s="116"/>
      <c r="CI168" s="116"/>
      <c r="CJ168" s="116"/>
      <c r="CK168" s="116"/>
      <c r="CL168" s="116"/>
      <c r="CM168" s="116"/>
      <c r="CN168" s="116"/>
      <c r="CO168" s="116"/>
      <c r="CP168" s="116"/>
    </row>
    <row r="169" spans="1:94" ht="19.5" customHeight="1">
      <c r="A169" s="116"/>
      <c r="B169" s="116"/>
      <c r="C169" s="116"/>
      <c r="D169" s="116"/>
      <c r="E169" s="116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  <c r="AA169" s="129"/>
      <c r="AB169" s="129"/>
      <c r="AC169" s="129"/>
      <c r="AD169" s="129"/>
      <c r="AE169" s="129"/>
      <c r="AF169" s="129"/>
      <c r="AG169" s="129"/>
      <c r="AH169" s="129"/>
      <c r="AI169" s="129"/>
      <c r="AJ169" s="129"/>
      <c r="AK169" s="129"/>
      <c r="AL169" s="129"/>
      <c r="AM169" s="129"/>
      <c r="AN169" s="129"/>
      <c r="AO169" s="129"/>
      <c r="AP169" s="129"/>
      <c r="AQ169" s="129"/>
      <c r="AR169" s="129"/>
      <c r="AS169" s="129"/>
      <c r="AT169" s="129"/>
      <c r="AU169" s="129"/>
      <c r="AV169" s="129"/>
      <c r="AW169" s="129"/>
      <c r="AX169" s="129"/>
      <c r="AY169" s="129"/>
      <c r="AZ169" s="129"/>
      <c r="BA169" s="129"/>
      <c r="BB169" s="129"/>
      <c r="BC169" s="129"/>
      <c r="BD169" s="129"/>
      <c r="BE169" s="129"/>
      <c r="BF169" s="129"/>
      <c r="BG169" s="129"/>
      <c r="BH169" s="129"/>
      <c r="BI169" s="129"/>
      <c r="BJ169" s="129"/>
      <c r="BK169" s="129"/>
      <c r="BL169" s="129"/>
      <c r="BM169" s="129"/>
      <c r="BN169" s="129"/>
      <c r="BO169" s="129"/>
      <c r="BP169" s="129"/>
      <c r="BQ169" s="129"/>
      <c r="BR169" s="129"/>
      <c r="BS169" s="129"/>
      <c r="BT169" s="129"/>
      <c r="BU169" s="129"/>
      <c r="BV169" s="129"/>
      <c r="BW169" s="129"/>
      <c r="BX169" s="129"/>
      <c r="BY169" s="129"/>
      <c r="BZ169" s="129"/>
      <c r="CA169" s="129"/>
      <c r="CB169" s="116"/>
      <c r="CC169" s="116"/>
      <c r="CD169" s="116"/>
      <c r="CE169" s="116"/>
      <c r="CF169" s="116"/>
      <c r="CG169" s="116"/>
      <c r="CH169" s="116"/>
      <c r="CI169" s="116"/>
      <c r="CJ169" s="116"/>
      <c r="CK169" s="116"/>
      <c r="CL169" s="116"/>
      <c r="CM169" s="116"/>
      <c r="CN169" s="116"/>
      <c r="CO169" s="116"/>
      <c r="CP169" s="116"/>
    </row>
    <row r="170" spans="1:94" ht="19.5" customHeight="1">
      <c r="A170" s="116"/>
      <c r="B170" s="116"/>
      <c r="C170" s="116"/>
      <c r="D170" s="116"/>
      <c r="E170" s="116"/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  <c r="AA170" s="129"/>
      <c r="AB170" s="129"/>
      <c r="AC170" s="129"/>
      <c r="AD170" s="129"/>
      <c r="AE170" s="129"/>
      <c r="AF170" s="129"/>
      <c r="AG170" s="129"/>
      <c r="AH170" s="129"/>
      <c r="AI170" s="129"/>
      <c r="AJ170" s="129"/>
      <c r="AK170" s="129"/>
      <c r="AL170" s="129"/>
      <c r="AM170" s="129"/>
      <c r="AN170" s="129"/>
      <c r="AO170" s="129"/>
      <c r="AP170" s="129"/>
      <c r="AQ170" s="129"/>
      <c r="AR170" s="129"/>
      <c r="AS170" s="129"/>
      <c r="AT170" s="129"/>
      <c r="AU170" s="129"/>
      <c r="AV170" s="129"/>
      <c r="AW170" s="129"/>
      <c r="AX170" s="129"/>
      <c r="AY170" s="129"/>
      <c r="AZ170" s="129"/>
      <c r="BA170" s="129"/>
      <c r="BB170" s="129"/>
      <c r="BC170" s="129"/>
      <c r="BD170" s="129"/>
      <c r="BE170" s="129"/>
      <c r="BF170" s="129"/>
      <c r="BG170" s="129"/>
      <c r="BH170" s="129"/>
      <c r="BI170" s="129"/>
      <c r="BJ170" s="129"/>
      <c r="BK170" s="129"/>
      <c r="BL170" s="129"/>
      <c r="BM170" s="129"/>
      <c r="BN170" s="129"/>
      <c r="BO170" s="129"/>
      <c r="BP170" s="129"/>
      <c r="BQ170" s="129"/>
      <c r="BR170" s="129"/>
      <c r="BS170" s="129"/>
      <c r="BT170" s="129"/>
      <c r="BU170" s="129"/>
      <c r="BV170" s="129"/>
      <c r="BW170" s="129"/>
      <c r="BX170" s="129"/>
      <c r="BY170" s="129"/>
      <c r="BZ170" s="129"/>
      <c r="CA170" s="129"/>
      <c r="CB170" s="116"/>
      <c r="CC170" s="116"/>
      <c r="CD170" s="116"/>
      <c r="CE170" s="116"/>
      <c r="CF170" s="116"/>
      <c r="CG170" s="116"/>
      <c r="CH170" s="116"/>
      <c r="CI170" s="116"/>
      <c r="CJ170" s="116"/>
      <c r="CK170" s="116"/>
      <c r="CL170" s="116"/>
      <c r="CM170" s="116"/>
      <c r="CN170" s="116"/>
      <c r="CO170" s="116"/>
      <c r="CP170" s="116"/>
    </row>
    <row r="171" spans="1:94" ht="19.5" customHeight="1">
      <c r="A171" s="116"/>
      <c r="B171" s="116"/>
      <c r="C171" s="116"/>
      <c r="D171" s="116"/>
      <c r="E171" s="116"/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  <c r="AA171" s="129"/>
      <c r="AB171" s="129"/>
      <c r="AC171" s="129"/>
      <c r="AD171" s="129"/>
      <c r="AE171" s="129"/>
      <c r="AF171" s="129"/>
      <c r="AG171" s="129"/>
      <c r="AH171" s="129"/>
      <c r="AI171" s="129"/>
      <c r="AJ171" s="129"/>
      <c r="AK171" s="129"/>
      <c r="AL171" s="129"/>
      <c r="AM171" s="129"/>
      <c r="AN171" s="129"/>
      <c r="AO171" s="129"/>
      <c r="AP171" s="129"/>
      <c r="AQ171" s="129"/>
      <c r="AR171" s="129"/>
      <c r="AS171" s="129"/>
      <c r="AT171" s="129"/>
      <c r="AU171" s="129"/>
      <c r="AV171" s="129"/>
      <c r="AW171" s="129"/>
      <c r="AX171" s="129"/>
      <c r="AY171" s="129"/>
      <c r="AZ171" s="129"/>
      <c r="BA171" s="129"/>
      <c r="BB171" s="129"/>
      <c r="BC171" s="129"/>
      <c r="BD171" s="129"/>
      <c r="BE171" s="129"/>
      <c r="BF171" s="129"/>
      <c r="BG171" s="129"/>
      <c r="BH171" s="129"/>
      <c r="BI171" s="129"/>
      <c r="BJ171" s="129"/>
      <c r="BK171" s="129"/>
      <c r="BL171" s="129"/>
      <c r="BM171" s="129"/>
      <c r="BN171" s="129"/>
      <c r="BO171" s="129"/>
      <c r="BP171" s="129"/>
      <c r="BQ171" s="129"/>
      <c r="BR171" s="129"/>
      <c r="BS171" s="129"/>
      <c r="BT171" s="129"/>
      <c r="BU171" s="129"/>
      <c r="BV171" s="129"/>
      <c r="BW171" s="129"/>
      <c r="BX171" s="129"/>
      <c r="BY171" s="129"/>
      <c r="BZ171" s="129"/>
      <c r="CA171" s="129"/>
      <c r="CB171" s="116"/>
      <c r="CC171" s="116"/>
      <c r="CD171" s="116"/>
      <c r="CE171" s="116"/>
      <c r="CF171" s="116"/>
      <c r="CG171" s="116"/>
      <c r="CH171" s="116"/>
      <c r="CI171" s="116"/>
      <c r="CJ171" s="116"/>
      <c r="CK171" s="116"/>
      <c r="CL171" s="116"/>
      <c r="CM171" s="116"/>
      <c r="CN171" s="116"/>
      <c r="CO171" s="116"/>
      <c r="CP171" s="116"/>
    </row>
    <row r="172" spans="1:94" ht="19.5" customHeight="1">
      <c r="A172" s="116"/>
      <c r="B172" s="116"/>
      <c r="C172" s="116"/>
      <c r="D172" s="116"/>
      <c r="E172" s="116"/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  <c r="AA172" s="129"/>
      <c r="AB172" s="129"/>
      <c r="AC172" s="129"/>
      <c r="AD172" s="129"/>
      <c r="AE172" s="129"/>
      <c r="AF172" s="129"/>
      <c r="AG172" s="129"/>
      <c r="AH172" s="129"/>
      <c r="AI172" s="129"/>
      <c r="AJ172" s="129"/>
      <c r="AK172" s="129"/>
      <c r="AL172" s="129"/>
      <c r="AM172" s="129"/>
      <c r="AN172" s="129"/>
      <c r="AO172" s="129"/>
      <c r="AP172" s="129"/>
      <c r="AQ172" s="129"/>
      <c r="AR172" s="129"/>
      <c r="AS172" s="129"/>
      <c r="AT172" s="129"/>
      <c r="AU172" s="129"/>
      <c r="AV172" s="129"/>
      <c r="AW172" s="129"/>
      <c r="AX172" s="129"/>
      <c r="AY172" s="129"/>
      <c r="AZ172" s="129"/>
      <c r="BA172" s="129"/>
      <c r="BB172" s="129"/>
      <c r="BC172" s="129"/>
      <c r="BD172" s="129"/>
      <c r="BE172" s="129"/>
      <c r="BF172" s="129"/>
      <c r="BG172" s="129"/>
      <c r="BH172" s="129"/>
      <c r="BI172" s="129"/>
      <c r="BJ172" s="129"/>
      <c r="BK172" s="129"/>
      <c r="BL172" s="129"/>
      <c r="BM172" s="129"/>
      <c r="BN172" s="129"/>
      <c r="BO172" s="129"/>
      <c r="BP172" s="129"/>
      <c r="BQ172" s="129"/>
      <c r="BR172" s="129"/>
      <c r="BS172" s="129"/>
      <c r="BT172" s="129"/>
      <c r="BU172" s="129"/>
      <c r="BV172" s="129"/>
      <c r="BW172" s="129"/>
      <c r="BX172" s="129"/>
      <c r="BY172" s="129"/>
      <c r="BZ172" s="129"/>
      <c r="CA172" s="129"/>
      <c r="CB172" s="116"/>
      <c r="CC172" s="116"/>
      <c r="CD172" s="116"/>
      <c r="CE172" s="116"/>
      <c r="CF172" s="116"/>
      <c r="CG172" s="116"/>
      <c r="CH172" s="116"/>
      <c r="CI172" s="116"/>
      <c r="CJ172" s="116"/>
      <c r="CK172" s="116"/>
      <c r="CL172" s="116"/>
      <c r="CM172" s="116"/>
      <c r="CN172" s="116"/>
      <c r="CO172" s="116"/>
      <c r="CP172" s="116"/>
    </row>
    <row r="173" spans="1:94" ht="19.5" customHeight="1">
      <c r="A173" s="116"/>
      <c r="B173" s="116"/>
      <c r="C173" s="116"/>
      <c r="D173" s="116"/>
      <c r="E173" s="116"/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  <c r="AA173" s="129"/>
      <c r="AB173" s="129"/>
      <c r="AC173" s="129"/>
      <c r="AD173" s="129"/>
      <c r="AE173" s="129"/>
      <c r="AF173" s="129"/>
      <c r="AG173" s="129"/>
      <c r="AH173" s="129"/>
      <c r="AI173" s="129"/>
      <c r="AJ173" s="129"/>
      <c r="AK173" s="129"/>
      <c r="AL173" s="129"/>
      <c r="AM173" s="129"/>
      <c r="AN173" s="129"/>
      <c r="AO173" s="129"/>
      <c r="AP173" s="129"/>
      <c r="AQ173" s="129"/>
      <c r="AR173" s="129"/>
      <c r="AS173" s="129"/>
      <c r="AT173" s="129"/>
      <c r="AU173" s="129"/>
      <c r="AV173" s="129"/>
      <c r="AW173" s="129"/>
      <c r="AX173" s="129"/>
      <c r="AY173" s="129"/>
      <c r="AZ173" s="129"/>
      <c r="BA173" s="129"/>
      <c r="BB173" s="129"/>
      <c r="BC173" s="129"/>
      <c r="BD173" s="129"/>
      <c r="BE173" s="129"/>
      <c r="BF173" s="129"/>
      <c r="BG173" s="129"/>
      <c r="BH173" s="129"/>
      <c r="BI173" s="129"/>
      <c r="BJ173" s="129"/>
      <c r="BK173" s="129"/>
      <c r="BL173" s="129"/>
      <c r="BM173" s="129"/>
      <c r="BN173" s="129"/>
      <c r="BO173" s="129"/>
      <c r="BP173" s="129"/>
      <c r="BQ173" s="129"/>
      <c r="BR173" s="129"/>
      <c r="BS173" s="129"/>
      <c r="BT173" s="129"/>
      <c r="BU173" s="129"/>
      <c r="BV173" s="129"/>
      <c r="BW173" s="129"/>
      <c r="BX173" s="129"/>
      <c r="BY173" s="129"/>
      <c r="BZ173" s="129"/>
      <c r="CA173" s="129"/>
      <c r="CB173" s="116"/>
      <c r="CC173" s="116"/>
      <c r="CD173" s="116"/>
      <c r="CE173" s="116"/>
      <c r="CF173" s="116"/>
      <c r="CG173" s="116"/>
      <c r="CH173" s="116"/>
      <c r="CI173" s="116"/>
      <c r="CJ173" s="116"/>
      <c r="CK173" s="116"/>
      <c r="CL173" s="116"/>
      <c r="CM173" s="116"/>
      <c r="CN173" s="116"/>
      <c r="CO173" s="116"/>
      <c r="CP173" s="116"/>
    </row>
    <row r="174" spans="1:94" ht="19.5" customHeight="1">
      <c r="A174" s="116"/>
      <c r="B174" s="116"/>
      <c r="C174" s="116"/>
      <c r="D174" s="116"/>
      <c r="E174" s="116"/>
      <c r="F174" s="129"/>
      <c r="G174" s="129"/>
      <c r="H174" s="129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  <c r="AA174" s="129"/>
      <c r="AB174" s="129"/>
      <c r="AC174" s="129"/>
      <c r="AD174" s="129"/>
      <c r="AE174" s="129"/>
      <c r="AF174" s="129"/>
      <c r="AG174" s="129"/>
      <c r="AH174" s="129"/>
      <c r="AI174" s="129"/>
      <c r="AJ174" s="129"/>
      <c r="AK174" s="129"/>
      <c r="AL174" s="129"/>
      <c r="AM174" s="129"/>
      <c r="AN174" s="129"/>
      <c r="AO174" s="129"/>
      <c r="AP174" s="129"/>
      <c r="AQ174" s="129"/>
      <c r="AR174" s="129"/>
      <c r="AS174" s="129"/>
      <c r="AT174" s="129"/>
      <c r="AU174" s="129"/>
      <c r="AV174" s="129"/>
      <c r="AW174" s="129"/>
      <c r="AX174" s="129"/>
      <c r="AY174" s="129"/>
      <c r="AZ174" s="129"/>
      <c r="BA174" s="129"/>
      <c r="BB174" s="129"/>
      <c r="BC174" s="129"/>
      <c r="BD174" s="129"/>
      <c r="BE174" s="129"/>
      <c r="BF174" s="129"/>
      <c r="BG174" s="129"/>
      <c r="BH174" s="129"/>
      <c r="BI174" s="129"/>
      <c r="BJ174" s="129"/>
      <c r="BK174" s="129"/>
      <c r="BL174" s="129"/>
      <c r="BM174" s="129"/>
      <c r="BN174" s="129"/>
      <c r="BO174" s="129"/>
      <c r="BP174" s="129"/>
      <c r="BQ174" s="129"/>
      <c r="BR174" s="129"/>
      <c r="BS174" s="129"/>
      <c r="BT174" s="129"/>
      <c r="BU174" s="129"/>
      <c r="BV174" s="129"/>
      <c r="BW174" s="129"/>
      <c r="BX174" s="129"/>
      <c r="BY174" s="129"/>
      <c r="BZ174" s="129"/>
      <c r="CA174" s="129"/>
      <c r="CB174" s="116"/>
      <c r="CC174" s="116"/>
      <c r="CD174" s="116"/>
      <c r="CE174" s="116"/>
      <c r="CF174" s="116"/>
      <c r="CG174" s="116"/>
      <c r="CH174" s="116"/>
      <c r="CI174" s="116"/>
      <c r="CJ174" s="116"/>
      <c r="CK174" s="116"/>
      <c r="CL174" s="116"/>
      <c r="CM174" s="116"/>
      <c r="CN174" s="116"/>
      <c r="CO174" s="116"/>
      <c r="CP174" s="116"/>
    </row>
    <row r="175" spans="1:94" ht="19.5" customHeight="1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  <c r="AA175" s="116"/>
      <c r="AB175" s="116"/>
      <c r="AC175" s="116"/>
      <c r="AD175" s="116"/>
      <c r="AE175" s="116"/>
      <c r="AF175" s="116"/>
      <c r="AG175" s="116"/>
      <c r="AH175" s="116"/>
      <c r="AI175" s="116"/>
      <c r="AJ175" s="116"/>
      <c r="AK175" s="116"/>
      <c r="AL175" s="116"/>
      <c r="AM175" s="116"/>
      <c r="AN175" s="116"/>
      <c r="AO175" s="116"/>
      <c r="AP175" s="116"/>
      <c r="AQ175" s="116"/>
      <c r="AR175" s="116"/>
      <c r="AS175" s="116"/>
      <c r="AT175" s="116"/>
      <c r="AU175" s="116"/>
      <c r="AV175" s="116"/>
      <c r="AW175" s="116"/>
      <c r="AX175" s="116"/>
      <c r="AY175" s="116"/>
      <c r="AZ175" s="116"/>
      <c r="BA175" s="116"/>
      <c r="BB175" s="116"/>
      <c r="BC175" s="116"/>
      <c r="BD175" s="116"/>
      <c r="BE175" s="116"/>
      <c r="BF175" s="116"/>
      <c r="BG175" s="116"/>
      <c r="BH175" s="116"/>
      <c r="BI175" s="116"/>
      <c r="BJ175" s="116"/>
      <c r="BK175" s="116"/>
      <c r="BL175" s="116"/>
      <c r="BM175" s="116"/>
      <c r="BN175" s="116"/>
      <c r="BO175" s="116"/>
      <c r="BP175" s="116"/>
      <c r="BQ175" s="116"/>
      <c r="BR175" s="116"/>
      <c r="BS175" s="116"/>
      <c r="BT175" s="116"/>
      <c r="BU175" s="116"/>
      <c r="BV175" s="116"/>
      <c r="BW175" s="116"/>
      <c r="BX175" s="116"/>
      <c r="BY175" s="116"/>
      <c r="BZ175" s="116"/>
      <c r="CA175" s="116"/>
      <c r="CB175" s="116"/>
      <c r="CC175" s="116"/>
      <c r="CD175" s="116"/>
      <c r="CE175" s="116"/>
      <c r="CF175" s="116"/>
      <c r="CG175" s="116"/>
      <c r="CH175" s="116"/>
      <c r="CI175" s="116"/>
      <c r="CJ175" s="116"/>
      <c r="CK175" s="116"/>
      <c r="CL175" s="116"/>
      <c r="CM175" s="116"/>
      <c r="CN175" s="116"/>
      <c r="CO175" s="116"/>
      <c r="CP175" s="116"/>
    </row>
    <row r="176" spans="1:94" ht="19.5" customHeight="1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  <c r="AB176" s="116"/>
      <c r="AC176" s="116"/>
      <c r="AD176" s="116"/>
      <c r="AE176" s="116"/>
      <c r="AF176" s="116"/>
      <c r="AG176" s="116"/>
      <c r="AH176" s="116"/>
      <c r="AI176" s="116"/>
      <c r="AJ176" s="116"/>
      <c r="AK176" s="116"/>
      <c r="AL176" s="116"/>
      <c r="AM176" s="116"/>
      <c r="AN176" s="116"/>
      <c r="AO176" s="116"/>
      <c r="AP176" s="116"/>
      <c r="AQ176" s="116"/>
      <c r="AR176" s="116"/>
      <c r="AS176" s="116"/>
      <c r="AT176" s="116"/>
      <c r="AU176" s="116"/>
      <c r="AV176" s="116"/>
      <c r="AW176" s="116"/>
      <c r="AX176" s="116"/>
      <c r="AY176" s="116"/>
      <c r="AZ176" s="116"/>
      <c r="BA176" s="116"/>
      <c r="BB176" s="116"/>
      <c r="BC176" s="116"/>
      <c r="BD176" s="116"/>
      <c r="BE176" s="116"/>
      <c r="BF176" s="116"/>
      <c r="BG176" s="116"/>
      <c r="BH176" s="116"/>
      <c r="BI176" s="116"/>
      <c r="BJ176" s="116"/>
      <c r="BK176" s="116"/>
      <c r="BL176" s="116"/>
      <c r="BM176" s="116"/>
      <c r="BN176" s="116"/>
      <c r="BO176" s="116"/>
      <c r="BP176" s="116"/>
      <c r="BQ176" s="116"/>
      <c r="BR176" s="116"/>
      <c r="BS176" s="116"/>
      <c r="BT176" s="116"/>
      <c r="BU176" s="116"/>
      <c r="BV176" s="116"/>
      <c r="BW176" s="116"/>
      <c r="BX176" s="116"/>
      <c r="BY176" s="116"/>
      <c r="BZ176" s="116"/>
      <c r="CA176" s="116"/>
      <c r="CB176" s="116"/>
      <c r="CC176" s="116"/>
      <c r="CD176" s="116"/>
      <c r="CE176" s="116"/>
      <c r="CF176" s="116"/>
      <c r="CG176" s="116"/>
      <c r="CH176" s="116"/>
      <c r="CI176" s="116"/>
      <c r="CJ176" s="116"/>
      <c r="CK176" s="116"/>
      <c r="CL176" s="116"/>
      <c r="CM176" s="116"/>
      <c r="CN176" s="116"/>
      <c r="CO176" s="116"/>
      <c r="CP176" s="116"/>
    </row>
    <row r="177" spans="1:94" ht="19.5" customHeight="1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116"/>
      <c r="AB177" s="116"/>
      <c r="AC177" s="116"/>
      <c r="AD177" s="116"/>
      <c r="AE177" s="116"/>
      <c r="AF177" s="116"/>
      <c r="AG177" s="116"/>
      <c r="AH177" s="116"/>
      <c r="AI177" s="116"/>
      <c r="AJ177" s="116"/>
      <c r="AK177" s="116"/>
      <c r="AL177" s="116"/>
      <c r="AM177" s="116"/>
      <c r="AN177" s="116"/>
      <c r="AO177" s="116"/>
      <c r="AP177" s="116"/>
      <c r="AQ177" s="116"/>
      <c r="AR177" s="116"/>
      <c r="AS177" s="116"/>
      <c r="AT177" s="116"/>
      <c r="AU177" s="116"/>
      <c r="AV177" s="116"/>
      <c r="AW177" s="116"/>
      <c r="AX177" s="116"/>
      <c r="AY177" s="116"/>
      <c r="AZ177" s="116"/>
      <c r="BA177" s="116"/>
      <c r="BB177" s="116"/>
      <c r="BC177" s="116"/>
      <c r="BD177" s="116"/>
      <c r="BE177" s="116"/>
      <c r="BF177" s="116"/>
      <c r="BG177" s="116"/>
      <c r="BH177" s="116"/>
      <c r="BI177" s="116"/>
      <c r="BJ177" s="116"/>
      <c r="BK177" s="116"/>
      <c r="BL177" s="116"/>
      <c r="BM177" s="116"/>
      <c r="BN177" s="116"/>
      <c r="BO177" s="116"/>
      <c r="BP177" s="116"/>
      <c r="BQ177" s="116"/>
      <c r="BR177" s="116"/>
      <c r="BS177" s="116"/>
      <c r="BT177" s="116"/>
      <c r="BU177" s="116"/>
      <c r="BV177" s="116"/>
      <c r="BW177" s="116"/>
      <c r="BX177" s="116"/>
      <c r="BY177" s="116"/>
      <c r="BZ177" s="116"/>
      <c r="CA177" s="116"/>
      <c r="CB177" s="116"/>
      <c r="CC177" s="116"/>
      <c r="CD177" s="116"/>
      <c r="CE177" s="116"/>
      <c r="CF177" s="116"/>
      <c r="CG177" s="116"/>
      <c r="CH177" s="116"/>
      <c r="CI177" s="116"/>
      <c r="CJ177" s="116"/>
      <c r="CK177" s="116"/>
      <c r="CL177" s="116"/>
      <c r="CM177" s="116"/>
      <c r="CN177" s="116"/>
      <c r="CO177" s="116"/>
      <c r="CP177" s="116"/>
    </row>
    <row r="178" spans="1:94" ht="19.5" customHeight="1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116"/>
      <c r="AB178" s="116"/>
      <c r="AC178" s="116"/>
      <c r="AD178" s="116"/>
      <c r="AE178" s="116"/>
      <c r="AF178" s="116"/>
      <c r="AG178" s="116"/>
      <c r="AH178" s="116"/>
      <c r="AI178" s="116"/>
      <c r="AJ178" s="116"/>
      <c r="AK178" s="116"/>
      <c r="AL178" s="116"/>
      <c r="AM178" s="116"/>
      <c r="AN178" s="116"/>
      <c r="AO178" s="116"/>
      <c r="AP178" s="116"/>
      <c r="AQ178" s="116"/>
      <c r="AR178" s="116"/>
      <c r="AS178" s="116"/>
      <c r="AT178" s="116"/>
      <c r="AU178" s="116"/>
      <c r="AV178" s="116"/>
      <c r="AW178" s="116"/>
      <c r="AX178" s="116"/>
      <c r="AY178" s="116"/>
      <c r="AZ178" s="116"/>
      <c r="BA178" s="116"/>
      <c r="BB178" s="116"/>
      <c r="BC178" s="116"/>
      <c r="BD178" s="116"/>
      <c r="BE178" s="116"/>
      <c r="BF178" s="116"/>
      <c r="BG178" s="116"/>
      <c r="BH178" s="116"/>
      <c r="BI178" s="116"/>
      <c r="BJ178" s="116"/>
      <c r="BK178" s="116"/>
      <c r="BL178" s="116"/>
      <c r="BM178" s="116"/>
      <c r="BN178" s="116"/>
      <c r="BO178" s="116"/>
      <c r="BP178" s="116"/>
      <c r="BQ178" s="116"/>
      <c r="BR178" s="116"/>
      <c r="BS178" s="116"/>
      <c r="BT178" s="116"/>
      <c r="BU178" s="116"/>
      <c r="BV178" s="116"/>
      <c r="BW178" s="116"/>
      <c r="BX178" s="116"/>
      <c r="BY178" s="116"/>
      <c r="BZ178" s="116"/>
      <c r="CA178" s="116"/>
      <c r="CB178" s="116"/>
      <c r="CC178" s="116"/>
      <c r="CD178" s="116"/>
      <c r="CE178" s="116"/>
      <c r="CF178" s="116"/>
      <c r="CG178" s="116"/>
      <c r="CH178" s="116"/>
      <c r="CI178" s="116"/>
      <c r="CJ178" s="116"/>
      <c r="CK178" s="116"/>
      <c r="CL178" s="116"/>
      <c r="CM178" s="116"/>
      <c r="CN178" s="116"/>
      <c r="CO178" s="116"/>
      <c r="CP178" s="116"/>
    </row>
    <row r="179" spans="1:94" ht="19.5" customHeight="1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  <c r="AA179" s="116"/>
      <c r="AB179" s="116"/>
      <c r="AC179" s="116"/>
      <c r="AD179" s="116"/>
      <c r="AE179" s="116"/>
      <c r="AF179" s="116"/>
      <c r="AG179" s="116"/>
      <c r="AH179" s="116"/>
      <c r="AI179" s="116"/>
      <c r="AJ179" s="116"/>
      <c r="AK179" s="116"/>
      <c r="AL179" s="116"/>
      <c r="AM179" s="116"/>
      <c r="AN179" s="116"/>
      <c r="AO179" s="116"/>
      <c r="AP179" s="116"/>
      <c r="AQ179" s="116"/>
      <c r="AR179" s="116"/>
      <c r="AS179" s="116"/>
      <c r="AT179" s="116"/>
      <c r="AU179" s="116"/>
      <c r="AV179" s="116"/>
      <c r="AW179" s="116"/>
      <c r="AX179" s="116"/>
      <c r="AY179" s="116"/>
      <c r="AZ179" s="116"/>
      <c r="BA179" s="116"/>
      <c r="BB179" s="116"/>
      <c r="BC179" s="116"/>
      <c r="BD179" s="116"/>
      <c r="BE179" s="116"/>
      <c r="BF179" s="116"/>
      <c r="BG179" s="116"/>
      <c r="BH179" s="116"/>
      <c r="BI179" s="116"/>
      <c r="BJ179" s="116"/>
      <c r="BK179" s="116"/>
      <c r="BL179" s="116"/>
      <c r="BM179" s="116"/>
      <c r="BN179" s="116"/>
      <c r="BO179" s="116"/>
      <c r="BP179" s="116"/>
      <c r="BQ179" s="116"/>
      <c r="BR179" s="116"/>
      <c r="BS179" s="116"/>
      <c r="BT179" s="116"/>
      <c r="BU179" s="116"/>
      <c r="BV179" s="116"/>
      <c r="BW179" s="116"/>
      <c r="BX179" s="116"/>
      <c r="BY179" s="116"/>
      <c r="BZ179" s="116"/>
      <c r="CA179" s="116"/>
      <c r="CB179" s="116"/>
      <c r="CC179" s="116"/>
      <c r="CD179" s="116"/>
      <c r="CE179" s="116"/>
      <c r="CF179" s="116"/>
      <c r="CG179" s="116"/>
      <c r="CH179" s="116"/>
      <c r="CI179" s="116"/>
      <c r="CJ179" s="116"/>
      <c r="CK179" s="116"/>
      <c r="CL179" s="116"/>
      <c r="CM179" s="116"/>
      <c r="CN179" s="116"/>
      <c r="CO179" s="116"/>
      <c r="CP179" s="116"/>
    </row>
    <row r="180" spans="1:94" ht="19.5" customHeight="1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  <c r="AB180" s="116"/>
      <c r="AC180" s="116"/>
      <c r="AD180" s="116"/>
      <c r="AE180" s="116"/>
      <c r="AF180" s="116"/>
      <c r="AG180" s="116"/>
      <c r="AH180" s="116"/>
      <c r="AI180" s="116"/>
      <c r="AJ180" s="116"/>
      <c r="AK180" s="116"/>
      <c r="AL180" s="116"/>
      <c r="AM180" s="116"/>
      <c r="AN180" s="116"/>
      <c r="AO180" s="116"/>
      <c r="AP180" s="116"/>
      <c r="AQ180" s="116"/>
      <c r="AR180" s="116"/>
      <c r="AS180" s="116"/>
      <c r="AT180" s="116"/>
      <c r="AU180" s="116"/>
      <c r="AV180" s="116"/>
      <c r="AW180" s="116"/>
      <c r="AX180" s="116"/>
      <c r="AY180" s="116"/>
      <c r="AZ180" s="116"/>
      <c r="BA180" s="116"/>
      <c r="BB180" s="116"/>
      <c r="BC180" s="116"/>
      <c r="BD180" s="116"/>
      <c r="BE180" s="116"/>
      <c r="BF180" s="116"/>
      <c r="BG180" s="116"/>
      <c r="BH180" s="116"/>
      <c r="BI180" s="116"/>
      <c r="BJ180" s="116"/>
      <c r="BK180" s="116"/>
      <c r="BL180" s="116"/>
      <c r="BM180" s="116"/>
      <c r="BN180" s="116"/>
      <c r="BO180" s="116"/>
      <c r="BP180" s="116"/>
      <c r="BQ180" s="116"/>
      <c r="BR180" s="116"/>
      <c r="BS180" s="116"/>
      <c r="BT180" s="116"/>
      <c r="BU180" s="116"/>
      <c r="BV180" s="116"/>
      <c r="BW180" s="116"/>
      <c r="BX180" s="116"/>
      <c r="BY180" s="116"/>
      <c r="BZ180" s="116"/>
      <c r="CA180" s="116"/>
      <c r="CB180" s="116"/>
      <c r="CC180" s="116"/>
      <c r="CD180" s="116"/>
      <c r="CE180" s="116"/>
      <c r="CF180" s="116"/>
      <c r="CG180" s="116"/>
      <c r="CH180" s="116"/>
      <c r="CI180" s="116"/>
      <c r="CJ180" s="116"/>
      <c r="CK180" s="116"/>
      <c r="CL180" s="116"/>
      <c r="CM180" s="116"/>
      <c r="CN180" s="116"/>
      <c r="CO180" s="116"/>
      <c r="CP180" s="116"/>
    </row>
    <row r="181" spans="1:94" ht="19.5" customHeight="1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116"/>
      <c r="AB181" s="116"/>
      <c r="AC181" s="116"/>
      <c r="AD181" s="116"/>
      <c r="AE181" s="116"/>
      <c r="AF181" s="116"/>
      <c r="AG181" s="116"/>
      <c r="AH181" s="116"/>
      <c r="AI181" s="116"/>
      <c r="AJ181" s="116"/>
      <c r="AK181" s="116"/>
      <c r="AL181" s="116"/>
      <c r="AM181" s="116"/>
      <c r="AN181" s="116"/>
      <c r="AO181" s="116"/>
      <c r="AP181" s="116"/>
      <c r="AQ181" s="116"/>
      <c r="AR181" s="116"/>
      <c r="AS181" s="116"/>
      <c r="AT181" s="116"/>
      <c r="AU181" s="116"/>
      <c r="AV181" s="116"/>
      <c r="AW181" s="116"/>
      <c r="AX181" s="116"/>
      <c r="AY181" s="116"/>
      <c r="AZ181" s="116"/>
      <c r="BA181" s="116"/>
      <c r="BB181" s="116"/>
      <c r="BC181" s="116"/>
      <c r="BD181" s="116"/>
      <c r="BE181" s="116"/>
      <c r="BF181" s="116"/>
      <c r="BG181" s="116"/>
      <c r="BH181" s="116"/>
      <c r="BI181" s="116"/>
      <c r="BJ181" s="116"/>
      <c r="BK181" s="116"/>
      <c r="BL181" s="116"/>
      <c r="BM181" s="116"/>
      <c r="BN181" s="116"/>
      <c r="BO181" s="116"/>
      <c r="BP181" s="116"/>
      <c r="BQ181" s="116"/>
      <c r="BR181" s="116"/>
      <c r="BS181" s="116"/>
      <c r="BT181" s="116"/>
      <c r="BU181" s="116"/>
      <c r="BV181" s="116"/>
      <c r="BW181" s="116"/>
      <c r="BX181" s="116"/>
      <c r="BY181" s="116"/>
      <c r="BZ181" s="116"/>
      <c r="CA181" s="116"/>
      <c r="CB181" s="116"/>
      <c r="CC181" s="116"/>
      <c r="CD181" s="116"/>
      <c r="CE181" s="116"/>
      <c r="CF181" s="116"/>
      <c r="CG181" s="116"/>
      <c r="CH181" s="116"/>
      <c r="CI181" s="116"/>
      <c r="CJ181" s="116"/>
      <c r="CK181" s="116"/>
      <c r="CL181" s="116"/>
      <c r="CM181" s="116"/>
      <c r="CN181" s="116"/>
      <c r="CO181" s="116"/>
      <c r="CP181" s="116"/>
    </row>
    <row r="182" spans="1:94" ht="19.5" customHeight="1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  <c r="AB182" s="116"/>
      <c r="AC182" s="116"/>
      <c r="AD182" s="116"/>
      <c r="AE182" s="116"/>
      <c r="AF182" s="116"/>
      <c r="AG182" s="116"/>
      <c r="AH182" s="116"/>
      <c r="AI182" s="116"/>
      <c r="AJ182" s="116"/>
      <c r="AK182" s="116"/>
      <c r="AL182" s="116"/>
      <c r="AM182" s="116"/>
      <c r="AN182" s="116"/>
      <c r="AO182" s="116"/>
      <c r="AP182" s="116"/>
      <c r="AQ182" s="116"/>
      <c r="AR182" s="116"/>
      <c r="AS182" s="116"/>
      <c r="AT182" s="116"/>
      <c r="AU182" s="116"/>
      <c r="AV182" s="116"/>
      <c r="AW182" s="116"/>
      <c r="AX182" s="116"/>
      <c r="AY182" s="116"/>
      <c r="AZ182" s="116"/>
      <c r="BA182" s="116"/>
      <c r="BB182" s="116"/>
      <c r="BC182" s="116"/>
      <c r="BD182" s="116"/>
      <c r="BE182" s="116"/>
      <c r="BF182" s="116"/>
      <c r="BG182" s="116"/>
      <c r="BH182" s="116"/>
      <c r="BI182" s="116"/>
      <c r="BJ182" s="116"/>
      <c r="BK182" s="116"/>
      <c r="BL182" s="116"/>
      <c r="BM182" s="116"/>
      <c r="BN182" s="116"/>
      <c r="BO182" s="116"/>
      <c r="BP182" s="116"/>
      <c r="BQ182" s="116"/>
      <c r="BR182" s="116"/>
      <c r="BS182" s="116"/>
      <c r="BT182" s="116"/>
      <c r="BU182" s="116"/>
      <c r="BV182" s="116"/>
      <c r="BW182" s="116"/>
      <c r="BX182" s="116"/>
      <c r="BY182" s="116"/>
      <c r="BZ182" s="116"/>
      <c r="CA182" s="116"/>
      <c r="CB182" s="116"/>
      <c r="CC182" s="116"/>
      <c r="CD182" s="116"/>
      <c r="CE182" s="116"/>
      <c r="CF182" s="116"/>
      <c r="CG182" s="116"/>
      <c r="CH182" s="116"/>
      <c r="CI182" s="116"/>
      <c r="CJ182" s="116"/>
      <c r="CK182" s="116"/>
      <c r="CL182" s="116"/>
      <c r="CM182" s="116"/>
      <c r="CN182" s="116"/>
      <c r="CO182" s="116"/>
      <c r="CP182" s="116"/>
    </row>
    <row r="183" spans="1:94" ht="19.5" customHeight="1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  <c r="AB183" s="116"/>
      <c r="AC183" s="116"/>
      <c r="AD183" s="116"/>
      <c r="AE183" s="116"/>
      <c r="AF183" s="116"/>
      <c r="AG183" s="116"/>
      <c r="AH183" s="116"/>
      <c r="AI183" s="116"/>
      <c r="AJ183" s="116"/>
      <c r="AK183" s="116"/>
      <c r="AL183" s="116"/>
      <c r="AM183" s="116"/>
      <c r="AN183" s="116"/>
      <c r="AO183" s="116"/>
      <c r="AP183" s="116"/>
      <c r="AQ183" s="116"/>
      <c r="AR183" s="116"/>
      <c r="AS183" s="116"/>
      <c r="AT183" s="116"/>
      <c r="AU183" s="116"/>
      <c r="AV183" s="116"/>
      <c r="AW183" s="116"/>
      <c r="AX183" s="116"/>
      <c r="AY183" s="116"/>
      <c r="AZ183" s="116"/>
      <c r="BA183" s="116"/>
      <c r="BB183" s="116"/>
      <c r="BC183" s="116"/>
      <c r="BD183" s="116"/>
      <c r="BE183" s="116"/>
      <c r="BF183" s="116"/>
      <c r="BG183" s="116"/>
      <c r="BH183" s="116"/>
      <c r="BI183" s="116"/>
      <c r="BJ183" s="116"/>
      <c r="BK183" s="116"/>
      <c r="BL183" s="116"/>
      <c r="BM183" s="116"/>
      <c r="BN183" s="116"/>
      <c r="BO183" s="116"/>
      <c r="BP183" s="116"/>
      <c r="BQ183" s="116"/>
      <c r="BR183" s="116"/>
      <c r="BS183" s="116"/>
      <c r="BT183" s="116"/>
      <c r="BU183" s="116"/>
      <c r="BV183" s="116"/>
      <c r="BW183" s="116"/>
      <c r="BX183" s="116"/>
      <c r="BY183" s="116"/>
      <c r="BZ183" s="116"/>
      <c r="CA183" s="116"/>
      <c r="CB183" s="116"/>
      <c r="CC183" s="116"/>
      <c r="CD183" s="116"/>
      <c r="CE183" s="116"/>
      <c r="CF183" s="116"/>
      <c r="CG183" s="116"/>
      <c r="CH183" s="116"/>
      <c r="CI183" s="116"/>
      <c r="CJ183" s="116"/>
      <c r="CK183" s="116"/>
      <c r="CL183" s="116"/>
      <c r="CM183" s="116"/>
      <c r="CN183" s="116"/>
      <c r="CO183" s="116"/>
      <c r="CP183" s="116"/>
    </row>
    <row r="184" spans="1:94" ht="19.5" customHeight="1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  <c r="AB184" s="116"/>
      <c r="AC184" s="116"/>
      <c r="AD184" s="116"/>
      <c r="AE184" s="116"/>
      <c r="AF184" s="116"/>
      <c r="AG184" s="116"/>
      <c r="AH184" s="116"/>
      <c r="AI184" s="116"/>
      <c r="AJ184" s="116"/>
      <c r="AK184" s="116"/>
      <c r="AL184" s="116"/>
      <c r="AM184" s="116"/>
      <c r="AN184" s="116"/>
      <c r="AO184" s="116"/>
      <c r="AP184" s="116"/>
      <c r="AQ184" s="116"/>
      <c r="AR184" s="116"/>
      <c r="AS184" s="116"/>
      <c r="AT184" s="116"/>
      <c r="AU184" s="116"/>
      <c r="AV184" s="116"/>
      <c r="AW184" s="116"/>
      <c r="AX184" s="116"/>
      <c r="AY184" s="116"/>
      <c r="AZ184" s="116"/>
      <c r="BA184" s="116"/>
      <c r="BB184" s="116"/>
      <c r="BC184" s="116"/>
      <c r="BD184" s="116"/>
      <c r="BE184" s="116"/>
      <c r="BF184" s="116"/>
      <c r="BG184" s="116"/>
      <c r="BH184" s="116"/>
      <c r="BI184" s="116"/>
      <c r="BJ184" s="116"/>
      <c r="BK184" s="116"/>
      <c r="BL184" s="116"/>
      <c r="BM184" s="116"/>
      <c r="BN184" s="116"/>
      <c r="BO184" s="116"/>
      <c r="BP184" s="116"/>
      <c r="BQ184" s="116"/>
      <c r="BR184" s="116"/>
      <c r="BS184" s="116"/>
      <c r="BT184" s="116"/>
      <c r="BU184" s="116"/>
      <c r="BV184" s="116"/>
      <c r="BW184" s="116"/>
      <c r="BX184" s="116"/>
      <c r="BY184" s="116"/>
      <c r="BZ184" s="116"/>
      <c r="CA184" s="116"/>
      <c r="CB184" s="116"/>
      <c r="CC184" s="116"/>
      <c r="CD184" s="116"/>
      <c r="CE184" s="116"/>
      <c r="CF184" s="116"/>
      <c r="CG184" s="116"/>
      <c r="CH184" s="116"/>
      <c r="CI184" s="116"/>
      <c r="CJ184" s="116"/>
      <c r="CK184" s="116"/>
      <c r="CL184" s="116"/>
      <c r="CM184" s="116"/>
      <c r="CN184" s="116"/>
      <c r="CO184" s="116"/>
      <c r="CP184" s="116"/>
    </row>
    <row r="185" spans="1:94" ht="19.5" customHeight="1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  <c r="AB185" s="116"/>
      <c r="AC185" s="116"/>
      <c r="AD185" s="116"/>
      <c r="AE185" s="116"/>
      <c r="AF185" s="116"/>
      <c r="AG185" s="116"/>
      <c r="AH185" s="116"/>
      <c r="AI185" s="116"/>
      <c r="AJ185" s="116"/>
      <c r="AK185" s="116"/>
      <c r="AL185" s="116"/>
      <c r="AM185" s="116"/>
      <c r="AN185" s="116"/>
      <c r="AO185" s="116"/>
      <c r="AP185" s="116"/>
      <c r="AQ185" s="116"/>
      <c r="AR185" s="116"/>
      <c r="AS185" s="116"/>
      <c r="AT185" s="116"/>
      <c r="AU185" s="116"/>
      <c r="AV185" s="116"/>
      <c r="AW185" s="116"/>
      <c r="AX185" s="116"/>
      <c r="AY185" s="116"/>
      <c r="AZ185" s="116"/>
      <c r="BA185" s="116"/>
      <c r="BB185" s="116"/>
      <c r="BC185" s="116"/>
      <c r="BD185" s="116"/>
      <c r="BE185" s="116"/>
      <c r="BF185" s="116"/>
      <c r="BG185" s="116"/>
      <c r="BH185" s="116"/>
      <c r="BI185" s="116"/>
      <c r="BJ185" s="116"/>
      <c r="BK185" s="116"/>
      <c r="BL185" s="116"/>
      <c r="BM185" s="116"/>
      <c r="BN185" s="116"/>
      <c r="BO185" s="116"/>
      <c r="BP185" s="116"/>
      <c r="BQ185" s="116"/>
      <c r="BR185" s="116"/>
      <c r="BS185" s="116"/>
      <c r="BT185" s="116"/>
      <c r="BU185" s="116"/>
      <c r="BV185" s="116"/>
      <c r="BW185" s="116"/>
      <c r="BX185" s="116"/>
      <c r="BY185" s="116"/>
      <c r="BZ185" s="116"/>
      <c r="CA185" s="116"/>
      <c r="CB185" s="116"/>
      <c r="CC185" s="116"/>
      <c r="CD185" s="116"/>
      <c r="CE185" s="116"/>
      <c r="CF185" s="116"/>
      <c r="CG185" s="116"/>
      <c r="CH185" s="116"/>
      <c r="CI185" s="116"/>
      <c r="CJ185" s="116"/>
      <c r="CK185" s="116"/>
      <c r="CL185" s="116"/>
      <c r="CM185" s="116"/>
      <c r="CN185" s="116"/>
      <c r="CO185" s="116"/>
      <c r="CP185" s="116"/>
    </row>
    <row r="186" spans="1:94" ht="19.5" customHeight="1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F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Q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  <c r="BB186" s="116"/>
      <c r="BC186" s="116"/>
      <c r="BD186" s="116"/>
      <c r="BE186" s="116"/>
      <c r="BF186" s="116"/>
      <c r="BG186" s="116"/>
      <c r="BH186" s="116"/>
      <c r="BI186" s="116"/>
      <c r="BJ186" s="116"/>
      <c r="BK186" s="116"/>
      <c r="BL186" s="116"/>
      <c r="BM186" s="116"/>
      <c r="BN186" s="116"/>
      <c r="BO186" s="116"/>
      <c r="BP186" s="116"/>
      <c r="BQ186" s="116"/>
      <c r="BR186" s="116"/>
      <c r="BS186" s="116"/>
      <c r="BT186" s="116"/>
      <c r="BU186" s="116"/>
      <c r="BV186" s="116"/>
      <c r="BW186" s="116"/>
      <c r="BX186" s="116"/>
      <c r="BY186" s="116"/>
      <c r="BZ186" s="116"/>
      <c r="CA186" s="116"/>
      <c r="CB186" s="116"/>
      <c r="CC186" s="116"/>
      <c r="CD186" s="116"/>
      <c r="CE186" s="116"/>
      <c r="CF186" s="116"/>
      <c r="CG186" s="116"/>
      <c r="CH186" s="116"/>
      <c r="CI186" s="116"/>
      <c r="CJ186" s="116"/>
      <c r="CK186" s="116"/>
      <c r="CL186" s="116"/>
      <c r="CM186" s="116"/>
      <c r="CN186" s="116"/>
      <c r="CO186" s="116"/>
      <c r="CP186" s="116"/>
    </row>
    <row r="187" spans="1:94" ht="19.5" customHeight="1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  <c r="AA187" s="116"/>
      <c r="AB187" s="116"/>
      <c r="AC187" s="116"/>
      <c r="AD187" s="116"/>
      <c r="AE187" s="116"/>
      <c r="AF187" s="116"/>
      <c r="AG187" s="116"/>
      <c r="AH187" s="116"/>
      <c r="AI187" s="116"/>
      <c r="AJ187" s="116"/>
      <c r="AK187" s="116"/>
      <c r="AL187" s="116"/>
      <c r="AM187" s="116"/>
      <c r="AN187" s="116"/>
      <c r="AO187" s="116"/>
      <c r="AP187" s="116"/>
      <c r="AQ187" s="116"/>
      <c r="AR187" s="116"/>
      <c r="AS187" s="116"/>
      <c r="AT187" s="116"/>
      <c r="AU187" s="116"/>
      <c r="AV187" s="116"/>
      <c r="AW187" s="116"/>
      <c r="AX187" s="116"/>
      <c r="AY187" s="116"/>
      <c r="AZ187" s="116"/>
      <c r="BA187" s="116"/>
      <c r="BB187" s="116"/>
      <c r="BC187" s="116"/>
      <c r="BD187" s="116"/>
      <c r="BE187" s="116"/>
      <c r="BF187" s="116"/>
      <c r="BG187" s="116"/>
      <c r="BH187" s="116"/>
      <c r="BI187" s="116"/>
      <c r="BJ187" s="116"/>
      <c r="BK187" s="116"/>
      <c r="BL187" s="116"/>
      <c r="BM187" s="116"/>
      <c r="BN187" s="116"/>
      <c r="BO187" s="116"/>
      <c r="BP187" s="116"/>
      <c r="BQ187" s="116"/>
      <c r="BR187" s="116"/>
      <c r="BS187" s="116"/>
      <c r="BT187" s="116"/>
      <c r="BU187" s="116"/>
      <c r="BV187" s="116"/>
      <c r="BW187" s="116"/>
      <c r="BX187" s="116"/>
      <c r="BY187" s="116"/>
      <c r="BZ187" s="116"/>
      <c r="CA187" s="116"/>
      <c r="CB187" s="116"/>
      <c r="CC187" s="116"/>
      <c r="CD187" s="116"/>
      <c r="CE187" s="116"/>
      <c r="CF187" s="116"/>
      <c r="CG187" s="116"/>
      <c r="CH187" s="116"/>
      <c r="CI187" s="116"/>
      <c r="CJ187" s="116"/>
      <c r="CK187" s="116"/>
      <c r="CL187" s="116"/>
      <c r="CM187" s="116"/>
      <c r="CN187" s="116"/>
      <c r="CO187" s="116"/>
      <c r="CP187" s="116"/>
    </row>
    <row r="188" spans="1:94" ht="19.5" customHeight="1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  <c r="AA188" s="116"/>
      <c r="AB188" s="116"/>
      <c r="AC188" s="116"/>
      <c r="AD188" s="116"/>
      <c r="AE188" s="116"/>
      <c r="AF188" s="116"/>
      <c r="AG188" s="116"/>
      <c r="AH188" s="116"/>
      <c r="AI188" s="116"/>
      <c r="AJ188" s="116"/>
      <c r="AK188" s="116"/>
      <c r="AL188" s="116"/>
      <c r="AM188" s="116"/>
      <c r="AN188" s="116"/>
      <c r="AO188" s="116"/>
      <c r="AP188" s="116"/>
      <c r="AQ188" s="116"/>
      <c r="AR188" s="116"/>
      <c r="AS188" s="116"/>
      <c r="AT188" s="116"/>
      <c r="AU188" s="116"/>
      <c r="AV188" s="116"/>
      <c r="AW188" s="116"/>
      <c r="AX188" s="116"/>
      <c r="AY188" s="116"/>
      <c r="AZ188" s="116"/>
      <c r="BA188" s="116"/>
      <c r="BB188" s="116"/>
      <c r="BC188" s="116"/>
      <c r="BD188" s="116"/>
      <c r="BE188" s="116"/>
      <c r="BF188" s="116"/>
      <c r="BG188" s="116"/>
      <c r="BH188" s="116"/>
      <c r="BI188" s="116"/>
      <c r="BJ188" s="116"/>
      <c r="BK188" s="116"/>
      <c r="BL188" s="116"/>
      <c r="BM188" s="116"/>
      <c r="BN188" s="116"/>
      <c r="BO188" s="116"/>
      <c r="BP188" s="116"/>
      <c r="BQ188" s="116"/>
      <c r="BR188" s="116"/>
      <c r="BS188" s="116"/>
      <c r="BT188" s="116"/>
      <c r="BU188" s="116"/>
      <c r="BV188" s="116"/>
      <c r="BW188" s="116"/>
      <c r="BX188" s="116"/>
      <c r="BY188" s="116"/>
      <c r="BZ188" s="116"/>
      <c r="CA188" s="116"/>
      <c r="CB188" s="116"/>
      <c r="CC188" s="116"/>
      <c r="CD188" s="116"/>
      <c r="CE188" s="116"/>
      <c r="CF188" s="116"/>
      <c r="CG188" s="116"/>
      <c r="CH188" s="116"/>
      <c r="CI188" s="116"/>
      <c r="CJ188" s="116"/>
      <c r="CK188" s="116"/>
      <c r="CL188" s="116"/>
      <c r="CM188" s="116"/>
      <c r="CN188" s="116"/>
      <c r="CO188" s="116"/>
      <c r="CP188" s="116"/>
    </row>
    <row r="189" spans="1:94" ht="19.5" customHeight="1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  <c r="AA189" s="116"/>
      <c r="AB189" s="116"/>
      <c r="AC189" s="116"/>
      <c r="AD189" s="116"/>
      <c r="AE189" s="116"/>
      <c r="AF189" s="116"/>
      <c r="AG189" s="116"/>
      <c r="AH189" s="116"/>
      <c r="AI189" s="116"/>
      <c r="AJ189" s="116"/>
      <c r="AK189" s="116"/>
      <c r="AL189" s="116"/>
      <c r="AM189" s="116"/>
      <c r="AN189" s="116"/>
      <c r="AO189" s="116"/>
      <c r="AP189" s="116"/>
      <c r="AQ189" s="116"/>
      <c r="AR189" s="116"/>
      <c r="AS189" s="116"/>
      <c r="AT189" s="116"/>
      <c r="AU189" s="116"/>
      <c r="AV189" s="116"/>
      <c r="AW189" s="116"/>
      <c r="AX189" s="116"/>
      <c r="AY189" s="116"/>
      <c r="AZ189" s="116"/>
      <c r="BA189" s="116"/>
      <c r="BB189" s="116"/>
      <c r="BC189" s="116"/>
      <c r="BD189" s="116"/>
      <c r="BE189" s="116"/>
      <c r="BF189" s="116"/>
      <c r="BG189" s="116"/>
      <c r="BH189" s="116"/>
      <c r="BI189" s="116"/>
      <c r="BJ189" s="116"/>
      <c r="BK189" s="116"/>
      <c r="BL189" s="116"/>
      <c r="BM189" s="116"/>
      <c r="BN189" s="116"/>
      <c r="BO189" s="116"/>
      <c r="BP189" s="116"/>
      <c r="BQ189" s="116"/>
      <c r="BR189" s="116"/>
      <c r="BS189" s="116"/>
      <c r="BT189" s="116"/>
      <c r="BU189" s="116"/>
      <c r="BV189" s="116"/>
      <c r="BW189" s="116"/>
      <c r="BX189" s="116"/>
      <c r="BY189" s="116"/>
      <c r="BZ189" s="116"/>
      <c r="CA189" s="116"/>
      <c r="CB189" s="116"/>
      <c r="CC189" s="116"/>
      <c r="CD189" s="116"/>
      <c r="CE189" s="116"/>
      <c r="CF189" s="116"/>
      <c r="CG189" s="116"/>
      <c r="CH189" s="116"/>
      <c r="CI189" s="116"/>
      <c r="CJ189" s="116"/>
      <c r="CK189" s="116"/>
      <c r="CL189" s="116"/>
      <c r="CM189" s="116"/>
      <c r="CN189" s="116"/>
      <c r="CO189" s="116"/>
      <c r="CP189" s="116"/>
    </row>
    <row r="190" spans="1:94" ht="19.5" customHeight="1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  <c r="AB190" s="116"/>
      <c r="AC190" s="116"/>
      <c r="AD190" s="116"/>
      <c r="AE190" s="116"/>
      <c r="AF190" s="116"/>
      <c r="AG190" s="116"/>
      <c r="AH190" s="116"/>
      <c r="AI190" s="116"/>
      <c r="AJ190" s="116"/>
      <c r="AK190" s="116"/>
      <c r="AL190" s="116"/>
      <c r="AM190" s="116"/>
      <c r="AN190" s="116"/>
      <c r="AO190" s="116"/>
      <c r="AP190" s="116"/>
      <c r="AQ190" s="116"/>
      <c r="AR190" s="116"/>
      <c r="AS190" s="116"/>
      <c r="AT190" s="116"/>
      <c r="AU190" s="116"/>
      <c r="AV190" s="116"/>
      <c r="AW190" s="116"/>
      <c r="AX190" s="116"/>
      <c r="AY190" s="116"/>
      <c r="AZ190" s="116"/>
      <c r="BA190" s="116"/>
      <c r="BB190" s="116"/>
      <c r="BC190" s="116"/>
      <c r="BD190" s="116"/>
      <c r="BE190" s="116"/>
      <c r="BF190" s="116"/>
      <c r="BG190" s="116"/>
      <c r="BH190" s="116"/>
      <c r="BI190" s="116"/>
      <c r="BJ190" s="116"/>
      <c r="BK190" s="116"/>
      <c r="BL190" s="116"/>
      <c r="BM190" s="116"/>
      <c r="BN190" s="116"/>
      <c r="BO190" s="116"/>
      <c r="BP190" s="116"/>
      <c r="BQ190" s="116"/>
      <c r="BR190" s="116"/>
      <c r="BS190" s="116"/>
      <c r="BT190" s="116"/>
      <c r="BU190" s="116"/>
      <c r="BV190" s="116"/>
      <c r="BW190" s="116"/>
      <c r="BX190" s="116"/>
      <c r="BY190" s="116"/>
      <c r="BZ190" s="116"/>
      <c r="CA190" s="116"/>
      <c r="CB190" s="116"/>
      <c r="CC190" s="116"/>
      <c r="CD190" s="116"/>
      <c r="CE190" s="116"/>
      <c r="CF190" s="116"/>
      <c r="CG190" s="116"/>
      <c r="CH190" s="116"/>
      <c r="CI190" s="116"/>
      <c r="CJ190" s="116"/>
      <c r="CK190" s="116"/>
      <c r="CL190" s="116"/>
      <c r="CM190" s="116"/>
      <c r="CN190" s="116"/>
      <c r="CO190" s="116"/>
      <c r="CP190" s="116"/>
    </row>
    <row r="191" spans="1:94" ht="19.5" customHeight="1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  <c r="AB191" s="116"/>
      <c r="AC191" s="116"/>
      <c r="AD191" s="116"/>
      <c r="AE191" s="116"/>
      <c r="AF191" s="116"/>
      <c r="AG191" s="116"/>
      <c r="AH191" s="116"/>
      <c r="AI191" s="116"/>
      <c r="AJ191" s="116"/>
      <c r="AK191" s="116"/>
      <c r="AL191" s="116"/>
      <c r="AM191" s="116"/>
      <c r="AN191" s="116"/>
      <c r="AO191" s="116"/>
      <c r="AP191" s="116"/>
      <c r="AQ191" s="116"/>
      <c r="AR191" s="116"/>
      <c r="AS191" s="116"/>
      <c r="AT191" s="116"/>
      <c r="AU191" s="116"/>
      <c r="AV191" s="116"/>
      <c r="AW191" s="116"/>
      <c r="AX191" s="116"/>
      <c r="AY191" s="116"/>
      <c r="AZ191" s="116"/>
      <c r="BA191" s="116"/>
      <c r="BB191" s="116"/>
      <c r="BC191" s="116"/>
      <c r="BD191" s="116"/>
      <c r="BE191" s="116"/>
      <c r="BF191" s="116"/>
      <c r="BG191" s="116"/>
      <c r="BH191" s="116"/>
      <c r="BI191" s="116"/>
      <c r="BJ191" s="116"/>
      <c r="BK191" s="116"/>
      <c r="BL191" s="116"/>
      <c r="BM191" s="116"/>
      <c r="BN191" s="116"/>
      <c r="BO191" s="116"/>
      <c r="BP191" s="116"/>
      <c r="BQ191" s="116"/>
      <c r="BR191" s="116"/>
      <c r="BS191" s="116"/>
      <c r="BT191" s="116"/>
      <c r="BU191" s="116"/>
      <c r="BV191" s="116"/>
      <c r="BW191" s="116"/>
      <c r="BX191" s="116"/>
      <c r="BY191" s="116"/>
      <c r="BZ191" s="116"/>
      <c r="CA191" s="116"/>
      <c r="CB191" s="116"/>
      <c r="CC191" s="116"/>
      <c r="CD191" s="116"/>
      <c r="CE191" s="116"/>
      <c r="CF191" s="116"/>
      <c r="CG191" s="116"/>
      <c r="CH191" s="116"/>
      <c r="CI191" s="116"/>
      <c r="CJ191" s="116"/>
      <c r="CK191" s="116"/>
      <c r="CL191" s="116"/>
      <c r="CM191" s="116"/>
      <c r="CN191" s="116"/>
      <c r="CO191" s="116"/>
      <c r="CP191" s="116"/>
    </row>
    <row r="192" spans="1:94" ht="19.5" customHeight="1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  <c r="AA192" s="116"/>
      <c r="AB192" s="116"/>
      <c r="AC192" s="116"/>
      <c r="AD192" s="116"/>
      <c r="AE192" s="116"/>
      <c r="AF192" s="116"/>
      <c r="AG192" s="116"/>
      <c r="AH192" s="116"/>
      <c r="AI192" s="116"/>
      <c r="AJ192" s="116"/>
      <c r="AK192" s="116"/>
      <c r="AL192" s="116"/>
      <c r="AM192" s="116"/>
      <c r="AN192" s="116"/>
      <c r="AO192" s="116"/>
      <c r="AP192" s="116"/>
      <c r="AQ192" s="116"/>
      <c r="AR192" s="116"/>
      <c r="AS192" s="116"/>
      <c r="AT192" s="116"/>
      <c r="AU192" s="116"/>
      <c r="AV192" s="116"/>
      <c r="AW192" s="116"/>
      <c r="AX192" s="116"/>
      <c r="AY192" s="116"/>
      <c r="AZ192" s="116"/>
      <c r="BA192" s="116"/>
      <c r="BB192" s="116"/>
      <c r="BC192" s="116"/>
      <c r="BD192" s="116"/>
      <c r="BE192" s="116"/>
      <c r="BF192" s="116"/>
      <c r="BG192" s="116"/>
      <c r="BH192" s="116"/>
      <c r="BI192" s="116"/>
      <c r="BJ192" s="116"/>
      <c r="BK192" s="116"/>
      <c r="BL192" s="116"/>
      <c r="BM192" s="116"/>
      <c r="BN192" s="116"/>
      <c r="BO192" s="116"/>
      <c r="BP192" s="116"/>
      <c r="BQ192" s="116"/>
      <c r="BR192" s="116"/>
      <c r="BS192" s="116"/>
      <c r="BT192" s="116"/>
      <c r="BU192" s="116"/>
      <c r="BV192" s="116"/>
      <c r="BW192" s="116"/>
      <c r="BX192" s="116"/>
      <c r="BY192" s="116"/>
      <c r="BZ192" s="116"/>
      <c r="CA192" s="116"/>
      <c r="CB192" s="116"/>
      <c r="CC192" s="116"/>
      <c r="CD192" s="116"/>
      <c r="CE192" s="116"/>
      <c r="CF192" s="116"/>
      <c r="CG192" s="116"/>
      <c r="CH192" s="116"/>
      <c r="CI192" s="116"/>
      <c r="CJ192" s="116"/>
      <c r="CK192" s="116"/>
      <c r="CL192" s="116"/>
      <c r="CM192" s="116"/>
      <c r="CN192" s="116"/>
      <c r="CO192" s="116"/>
      <c r="CP192" s="116"/>
    </row>
    <row r="193" spans="1:94" ht="19.5" customHeight="1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  <c r="AB193" s="116"/>
      <c r="AC193" s="116"/>
      <c r="AD193" s="116"/>
      <c r="AE193" s="116"/>
      <c r="AF193" s="116"/>
      <c r="AG193" s="116"/>
      <c r="AH193" s="116"/>
      <c r="AI193" s="116"/>
      <c r="AJ193" s="116"/>
      <c r="AK193" s="116"/>
      <c r="AL193" s="116"/>
      <c r="AM193" s="116"/>
      <c r="AN193" s="116"/>
      <c r="AO193" s="116"/>
      <c r="AP193" s="116"/>
      <c r="AQ193" s="116"/>
      <c r="AR193" s="116"/>
      <c r="AS193" s="116"/>
      <c r="AT193" s="116"/>
      <c r="AU193" s="116"/>
      <c r="AV193" s="116"/>
      <c r="AW193" s="116"/>
      <c r="AX193" s="116"/>
      <c r="AY193" s="116"/>
      <c r="AZ193" s="116"/>
      <c r="BA193" s="116"/>
      <c r="BB193" s="116"/>
      <c r="BC193" s="116"/>
      <c r="BD193" s="116"/>
      <c r="BE193" s="116"/>
      <c r="BF193" s="116"/>
      <c r="BG193" s="116"/>
      <c r="BH193" s="116"/>
      <c r="BI193" s="116"/>
      <c r="BJ193" s="116"/>
      <c r="BK193" s="116"/>
      <c r="BL193" s="116"/>
      <c r="BM193" s="116"/>
      <c r="BN193" s="116"/>
      <c r="BO193" s="116"/>
      <c r="BP193" s="116"/>
      <c r="BQ193" s="116"/>
      <c r="BR193" s="116"/>
      <c r="BS193" s="116"/>
      <c r="BT193" s="116"/>
      <c r="BU193" s="116"/>
      <c r="BV193" s="116"/>
      <c r="BW193" s="116"/>
      <c r="BX193" s="116"/>
      <c r="BY193" s="116"/>
      <c r="BZ193" s="116"/>
      <c r="CA193" s="116"/>
      <c r="CB193" s="116"/>
      <c r="CC193" s="116"/>
      <c r="CD193" s="116"/>
      <c r="CE193" s="116"/>
      <c r="CF193" s="116"/>
      <c r="CG193" s="116"/>
      <c r="CH193" s="116"/>
      <c r="CI193" s="116"/>
      <c r="CJ193" s="116"/>
      <c r="CK193" s="116"/>
      <c r="CL193" s="116"/>
      <c r="CM193" s="116"/>
      <c r="CN193" s="116"/>
      <c r="CO193" s="116"/>
      <c r="CP193" s="116"/>
    </row>
    <row r="194" spans="1:94" ht="19.5" customHeight="1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  <c r="AB194" s="116"/>
      <c r="AC194" s="116"/>
      <c r="AD194" s="116"/>
      <c r="AE194" s="116"/>
      <c r="AF194" s="116"/>
      <c r="AG194" s="116"/>
      <c r="AH194" s="116"/>
      <c r="AI194" s="116"/>
      <c r="AJ194" s="116"/>
      <c r="AK194" s="116"/>
      <c r="AL194" s="116"/>
      <c r="AM194" s="116"/>
      <c r="AN194" s="116"/>
      <c r="AO194" s="116"/>
      <c r="AP194" s="116"/>
      <c r="AQ194" s="116"/>
      <c r="AR194" s="116"/>
      <c r="AS194" s="116"/>
      <c r="AT194" s="116"/>
      <c r="AU194" s="116"/>
      <c r="AV194" s="116"/>
      <c r="AW194" s="116"/>
      <c r="AX194" s="116"/>
      <c r="AY194" s="116"/>
      <c r="AZ194" s="116"/>
      <c r="BA194" s="116"/>
      <c r="BB194" s="116"/>
      <c r="BC194" s="116"/>
      <c r="BD194" s="116"/>
      <c r="BE194" s="116"/>
      <c r="BF194" s="116"/>
      <c r="BG194" s="116"/>
      <c r="BH194" s="116"/>
      <c r="BI194" s="116"/>
      <c r="BJ194" s="116"/>
      <c r="BK194" s="116"/>
      <c r="BL194" s="116"/>
      <c r="BM194" s="116"/>
      <c r="BN194" s="116"/>
      <c r="BO194" s="116"/>
      <c r="BP194" s="116"/>
      <c r="BQ194" s="116"/>
      <c r="BR194" s="116"/>
      <c r="BS194" s="116"/>
      <c r="BT194" s="116"/>
      <c r="BU194" s="116"/>
      <c r="BV194" s="116"/>
      <c r="BW194" s="116"/>
      <c r="BX194" s="116"/>
      <c r="BY194" s="116"/>
      <c r="BZ194" s="116"/>
      <c r="CA194" s="116"/>
      <c r="CB194" s="116"/>
      <c r="CC194" s="116"/>
      <c r="CD194" s="116"/>
      <c r="CE194" s="116"/>
      <c r="CF194" s="116"/>
      <c r="CG194" s="116"/>
      <c r="CH194" s="116"/>
      <c r="CI194" s="116"/>
      <c r="CJ194" s="116"/>
      <c r="CK194" s="116"/>
      <c r="CL194" s="116"/>
      <c r="CM194" s="116"/>
      <c r="CN194" s="116"/>
      <c r="CO194" s="116"/>
      <c r="CP194" s="116"/>
    </row>
    <row r="195" spans="1:94" ht="19.5" customHeight="1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  <c r="AB195" s="116"/>
      <c r="AC195" s="116"/>
      <c r="AD195" s="116"/>
      <c r="AE195" s="116"/>
      <c r="AF195" s="116"/>
      <c r="AG195" s="116"/>
      <c r="AH195" s="116"/>
      <c r="AI195" s="116"/>
      <c r="AJ195" s="116"/>
      <c r="AK195" s="116"/>
      <c r="AL195" s="116"/>
      <c r="AM195" s="116"/>
      <c r="AN195" s="116"/>
      <c r="AO195" s="116"/>
      <c r="AP195" s="116"/>
      <c r="AQ195" s="116"/>
      <c r="AR195" s="116"/>
      <c r="AS195" s="116"/>
      <c r="AT195" s="116"/>
      <c r="AU195" s="116"/>
      <c r="AV195" s="116"/>
      <c r="AW195" s="116"/>
      <c r="AX195" s="116"/>
      <c r="AY195" s="116"/>
      <c r="AZ195" s="116"/>
      <c r="BA195" s="116"/>
      <c r="BB195" s="116"/>
      <c r="BC195" s="116"/>
      <c r="BD195" s="116"/>
      <c r="BE195" s="116"/>
      <c r="BF195" s="116"/>
      <c r="BG195" s="116"/>
      <c r="BH195" s="116"/>
      <c r="BI195" s="116"/>
      <c r="BJ195" s="116"/>
      <c r="BK195" s="116"/>
      <c r="BL195" s="116"/>
      <c r="BM195" s="116"/>
      <c r="BN195" s="116"/>
      <c r="BO195" s="116"/>
      <c r="BP195" s="116"/>
      <c r="BQ195" s="116"/>
      <c r="BR195" s="116"/>
      <c r="BS195" s="116"/>
      <c r="BT195" s="116"/>
      <c r="BU195" s="116"/>
      <c r="BV195" s="116"/>
      <c r="BW195" s="116"/>
      <c r="BX195" s="116"/>
      <c r="BY195" s="116"/>
      <c r="BZ195" s="116"/>
      <c r="CA195" s="116"/>
      <c r="CB195" s="116"/>
      <c r="CC195" s="116"/>
      <c r="CD195" s="116"/>
      <c r="CE195" s="116"/>
      <c r="CF195" s="116"/>
      <c r="CG195" s="116"/>
      <c r="CH195" s="116"/>
      <c r="CI195" s="116"/>
      <c r="CJ195" s="116"/>
      <c r="CK195" s="116"/>
      <c r="CL195" s="116"/>
      <c r="CM195" s="116"/>
      <c r="CN195" s="116"/>
      <c r="CO195" s="116"/>
      <c r="CP195" s="116"/>
    </row>
    <row r="196" spans="1:94" ht="19.5" customHeight="1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  <c r="AB196" s="116"/>
      <c r="AC196" s="116"/>
      <c r="AD196" s="116"/>
      <c r="AE196" s="116"/>
      <c r="AF196" s="116"/>
      <c r="AG196" s="116"/>
      <c r="AH196" s="116"/>
      <c r="AI196" s="116"/>
      <c r="AJ196" s="116"/>
      <c r="AK196" s="116"/>
      <c r="AL196" s="116"/>
      <c r="AM196" s="116"/>
      <c r="AN196" s="116"/>
      <c r="AO196" s="116"/>
      <c r="AP196" s="116"/>
      <c r="AQ196" s="116"/>
      <c r="AR196" s="116"/>
      <c r="AS196" s="116"/>
      <c r="AT196" s="116"/>
      <c r="AU196" s="116"/>
      <c r="AV196" s="116"/>
      <c r="AW196" s="116"/>
      <c r="AX196" s="116"/>
      <c r="AY196" s="116"/>
      <c r="AZ196" s="116"/>
      <c r="BA196" s="116"/>
      <c r="BB196" s="116"/>
      <c r="BC196" s="116"/>
      <c r="BD196" s="116"/>
      <c r="BE196" s="116"/>
      <c r="BF196" s="116"/>
      <c r="BG196" s="116"/>
      <c r="BH196" s="116"/>
      <c r="BI196" s="116"/>
      <c r="BJ196" s="116"/>
      <c r="BK196" s="116"/>
      <c r="BL196" s="116"/>
      <c r="BM196" s="116"/>
      <c r="BN196" s="116"/>
      <c r="BO196" s="116"/>
      <c r="BP196" s="116"/>
      <c r="BQ196" s="116"/>
      <c r="BR196" s="116"/>
      <c r="BS196" s="116"/>
      <c r="BT196" s="116"/>
      <c r="BU196" s="116"/>
      <c r="BV196" s="116"/>
      <c r="BW196" s="116"/>
      <c r="BX196" s="116"/>
      <c r="BY196" s="116"/>
      <c r="BZ196" s="116"/>
      <c r="CA196" s="116"/>
      <c r="CB196" s="116"/>
      <c r="CC196" s="116"/>
      <c r="CD196" s="116"/>
      <c r="CE196" s="116"/>
      <c r="CF196" s="116"/>
      <c r="CG196" s="116"/>
      <c r="CH196" s="116"/>
      <c r="CI196" s="116"/>
      <c r="CJ196" s="116"/>
      <c r="CK196" s="116"/>
      <c r="CL196" s="116"/>
      <c r="CM196" s="116"/>
      <c r="CN196" s="116"/>
      <c r="CO196" s="116"/>
      <c r="CP196" s="116"/>
    </row>
    <row r="197" spans="1:94" ht="19.5" customHeight="1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  <c r="AA197" s="116"/>
      <c r="AB197" s="116"/>
      <c r="AC197" s="116"/>
      <c r="AD197" s="116"/>
      <c r="AE197" s="116"/>
      <c r="AF197" s="116"/>
      <c r="AG197" s="116"/>
      <c r="AH197" s="116"/>
      <c r="AI197" s="116"/>
      <c r="AJ197" s="116"/>
      <c r="AK197" s="116"/>
      <c r="AL197" s="116"/>
      <c r="AM197" s="116"/>
      <c r="AN197" s="116"/>
      <c r="AO197" s="116"/>
      <c r="AP197" s="116"/>
      <c r="AQ197" s="116"/>
      <c r="AR197" s="116"/>
      <c r="AS197" s="116"/>
      <c r="AT197" s="116"/>
      <c r="AU197" s="116"/>
      <c r="AV197" s="116"/>
      <c r="AW197" s="116"/>
      <c r="AX197" s="116"/>
      <c r="AY197" s="116"/>
      <c r="AZ197" s="116"/>
      <c r="BA197" s="116"/>
      <c r="BB197" s="116"/>
      <c r="BC197" s="116"/>
      <c r="BD197" s="116"/>
      <c r="BE197" s="116"/>
      <c r="BF197" s="116"/>
      <c r="BG197" s="116"/>
      <c r="BH197" s="116"/>
      <c r="BI197" s="116"/>
      <c r="BJ197" s="116"/>
      <c r="BK197" s="116"/>
      <c r="BL197" s="116"/>
      <c r="BM197" s="116"/>
      <c r="BN197" s="116"/>
      <c r="BO197" s="116"/>
      <c r="BP197" s="116"/>
      <c r="BQ197" s="116"/>
      <c r="BR197" s="116"/>
      <c r="BS197" s="116"/>
      <c r="BT197" s="116"/>
      <c r="BU197" s="116"/>
      <c r="BV197" s="116"/>
      <c r="BW197" s="116"/>
      <c r="BX197" s="116"/>
      <c r="BY197" s="116"/>
      <c r="BZ197" s="116"/>
      <c r="CA197" s="116"/>
      <c r="CB197" s="116"/>
      <c r="CC197" s="116"/>
      <c r="CD197" s="116"/>
      <c r="CE197" s="116"/>
      <c r="CF197" s="116"/>
      <c r="CG197" s="116"/>
      <c r="CH197" s="116"/>
      <c r="CI197" s="116"/>
      <c r="CJ197" s="116"/>
      <c r="CK197" s="116"/>
      <c r="CL197" s="116"/>
      <c r="CM197" s="116"/>
      <c r="CN197" s="116"/>
      <c r="CO197" s="116"/>
      <c r="CP197" s="116"/>
    </row>
    <row r="198" spans="1:94" ht="19.5" customHeight="1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  <c r="AA198" s="116"/>
      <c r="AB198" s="116"/>
      <c r="AC198" s="116"/>
      <c r="AD198" s="116"/>
      <c r="AE198" s="116"/>
      <c r="AF198" s="116"/>
      <c r="AG198" s="116"/>
      <c r="AH198" s="116"/>
      <c r="AI198" s="116"/>
      <c r="AJ198" s="116"/>
      <c r="AK198" s="116"/>
      <c r="AL198" s="116"/>
      <c r="AM198" s="116"/>
      <c r="AN198" s="116"/>
      <c r="AO198" s="116"/>
      <c r="AP198" s="116"/>
      <c r="AQ198" s="116"/>
      <c r="AR198" s="116"/>
      <c r="AS198" s="116"/>
      <c r="AT198" s="116"/>
      <c r="AU198" s="116"/>
      <c r="AV198" s="116"/>
      <c r="AW198" s="116"/>
      <c r="AX198" s="116"/>
      <c r="AY198" s="116"/>
      <c r="AZ198" s="116"/>
      <c r="BA198" s="116"/>
      <c r="BB198" s="116"/>
      <c r="BC198" s="116"/>
      <c r="BD198" s="116"/>
      <c r="BE198" s="116"/>
      <c r="BF198" s="116"/>
      <c r="BG198" s="116"/>
      <c r="BH198" s="116"/>
      <c r="BI198" s="116"/>
      <c r="BJ198" s="116"/>
      <c r="BK198" s="116"/>
      <c r="BL198" s="116"/>
      <c r="BM198" s="116"/>
      <c r="BN198" s="116"/>
      <c r="BO198" s="116"/>
      <c r="BP198" s="116"/>
      <c r="BQ198" s="116"/>
      <c r="BR198" s="116"/>
      <c r="BS198" s="116"/>
      <c r="BT198" s="116"/>
      <c r="BU198" s="116"/>
      <c r="BV198" s="116"/>
      <c r="BW198" s="116"/>
      <c r="BX198" s="116"/>
      <c r="BY198" s="116"/>
      <c r="BZ198" s="116"/>
      <c r="CA198" s="116"/>
      <c r="CB198" s="116"/>
      <c r="CC198" s="116"/>
      <c r="CD198" s="116"/>
      <c r="CE198" s="116"/>
      <c r="CF198" s="116"/>
      <c r="CG198" s="116"/>
      <c r="CH198" s="116"/>
      <c r="CI198" s="116"/>
      <c r="CJ198" s="116"/>
      <c r="CK198" s="116"/>
      <c r="CL198" s="116"/>
      <c r="CM198" s="116"/>
      <c r="CN198" s="116"/>
      <c r="CO198" s="116"/>
      <c r="CP198" s="116"/>
    </row>
    <row r="199" spans="1:94" ht="19.5" customHeight="1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  <c r="AA199" s="116"/>
      <c r="AB199" s="116"/>
      <c r="AC199" s="116"/>
      <c r="AD199" s="116"/>
      <c r="AE199" s="116"/>
      <c r="AF199" s="116"/>
      <c r="AG199" s="116"/>
      <c r="AH199" s="116"/>
      <c r="AI199" s="116"/>
      <c r="AJ199" s="116"/>
      <c r="AK199" s="116"/>
      <c r="AL199" s="116"/>
      <c r="AM199" s="116"/>
      <c r="AN199" s="116"/>
      <c r="AO199" s="116"/>
      <c r="AP199" s="116"/>
      <c r="AQ199" s="116"/>
      <c r="AR199" s="116"/>
      <c r="AS199" s="116"/>
      <c r="AT199" s="116"/>
      <c r="AU199" s="116"/>
      <c r="AV199" s="116"/>
      <c r="AW199" s="116"/>
      <c r="AX199" s="116"/>
      <c r="AY199" s="116"/>
      <c r="AZ199" s="116"/>
      <c r="BA199" s="116"/>
      <c r="BB199" s="116"/>
      <c r="BC199" s="116"/>
      <c r="BD199" s="116"/>
      <c r="BE199" s="116"/>
      <c r="BF199" s="116"/>
      <c r="BG199" s="116"/>
      <c r="BH199" s="116"/>
      <c r="BI199" s="116"/>
      <c r="BJ199" s="116"/>
      <c r="BK199" s="116"/>
      <c r="BL199" s="116"/>
      <c r="BM199" s="116"/>
      <c r="BN199" s="116"/>
      <c r="BO199" s="116"/>
      <c r="BP199" s="116"/>
      <c r="BQ199" s="116"/>
      <c r="BR199" s="116"/>
      <c r="BS199" s="116"/>
      <c r="BT199" s="116"/>
      <c r="BU199" s="116"/>
      <c r="BV199" s="116"/>
      <c r="BW199" s="116"/>
      <c r="BX199" s="116"/>
      <c r="BY199" s="116"/>
      <c r="BZ199" s="116"/>
      <c r="CA199" s="116"/>
      <c r="CB199" s="116"/>
      <c r="CC199" s="116"/>
      <c r="CD199" s="116"/>
      <c r="CE199" s="116"/>
      <c r="CF199" s="116"/>
      <c r="CG199" s="116"/>
      <c r="CH199" s="116"/>
      <c r="CI199" s="116"/>
      <c r="CJ199" s="116"/>
      <c r="CK199" s="116"/>
      <c r="CL199" s="116"/>
      <c r="CM199" s="116"/>
      <c r="CN199" s="116"/>
      <c r="CO199" s="116"/>
      <c r="CP199" s="116"/>
    </row>
    <row r="200" spans="1:94" ht="19.5" customHeight="1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  <c r="AA200" s="116"/>
      <c r="AB200" s="116"/>
      <c r="AC200" s="116"/>
      <c r="AD200" s="116"/>
      <c r="AE200" s="116"/>
      <c r="AF200" s="116"/>
      <c r="AG200" s="116"/>
      <c r="AH200" s="116"/>
      <c r="AI200" s="116"/>
      <c r="AJ200" s="116"/>
      <c r="AK200" s="116"/>
      <c r="AL200" s="116"/>
      <c r="AM200" s="116"/>
      <c r="AN200" s="116"/>
      <c r="AO200" s="116"/>
      <c r="AP200" s="116"/>
      <c r="AQ200" s="116"/>
      <c r="AR200" s="116"/>
      <c r="AS200" s="116"/>
      <c r="AT200" s="116"/>
      <c r="AU200" s="116"/>
      <c r="AV200" s="116"/>
      <c r="AW200" s="116"/>
      <c r="AX200" s="116"/>
      <c r="AY200" s="116"/>
      <c r="AZ200" s="116"/>
      <c r="BA200" s="116"/>
      <c r="BB200" s="116"/>
      <c r="BC200" s="116"/>
      <c r="BD200" s="116"/>
      <c r="BE200" s="116"/>
      <c r="BF200" s="116"/>
      <c r="BG200" s="116"/>
      <c r="BH200" s="116"/>
      <c r="BI200" s="116"/>
      <c r="BJ200" s="116"/>
      <c r="BK200" s="116"/>
      <c r="BL200" s="116"/>
      <c r="BM200" s="116"/>
      <c r="BN200" s="116"/>
      <c r="BO200" s="116"/>
      <c r="BP200" s="116"/>
      <c r="BQ200" s="116"/>
      <c r="BR200" s="116"/>
      <c r="BS200" s="116"/>
      <c r="BT200" s="116"/>
      <c r="BU200" s="116"/>
      <c r="BV200" s="116"/>
      <c r="BW200" s="116"/>
      <c r="BX200" s="116"/>
      <c r="BY200" s="116"/>
      <c r="BZ200" s="116"/>
      <c r="CA200" s="116"/>
      <c r="CB200" s="116"/>
      <c r="CC200" s="116"/>
      <c r="CD200" s="116"/>
      <c r="CE200" s="116"/>
      <c r="CF200" s="116"/>
      <c r="CG200" s="116"/>
      <c r="CH200" s="116"/>
      <c r="CI200" s="116"/>
      <c r="CJ200" s="116"/>
      <c r="CK200" s="116"/>
      <c r="CL200" s="116"/>
      <c r="CM200" s="116"/>
      <c r="CN200" s="116"/>
      <c r="CO200" s="116"/>
      <c r="CP200" s="116"/>
    </row>
    <row r="201" spans="1:94" ht="19.5" customHeight="1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  <c r="AA201" s="116"/>
      <c r="AB201" s="116"/>
      <c r="AC201" s="116"/>
      <c r="AD201" s="116"/>
      <c r="AE201" s="116"/>
      <c r="AF201" s="116"/>
      <c r="AG201" s="116"/>
      <c r="AH201" s="116"/>
      <c r="AI201" s="116"/>
      <c r="AJ201" s="116"/>
      <c r="AK201" s="116"/>
      <c r="AL201" s="116"/>
      <c r="AM201" s="116"/>
      <c r="AN201" s="116"/>
      <c r="AO201" s="116"/>
      <c r="AP201" s="116"/>
      <c r="AQ201" s="116"/>
      <c r="AR201" s="116"/>
      <c r="AS201" s="116"/>
      <c r="AT201" s="116"/>
      <c r="AU201" s="116"/>
      <c r="AV201" s="116"/>
      <c r="AW201" s="116"/>
      <c r="AX201" s="116"/>
      <c r="AY201" s="116"/>
      <c r="AZ201" s="116"/>
      <c r="BA201" s="116"/>
      <c r="BB201" s="116"/>
      <c r="BC201" s="116"/>
      <c r="BD201" s="116"/>
      <c r="BE201" s="116"/>
      <c r="BF201" s="116"/>
      <c r="BG201" s="116"/>
      <c r="BH201" s="116"/>
      <c r="BI201" s="116"/>
      <c r="BJ201" s="116"/>
      <c r="BK201" s="116"/>
      <c r="BL201" s="116"/>
      <c r="BM201" s="116"/>
      <c r="BN201" s="116"/>
      <c r="BO201" s="116"/>
      <c r="BP201" s="116"/>
      <c r="BQ201" s="116"/>
      <c r="BR201" s="116"/>
      <c r="BS201" s="116"/>
      <c r="BT201" s="116"/>
      <c r="BU201" s="116"/>
      <c r="BV201" s="116"/>
      <c r="BW201" s="116"/>
      <c r="BX201" s="116"/>
      <c r="BY201" s="116"/>
      <c r="BZ201" s="116"/>
      <c r="CA201" s="116"/>
      <c r="CB201" s="116"/>
      <c r="CC201" s="116"/>
      <c r="CD201" s="116"/>
      <c r="CE201" s="116"/>
      <c r="CF201" s="116"/>
      <c r="CG201" s="116"/>
      <c r="CH201" s="116"/>
      <c r="CI201" s="116"/>
      <c r="CJ201" s="116"/>
      <c r="CK201" s="116"/>
      <c r="CL201" s="116"/>
      <c r="CM201" s="116"/>
      <c r="CN201" s="116"/>
      <c r="CO201" s="116"/>
      <c r="CP201" s="116"/>
    </row>
    <row r="202" spans="1:94" ht="19.5" customHeight="1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  <c r="AA202" s="116"/>
      <c r="AB202" s="116"/>
      <c r="AC202" s="116"/>
      <c r="AD202" s="116"/>
      <c r="AE202" s="116"/>
      <c r="AF202" s="116"/>
      <c r="AG202" s="116"/>
      <c r="AH202" s="116"/>
      <c r="AI202" s="116"/>
      <c r="AJ202" s="116"/>
      <c r="AK202" s="116"/>
      <c r="AL202" s="116"/>
      <c r="AM202" s="116"/>
      <c r="AN202" s="116"/>
      <c r="AO202" s="116"/>
      <c r="AP202" s="116"/>
      <c r="AQ202" s="116"/>
      <c r="AR202" s="116"/>
      <c r="AS202" s="116"/>
      <c r="AT202" s="116"/>
      <c r="AU202" s="116"/>
      <c r="AV202" s="116"/>
      <c r="AW202" s="116"/>
      <c r="AX202" s="116"/>
      <c r="AY202" s="116"/>
      <c r="AZ202" s="116"/>
      <c r="BA202" s="116"/>
      <c r="BB202" s="116"/>
      <c r="BC202" s="116"/>
      <c r="BD202" s="116"/>
      <c r="BE202" s="116"/>
      <c r="BF202" s="116"/>
      <c r="BG202" s="116"/>
      <c r="BH202" s="116"/>
      <c r="BI202" s="116"/>
      <c r="BJ202" s="116"/>
      <c r="BK202" s="116"/>
      <c r="BL202" s="116"/>
      <c r="BM202" s="116"/>
      <c r="BN202" s="116"/>
      <c r="BO202" s="116"/>
      <c r="BP202" s="116"/>
      <c r="BQ202" s="116"/>
      <c r="BR202" s="116"/>
      <c r="BS202" s="116"/>
      <c r="BT202" s="116"/>
      <c r="BU202" s="116"/>
      <c r="BV202" s="116"/>
      <c r="BW202" s="116"/>
      <c r="BX202" s="116"/>
      <c r="BY202" s="116"/>
      <c r="BZ202" s="116"/>
      <c r="CA202" s="116"/>
      <c r="CB202" s="116"/>
      <c r="CC202" s="116"/>
      <c r="CD202" s="116"/>
      <c r="CE202" s="116"/>
      <c r="CF202" s="116"/>
      <c r="CG202" s="116"/>
      <c r="CH202" s="116"/>
      <c r="CI202" s="116"/>
      <c r="CJ202" s="116"/>
      <c r="CK202" s="116"/>
      <c r="CL202" s="116"/>
      <c r="CM202" s="116"/>
      <c r="CN202" s="116"/>
      <c r="CO202" s="116"/>
      <c r="CP202" s="116"/>
    </row>
    <row r="203" spans="1:94" ht="19.5" customHeight="1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  <c r="AA203" s="116"/>
      <c r="AB203" s="116"/>
      <c r="AC203" s="116"/>
      <c r="AD203" s="116"/>
      <c r="AE203" s="116"/>
      <c r="AF203" s="116"/>
      <c r="AG203" s="116"/>
      <c r="AH203" s="116"/>
      <c r="AI203" s="116"/>
      <c r="AJ203" s="116"/>
      <c r="AK203" s="116"/>
      <c r="AL203" s="116"/>
      <c r="AM203" s="116"/>
      <c r="AN203" s="116"/>
      <c r="AO203" s="116"/>
      <c r="AP203" s="116"/>
      <c r="AQ203" s="116"/>
      <c r="AR203" s="116"/>
      <c r="AS203" s="116"/>
      <c r="AT203" s="116"/>
      <c r="AU203" s="116"/>
      <c r="AV203" s="116"/>
      <c r="AW203" s="116"/>
      <c r="AX203" s="116"/>
      <c r="AY203" s="116"/>
      <c r="AZ203" s="116"/>
      <c r="BA203" s="116"/>
      <c r="BB203" s="116"/>
      <c r="BC203" s="116"/>
      <c r="BD203" s="116"/>
      <c r="BE203" s="116"/>
      <c r="BF203" s="116"/>
      <c r="BG203" s="116"/>
      <c r="BH203" s="116"/>
      <c r="BI203" s="116"/>
      <c r="BJ203" s="116"/>
      <c r="BK203" s="116"/>
      <c r="BL203" s="116"/>
      <c r="BM203" s="116"/>
      <c r="BN203" s="116"/>
      <c r="BO203" s="116"/>
      <c r="BP203" s="116"/>
      <c r="BQ203" s="116"/>
      <c r="BR203" s="116"/>
      <c r="BS203" s="116"/>
      <c r="BT203" s="116"/>
      <c r="BU203" s="116"/>
      <c r="BV203" s="116"/>
      <c r="BW203" s="116"/>
      <c r="BX203" s="116"/>
      <c r="BY203" s="116"/>
      <c r="BZ203" s="116"/>
      <c r="CA203" s="116"/>
      <c r="CB203" s="116"/>
      <c r="CC203" s="116"/>
      <c r="CD203" s="116"/>
      <c r="CE203" s="116"/>
      <c r="CF203" s="116"/>
      <c r="CG203" s="116"/>
      <c r="CH203" s="116"/>
      <c r="CI203" s="116"/>
      <c r="CJ203" s="116"/>
      <c r="CK203" s="116"/>
      <c r="CL203" s="116"/>
      <c r="CM203" s="116"/>
      <c r="CN203" s="116"/>
      <c r="CO203" s="116"/>
      <c r="CP203" s="116"/>
    </row>
    <row r="204" spans="1:94" ht="19.5" customHeight="1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  <c r="AA204" s="116"/>
      <c r="AB204" s="116"/>
      <c r="AC204" s="116"/>
      <c r="AD204" s="116"/>
      <c r="AE204" s="116"/>
      <c r="AF204" s="116"/>
      <c r="AG204" s="116"/>
      <c r="AH204" s="116"/>
      <c r="AI204" s="116"/>
      <c r="AJ204" s="116"/>
      <c r="AK204" s="116"/>
      <c r="AL204" s="116"/>
      <c r="AM204" s="116"/>
      <c r="AN204" s="116"/>
      <c r="AO204" s="116"/>
      <c r="AP204" s="116"/>
      <c r="AQ204" s="116"/>
      <c r="AR204" s="116"/>
      <c r="AS204" s="116"/>
      <c r="AT204" s="116"/>
      <c r="AU204" s="116"/>
      <c r="AV204" s="116"/>
      <c r="AW204" s="116"/>
      <c r="AX204" s="116"/>
      <c r="AY204" s="116"/>
      <c r="AZ204" s="116"/>
      <c r="BA204" s="116"/>
      <c r="BB204" s="116"/>
      <c r="BC204" s="116"/>
      <c r="BD204" s="116"/>
      <c r="BE204" s="116"/>
      <c r="BF204" s="116"/>
      <c r="BG204" s="116"/>
      <c r="BH204" s="116"/>
      <c r="BI204" s="116"/>
      <c r="BJ204" s="116"/>
      <c r="BK204" s="116"/>
      <c r="BL204" s="116"/>
      <c r="BM204" s="116"/>
      <c r="BN204" s="116"/>
      <c r="BO204" s="116"/>
      <c r="BP204" s="116"/>
      <c r="BQ204" s="116"/>
      <c r="BR204" s="116"/>
      <c r="BS204" s="116"/>
      <c r="BT204" s="116"/>
      <c r="BU204" s="116"/>
      <c r="BV204" s="116"/>
      <c r="BW204" s="116"/>
      <c r="BX204" s="116"/>
      <c r="BY204" s="116"/>
      <c r="BZ204" s="116"/>
      <c r="CA204" s="116"/>
      <c r="CB204" s="116"/>
      <c r="CC204" s="116"/>
      <c r="CD204" s="116"/>
      <c r="CE204" s="116"/>
      <c r="CF204" s="116"/>
      <c r="CG204" s="116"/>
      <c r="CH204" s="116"/>
      <c r="CI204" s="116"/>
      <c r="CJ204" s="116"/>
      <c r="CK204" s="116"/>
      <c r="CL204" s="116"/>
      <c r="CM204" s="116"/>
      <c r="CN204" s="116"/>
      <c r="CO204" s="116"/>
      <c r="CP204" s="116"/>
    </row>
    <row r="205" spans="1:94" ht="19.5" customHeight="1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  <c r="AA205" s="116"/>
      <c r="AB205" s="116"/>
      <c r="AC205" s="116"/>
      <c r="AD205" s="116"/>
      <c r="AE205" s="116"/>
      <c r="AF205" s="116"/>
      <c r="AG205" s="116"/>
      <c r="AH205" s="116"/>
      <c r="AI205" s="116"/>
      <c r="AJ205" s="116"/>
      <c r="AK205" s="116"/>
      <c r="AL205" s="116"/>
      <c r="AM205" s="116"/>
      <c r="AN205" s="116"/>
      <c r="AO205" s="116"/>
      <c r="AP205" s="116"/>
      <c r="AQ205" s="116"/>
      <c r="AR205" s="116"/>
      <c r="AS205" s="116"/>
      <c r="AT205" s="116"/>
      <c r="AU205" s="116"/>
      <c r="AV205" s="116"/>
      <c r="AW205" s="116"/>
      <c r="AX205" s="116"/>
      <c r="AY205" s="116"/>
      <c r="AZ205" s="116"/>
      <c r="BA205" s="116"/>
      <c r="BB205" s="116"/>
      <c r="BC205" s="116"/>
      <c r="BD205" s="116"/>
      <c r="BE205" s="116"/>
      <c r="BF205" s="116"/>
      <c r="BG205" s="116"/>
      <c r="BH205" s="116"/>
      <c r="BI205" s="116"/>
      <c r="BJ205" s="116"/>
      <c r="BK205" s="116"/>
      <c r="BL205" s="116"/>
      <c r="BM205" s="116"/>
      <c r="BN205" s="116"/>
      <c r="BO205" s="116"/>
      <c r="BP205" s="116"/>
      <c r="BQ205" s="116"/>
      <c r="BR205" s="116"/>
      <c r="BS205" s="116"/>
      <c r="BT205" s="116"/>
      <c r="BU205" s="116"/>
      <c r="BV205" s="116"/>
      <c r="BW205" s="116"/>
      <c r="BX205" s="116"/>
      <c r="BY205" s="116"/>
      <c r="BZ205" s="116"/>
      <c r="CA205" s="116"/>
      <c r="CB205" s="116"/>
      <c r="CC205" s="116"/>
      <c r="CD205" s="116"/>
      <c r="CE205" s="116"/>
      <c r="CF205" s="116"/>
      <c r="CG205" s="116"/>
      <c r="CH205" s="116"/>
      <c r="CI205" s="116"/>
      <c r="CJ205" s="116"/>
      <c r="CK205" s="116"/>
      <c r="CL205" s="116"/>
      <c r="CM205" s="116"/>
      <c r="CN205" s="116"/>
      <c r="CO205" s="116"/>
      <c r="CP205" s="116"/>
    </row>
    <row r="206" spans="1:94" ht="19.5" customHeight="1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F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Q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  <c r="BB206" s="116"/>
      <c r="BC206" s="116"/>
      <c r="BD206" s="116"/>
      <c r="BE206" s="116"/>
      <c r="BF206" s="116"/>
      <c r="BG206" s="116"/>
      <c r="BH206" s="116"/>
      <c r="BI206" s="116"/>
      <c r="BJ206" s="116"/>
      <c r="BK206" s="116"/>
      <c r="BL206" s="116"/>
      <c r="BM206" s="116"/>
      <c r="BN206" s="116"/>
      <c r="BO206" s="116"/>
      <c r="BP206" s="116"/>
      <c r="BQ206" s="116"/>
      <c r="BR206" s="116"/>
      <c r="BS206" s="116"/>
      <c r="BT206" s="116"/>
      <c r="BU206" s="116"/>
      <c r="BV206" s="116"/>
      <c r="BW206" s="116"/>
      <c r="BX206" s="116"/>
      <c r="BY206" s="116"/>
      <c r="BZ206" s="116"/>
      <c r="CA206" s="116"/>
      <c r="CB206" s="116"/>
      <c r="CC206" s="116"/>
      <c r="CD206" s="116"/>
      <c r="CE206" s="116"/>
      <c r="CF206" s="116"/>
      <c r="CG206" s="116"/>
      <c r="CH206" s="116"/>
      <c r="CI206" s="116"/>
      <c r="CJ206" s="116"/>
      <c r="CK206" s="116"/>
      <c r="CL206" s="116"/>
      <c r="CM206" s="116"/>
      <c r="CN206" s="116"/>
      <c r="CO206" s="116"/>
      <c r="CP206" s="116"/>
    </row>
    <row r="207" spans="1:94" ht="19.5" customHeight="1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  <c r="AA207" s="116"/>
      <c r="AB207" s="116"/>
      <c r="AC207" s="116"/>
      <c r="AD207" s="116"/>
      <c r="AE207" s="116"/>
      <c r="AF207" s="116"/>
      <c r="AG207" s="116"/>
      <c r="AH207" s="116"/>
      <c r="AI207" s="116"/>
      <c r="AJ207" s="116"/>
      <c r="AK207" s="116"/>
      <c r="AL207" s="116"/>
      <c r="AM207" s="116"/>
      <c r="AN207" s="116"/>
      <c r="AO207" s="116"/>
      <c r="AP207" s="116"/>
      <c r="AQ207" s="116"/>
      <c r="AR207" s="116"/>
      <c r="AS207" s="116"/>
      <c r="AT207" s="116"/>
      <c r="AU207" s="116"/>
      <c r="AV207" s="116"/>
      <c r="AW207" s="116"/>
      <c r="AX207" s="116"/>
      <c r="AY207" s="116"/>
      <c r="AZ207" s="116"/>
      <c r="BA207" s="116"/>
      <c r="BB207" s="116"/>
      <c r="BC207" s="116"/>
      <c r="BD207" s="116"/>
      <c r="BE207" s="116"/>
      <c r="BF207" s="116"/>
      <c r="BG207" s="116"/>
      <c r="BH207" s="116"/>
      <c r="BI207" s="116"/>
      <c r="BJ207" s="116"/>
      <c r="BK207" s="116"/>
      <c r="BL207" s="116"/>
      <c r="BM207" s="116"/>
      <c r="BN207" s="116"/>
      <c r="BO207" s="116"/>
      <c r="BP207" s="116"/>
      <c r="BQ207" s="116"/>
      <c r="BR207" s="116"/>
      <c r="BS207" s="116"/>
      <c r="BT207" s="116"/>
      <c r="BU207" s="116"/>
      <c r="BV207" s="116"/>
      <c r="BW207" s="116"/>
      <c r="BX207" s="116"/>
      <c r="BY207" s="116"/>
      <c r="BZ207" s="116"/>
      <c r="CA207" s="116"/>
      <c r="CB207" s="116"/>
      <c r="CC207" s="116"/>
      <c r="CD207" s="116"/>
      <c r="CE207" s="116"/>
      <c r="CF207" s="116"/>
      <c r="CG207" s="116"/>
      <c r="CH207" s="116"/>
      <c r="CI207" s="116"/>
      <c r="CJ207" s="116"/>
      <c r="CK207" s="116"/>
      <c r="CL207" s="116"/>
      <c r="CM207" s="116"/>
      <c r="CN207" s="116"/>
      <c r="CO207" s="116"/>
      <c r="CP207" s="116"/>
    </row>
    <row r="208" spans="1:94" ht="19.5" customHeight="1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  <c r="AB208" s="116"/>
      <c r="AC208" s="116"/>
      <c r="AD208" s="116"/>
      <c r="AE208" s="116"/>
      <c r="AF208" s="116"/>
      <c r="AG208" s="116"/>
      <c r="AH208" s="116"/>
      <c r="AI208" s="116"/>
      <c r="AJ208" s="116"/>
      <c r="AK208" s="116"/>
      <c r="AL208" s="116"/>
      <c r="AM208" s="116"/>
      <c r="AN208" s="116"/>
      <c r="AO208" s="116"/>
      <c r="AP208" s="116"/>
      <c r="AQ208" s="116"/>
      <c r="AR208" s="116"/>
      <c r="AS208" s="116"/>
      <c r="AT208" s="116"/>
      <c r="AU208" s="116"/>
      <c r="AV208" s="116"/>
      <c r="AW208" s="116"/>
      <c r="AX208" s="116"/>
      <c r="AY208" s="116"/>
      <c r="AZ208" s="116"/>
      <c r="BA208" s="116"/>
      <c r="BB208" s="116"/>
      <c r="BC208" s="116"/>
      <c r="BD208" s="116"/>
      <c r="BE208" s="116"/>
      <c r="BF208" s="116"/>
      <c r="BG208" s="116"/>
      <c r="BH208" s="116"/>
      <c r="BI208" s="116"/>
      <c r="BJ208" s="116"/>
      <c r="BK208" s="116"/>
      <c r="BL208" s="116"/>
      <c r="BM208" s="116"/>
      <c r="BN208" s="116"/>
      <c r="BO208" s="116"/>
      <c r="BP208" s="116"/>
      <c r="BQ208" s="116"/>
      <c r="BR208" s="116"/>
      <c r="BS208" s="116"/>
      <c r="BT208" s="116"/>
      <c r="BU208" s="116"/>
      <c r="BV208" s="116"/>
      <c r="BW208" s="116"/>
      <c r="BX208" s="116"/>
      <c r="BY208" s="116"/>
      <c r="BZ208" s="116"/>
      <c r="CA208" s="116"/>
      <c r="CB208" s="116"/>
      <c r="CC208" s="116"/>
      <c r="CD208" s="116"/>
      <c r="CE208" s="116"/>
      <c r="CF208" s="116"/>
      <c r="CG208" s="116"/>
      <c r="CH208" s="116"/>
      <c r="CI208" s="116"/>
      <c r="CJ208" s="116"/>
      <c r="CK208" s="116"/>
      <c r="CL208" s="116"/>
      <c r="CM208" s="116"/>
      <c r="CN208" s="116"/>
      <c r="CO208" s="116"/>
      <c r="CP208" s="116"/>
    </row>
    <row r="209" spans="1:94" ht="19.5" customHeight="1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  <c r="AA209" s="116"/>
      <c r="AB209" s="116"/>
      <c r="AC209" s="116"/>
      <c r="AD209" s="116"/>
      <c r="AE209" s="116"/>
      <c r="AF209" s="116"/>
      <c r="AG209" s="116"/>
      <c r="AH209" s="116"/>
      <c r="AI209" s="116"/>
      <c r="AJ209" s="116"/>
      <c r="AK209" s="116"/>
      <c r="AL209" s="116"/>
      <c r="AM209" s="116"/>
      <c r="AN209" s="116"/>
      <c r="AO209" s="116"/>
      <c r="AP209" s="116"/>
      <c r="AQ209" s="116"/>
      <c r="AR209" s="116"/>
      <c r="AS209" s="116"/>
      <c r="AT209" s="116"/>
      <c r="AU209" s="116"/>
      <c r="AV209" s="116"/>
      <c r="AW209" s="116"/>
      <c r="AX209" s="116"/>
      <c r="AY209" s="116"/>
      <c r="AZ209" s="116"/>
      <c r="BA209" s="116"/>
      <c r="BB209" s="116"/>
      <c r="BC209" s="116"/>
      <c r="BD209" s="116"/>
      <c r="BE209" s="116"/>
      <c r="BF209" s="116"/>
      <c r="BG209" s="116"/>
      <c r="BH209" s="116"/>
      <c r="BI209" s="116"/>
      <c r="BJ209" s="116"/>
      <c r="BK209" s="116"/>
      <c r="BL209" s="116"/>
      <c r="BM209" s="116"/>
      <c r="BN209" s="116"/>
      <c r="BO209" s="116"/>
      <c r="BP209" s="116"/>
      <c r="BQ209" s="116"/>
      <c r="BR209" s="116"/>
      <c r="BS209" s="116"/>
      <c r="BT209" s="116"/>
      <c r="BU209" s="116"/>
      <c r="BV209" s="116"/>
      <c r="BW209" s="116"/>
      <c r="BX209" s="116"/>
      <c r="BY209" s="116"/>
      <c r="BZ209" s="116"/>
      <c r="CA209" s="116"/>
      <c r="CB209" s="116"/>
      <c r="CC209" s="116"/>
      <c r="CD209" s="116"/>
      <c r="CE209" s="116"/>
      <c r="CF209" s="116"/>
      <c r="CG209" s="116"/>
      <c r="CH209" s="116"/>
      <c r="CI209" s="116"/>
      <c r="CJ209" s="116"/>
      <c r="CK209" s="116"/>
      <c r="CL209" s="116"/>
      <c r="CM209" s="116"/>
      <c r="CN209" s="116"/>
      <c r="CO209" s="116"/>
      <c r="CP209" s="116"/>
    </row>
    <row r="210" spans="1:94" ht="19.5" customHeight="1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  <c r="AA210" s="116"/>
      <c r="AB210" s="116"/>
      <c r="AC210" s="116"/>
      <c r="AD210" s="116"/>
      <c r="AE210" s="116"/>
      <c r="AF210" s="116"/>
      <c r="AG210" s="116"/>
      <c r="AH210" s="116"/>
      <c r="AI210" s="116"/>
      <c r="AJ210" s="116"/>
      <c r="AK210" s="116"/>
      <c r="AL210" s="116"/>
      <c r="AM210" s="116"/>
      <c r="AN210" s="116"/>
      <c r="AO210" s="116"/>
      <c r="AP210" s="116"/>
      <c r="AQ210" s="116"/>
      <c r="AR210" s="116"/>
      <c r="AS210" s="116"/>
      <c r="AT210" s="116"/>
      <c r="AU210" s="116"/>
      <c r="AV210" s="116"/>
      <c r="AW210" s="116"/>
      <c r="AX210" s="116"/>
      <c r="AY210" s="116"/>
      <c r="AZ210" s="116"/>
      <c r="BA210" s="116"/>
      <c r="BB210" s="116"/>
      <c r="BC210" s="116"/>
      <c r="BD210" s="116"/>
      <c r="BE210" s="116"/>
      <c r="BF210" s="116"/>
      <c r="BG210" s="116"/>
      <c r="BH210" s="116"/>
      <c r="BI210" s="116"/>
      <c r="BJ210" s="116"/>
      <c r="BK210" s="116"/>
      <c r="BL210" s="116"/>
      <c r="BM210" s="116"/>
      <c r="BN210" s="116"/>
      <c r="BO210" s="116"/>
      <c r="BP210" s="116"/>
      <c r="BQ210" s="116"/>
      <c r="BR210" s="116"/>
      <c r="BS210" s="116"/>
      <c r="BT210" s="116"/>
      <c r="BU210" s="116"/>
      <c r="BV210" s="116"/>
      <c r="BW210" s="116"/>
      <c r="BX210" s="116"/>
      <c r="BY210" s="116"/>
      <c r="BZ210" s="116"/>
      <c r="CA210" s="116"/>
      <c r="CB210" s="116"/>
      <c r="CC210" s="116"/>
      <c r="CD210" s="116"/>
      <c r="CE210" s="116"/>
      <c r="CF210" s="116"/>
      <c r="CG210" s="116"/>
      <c r="CH210" s="116"/>
      <c r="CI210" s="116"/>
      <c r="CJ210" s="116"/>
      <c r="CK210" s="116"/>
      <c r="CL210" s="116"/>
      <c r="CM210" s="116"/>
      <c r="CN210" s="116"/>
      <c r="CO210" s="116"/>
      <c r="CP210" s="116"/>
    </row>
    <row r="211" spans="1:94" ht="19.5" customHeight="1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  <c r="AA211" s="116"/>
      <c r="AB211" s="116"/>
      <c r="AC211" s="116"/>
      <c r="AD211" s="116"/>
      <c r="AE211" s="116"/>
      <c r="AF211" s="116"/>
      <c r="AG211" s="116"/>
      <c r="AH211" s="116"/>
      <c r="AI211" s="116"/>
      <c r="AJ211" s="116"/>
      <c r="AK211" s="116"/>
      <c r="AL211" s="116"/>
      <c r="AM211" s="116"/>
      <c r="AN211" s="116"/>
      <c r="AO211" s="116"/>
      <c r="AP211" s="116"/>
      <c r="AQ211" s="116"/>
      <c r="AR211" s="116"/>
      <c r="AS211" s="116"/>
      <c r="AT211" s="116"/>
      <c r="AU211" s="116"/>
      <c r="AV211" s="116"/>
      <c r="AW211" s="116"/>
      <c r="AX211" s="116"/>
      <c r="AY211" s="116"/>
      <c r="AZ211" s="116"/>
      <c r="BA211" s="116"/>
      <c r="BB211" s="116"/>
      <c r="BC211" s="116"/>
      <c r="BD211" s="116"/>
      <c r="BE211" s="116"/>
      <c r="BF211" s="116"/>
      <c r="BG211" s="116"/>
      <c r="BH211" s="116"/>
      <c r="BI211" s="116"/>
      <c r="BJ211" s="116"/>
      <c r="BK211" s="116"/>
      <c r="BL211" s="116"/>
      <c r="BM211" s="116"/>
      <c r="BN211" s="116"/>
      <c r="BO211" s="116"/>
      <c r="BP211" s="116"/>
      <c r="BQ211" s="116"/>
      <c r="BR211" s="116"/>
      <c r="BS211" s="116"/>
      <c r="BT211" s="116"/>
      <c r="BU211" s="116"/>
      <c r="BV211" s="116"/>
      <c r="BW211" s="116"/>
      <c r="BX211" s="116"/>
      <c r="BY211" s="116"/>
      <c r="BZ211" s="116"/>
      <c r="CA211" s="116"/>
      <c r="CB211" s="116"/>
      <c r="CC211" s="116"/>
      <c r="CD211" s="116"/>
      <c r="CE211" s="116"/>
      <c r="CF211" s="116"/>
      <c r="CG211" s="116"/>
      <c r="CH211" s="116"/>
      <c r="CI211" s="116"/>
      <c r="CJ211" s="116"/>
      <c r="CK211" s="116"/>
      <c r="CL211" s="116"/>
      <c r="CM211" s="116"/>
      <c r="CN211" s="116"/>
      <c r="CO211" s="116"/>
      <c r="CP211" s="116"/>
    </row>
    <row r="212" spans="1:94" ht="19.5" customHeight="1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  <c r="AA212" s="116"/>
      <c r="AB212" s="116"/>
      <c r="AC212" s="116"/>
      <c r="AD212" s="116"/>
      <c r="AE212" s="116"/>
      <c r="AF212" s="116"/>
      <c r="AG212" s="116"/>
      <c r="AH212" s="116"/>
      <c r="AI212" s="116"/>
      <c r="AJ212" s="116"/>
      <c r="AK212" s="116"/>
      <c r="AL212" s="116"/>
      <c r="AM212" s="116"/>
      <c r="AN212" s="116"/>
      <c r="AO212" s="116"/>
      <c r="AP212" s="116"/>
      <c r="AQ212" s="116"/>
      <c r="AR212" s="116"/>
      <c r="AS212" s="116"/>
      <c r="AT212" s="116"/>
      <c r="AU212" s="116"/>
      <c r="AV212" s="116"/>
      <c r="AW212" s="116"/>
      <c r="AX212" s="116"/>
      <c r="AY212" s="116"/>
      <c r="AZ212" s="116"/>
      <c r="BA212" s="116"/>
      <c r="BB212" s="116"/>
      <c r="BC212" s="116"/>
      <c r="BD212" s="116"/>
      <c r="BE212" s="116"/>
      <c r="BF212" s="116"/>
      <c r="BG212" s="116"/>
      <c r="BH212" s="116"/>
      <c r="BI212" s="116"/>
      <c r="BJ212" s="116"/>
      <c r="BK212" s="116"/>
      <c r="BL212" s="116"/>
      <c r="BM212" s="116"/>
      <c r="BN212" s="116"/>
      <c r="BO212" s="116"/>
      <c r="BP212" s="116"/>
      <c r="BQ212" s="116"/>
      <c r="BR212" s="116"/>
      <c r="BS212" s="116"/>
      <c r="BT212" s="116"/>
      <c r="BU212" s="116"/>
      <c r="BV212" s="116"/>
      <c r="BW212" s="116"/>
      <c r="BX212" s="116"/>
      <c r="BY212" s="116"/>
      <c r="BZ212" s="116"/>
      <c r="CA212" s="116"/>
      <c r="CB212" s="116"/>
      <c r="CC212" s="116"/>
      <c r="CD212" s="116"/>
      <c r="CE212" s="116"/>
      <c r="CF212" s="116"/>
      <c r="CG212" s="116"/>
      <c r="CH212" s="116"/>
      <c r="CI212" s="116"/>
      <c r="CJ212" s="116"/>
      <c r="CK212" s="116"/>
      <c r="CL212" s="116"/>
      <c r="CM212" s="116"/>
      <c r="CN212" s="116"/>
      <c r="CO212" s="116"/>
      <c r="CP212" s="116"/>
    </row>
    <row r="213" spans="1:94" ht="19.5" customHeight="1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  <c r="AA213" s="116"/>
      <c r="AB213" s="116"/>
      <c r="AC213" s="116"/>
      <c r="AD213" s="116"/>
      <c r="AE213" s="116"/>
      <c r="AF213" s="116"/>
      <c r="AG213" s="116"/>
      <c r="AH213" s="116"/>
      <c r="AI213" s="116"/>
      <c r="AJ213" s="116"/>
      <c r="AK213" s="116"/>
      <c r="AL213" s="116"/>
      <c r="AM213" s="116"/>
      <c r="AN213" s="116"/>
      <c r="AO213" s="116"/>
      <c r="AP213" s="116"/>
      <c r="AQ213" s="116"/>
      <c r="AR213" s="116"/>
      <c r="AS213" s="116"/>
      <c r="AT213" s="116"/>
      <c r="AU213" s="116"/>
      <c r="AV213" s="116"/>
      <c r="AW213" s="116"/>
      <c r="AX213" s="116"/>
      <c r="AY213" s="116"/>
      <c r="AZ213" s="116"/>
      <c r="BA213" s="116"/>
      <c r="BB213" s="116"/>
      <c r="BC213" s="116"/>
      <c r="BD213" s="116"/>
      <c r="BE213" s="116"/>
      <c r="BF213" s="116"/>
      <c r="BG213" s="116"/>
      <c r="BH213" s="116"/>
      <c r="BI213" s="116"/>
      <c r="BJ213" s="116"/>
      <c r="BK213" s="116"/>
      <c r="BL213" s="116"/>
      <c r="BM213" s="116"/>
      <c r="BN213" s="116"/>
      <c r="BO213" s="116"/>
      <c r="BP213" s="116"/>
      <c r="BQ213" s="116"/>
      <c r="BR213" s="116"/>
      <c r="BS213" s="116"/>
      <c r="BT213" s="116"/>
      <c r="BU213" s="116"/>
      <c r="BV213" s="116"/>
      <c r="BW213" s="116"/>
      <c r="BX213" s="116"/>
      <c r="BY213" s="116"/>
      <c r="BZ213" s="116"/>
      <c r="CA213" s="116"/>
      <c r="CB213" s="116"/>
      <c r="CC213" s="116"/>
      <c r="CD213" s="116"/>
      <c r="CE213" s="116"/>
      <c r="CF213" s="116"/>
      <c r="CG213" s="116"/>
      <c r="CH213" s="116"/>
      <c r="CI213" s="116"/>
      <c r="CJ213" s="116"/>
      <c r="CK213" s="116"/>
      <c r="CL213" s="116"/>
      <c r="CM213" s="116"/>
      <c r="CN213" s="116"/>
      <c r="CO213" s="116"/>
      <c r="CP213" s="116"/>
    </row>
    <row r="214" spans="1:94" ht="19.5" customHeight="1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  <c r="AA214" s="116"/>
      <c r="AB214" s="116"/>
      <c r="AC214" s="116"/>
      <c r="AD214" s="116"/>
      <c r="AE214" s="116"/>
      <c r="AF214" s="116"/>
      <c r="AG214" s="116"/>
      <c r="AH214" s="116"/>
      <c r="AI214" s="116"/>
      <c r="AJ214" s="116"/>
      <c r="AK214" s="116"/>
      <c r="AL214" s="116"/>
      <c r="AM214" s="116"/>
      <c r="AN214" s="116"/>
      <c r="AO214" s="116"/>
      <c r="AP214" s="116"/>
      <c r="AQ214" s="116"/>
      <c r="AR214" s="116"/>
      <c r="AS214" s="116"/>
      <c r="AT214" s="116"/>
      <c r="AU214" s="116"/>
      <c r="AV214" s="116"/>
      <c r="AW214" s="116"/>
      <c r="AX214" s="116"/>
      <c r="AY214" s="116"/>
      <c r="AZ214" s="116"/>
      <c r="BA214" s="116"/>
      <c r="BB214" s="116"/>
      <c r="BC214" s="116"/>
      <c r="BD214" s="116"/>
      <c r="BE214" s="116"/>
      <c r="BF214" s="116"/>
      <c r="BG214" s="116"/>
      <c r="BH214" s="116"/>
      <c r="BI214" s="116"/>
      <c r="BJ214" s="116"/>
      <c r="BK214" s="116"/>
      <c r="BL214" s="116"/>
      <c r="BM214" s="116"/>
      <c r="BN214" s="116"/>
      <c r="BO214" s="116"/>
      <c r="BP214" s="116"/>
      <c r="BQ214" s="116"/>
      <c r="BR214" s="116"/>
      <c r="BS214" s="116"/>
      <c r="BT214" s="116"/>
      <c r="BU214" s="116"/>
      <c r="BV214" s="116"/>
      <c r="BW214" s="116"/>
      <c r="BX214" s="116"/>
      <c r="BY214" s="116"/>
      <c r="BZ214" s="116"/>
      <c r="CA214" s="116"/>
      <c r="CB214" s="116"/>
      <c r="CC214" s="116"/>
      <c r="CD214" s="116"/>
      <c r="CE214" s="116"/>
      <c r="CF214" s="116"/>
      <c r="CG214" s="116"/>
      <c r="CH214" s="116"/>
      <c r="CI214" s="116"/>
      <c r="CJ214" s="116"/>
      <c r="CK214" s="116"/>
      <c r="CL214" s="116"/>
      <c r="CM214" s="116"/>
      <c r="CN214" s="116"/>
      <c r="CO214" s="116"/>
      <c r="CP214" s="116"/>
    </row>
    <row r="215" spans="1:94" ht="19.5" customHeight="1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  <c r="AA215" s="116"/>
      <c r="AB215" s="116"/>
      <c r="AC215" s="116"/>
      <c r="AD215" s="116"/>
      <c r="AE215" s="116"/>
      <c r="AF215" s="116"/>
      <c r="AG215" s="116"/>
      <c r="AH215" s="116"/>
      <c r="AI215" s="116"/>
      <c r="AJ215" s="116"/>
      <c r="AK215" s="116"/>
      <c r="AL215" s="116"/>
      <c r="AM215" s="116"/>
      <c r="AN215" s="116"/>
      <c r="AO215" s="116"/>
      <c r="AP215" s="116"/>
      <c r="AQ215" s="116"/>
      <c r="AR215" s="116"/>
      <c r="AS215" s="116"/>
      <c r="AT215" s="116"/>
      <c r="AU215" s="116"/>
      <c r="AV215" s="116"/>
      <c r="AW215" s="116"/>
      <c r="AX215" s="116"/>
      <c r="AY215" s="116"/>
      <c r="AZ215" s="116"/>
      <c r="BA215" s="116"/>
      <c r="BB215" s="116"/>
      <c r="BC215" s="116"/>
      <c r="BD215" s="116"/>
      <c r="BE215" s="116"/>
      <c r="BF215" s="116"/>
      <c r="BG215" s="116"/>
      <c r="BH215" s="116"/>
      <c r="BI215" s="116"/>
      <c r="BJ215" s="116"/>
      <c r="BK215" s="116"/>
      <c r="BL215" s="116"/>
      <c r="BM215" s="116"/>
      <c r="BN215" s="116"/>
      <c r="BO215" s="116"/>
      <c r="BP215" s="116"/>
      <c r="BQ215" s="116"/>
      <c r="BR215" s="116"/>
      <c r="BS215" s="116"/>
      <c r="BT215" s="116"/>
      <c r="BU215" s="116"/>
      <c r="BV215" s="116"/>
      <c r="BW215" s="116"/>
      <c r="BX215" s="116"/>
      <c r="BY215" s="116"/>
      <c r="BZ215" s="116"/>
      <c r="CA215" s="116"/>
      <c r="CB215" s="116"/>
      <c r="CC215" s="116"/>
      <c r="CD215" s="116"/>
      <c r="CE215" s="116"/>
      <c r="CF215" s="116"/>
      <c r="CG215" s="116"/>
      <c r="CH215" s="116"/>
      <c r="CI215" s="116"/>
      <c r="CJ215" s="116"/>
      <c r="CK215" s="116"/>
      <c r="CL215" s="116"/>
      <c r="CM215" s="116"/>
      <c r="CN215" s="116"/>
      <c r="CO215" s="116"/>
      <c r="CP215" s="116"/>
    </row>
    <row r="216" spans="1:94" ht="19.5" customHeight="1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  <c r="AB216" s="116"/>
      <c r="AC216" s="116"/>
      <c r="AD216" s="116"/>
      <c r="AE216" s="116"/>
      <c r="AF216" s="116"/>
      <c r="AG216" s="116"/>
      <c r="AH216" s="116"/>
      <c r="AI216" s="116"/>
      <c r="AJ216" s="116"/>
      <c r="AK216" s="116"/>
      <c r="AL216" s="116"/>
      <c r="AM216" s="116"/>
      <c r="AN216" s="116"/>
      <c r="AO216" s="116"/>
      <c r="AP216" s="116"/>
      <c r="AQ216" s="116"/>
      <c r="AR216" s="116"/>
      <c r="AS216" s="116"/>
      <c r="AT216" s="116"/>
      <c r="AU216" s="116"/>
      <c r="AV216" s="116"/>
      <c r="AW216" s="116"/>
      <c r="AX216" s="116"/>
      <c r="AY216" s="116"/>
      <c r="AZ216" s="116"/>
      <c r="BA216" s="116"/>
      <c r="BB216" s="116"/>
      <c r="BC216" s="116"/>
      <c r="BD216" s="116"/>
      <c r="BE216" s="116"/>
      <c r="BF216" s="116"/>
      <c r="BG216" s="116"/>
      <c r="BH216" s="116"/>
      <c r="BI216" s="116"/>
      <c r="BJ216" s="116"/>
      <c r="BK216" s="116"/>
      <c r="BL216" s="116"/>
      <c r="BM216" s="116"/>
      <c r="BN216" s="116"/>
      <c r="BO216" s="116"/>
      <c r="BP216" s="116"/>
      <c r="BQ216" s="116"/>
      <c r="BR216" s="116"/>
      <c r="BS216" s="116"/>
      <c r="BT216" s="116"/>
      <c r="BU216" s="116"/>
      <c r="BV216" s="116"/>
      <c r="BW216" s="116"/>
      <c r="BX216" s="116"/>
      <c r="BY216" s="116"/>
      <c r="BZ216" s="116"/>
      <c r="CA216" s="116"/>
      <c r="CB216" s="116"/>
      <c r="CC216" s="116"/>
      <c r="CD216" s="116"/>
      <c r="CE216" s="116"/>
      <c r="CF216" s="116"/>
      <c r="CG216" s="116"/>
      <c r="CH216" s="116"/>
      <c r="CI216" s="116"/>
      <c r="CJ216" s="116"/>
      <c r="CK216" s="116"/>
      <c r="CL216" s="116"/>
      <c r="CM216" s="116"/>
      <c r="CN216" s="116"/>
      <c r="CO216" s="116"/>
      <c r="CP216" s="116"/>
    </row>
    <row r="217" spans="1:94" ht="19.5" customHeight="1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  <c r="AA217" s="116"/>
      <c r="AB217" s="116"/>
      <c r="AC217" s="116"/>
      <c r="AD217" s="116"/>
      <c r="AE217" s="116"/>
      <c r="AF217" s="116"/>
      <c r="AG217" s="116"/>
      <c r="AH217" s="116"/>
      <c r="AI217" s="116"/>
      <c r="AJ217" s="116"/>
      <c r="AK217" s="116"/>
      <c r="AL217" s="116"/>
      <c r="AM217" s="116"/>
      <c r="AN217" s="116"/>
      <c r="AO217" s="116"/>
      <c r="AP217" s="116"/>
      <c r="AQ217" s="116"/>
      <c r="AR217" s="116"/>
      <c r="AS217" s="116"/>
      <c r="AT217" s="116"/>
      <c r="AU217" s="116"/>
      <c r="AV217" s="116"/>
      <c r="AW217" s="116"/>
      <c r="AX217" s="116"/>
      <c r="AY217" s="116"/>
      <c r="AZ217" s="116"/>
      <c r="BA217" s="116"/>
      <c r="BB217" s="116"/>
      <c r="BC217" s="116"/>
      <c r="BD217" s="116"/>
      <c r="BE217" s="116"/>
      <c r="BF217" s="116"/>
      <c r="BG217" s="116"/>
      <c r="BH217" s="116"/>
      <c r="BI217" s="116"/>
      <c r="BJ217" s="116"/>
      <c r="BK217" s="116"/>
      <c r="BL217" s="116"/>
      <c r="BM217" s="116"/>
      <c r="BN217" s="116"/>
      <c r="BO217" s="116"/>
      <c r="BP217" s="116"/>
      <c r="BQ217" s="116"/>
      <c r="BR217" s="116"/>
      <c r="BS217" s="116"/>
      <c r="BT217" s="116"/>
      <c r="BU217" s="116"/>
      <c r="BV217" s="116"/>
      <c r="BW217" s="116"/>
      <c r="BX217" s="116"/>
      <c r="BY217" s="116"/>
      <c r="BZ217" s="116"/>
      <c r="CA217" s="116"/>
      <c r="CB217" s="116"/>
      <c r="CC217" s="116"/>
      <c r="CD217" s="116"/>
      <c r="CE217" s="116"/>
      <c r="CF217" s="116"/>
      <c r="CG217" s="116"/>
      <c r="CH217" s="116"/>
      <c r="CI217" s="116"/>
      <c r="CJ217" s="116"/>
      <c r="CK217" s="116"/>
      <c r="CL217" s="116"/>
      <c r="CM217" s="116"/>
      <c r="CN217" s="116"/>
      <c r="CO217" s="116"/>
      <c r="CP217" s="116"/>
    </row>
    <row r="218" spans="1:94" ht="19.5" customHeight="1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6"/>
      <c r="AB218" s="116"/>
      <c r="AC218" s="116"/>
      <c r="AD218" s="116"/>
      <c r="AE218" s="116"/>
      <c r="AF218" s="116"/>
      <c r="AG218" s="116"/>
      <c r="AH218" s="116"/>
      <c r="AI218" s="116"/>
      <c r="AJ218" s="116"/>
      <c r="AK218" s="116"/>
      <c r="AL218" s="116"/>
      <c r="AM218" s="116"/>
      <c r="AN218" s="116"/>
      <c r="AO218" s="116"/>
      <c r="AP218" s="116"/>
      <c r="AQ218" s="116"/>
      <c r="AR218" s="116"/>
      <c r="AS218" s="116"/>
      <c r="AT218" s="116"/>
      <c r="AU218" s="116"/>
      <c r="AV218" s="116"/>
      <c r="AW218" s="116"/>
      <c r="AX218" s="116"/>
      <c r="AY218" s="116"/>
      <c r="AZ218" s="116"/>
      <c r="BA218" s="116"/>
      <c r="BB218" s="116"/>
      <c r="BC218" s="116"/>
      <c r="BD218" s="116"/>
      <c r="BE218" s="116"/>
      <c r="BF218" s="116"/>
      <c r="BG218" s="116"/>
      <c r="BH218" s="116"/>
      <c r="BI218" s="116"/>
      <c r="BJ218" s="116"/>
      <c r="BK218" s="116"/>
      <c r="BL218" s="116"/>
      <c r="BM218" s="116"/>
      <c r="BN218" s="116"/>
      <c r="BO218" s="116"/>
      <c r="BP218" s="116"/>
      <c r="BQ218" s="116"/>
      <c r="BR218" s="116"/>
      <c r="BS218" s="116"/>
      <c r="BT218" s="116"/>
      <c r="BU218" s="116"/>
      <c r="BV218" s="116"/>
      <c r="BW218" s="116"/>
      <c r="BX218" s="116"/>
      <c r="BY218" s="116"/>
      <c r="BZ218" s="116"/>
      <c r="CA218" s="116"/>
      <c r="CB218" s="116"/>
      <c r="CC218" s="116"/>
      <c r="CD218" s="116"/>
      <c r="CE218" s="116"/>
      <c r="CF218" s="116"/>
      <c r="CG218" s="116"/>
      <c r="CH218" s="116"/>
      <c r="CI218" s="116"/>
      <c r="CJ218" s="116"/>
      <c r="CK218" s="116"/>
      <c r="CL218" s="116"/>
      <c r="CM218" s="116"/>
      <c r="CN218" s="116"/>
      <c r="CO218" s="116"/>
      <c r="CP218" s="116"/>
    </row>
    <row r="219" spans="1:94" ht="19.5" customHeight="1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116"/>
      <c r="AQ219" s="116"/>
      <c r="AR219" s="116"/>
      <c r="AS219" s="116"/>
      <c r="AT219" s="116"/>
      <c r="AU219" s="116"/>
      <c r="AV219" s="116"/>
      <c r="AW219" s="116"/>
      <c r="AX219" s="116"/>
      <c r="AY219" s="116"/>
      <c r="AZ219" s="116"/>
      <c r="BA219" s="116"/>
      <c r="BB219" s="116"/>
      <c r="BC219" s="116"/>
      <c r="BD219" s="116"/>
      <c r="BE219" s="116"/>
      <c r="BF219" s="116"/>
      <c r="BG219" s="116"/>
      <c r="BH219" s="116"/>
      <c r="BI219" s="116"/>
      <c r="BJ219" s="116"/>
      <c r="BK219" s="116"/>
      <c r="BL219" s="116"/>
      <c r="BM219" s="116"/>
      <c r="BN219" s="116"/>
      <c r="BO219" s="116"/>
      <c r="BP219" s="116"/>
      <c r="BQ219" s="116"/>
      <c r="BR219" s="116"/>
      <c r="BS219" s="116"/>
      <c r="BT219" s="116"/>
      <c r="BU219" s="116"/>
      <c r="BV219" s="116"/>
      <c r="BW219" s="116"/>
      <c r="BX219" s="116"/>
      <c r="BY219" s="116"/>
      <c r="BZ219" s="116"/>
      <c r="CA219" s="116"/>
      <c r="CB219" s="116"/>
      <c r="CC219" s="116"/>
      <c r="CD219" s="116"/>
      <c r="CE219" s="116"/>
      <c r="CF219" s="116"/>
      <c r="CG219" s="116"/>
      <c r="CH219" s="116"/>
      <c r="CI219" s="116"/>
      <c r="CJ219" s="116"/>
      <c r="CK219" s="116"/>
      <c r="CL219" s="116"/>
      <c r="CM219" s="116"/>
      <c r="CN219" s="116"/>
      <c r="CO219" s="116"/>
      <c r="CP219" s="116"/>
    </row>
    <row r="220" spans="1:94" ht="19.5" customHeight="1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116"/>
      <c r="AQ220" s="116"/>
      <c r="AR220" s="116"/>
      <c r="AS220" s="116"/>
      <c r="AT220" s="116"/>
      <c r="AU220" s="116"/>
      <c r="AV220" s="116"/>
      <c r="AW220" s="116"/>
      <c r="AX220" s="116"/>
      <c r="AY220" s="116"/>
      <c r="AZ220" s="116"/>
      <c r="BA220" s="116"/>
      <c r="BB220" s="116"/>
      <c r="BC220" s="116"/>
      <c r="BD220" s="116"/>
      <c r="BE220" s="116"/>
      <c r="BF220" s="116"/>
      <c r="BG220" s="116"/>
      <c r="BH220" s="116"/>
      <c r="BI220" s="116"/>
      <c r="BJ220" s="116"/>
      <c r="BK220" s="116"/>
      <c r="BL220" s="116"/>
      <c r="BM220" s="116"/>
      <c r="BN220" s="116"/>
      <c r="BO220" s="116"/>
      <c r="BP220" s="116"/>
      <c r="BQ220" s="116"/>
      <c r="BR220" s="116"/>
      <c r="BS220" s="116"/>
      <c r="BT220" s="116"/>
      <c r="BU220" s="116"/>
      <c r="BV220" s="116"/>
      <c r="BW220" s="116"/>
      <c r="BX220" s="116"/>
      <c r="BY220" s="116"/>
      <c r="BZ220" s="116"/>
      <c r="CA220" s="116"/>
      <c r="CB220" s="116"/>
      <c r="CC220" s="116"/>
      <c r="CD220" s="116"/>
      <c r="CE220" s="116"/>
      <c r="CF220" s="116"/>
      <c r="CG220" s="116"/>
      <c r="CH220" s="116"/>
      <c r="CI220" s="116"/>
      <c r="CJ220" s="116"/>
      <c r="CK220" s="116"/>
      <c r="CL220" s="116"/>
      <c r="CM220" s="116"/>
      <c r="CN220" s="116"/>
      <c r="CO220" s="116"/>
      <c r="CP220" s="116"/>
    </row>
    <row r="221" spans="1:94" ht="19.5" customHeight="1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116"/>
      <c r="AB221" s="116"/>
      <c r="AC221" s="116"/>
      <c r="AD221" s="116"/>
      <c r="AE221" s="116"/>
      <c r="AF221" s="116"/>
      <c r="AG221" s="116"/>
      <c r="AH221" s="116"/>
      <c r="AI221" s="116"/>
      <c r="AJ221" s="116"/>
      <c r="AK221" s="116"/>
      <c r="AL221" s="116"/>
      <c r="AM221" s="116"/>
      <c r="AN221" s="116"/>
      <c r="AO221" s="116"/>
      <c r="AP221" s="116"/>
      <c r="AQ221" s="116"/>
      <c r="AR221" s="116"/>
      <c r="AS221" s="116"/>
      <c r="AT221" s="116"/>
      <c r="AU221" s="116"/>
      <c r="AV221" s="116"/>
      <c r="AW221" s="116"/>
      <c r="AX221" s="116"/>
      <c r="AY221" s="116"/>
      <c r="AZ221" s="116"/>
      <c r="BA221" s="116"/>
      <c r="BB221" s="116"/>
      <c r="BC221" s="116"/>
      <c r="BD221" s="116"/>
      <c r="BE221" s="116"/>
      <c r="BF221" s="116"/>
      <c r="BG221" s="116"/>
      <c r="BH221" s="116"/>
      <c r="BI221" s="116"/>
      <c r="BJ221" s="116"/>
      <c r="BK221" s="116"/>
      <c r="BL221" s="116"/>
      <c r="BM221" s="116"/>
      <c r="BN221" s="116"/>
      <c r="BO221" s="116"/>
      <c r="BP221" s="116"/>
      <c r="BQ221" s="116"/>
      <c r="BR221" s="116"/>
      <c r="BS221" s="116"/>
      <c r="BT221" s="116"/>
      <c r="BU221" s="116"/>
      <c r="BV221" s="116"/>
      <c r="BW221" s="116"/>
      <c r="BX221" s="116"/>
      <c r="BY221" s="116"/>
      <c r="BZ221" s="116"/>
      <c r="CA221" s="116"/>
      <c r="CB221" s="116"/>
      <c r="CC221" s="116"/>
      <c r="CD221" s="116"/>
      <c r="CE221" s="116"/>
      <c r="CF221" s="116"/>
      <c r="CG221" s="116"/>
      <c r="CH221" s="116"/>
      <c r="CI221" s="116"/>
      <c r="CJ221" s="116"/>
      <c r="CK221" s="116"/>
      <c r="CL221" s="116"/>
      <c r="CM221" s="116"/>
      <c r="CN221" s="116"/>
      <c r="CO221" s="116"/>
      <c r="CP221" s="116"/>
    </row>
    <row r="222" spans="1:94" ht="19.5" customHeight="1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116"/>
      <c r="AB222" s="116"/>
      <c r="AC222" s="116"/>
      <c r="AD222" s="116"/>
      <c r="AE222" s="116"/>
      <c r="AF222" s="116"/>
      <c r="AG222" s="116"/>
      <c r="AH222" s="116"/>
      <c r="AI222" s="116"/>
      <c r="AJ222" s="116"/>
      <c r="AK222" s="116"/>
      <c r="AL222" s="116"/>
      <c r="AM222" s="116"/>
      <c r="AN222" s="116"/>
      <c r="AO222" s="116"/>
      <c r="AP222" s="116"/>
      <c r="AQ222" s="116"/>
      <c r="AR222" s="116"/>
      <c r="AS222" s="116"/>
      <c r="AT222" s="116"/>
      <c r="AU222" s="116"/>
      <c r="AV222" s="116"/>
      <c r="AW222" s="116"/>
      <c r="AX222" s="116"/>
      <c r="AY222" s="116"/>
      <c r="AZ222" s="116"/>
      <c r="BA222" s="116"/>
      <c r="BB222" s="116"/>
      <c r="BC222" s="116"/>
      <c r="BD222" s="116"/>
      <c r="BE222" s="116"/>
      <c r="BF222" s="116"/>
      <c r="BG222" s="116"/>
      <c r="BH222" s="116"/>
      <c r="BI222" s="116"/>
      <c r="BJ222" s="116"/>
      <c r="BK222" s="116"/>
      <c r="BL222" s="116"/>
      <c r="BM222" s="116"/>
      <c r="BN222" s="116"/>
      <c r="BO222" s="116"/>
      <c r="BP222" s="116"/>
      <c r="BQ222" s="116"/>
      <c r="BR222" s="116"/>
      <c r="BS222" s="116"/>
      <c r="BT222" s="116"/>
      <c r="BU222" s="116"/>
      <c r="BV222" s="116"/>
      <c r="BW222" s="116"/>
      <c r="BX222" s="116"/>
      <c r="BY222" s="116"/>
      <c r="BZ222" s="116"/>
      <c r="CA222" s="116"/>
      <c r="CB222" s="116"/>
      <c r="CC222" s="116"/>
      <c r="CD222" s="116"/>
      <c r="CE222" s="116"/>
      <c r="CF222" s="116"/>
      <c r="CG222" s="116"/>
      <c r="CH222" s="116"/>
      <c r="CI222" s="116"/>
      <c r="CJ222" s="116"/>
      <c r="CK222" s="116"/>
      <c r="CL222" s="116"/>
      <c r="CM222" s="116"/>
      <c r="CN222" s="116"/>
      <c r="CO222" s="116"/>
      <c r="CP222" s="116"/>
    </row>
    <row r="223" spans="1:94" ht="19.5" customHeight="1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116"/>
      <c r="AB223" s="116"/>
      <c r="AC223" s="116"/>
      <c r="AD223" s="116"/>
      <c r="AE223" s="116"/>
      <c r="AF223" s="116"/>
      <c r="AG223" s="116"/>
      <c r="AH223" s="116"/>
      <c r="AI223" s="116"/>
      <c r="AJ223" s="116"/>
      <c r="AK223" s="116"/>
      <c r="AL223" s="116"/>
      <c r="AM223" s="116"/>
      <c r="AN223" s="116"/>
      <c r="AO223" s="116"/>
      <c r="AP223" s="116"/>
      <c r="AQ223" s="116"/>
      <c r="AR223" s="116"/>
      <c r="AS223" s="116"/>
      <c r="AT223" s="116"/>
      <c r="AU223" s="116"/>
      <c r="AV223" s="116"/>
      <c r="AW223" s="116"/>
      <c r="AX223" s="116"/>
      <c r="AY223" s="116"/>
      <c r="AZ223" s="116"/>
      <c r="BA223" s="116"/>
      <c r="BB223" s="116"/>
      <c r="BC223" s="116"/>
      <c r="BD223" s="116"/>
      <c r="BE223" s="116"/>
      <c r="BF223" s="116"/>
      <c r="BG223" s="116"/>
      <c r="BH223" s="116"/>
      <c r="BI223" s="116"/>
      <c r="BJ223" s="116"/>
      <c r="BK223" s="116"/>
      <c r="BL223" s="116"/>
      <c r="BM223" s="116"/>
      <c r="BN223" s="116"/>
      <c r="BO223" s="116"/>
      <c r="BP223" s="116"/>
      <c r="BQ223" s="116"/>
      <c r="BR223" s="116"/>
      <c r="BS223" s="116"/>
      <c r="BT223" s="116"/>
      <c r="BU223" s="116"/>
      <c r="BV223" s="116"/>
      <c r="BW223" s="116"/>
      <c r="BX223" s="116"/>
      <c r="BY223" s="116"/>
      <c r="BZ223" s="116"/>
      <c r="CA223" s="116"/>
      <c r="CB223" s="116"/>
      <c r="CC223" s="116"/>
      <c r="CD223" s="116"/>
      <c r="CE223" s="116"/>
      <c r="CF223" s="116"/>
      <c r="CG223" s="116"/>
      <c r="CH223" s="116"/>
      <c r="CI223" s="116"/>
      <c r="CJ223" s="116"/>
      <c r="CK223" s="116"/>
      <c r="CL223" s="116"/>
      <c r="CM223" s="116"/>
      <c r="CN223" s="116"/>
      <c r="CO223" s="116"/>
      <c r="CP223" s="116"/>
    </row>
    <row r="224" spans="1:94" ht="19.5" customHeight="1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  <c r="AA224" s="116"/>
      <c r="AB224" s="116"/>
      <c r="AC224" s="116"/>
      <c r="AD224" s="116"/>
      <c r="AE224" s="116"/>
      <c r="AF224" s="116"/>
      <c r="AG224" s="116"/>
      <c r="AH224" s="116"/>
      <c r="AI224" s="116"/>
      <c r="AJ224" s="116"/>
      <c r="AK224" s="116"/>
      <c r="AL224" s="116"/>
      <c r="AM224" s="116"/>
      <c r="AN224" s="116"/>
      <c r="AO224" s="116"/>
      <c r="AP224" s="116"/>
      <c r="AQ224" s="116"/>
      <c r="AR224" s="116"/>
      <c r="AS224" s="116"/>
      <c r="AT224" s="116"/>
      <c r="AU224" s="116"/>
      <c r="AV224" s="116"/>
      <c r="AW224" s="116"/>
      <c r="AX224" s="116"/>
      <c r="AY224" s="116"/>
      <c r="AZ224" s="116"/>
      <c r="BA224" s="116"/>
      <c r="BB224" s="116"/>
      <c r="BC224" s="116"/>
      <c r="BD224" s="116"/>
      <c r="BE224" s="116"/>
      <c r="BF224" s="116"/>
      <c r="BG224" s="116"/>
      <c r="BH224" s="116"/>
      <c r="BI224" s="116"/>
      <c r="BJ224" s="116"/>
      <c r="BK224" s="116"/>
      <c r="BL224" s="116"/>
      <c r="BM224" s="116"/>
      <c r="BN224" s="116"/>
      <c r="BO224" s="116"/>
      <c r="BP224" s="116"/>
      <c r="BQ224" s="116"/>
      <c r="BR224" s="116"/>
      <c r="BS224" s="116"/>
      <c r="BT224" s="116"/>
      <c r="BU224" s="116"/>
      <c r="BV224" s="116"/>
      <c r="BW224" s="116"/>
      <c r="BX224" s="116"/>
      <c r="BY224" s="116"/>
      <c r="BZ224" s="116"/>
      <c r="CA224" s="116"/>
      <c r="CB224" s="116"/>
      <c r="CC224" s="116"/>
      <c r="CD224" s="116"/>
      <c r="CE224" s="116"/>
      <c r="CF224" s="116"/>
      <c r="CG224" s="116"/>
      <c r="CH224" s="116"/>
      <c r="CI224" s="116"/>
      <c r="CJ224" s="116"/>
      <c r="CK224" s="116"/>
      <c r="CL224" s="116"/>
      <c r="CM224" s="116"/>
      <c r="CN224" s="116"/>
      <c r="CO224" s="116"/>
      <c r="CP224" s="116"/>
    </row>
    <row r="225" spans="1:94" ht="19.5" customHeight="1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  <c r="AA225" s="116"/>
      <c r="AB225" s="116"/>
      <c r="AC225" s="116"/>
      <c r="AD225" s="116"/>
      <c r="AE225" s="116"/>
      <c r="AF225" s="116"/>
      <c r="AG225" s="116"/>
      <c r="AH225" s="116"/>
      <c r="AI225" s="116"/>
      <c r="AJ225" s="116"/>
      <c r="AK225" s="116"/>
      <c r="AL225" s="116"/>
      <c r="AM225" s="116"/>
      <c r="AN225" s="116"/>
      <c r="AO225" s="116"/>
      <c r="AP225" s="116"/>
      <c r="AQ225" s="116"/>
      <c r="AR225" s="116"/>
      <c r="AS225" s="116"/>
      <c r="AT225" s="116"/>
      <c r="AU225" s="116"/>
      <c r="AV225" s="116"/>
      <c r="AW225" s="116"/>
      <c r="AX225" s="116"/>
      <c r="AY225" s="116"/>
      <c r="AZ225" s="116"/>
      <c r="BA225" s="116"/>
      <c r="BB225" s="116"/>
      <c r="BC225" s="116"/>
      <c r="BD225" s="116"/>
      <c r="BE225" s="116"/>
      <c r="BF225" s="116"/>
      <c r="BG225" s="116"/>
      <c r="BH225" s="116"/>
      <c r="BI225" s="116"/>
      <c r="BJ225" s="116"/>
      <c r="BK225" s="116"/>
      <c r="BL225" s="116"/>
      <c r="BM225" s="116"/>
      <c r="BN225" s="116"/>
      <c r="BO225" s="116"/>
      <c r="BP225" s="116"/>
      <c r="BQ225" s="116"/>
      <c r="BR225" s="116"/>
      <c r="BS225" s="116"/>
      <c r="BT225" s="116"/>
      <c r="BU225" s="116"/>
      <c r="BV225" s="116"/>
      <c r="BW225" s="116"/>
      <c r="BX225" s="116"/>
      <c r="BY225" s="116"/>
      <c r="BZ225" s="116"/>
      <c r="CA225" s="116"/>
      <c r="CB225" s="116"/>
      <c r="CC225" s="116"/>
      <c r="CD225" s="116"/>
      <c r="CE225" s="116"/>
      <c r="CF225" s="116"/>
      <c r="CG225" s="116"/>
      <c r="CH225" s="116"/>
      <c r="CI225" s="116"/>
      <c r="CJ225" s="116"/>
      <c r="CK225" s="116"/>
      <c r="CL225" s="116"/>
      <c r="CM225" s="116"/>
      <c r="CN225" s="116"/>
      <c r="CO225" s="116"/>
      <c r="CP225" s="116"/>
    </row>
    <row r="226" spans="1:94" ht="19.5" customHeight="1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F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Q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  <c r="BB226" s="116"/>
      <c r="BC226" s="116"/>
      <c r="BD226" s="116"/>
      <c r="BE226" s="116"/>
      <c r="BF226" s="116"/>
      <c r="BG226" s="116"/>
      <c r="BH226" s="116"/>
      <c r="BI226" s="116"/>
      <c r="BJ226" s="116"/>
      <c r="BK226" s="116"/>
      <c r="BL226" s="116"/>
      <c r="BM226" s="116"/>
      <c r="BN226" s="116"/>
      <c r="BO226" s="116"/>
      <c r="BP226" s="116"/>
      <c r="BQ226" s="116"/>
      <c r="BR226" s="116"/>
      <c r="BS226" s="116"/>
      <c r="BT226" s="116"/>
      <c r="BU226" s="116"/>
      <c r="BV226" s="116"/>
      <c r="BW226" s="116"/>
      <c r="BX226" s="116"/>
      <c r="BY226" s="116"/>
      <c r="BZ226" s="116"/>
      <c r="CA226" s="116"/>
      <c r="CB226" s="116"/>
      <c r="CC226" s="116"/>
      <c r="CD226" s="116"/>
      <c r="CE226" s="116"/>
      <c r="CF226" s="116"/>
      <c r="CG226" s="116"/>
      <c r="CH226" s="116"/>
      <c r="CI226" s="116"/>
      <c r="CJ226" s="116"/>
      <c r="CK226" s="116"/>
      <c r="CL226" s="116"/>
      <c r="CM226" s="116"/>
      <c r="CN226" s="116"/>
      <c r="CO226" s="116"/>
      <c r="CP226" s="116"/>
    </row>
    <row r="227" spans="1:94" ht="19.5" customHeight="1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  <c r="AA227" s="116"/>
      <c r="AB227" s="116"/>
      <c r="AC227" s="116"/>
      <c r="AD227" s="116"/>
      <c r="AE227" s="116"/>
      <c r="AF227" s="116"/>
      <c r="AG227" s="116"/>
      <c r="AH227" s="116"/>
      <c r="AI227" s="116"/>
      <c r="AJ227" s="116"/>
      <c r="AK227" s="116"/>
      <c r="AL227" s="116"/>
      <c r="AM227" s="116"/>
      <c r="AN227" s="116"/>
      <c r="AO227" s="116"/>
      <c r="AP227" s="116"/>
      <c r="AQ227" s="116"/>
      <c r="AR227" s="116"/>
      <c r="AS227" s="116"/>
      <c r="AT227" s="116"/>
      <c r="AU227" s="116"/>
      <c r="AV227" s="116"/>
      <c r="AW227" s="116"/>
      <c r="AX227" s="116"/>
      <c r="AY227" s="116"/>
      <c r="AZ227" s="116"/>
      <c r="BA227" s="116"/>
      <c r="BB227" s="116"/>
      <c r="BC227" s="116"/>
      <c r="BD227" s="116"/>
      <c r="BE227" s="116"/>
      <c r="BF227" s="116"/>
      <c r="BG227" s="116"/>
      <c r="BH227" s="116"/>
      <c r="BI227" s="116"/>
      <c r="BJ227" s="116"/>
      <c r="BK227" s="116"/>
      <c r="BL227" s="116"/>
      <c r="BM227" s="116"/>
      <c r="BN227" s="116"/>
      <c r="BO227" s="116"/>
      <c r="BP227" s="116"/>
      <c r="BQ227" s="116"/>
      <c r="BR227" s="116"/>
      <c r="BS227" s="116"/>
      <c r="BT227" s="116"/>
      <c r="BU227" s="116"/>
      <c r="BV227" s="116"/>
      <c r="BW227" s="116"/>
      <c r="BX227" s="116"/>
      <c r="BY227" s="116"/>
      <c r="BZ227" s="116"/>
      <c r="CA227" s="116"/>
      <c r="CB227" s="116"/>
      <c r="CC227" s="116"/>
      <c r="CD227" s="116"/>
      <c r="CE227" s="116"/>
      <c r="CF227" s="116"/>
      <c r="CG227" s="116"/>
      <c r="CH227" s="116"/>
      <c r="CI227" s="116"/>
      <c r="CJ227" s="116"/>
      <c r="CK227" s="116"/>
      <c r="CL227" s="116"/>
      <c r="CM227" s="116"/>
      <c r="CN227" s="116"/>
      <c r="CO227" s="116"/>
      <c r="CP227" s="116"/>
    </row>
    <row r="228" spans="1:94" ht="19.5" customHeight="1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  <c r="AB228" s="116"/>
      <c r="AC228" s="116"/>
      <c r="AD228" s="116"/>
      <c r="AE228" s="116"/>
      <c r="AF228" s="116"/>
      <c r="AG228" s="116"/>
      <c r="AH228" s="116"/>
      <c r="AI228" s="116"/>
      <c r="AJ228" s="116"/>
      <c r="AK228" s="116"/>
      <c r="AL228" s="116"/>
      <c r="AM228" s="116"/>
      <c r="AN228" s="116"/>
      <c r="AO228" s="116"/>
      <c r="AP228" s="116"/>
      <c r="AQ228" s="116"/>
      <c r="AR228" s="116"/>
      <c r="AS228" s="116"/>
      <c r="AT228" s="116"/>
      <c r="AU228" s="116"/>
      <c r="AV228" s="116"/>
      <c r="AW228" s="116"/>
      <c r="AX228" s="116"/>
      <c r="AY228" s="116"/>
      <c r="AZ228" s="116"/>
      <c r="BA228" s="116"/>
      <c r="BB228" s="116"/>
      <c r="BC228" s="116"/>
      <c r="BD228" s="116"/>
      <c r="BE228" s="116"/>
      <c r="BF228" s="116"/>
      <c r="BG228" s="116"/>
      <c r="BH228" s="116"/>
      <c r="BI228" s="116"/>
      <c r="BJ228" s="116"/>
      <c r="BK228" s="116"/>
      <c r="BL228" s="116"/>
      <c r="BM228" s="116"/>
      <c r="BN228" s="116"/>
      <c r="BO228" s="116"/>
      <c r="BP228" s="116"/>
      <c r="BQ228" s="116"/>
      <c r="BR228" s="116"/>
      <c r="BS228" s="116"/>
      <c r="BT228" s="116"/>
      <c r="BU228" s="116"/>
      <c r="BV228" s="116"/>
      <c r="BW228" s="116"/>
      <c r="BX228" s="116"/>
      <c r="BY228" s="116"/>
      <c r="BZ228" s="116"/>
      <c r="CA228" s="116"/>
      <c r="CB228" s="116"/>
      <c r="CC228" s="116"/>
      <c r="CD228" s="116"/>
      <c r="CE228" s="116"/>
      <c r="CF228" s="116"/>
      <c r="CG228" s="116"/>
      <c r="CH228" s="116"/>
      <c r="CI228" s="116"/>
      <c r="CJ228" s="116"/>
      <c r="CK228" s="116"/>
      <c r="CL228" s="116"/>
      <c r="CM228" s="116"/>
      <c r="CN228" s="116"/>
      <c r="CO228" s="116"/>
      <c r="CP228" s="116"/>
    </row>
    <row r="229" spans="1:94" ht="19.5" customHeight="1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  <c r="AA229" s="116"/>
      <c r="AB229" s="116"/>
      <c r="AC229" s="116"/>
      <c r="AD229" s="116"/>
      <c r="AE229" s="116"/>
      <c r="AF229" s="116"/>
      <c r="AG229" s="116"/>
      <c r="AH229" s="116"/>
      <c r="AI229" s="116"/>
      <c r="AJ229" s="116"/>
      <c r="AK229" s="116"/>
      <c r="AL229" s="116"/>
      <c r="AM229" s="116"/>
      <c r="AN229" s="116"/>
      <c r="AO229" s="116"/>
      <c r="AP229" s="116"/>
      <c r="AQ229" s="116"/>
      <c r="AR229" s="116"/>
      <c r="AS229" s="116"/>
      <c r="AT229" s="116"/>
      <c r="AU229" s="116"/>
      <c r="AV229" s="116"/>
      <c r="AW229" s="116"/>
      <c r="AX229" s="116"/>
      <c r="AY229" s="116"/>
      <c r="AZ229" s="116"/>
      <c r="BA229" s="116"/>
      <c r="BB229" s="116"/>
      <c r="BC229" s="116"/>
      <c r="BD229" s="116"/>
      <c r="BE229" s="116"/>
      <c r="BF229" s="116"/>
      <c r="BG229" s="116"/>
      <c r="BH229" s="116"/>
      <c r="BI229" s="116"/>
      <c r="BJ229" s="116"/>
      <c r="BK229" s="116"/>
      <c r="BL229" s="116"/>
      <c r="BM229" s="116"/>
      <c r="BN229" s="116"/>
      <c r="BO229" s="116"/>
      <c r="BP229" s="116"/>
      <c r="BQ229" s="116"/>
      <c r="BR229" s="116"/>
      <c r="BS229" s="116"/>
      <c r="BT229" s="116"/>
      <c r="BU229" s="116"/>
      <c r="BV229" s="116"/>
      <c r="BW229" s="116"/>
      <c r="BX229" s="116"/>
      <c r="BY229" s="116"/>
      <c r="BZ229" s="116"/>
      <c r="CA229" s="116"/>
      <c r="CB229" s="116"/>
      <c r="CC229" s="116"/>
      <c r="CD229" s="116"/>
      <c r="CE229" s="116"/>
      <c r="CF229" s="116"/>
      <c r="CG229" s="116"/>
      <c r="CH229" s="116"/>
      <c r="CI229" s="116"/>
      <c r="CJ229" s="116"/>
      <c r="CK229" s="116"/>
      <c r="CL229" s="116"/>
      <c r="CM229" s="116"/>
      <c r="CN229" s="116"/>
      <c r="CO229" s="116"/>
      <c r="CP229" s="116"/>
    </row>
    <row r="230" spans="1:94" ht="19.5" customHeight="1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  <c r="AA230" s="116"/>
      <c r="AB230" s="116"/>
      <c r="AC230" s="116"/>
      <c r="AD230" s="116"/>
      <c r="AE230" s="116"/>
      <c r="AF230" s="116"/>
      <c r="AG230" s="116"/>
      <c r="AH230" s="116"/>
      <c r="AI230" s="116"/>
      <c r="AJ230" s="116"/>
      <c r="AK230" s="116"/>
      <c r="AL230" s="116"/>
      <c r="AM230" s="116"/>
      <c r="AN230" s="116"/>
      <c r="AO230" s="116"/>
      <c r="AP230" s="116"/>
      <c r="AQ230" s="116"/>
      <c r="AR230" s="116"/>
      <c r="AS230" s="116"/>
      <c r="AT230" s="116"/>
      <c r="AU230" s="116"/>
      <c r="AV230" s="116"/>
      <c r="AW230" s="116"/>
      <c r="AX230" s="116"/>
      <c r="AY230" s="116"/>
      <c r="AZ230" s="116"/>
      <c r="BA230" s="116"/>
      <c r="BB230" s="116"/>
      <c r="BC230" s="116"/>
      <c r="BD230" s="116"/>
      <c r="BE230" s="116"/>
      <c r="BF230" s="116"/>
      <c r="BG230" s="116"/>
      <c r="BH230" s="116"/>
      <c r="BI230" s="116"/>
      <c r="BJ230" s="116"/>
      <c r="BK230" s="116"/>
      <c r="BL230" s="116"/>
      <c r="BM230" s="116"/>
      <c r="BN230" s="116"/>
      <c r="BO230" s="116"/>
      <c r="BP230" s="116"/>
      <c r="BQ230" s="116"/>
      <c r="BR230" s="116"/>
      <c r="BS230" s="116"/>
      <c r="BT230" s="116"/>
      <c r="BU230" s="116"/>
      <c r="BV230" s="116"/>
      <c r="BW230" s="116"/>
      <c r="BX230" s="116"/>
      <c r="BY230" s="116"/>
      <c r="BZ230" s="116"/>
      <c r="CA230" s="116"/>
      <c r="CB230" s="116"/>
      <c r="CC230" s="116"/>
      <c r="CD230" s="116"/>
      <c r="CE230" s="116"/>
      <c r="CF230" s="116"/>
      <c r="CG230" s="116"/>
      <c r="CH230" s="116"/>
      <c r="CI230" s="116"/>
      <c r="CJ230" s="116"/>
      <c r="CK230" s="116"/>
      <c r="CL230" s="116"/>
      <c r="CM230" s="116"/>
      <c r="CN230" s="116"/>
      <c r="CO230" s="116"/>
      <c r="CP230" s="116"/>
    </row>
    <row r="231" spans="1:94" ht="19.5" customHeight="1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  <c r="AC231" s="116"/>
      <c r="AD231" s="116"/>
      <c r="AE231" s="116"/>
      <c r="AF231" s="116"/>
      <c r="AG231" s="116"/>
      <c r="AH231" s="116"/>
      <c r="AI231" s="116"/>
      <c r="AJ231" s="116"/>
      <c r="AK231" s="116"/>
      <c r="AL231" s="116"/>
      <c r="AM231" s="116"/>
      <c r="AN231" s="116"/>
      <c r="AO231" s="116"/>
      <c r="AP231" s="116"/>
      <c r="AQ231" s="116"/>
      <c r="AR231" s="116"/>
      <c r="AS231" s="116"/>
      <c r="AT231" s="116"/>
      <c r="AU231" s="116"/>
      <c r="AV231" s="116"/>
      <c r="AW231" s="116"/>
      <c r="AX231" s="116"/>
      <c r="AY231" s="116"/>
      <c r="AZ231" s="116"/>
      <c r="BA231" s="116"/>
      <c r="BB231" s="116"/>
      <c r="BC231" s="116"/>
      <c r="BD231" s="116"/>
      <c r="BE231" s="116"/>
      <c r="BF231" s="116"/>
      <c r="BG231" s="116"/>
      <c r="BH231" s="116"/>
      <c r="BI231" s="116"/>
      <c r="BJ231" s="116"/>
      <c r="BK231" s="116"/>
      <c r="BL231" s="116"/>
      <c r="BM231" s="116"/>
      <c r="BN231" s="116"/>
      <c r="BO231" s="116"/>
      <c r="BP231" s="116"/>
      <c r="BQ231" s="116"/>
      <c r="BR231" s="116"/>
      <c r="BS231" s="116"/>
      <c r="BT231" s="116"/>
      <c r="BU231" s="116"/>
      <c r="BV231" s="116"/>
      <c r="BW231" s="116"/>
      <c r="BX231" s="116"/>
      <c r="BY231" s="116"/>
      <c r="BZ231" s="116"/>
      <c r="CA231" s="116"/>
      <c r="CB231" s="116"/>
      <c r="CC231" s="116"/>
      <c r="CD231" s="116"/>
      <c r="CE231" s="116"/>
      <c r="CF231" s="116"/>
      <c r="CG231" s="116"/>
      <c r="CH231" s="116"/>
      <c r="CI231" s="116"/>
      <c r="CJ231" s="116"/>
      <c r="CK231" s="116"/>
      <c r="CL231" s="116"/>
      <c r="CM231" s="116"/>
      <c r="CN231" s="116"/>
      <c r="CO231" s="116"/>
      <c r="CP231" s="116"/>
    </row>
    <row r="232" spans="1:94" ht="19.5" customHeight="1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  <c r="AB232" s="116"/>
      <c r="AC232" s="116"/>
      <c r="AD232" s="116"/>
      <c r="AE232" s="116"/>
      <c r="AF232" s="116"/>
      <c r="AG232" s="116"/>
      <c r="AH232" s="116"/>
      <c r="AI232" s="116"/>
      <c r="AJ232" s="116"/>
      <c r="AK232" s="116"/>
      <c r="AL232" s="116"/>
      <c r="AM232" s="116"/>
      <c r="AN232" s="116"/>
      <c r="AO232" s="116"/>
      <c r="AP232" s="116"/>
      <c r="AQ232" s="116"/>
      <c r="AR232" s="116"/>
      <c r="AS232" s="116"/>
      <c r="AT232" s="116"/>
      <c r="AU232" s="116"/>
      <c r="AV232" s="116"/>
      <c r="AW232" s="116"/>
      <c r="AX232" s="116"/>
      <c r="AY232" s="116"/>
      <c r="AZ232" s="116"/>
      <c r="BA232" s="116"/>
      <c r="BB232" s="116"/>
      <c r="BC232" s="116"/>
      <c r="BD232" s="116"/>
      <c r="BE232" s="116"/>
      <c r="BF232" s="116"/>
      <c r="BG232" s="116"/>
      <c r="BH232" s="116"/>
      <c r="BI232" s="116"/>
      <c r="BJ232" s="116"/>
      <c r="BK232" s="116"/>
      <c r="BL232" s="116"/>
      <c r="BM232" s="116"/>
      <c r="BN232" s="116"/>
      <c r="BO232" s="116"/>
      <c r="BP232" s="116"/>
      <c r="BQ232" s="116"/>
      <c r="BR232" s="116"/>
      <c r="BS232" s="116"/>
      <c r="BT232" s="116"/>
      <c r="BU232" s="116"/>
      <c r="BV232" s="116"/>
      <c r="BW232" s="116"/>
      <c r="BX232" s="116"/>
      <c r="BY232" s="116"/>
      <c r="BZ232" s="116"/>
      <c r="CA232" s="116"/>
      <c r="CB232" s="116"/>
      <c r="CC232" s="116"/>
      <c r="CD232" s="116"/>
      <c r="CE232" s="116"/>
      <c r="CF232" s="116"/>
      <c r="CG232" s="116"/>
      <c r="CH232" s="116"/>
      <c r="CI232" s="116"/>
      <c r="CJ232" s="116"/>
      <c r="CK232" s="116"/>
      <c r="CL232" s="116"/>
      <c r="CM232" s="116"/>
      <c r="CN232" s="116"/>
      <c r="CO232" s="116"/>
      <c r="CP232" s="116"/>
    </row>
    <row r="233" spans="1:94" ht="19.5" customHeight="1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  <c r="AC233" s="116"/>
      <c r="AD233" s="116"/>
      <c r="AE233" s="116"/>
      <c r="AF233" s="116"/>
      <c r="AG233" s="116"/>
      <c r="AH233" s="116"/>
      <c r="AI233" s="116"/>
      <c r="AJ233" s="116"/>
      <c r="AK233" s="116"/>
      <c r="AL233" s="116"/>
      <c r="AM233" s="116"/>
      <c r="AN233" s="116"/>
      <c r="AO233" s="116"/>
      <c r="AP233" s="116"/>
      <c r="AQ233" s="116"/>
      <c r="AR233" s="116"/>
      <c r="AS233" s="116"/>
      <c r="AT233" s="116"/>
      <c r="AU233" s="116"/>
      <c r="AV233" s="116"/>
      <c r="AW233" s="116"/>
      <c r="AX233" s="116"/>
      <c r="AY233" s="116"/>
      <c r="AZ233" s="116"/>
      <c r="BA233" s="116"/>
      <c r="BB233" s="116"/>
      <c r="BC233" s="116"/>
      <c r="BD233" s="116"/>
      <c r="BE233" s="116"/>
      <c r="BF233" s="116"/>
      <c r="BG233" s="116"/>
      <c r="BH233" s="116"/>
      <c r="BI233" s="116"/>
      <c r="BJ233" s="116"/>
      <c r="BK233" s="116"/>
      <c r="BL233" s="116"/>
      <c r="BM233" s="116"/>
      <c r="BN233" s="116"/>
      <c r="BO233" s="116"/>
      <c r="BP233" s="116"/>
      <c r="BQ233" s="116"/>
      <c r="BR233" s="116"/>
      <c r="BS233" s="116"/>
      <c r="BT233" s="116"/>
      <c r="BU233" s="116"/>
      <c r="BV233" s="116"/>
      <c r="BW233" s="116"/>
      <c r="BX233" s="116"/>
      <c r="BY233" s="116"/>
      <c r="BZ233" s="116"/>
      <c r="CA233" s="116"/>
      <c r="CB233" s="116"/>
      <c r="CC233" s="116"/>
      <c r="CD233" s="116"/>
      <c r="CE233" s="116"/>
      <c r="CF233" s="116"/>
      <c r="CG233" s="116"/>
      <c r="CH233" s="116"/>
      <c r="CI233" s="116"/>
      <c r="CJ233" s="116"/>
      <c r="CK233" s="116"/>
      <c r="CL233" s="116"/>
      <c r="CM233" s="116"/>
      <c r="CN233" s="116"/>
      <c r="CO233" s="116"/>
      <c r="CP233" s="116"/>
    </row>
    <row r="234" spans="1:94" ht="19.5" customHeight="1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  <c r="AB234" s="116"/>
      <c r="AC234" s="116"/>
      <c r="AD234" s="116"/>
      <c r="AE234" s="116"/>
      <c r="AF234" s="116"/>
      <c r="AG234" s="116"/>
      <c r="AH234" s="116"/>
      <c r="AI234" s="116"/>
      <c r="AJ234" s="116"/>
      <c r="AK234" s="116"/>
      <c r="AL234" s="116"/>
      <c r="AM234" s="116"/>
      <c r="AN234" s="116"/>
      <c r="AO234" s="116"/>
      <c r="AP234" s="116"/>
      <c r="AQ234" s="116"/>
      <c r="AR234" s="116"/>
      <c r="AS234" s="116"/>
      <c r="AT234" s="116"/>
      <c r="AU234" s="116"/>
      <c r="AV234" s="116"/>
      <c r="AW234" s="116"/>
      <c r="AX234" s="116"/>
      <c r="AY234" s="116"/>
      <c r="AZ234" s="116"/>
      <c r="BA234" s="116"/>
      <c r="BB234" s="116"/>
      <c r="BC234" s="116"/>
      <c r="BD234" s="116"/>
      <c r="BE234" s="116"/>
      <c r="BF234" s="116"/>
      <c r="BG234" s="116"/>
      <c r="BH234" s="116"/>
      <c r="BI234" s="116"/>
      <c r="BJ234" s="116"/>
      <c r="BK234" s="116"/>
      <c r="BL234" s="116"/>
      <c r="BM234" s="116"/>
      <c r="BN234" s="116"/>
      <c r="BO234" s="116"/>
      <c r="BP234" s="116"/>
      <c r="BQ234" s="116"/>
      <c r="BR234" s="116"/>
      <c r="BS234" s="116"/>
      <c r="BT234" s="116"/>
      <c r="BU234" s="116"/>
      <c r="BV234" s="116"/>
      <c r="BW234" s="116"/>
      <c r="BX234" s="116"/>
      <c r="BY234" s="116"/>
      <c r="BZ234" s="116"/>
      <c r="CA234" s="116"/>
      <c r="CB234" s="116"/>
      <c r="CC234" s="116"/>
      <c r="CD234" s="116"/>
      <c r="CE234" s="116"/>
      <c r="CF234" s="116"/>
      <c r="CG234" s="116"/>
      <c r="CH234" s="116"/>
      <c r="CI234" s="116"/>
      <c r="CJ234" s="116"/>
      <c r="CK234" s="116"/>
      <c r="CL234" s="116"/>
      <c r="CM234" s="116"/>
      <c r="CN234" s="116"/>
      <c r="CO234" s="116"/>
      <c r="CP234" s="116"/>
    </row>
    <row r="235" spans="1:94" ht="19.5" customHeight="1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6"/>
      <c r="AG235" s="116"/>
      <c r="AH235" s="116"/>
      <c r="AI235" s="116"/>
      <c r="AJ235" s="116"/>
      <c r="AK235" s="116"/>
      <c r="AL235" s="116"/>
      <c r="AM235" s="116"/>
      <c r="AN235" s="116"/>
      <c r="AO235" s="116"/>
      <c r="AP235" s="116"/>
      <c r="AQ235" s="116"/>
      <c r="AR235" s="116"/>
      <c r="AS235" s="116"/>
      <c r="AT235" s="116"/>
      <c r="AU235" s="116"/>
      <c r="AV235" s="116"/>
      <c r="AW235" s="116"/>
      <c r="AX235" s="116"/>
      <c r="AY235" s="116"/>
      <c r="AZ235" s="116"/>
      <c r="BA235" s="116"/>
      <c r="BB235" s="116"/>
      <c r="BC235" s="116"/>
      <c r="BD235" s="116"/>
      <c r="BE235" s="116"/>
      <c r="BF235" s="116"/>
      <c r="BG235" s="116"/>
      <c r="BH235" s="116"/>
      <c r="BI235" s="116"/>
      <c r="BJ235" s="116"/>
      <c r="BK235" s="116"/>
      <c r="BL235" s="116"/>
      <c r="BM235" s="116"/>
      <c r="BN235" s="116"/>
      <c r="BO235" s="116"/>
      <c r="BP235" s="116"/>
      <c r="BQ235" s="116"/>
      <c r="BR235" s="116"/>
      <c r="BS235" s="116"/>
      <c r="BT235" s="116"/>
      <c r="BU235" s="116"/>
      <c r="BV235" s="116"/>
      <c r="BW235" s="116"/>
      <c r="BX235" s="116"/>
      <c r="BY235" s="116"/>
      <c r="BZ235" s="116"/>
      <c r="CA235" s="116"/>
      <c r="CB235" s="116"/>
      <c r="CC235" s="116"/>
      <c r="CD235" s="116"/>
      <c r="CE235" s="116"/>
      <c r="CF235" s="116"/>
      <c r="CG235" s="116"/>
      <c r="CH235" s="116"/>
      <c r="CI235" s="116"/>
      <c r="CJ235" s="116"/>
      <c r="CK235" s="116"/>
      <c r="CL235" s="116"/>
      <c r="CM235" s="116"/>
      <c r="CN235" s="116"/>
      <c r="CO235" s="116"/>
      <c r="CP235" s="116"/>
    </row>
    <row r="236" spans="1:94" ht="19.5" customHeight="1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  <c r="AC236" s="116"/>
      <c r="AD236" s="116"/>
      <c r="AE236" s="116"/>
      <c r="AF236" s="116"/>
      <c r="AG236" s="116"/>
      <c r="AH236" s="116"/>
      <c r="AI236" s="116"/>
      <c r="AJ236" s="116"/>
      <c r="AK236" s="116"/>
      <c r="AL236" s="116"/>
      <c r="AM236" s="116"/>
      <c r="AN236" s="116"/>
      <c r="AO236" s="116"/>
      <c r="AP236" s="116"/>
      <c r="AQ236" s="116"/>
      <c r="AR236" s="116"/>
      <c r="AS236" s="116"/>
      <c r="AT236" s="116"/>
      <c r="AU236" s="116"/>
      <c r="AV236" s="116"/>
      <c r="AW236" s="116"/>
      <c r="AX236" s="116"/>
      <c r="AY236" s="116"/>
      <c r="AZ236" s="116"/>
      <c r="BA236" s="116"/>
      <c r="BB236" s="116"/>
      <c r="BC236" s="116"/>
      <c r="BD236" s="116"/>
      <c r="BE236" s="116"/>
      <c r="BF236" s="116"/>
      <c r="BG236" s="116"/>
      <c r="BH236" s="116"/>
      <c r="BI236" s="116"/>
      <c r="BJ236" s="116"/>
      <c r="BK236" s="116"/>
      <c r="BL236" s="116"/>
      <c r="BM236" s="116"/>
      <c r="BN236" s="116"/>
      <c r="BO236" s="116"/>
      <c r="BP236" s="116"/>
      <c r="BQ236" s="116"/>
      <c r="BR236" s="116"/>
      <c r="BS236" s="116"/>
      <c r="BT236" s="116"/>
      <c r="BU236" s="116"/>
      <c r="BV236" s="116"/>
      <c r="BW236" s="116"/>
      <c r="BX236" s="116"/>
      <c r="BY236" s="116"/>
      <c r="BZ236" s="116"/>
      <c r="CA236" s="116"/>
      <c r="CB236" s="116"/>
      <c r="CC236" s="116"/>
      <c r="CD236" s="116"/>
      <c r="CE236" s="116"/>
      <c r="CF236" s="116"/>
      <c r="CG236" s="116"/>
      <c r="CH236" s="116"/>
      <c r="CI236" s="116"/>
      <c r="CJ236" s="116"/>
      <c r="CK236" s="116"/>
      <c r="CL236" s="116"/>
      <c r="CM236" s="116"/>
      <c r="CN236" s="116"/>
      <c r="CO236" s="116"/>
      <c r="CP236" s="116"/>
    </row>
    <row r="237" spans="1:94" ht="19.5" customHeight="1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116"/>
      <c r="AB237" s="116"/>
      <c r="AC237" s="116"/>
      <c r="AD237" s="116"/>
      <c r="AE237" s="116"/>
      <c r="AF237" s="116"/>
      <c r="AG237" s="116"/>
      <c r="AH237" s="116"/>
      <c r="AI237" s="116"/>
      <c r="AJ237" s="116"/>
      <c r="AK237" s="116"/>
      <c r="AL237" s="116"/>
      <c r="AM237" s="116"/>
      <c r="AN237" s="116"/>
      <c r="AO237" s="116"/>
      <c r="AP237" s="116"/>
      <c r="AQ237" s="116"/>
      <c r="AR237" s="116"/>
      <c r="AS237" s="116"/>
      <c r="AT237" s="116"/>
      <c r="AU237" s="116"/>
      <c r="AV237" s="116"/>
      <c r="AW237" s="116"/>
      <c r="AX237" s="116"/>
      <c r="AY237" s="116"/>
      <c r="AZ237" s="116"/>
      <c r="BA237" s="116"/>
      <c r="BB237" s="116"/>
      <c r="BC237" s="116"/>
      <c r="BD237" s="116"/>
      <c r="BE237" s="116"/>
      <c r="BF237" s="116"/>
      <c r="BG237" s="116"/>
      <c r="BH237" s="116"/>
      <c r="BI237" s="116"/>
      <c r="BJ237" s="116"/>
      <c r="BK237" s="116"/>
      <c r="BL237" s="116"/>
      <c r="BM237" s="116"/>
      <c r="BN237" s="116"/>
      <c r="BO237" s="116"/>
      <c r="BP237" s="116"/>
      <c r="BQ237" s="116"/>
      <c r="BR237" s="116"/>
      <c r="BS237" s="116"/>
      <c r="BT237" s="116"/>
      <c r="BU237" s="116"/>
      <c r="BV237" s="116"/>
      <c r="BW237" s="116"/>
      <c r="BX237" s="116"/>
      <c r="BY237" s="116"/>
      <c r="BZ237" s="116"/>
      <c r="CA237" s="116"/>
      <c r="CB237" s="116"/>
      <c r="CC237" s="116"/>
      <c r="CD237" s="116"/>
      <c r="CE237" s="116"/>
      <c r="CF237" s="116"/>
      <c r="CG237" s="116"/>
      <c r="CH237" s="116"/>
      <c r="CI237" s="116"/>
      <c r="CJ237" s="116"/>
      <c r="CK237" s="116"/>
      <c r="CL237" s="116"/>
      <c r="CM237" s="116"/>
      <c r="CN237" s="116"/>
      <c r="CO237" s="116"/>
      <c r="CP237" s="116"/>
    </row>
    <row r="238" spans="1:94" ht="19.5" customHeight="1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  <c r="AA238" s="116"/>
      <c r="AB238" s="116"/>
      <c r="AC238" s="116"/>
      <c r="AD238" s="116"/>
      <c r="AE238" s="116"/>
      <c r="AF238" s="116"/>
      <c r="AG238" s="116"/>
      <c r="AH238" s="116"/>
      <c r="AI238" s="116"/>
      <c r="AJ238" s="116"/>
      <c r="AK238" s="116"/>
      <c r="AL238" s="116"/>
      <c r="AM238" s="116"/>
      <c r="AN238" s="116"/>
      <c r="AO238" s="116"/>
      <c r="AP238" s="116"/>
      <c r="AQ238" s="116"/>
      <c r="AR238" s="116"/>
      <c r="AS238" s="116"/>
      <c r="AT238" s="116"/>
      <c r="AU238" s="116"/>
      <c r="AV238" s="116"/>
      <c r="AW238" s="116"/>
      <c r="AX238" s="116"/>
      <c r="AY238" s="116"/>
      <c r="AZ238" s="116"/>
      <c r="BA238" s="116"/>
      <c r="BB238" s="116"/>
      <c r="BC238" s="116"/>
      <c r="BD238" s="116"/>
      <c r="BE238" s="116"/>
      <c r="BF238" s="116"/>
      <c r="BG238" s="116"/>
      <c r="BH238" s="116"/>
      <c r="BI238" s="116"/>
      <c r="BJ238" s="116"/>
      <c r="BK238" s="116"/>
      <c r="BL238" s="116"/>
      <c r="BM238" s="116"/>
      <c r="BN238" s="116"/>
      <c r="BO238" s="116"/>
      <c r="BP238" s="116"/>
      <c r="BQ238" s="116"/>
      <c r="BR238" s="116"/>
      <c r="BS238" s="116"/>
      <c r="BT238" s="116"/>
      <c r="BU238" s="116"/>
      <c r="BV238" s="116"/>
      <c r="BW238" s="116"/>
      <c r="BX238" s="116"/>
      <c r="BY238" s="116"/>
      <c r="BZ238" s="116"/>
      <c r="CA238" s="116"/>
      <c r="CB238" s="116"/>
      <c r="CC238" s="116"/>
      <c r="CD238" s="116"/>
      <c r="CE238" s="116"/>
      <c r="CF238" s="116"/>
      <c r="CG238" s="116"/>
      <c r="CH238" s="116"/>
      <c r="CI238" s="116"/>
      <c r="CJ238" s="116"/>
      <c r="CK238" s="116"/>
      <c r="CL238" s="116"/>
      <c r="CM238" s="116"/>
      <c r="CN238" s="116"/>
      <c r="CO238" s="116"/>
      <c r="CP238" s="116"/>
    </row>
    <row r="239" spans="1:94" ht="19.5" customHeight="1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  <c r="AA239" s="116"/>
      <c r="AB239" s="116"/>
      <c r="AC239" s="116"/>
      <c r="AD239" s="116"/>
      <c r="AE239" s="116"/>
      <c r="AF239" s="116"/>
      <c r="AG239" s="116"/>
      <c r="AH239" s="116"/>
      <c r="AI239" s="116"/>
      <c r="AJ239" s="116"/>
      <c r="AK239" s="116"/>
      <c r="AL239" s="116"/>
      <c r="AM239" s="116"/>
      <c r="AN239" s="116"/>
      <c r="AO239" s="116"/>
      <c r="AP239" s="116"/>
      <c r="AQ239" s="116"/>
      <c r="AR239" s="116"/>
      <c r="AS239" s="116"/>
      <c r="AT239" s="116"/>
      <c r="AU239" s="116"/>
      <c r="AV239" s="116"/>
      <c r="AW239" s="116"/>
      <c r="AX239" s="116"/>
      <c r="AY239" s="116"/>
      <c r="AZ239" s="116"/>
      <c r="BA239" s="116"/>
      <c r="BB239" s="116"/>
      <c r="BC239" s="116"/>
      <c r="BD239" s="116"/>
      <c r="BE239" s="116"/>
      <c r="BF239" s="116"/>
      <c r="BG239" s="116"/>
      <c r="BH239" s="116"/>
      <c r="BI239" s="116"/>
      <c r="BJ239" s="116"/>
      <c r="BK239" s="116"/>
      <c r="BL239" s="116"/>
      <c r="BM239" s="116"/>
      <c r="BN239" s="116"/>
      <c r="BO239" s="116"/>
      <c r="BP239" s="116"/>
      <c r="BQ239" s="116"/>
      <c r="BR239" s="116"/>
      <c r="BS239" s="116"/>
      <c r="BT239" s="116"/>
      <c r="BU239" s="116"/>
      <c r="BV239" s="116"/>
      <c r="BW239" s="116"/>
      <c r="BX239" s="116"/>
      <c r="BY239" s="116"/>
      <c r="BZ239" s="116"/>
      <c r="CA239" s="116"/>
      <c r="CB239" s="116"/>
      <c r="CC239" s="116"/>
      <c r="CD239" s="116"/>
      <c r="CE239" s="116"/>
      <c r="CF239" s="116"/>
      <c r="CG239" s="116"/>
      <c r="CH239" s="116"/>
      <c r="CI239" s="116"/>
      <c r="CJ239" s="116"/>
      <c r="CK239" s="116"/>
      <c r="CL239" s="116"/>
      <c r="CM239" s="116"/>
      <c r="CN239" s="116"/>
      <c r="CO239" s="116"/>
      <c r="CP239" s="116"/>
    </row>
    <row r="240" spans="1:94" ht="19.5" customHeight="1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  <c r="AA240" s="116"/>
      <c r="AB240" s="116"/>
      <c r="AC240" s="116"/>
      <c r="AD240" s="116"/>
      <c r="AE240" s="116"/>
      <c r="AF240" s="116"/>
      <c r="AG240" s="116"/>
      <c r="AH240" s="116"/>
      <c r="AI240" s="116"/>
      <c r="AJ240" s="116"/>
      <c r="AK240" s="116"/>
      <c r="AL240" s="116"/>
      <c r="AM240" s="116"/>
      <c r="AN240" s="116"/>
      <c r="AO240" s="116"/>
      <c r="AP240" s="116"/>
      <c r="AQ240" s="116"/>
      <c r="AR240" s="116"/>
      <c r="AS240" s="116"/>
      <c r="AT240" s="116"/>
      <c r="AU240" s="116"/>
      <c r="AV240" s="116"/>
      <c r="AW240" s="116"/>
      <c r="AX240" s="116"/>
      <c r="AY240" s="116"/>
      <c r="AZ240" s="116"/>
      <c r="BA240" s="116"/>
      <c r="BB240" s="116"/>
      <c r="BC240" s="116"/>
      <c r="BD240" s="116"/>
      <c r="BE240" s="116"/>
      <c r="BF240" s="116"/>
      <c r="BG240" s="116"/>
      <c r="BH240" s="116"/>
      <c r="BI240" s="116"/>
      <c r="BJ240" s="116"/>
      <c r="BK240" s="116"/>
      <c r="BL240" s="116"/>
      <c r="BM240" s="116"/>
      <c r="BN240" s="116"/>
      <c r="BO240" s="116"/>
      <c r="BP240" s="116"/>
      <c r="BQ240" s="116"/>
      <c r="BR240" s="116"/>
      <c r="BS240" s="116"/>
      <c r="BT240" s="116"/>
      <c r="BU240" s="116"/>
      <c r="BV240" s="116"/>
      <c r="BW240" s="116"/>
      <c r="BX240" s="116"/>
      <c r="BY240" s="116"/>
      <c r="BZ240" s="116"/>
      <c r="CA240" s="116"/>
      <c r="CB240" s="116"/>
      <c r="CC240" s="116"/>
      <c r="CD240" s="116"/>
      <c r="CE240" s="116"/>
      <c r="CF240" s="116"/>
      <c r="CG240" s="116"/>
      <c r="CH240" s="116"/>
      <c r="CI240" s="116"/>
      <c r="CJ240" s="116"/>
      <c r="CK240" s="116"/>
      <c r="CL240" s="116"/>
      <c r="CM240" s="116"/>
      <c r="CN240" s="116"/>
      <c r="CO240" s="116"/>
      <c r="CP240" s="116"/>
    </row>
    <row r="241" spans="1:94" ht="19.5" customHeight="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  <c r="AB241" s="116"/>
      <c r="AC241" s="116"/>
      <c r="AD241" s="116"/>
      <c r="AE241" s="116"/>
      <c r="AF241" s="116"/>
      <c r="AG241" s="116"/>
      <c r="AH241" s="116"/>
      <c r="AI241" s="116"/>
      <c r="AJ241" s="116"/>
      <c r="AK241" s="116"/>
      <c r="AL241" s="116"/>
      <c r="AM241" s="116"/>
      <c r="AN241" s="116"/>
      <c r="AO241" s="116"/>
      <c r="AP241" s="116"/>
      <c r="AQ241" s="116"/>
      <c r="AR241" s="116"/>
      <c r="AS241" s="116"/>
      <c r="AT241" s="116"/>
      <c r="AU241" s="116"/>
      <c r="AV241" s="116"/>
      <c r="AW241" s="116"/>
      <c r="AX241" s="116"/>
      <c r="AY241" s="116"/>
      <c r="AZ241" s="116"/>
      <c r="BA241" s="116"/>
      <c r="BB241" s="116"/>
      <c r="BC241" s="116"/>
      <c r="BD241" s="116"/>
      <c r="BE241" s="116"/>
      <c r="BF241" s="116"/>
      <c r="BG241" s="116"/>
      <c r="BH241" s="116"/>
      <c r="BI241" s="116"/>
      <c r="BJ241" s="116"/>
      <c r="BK241" s="116"/>
      <c r="BL241" s="116"/>
      <c r="BM241" s="116"/>
      <c r="BN241" s="116"/>
      <c r="BO241" s="116"/>
      <c r="BP241" s="116"/>
      <c r="BQ241" s="116"/>
      <c r="BR241" s="116"/>
      <c r="BS241" s="116"/>
      <c r="BT241" s="116"/>
      <c r="BU241" s="116"/>
      <c r="BV241" s="116"/>
      <c r="BW241" s="116"/>
      <c r="BX241" s="116"/>
      <c r="BY241" s="116"/>
      <c r="BZ241" s="116"/>
      <c r="CA241" s="116"/>
      <c r="CB241" s="116"/>
      <c r="CC241" s="116"/>
      <c r="CD241" s="116"/>
      <c r="CE241" s="116"/>
      <c r="CF241" s="116"/>
      <c r="CG241" s="116"/>
      <c r="CH241" s="116"/>
      <c r="CI241" s="116"/>
      <c r="CJ241" s="116"/>
      <c r="CK241" s="116"/>
      <c r="CL241" s="116"/>
      <c r="CM241" s="116"/>
      <c r="CN241" s="116"/>
      <c r="CO241" s="116"/>
      <c r="CP241" s="116"/>
    </row>
    <row r="242" spans="1:94" ht="19.5" customHeight="1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  <c r="AA242" s="116"/>
      <c r="AB242" s="116"/>
      <c r="AC242" s="116"/>
      <c r="AD242" s="116"/>
      <c r="AE242" s="116"/>
      <c r="AF242" s="116"/>
      <c r="AG242" s="116"/>
      <c r="AH242" s="116"/>
      <c r="AI242" s="116"/>
      <c r="AJ242" s="116"/>
      <c r="AK242" s="116"/>
      <c r="AL242" s="116"/>
      <c r="AM242" s="116"/>
      <c r="AN242" s="116"/>
      <c r="AO242" s="116"/>
      <c r="AP242" s="116"/>
      <c r="AQ242" s="116"/>
      <c r="AR242" s="116"/>
      <c r="AS242" s="116"/>
      <c r="AT242" s="116"/>
      <c r="AU242" s="116"/>
      <c r="AV242" s="116"/>
      <c r="AW242" s="116"/>
      <c r="AX242" s="116"/>
      <c r="AY242" s="116"/>
      <c r="AZ242" s="116"/>
      <c r="BA242" s="116"/>
      <c r="BB242" s="116"/>
      <c r="BC242" s="116"/>
      <c r="BD242" s="116"/>
      <c r="BE242" s="116"/>
      <c r="BF242" s="116"/>
      <c r="BG242" s="116"/>
      <c r="BH242" s="116"/>
      <c r="BI242" s="116"/>
      <c r="BJ242" s="116"/>
      <c r="BK242" s="116"/>
      <c r="BL242" s="116"/>
      <c r="BM242" s="116"/>
      <c r="BN242" s="116"/>
      <c r="BO242" s="116"/>
      <c r="BP242" s="116"/>
      <c r="BQ242" s="116"/>
      <c r="BR242" s="116"/>
      <c r="BS242" s="116"/>
      <c r="BT242" s="116"/>
      <c r="BU242" s="116"/>
      <c r="BV242" s="116"/>
      <c r="BW242" s="116"/>
      <c r="BX242" s="116"/>
      <c r="BY242" s="116"/>
      <c r="BZ242" s="116"/>
      <c r="CA242" s="116"/>
      <c r="CB242" s="116"/>
      <c r="CC242" s="116"/>
      <c r="CD242" s="116"/>
      <c r="CE242" s="116"/>
      <c r="CF242" s="116"/>
      <c r="CG242" s="116"/>
      <c r="CH242" s="116"/>
      <c r="CI242" s="116"/>
      <c r="CJ242" s="116"/>
      <c r="CK242" s="116"/>
      <c r="CL242" s="116"/>
      <c r="CM242" s="116"/>
      <c r="CN242" s="116"/>
      <c r="CO242" s="116"/>
      <c r="CP242" s="116"/>
    </row>
    <row r="243" spans="1:94" ht="19.5" customHeight="1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  <c r="AA243" s="116"/>
      <c r="AB243" s="116"/>
      <c r="AC243" s="116"/>
      <c r="AD243" s="116"/>
      <c r="AE243" s="116"/>
      <c r="AF243" s="116"/>
      <c r="AG243" s="116"/>
      <c r="AH243" s="116"/>
      <c r="AI243" s="116"/>
      <c r="AJ243" s="116"/>
      <c r="AK243" s="116"/>
      <c r="AL243" s="116"/>
      <c r="AM243" s="116"/>
      <c r="AN243" s="116"/>
      <c r="AO243" s="116"/>
      <c r="AP243" s="116"/>
      <c r="AQ243" s="116"/>
      <c r="AR243" s="116"/>
      <c r="AS243" s="116"/>
      <c r="AT243" s="116"/>
      <c r="AU243" s="116"/>
      <c r="AV243" s="116"/>
      <c r="AW243" s="116"/>
      <c r="AX243" s="116"/>
      <c r="AY243" s="116"/>
      <c r="AZ243" s="116"/>
      <c r="BA243" s="116"/>
      <c r="BB243" s="116"/>
      <c r="BC243" s="116"/>
      <c r="BD243" s="116"/>
      <c r="BE243" s="116"/>
      <c r="BF243" s="116"/>
      <c r="BG243" s="116"/>
      <c r="BH243" s="116"/>
      <c r="BI243" s="116"/>
      <c r="BJ243" s="116"/>
      <c r="BK243" s="116"/>
      <c r="BL243" s="116"/>
      <c r="BM243" s="116"/>
      <c r="BN243" s="116"/>
      <c r="BO243" s="116"/>
      <c r="BP243" s="116"/>
      <c r="BQ243" s="116"/>
      <c r="BR243" s="116"/>
      <c r="BS243" s="116"/>
      <c r="BT243" s="116"/>
      <c r="BU243" s="116"/>
      <c r="BV243" s="116"/>
      <c r="BW243" s="116"/>
      <c r="BX243" s="116"/>
      <c r="BY243" s="116"/>
      <c r="BZ243" s="116"/>
      <c r="CA243" s="116"/>
      <c r="CB243" s="116"/>
      <c r="CC243" s="116"/>
      <c r="CD243" s="116"/>
      <c r="CE243" s="116"/>
      <c r="CF243" s="116"/>
      <c r="CG243" s="116"/>
      <c r="CH243" s="116"/>
      <c r="CI243" s="116"/>
      <c r="CJ243" s="116"/>
      <c r="CK243" s="116"/>
      <c r="CL243" s="116"/>
      <c r="CM243" s="116"/>
      <c r="CN243" s="116"/>
      <c r="CO243" s="116"/>
      <c r="CP243" s="116"/>
    </row>
    <row r="244" spans="1:94" ht="19.5" customHeight="1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  <c r="AA244" s="116"/>
      <c r="AB244" s="116"/>
      <c r="AC244" s="116"/>
      <c r="AD244" s="116"/>
      <c r="AE244" s="116"/>
      <c r="AF244" s="116"/>
      <c r="AG244" s="116"/>
      <c r="AH244" s="116"/>
      <c r="AI244" s="116"/>
      <c r="AJ244" s="116"/>
      <c r="AK244" s="116"/>
      <c r="AL244" s="116"/>
      <c r="AM244" s="116"/>
      <c r="AN244" s="116"/>
      <c r="AO244" s="116"/>
      <c r="AP244" s="116"/>
      <c r="AQ244" s="116"/>
      <c r="AR244" s="116"/>
      <c r="AS244" s="116"/>
      <c r="AT244" s="116"/>
      <c r="AU244" s="116"/>
      <c r="AV244" s="116"/>
      <c r="AW244" s="116"/>
      <c r="AX244" s="116"/>
      <c r="AY244" s="116"/>
      <c r="AZ244" s="116"/>
      <c r="BA244" s="116"/>
      <c r="BB244" s="116"/>
      <c r="BC244" s="116"/>
      <c r="BD244" s="116"/>
      <c r="BE244" s="116"/>
      <c r="BF244" s="116"/>
      <c r="BG244" s="116"/>
      <c r="BH244" s="116"/>
      <c r="BI244" s="116"/>
      <c r="BJ244" s="116"/>
      <c r="BK244" s="116"/>
      <c r="BL244" s="116"/>
      <c r="BM244" s="116"/>
      <c r="BN244" s="116"/>
      <c r="BO244" s="116"/>
      <c r="BP244" s="116"/>
      <c r="BQ244" s="116"/>
      <c r="BR244" s="116"/>
      <c r="BS244" s="116"/>
      <c r="BT244" s="116"/>
      <c r="BU244" s="116"/>
      <c r="BV244" s="116"/>
      <c r="BW244" s="116"/>
      <c r="BX244" s="116"/>
      <c r="BY244" s="116"/>
      <c r="BZ244" s="116"/>
      <c r="CA244" s="116"/>
      <c r="CB244" s="116"/>
      <c r="CC244" s="116"/>
      <c r="CD244" s="116"/>
      <c r="CE244" s="116"/>
      <c r="CF244" s="116"/>
      <c r="CG244" s="116"/>
      <c r="CH244" s="116"/>
      <c r="CI244" s="116"/>
      <c r="CJ244" s="116"/>
      <c r="CK244" s="116"/>
      <c r="CL244" s="116"/>
      <c r="CM244" s="116"/>
      <c r="CN244" s="116"/>
      <c r="CO244" s="116"/>
      <c r="CP244" s="116"/>
    </row>
    <row r="245" spans="1:94" ht="19.5" customHeight="1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  <c r="AA245" s="116"/>
      <c r="AB245" s="116"/>
      <c r="AC245" s="116"/>
      <c r="AD245" s="116"/>
      <c r="AE245" s="116"/>
      <c r="AF245" s="116"/>
      <c r="AG245" s="116"/>
      <c r="AH245" s="116"/>
      <c r="AI245" s="116"/>
      <c r="AJ245" s="116"/>
      <c r="AK245" s="116"/>
      <c r="AL245" s="116"/>
      <c r="AM245" s="116"/>
      <c r="AN245" s="116"/>
      <c r="AO245" s="116"/>
      <c r="AP245" s="116"/>
      <c r="AQ245" s="116"/>
      <c r="AR245" s="116"/>
      <c r="AS245" s="116"/>
      <c r="AT245" s="116"/>
      <c r="AU245" s="116"/>
      <c r="AV245" s="116"/>
      <c r="AW245" s="116"/>
      <c r="AX245" s="116"/>
      <c r="AY245" s="116"/>
      <c r="AZ245" s="116"/>
      <c r="BA245" s="116"/>
      <c r="BB245" s="116"/>
      <c r="BC245" s="116"/>
      <c r="BD245" s="116"/>
      <c r="BE245" s="116"/>
      <c r="BF245" s="116"/>
      <c r="BG245" s="116"/>
      <c r="BH245" s="116"/>
      <c r="BI245" s="116"/>
      <c r="BJ245" s="116"/>
      <c r="BK245" s="116"/>
      <c r="BL245" s="116"/>
      <c r="BM245" s="116"/>
      <c r="BN245" s="116"/>
      <c r="BO245" s="116"/>
      <c r="BP245" s="116"/>
      <c r="BQ245" s="116"/>
      <c r="BR245" s="116"/>
      <c r="BS245" s="116"/>
      <c r="BT245" s="116"/>
      <c r="BU245" s="116"/>
      <c r="BV245" s="116"/>
      <c r="BW245" s="116"/>
      <c r="BX245" s="116"/>
      <c r="BY245" s="116"/>
      <c r="BZ245" s="116"/>
      <c r="CA245" s="116"/>
      <c r="CB245" s="116"/>
      <c r="CC245" s="116"/>
      <c r="CD245" s="116"/>
      <c r="CE245" s="116"/>
      <c r="CF245" s="116"/>
      <c r="CG245" s="116"/>
      <c r="CH245" s="116"/>
      <c r="CI245" s="116"/>
      <c r="CJ245" s="116"/>
      <c r="CK245" s="116"/>
      <c r="CL245" s="116"/>
      <c r="CM245" s="116"/>
      <c r="CN245" s="116"/>
      <c r="CO245" s="116"/>
      <c r="CP245" s="116"/>
    </row>
    <row r="246" spans="1:94" ht="19.5" customHeight="1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  <c r="AA246" s="116"/>
      <c r="AB246" s="116"/>
      <c r="AC246" s="116"/>
      <c r="AD246" s="116"/>
      <c r="AE246" s="116"/>
      <c r="AF246" s="116"/>
      <c r="AG246" s="116"/>
      <c r="AH246" s="116"/>
      <c r="AI246" s="116"/>
      <c r="AJ246" s="116"/>
      <c r="AK246" s="116"/>
      <c r="AL246" s="116"/>
      <c r="AM246" s="116"/>
      <c r="AN246" s="116"/>
      <c r="AO246" s="116"/>
      <c r="AP246" s="116"/>
      <c r="AQ246" s="116"/>
      <c r="AR246" s="116"/>
      <c r="AS246" s="116"/>
      <c r="AT246" s="116"/>
      <c r="AU246" s="116"/>
      <c r="AV246" s="116"/>
      <c r="AW246" s="116"/>
      <c r="AX246" s="116"/>
      <c r="AY246" s="116"/>
      <c r="AZ246" s="116"/>
      <c r="BA246" s="116"/>
      <c r="BB246" s="116"/>
      <c r="BC246" s="116"/>
      <c r="BD246" s="116"/>
      <c r="BE246" s="116"/>
      <c r="BF246" s="116"/>
      <c r="BG246" s="116"/>
      <c r="BH246" s="116"/>
      <c r="BI246" s="116"/>
      <c r="BJ246" s="116"/>
      <c r="BK246" s="116"/>
      <c r="BL246" s="116"/>
      <c r="BM246" s="116"/>
      <c r="BN246" s="116"/>
      <c r="BO246" s="116"/>
      <c r="BP246" s="116"/>
      <c r="BQ246" s="116"/>
      <c r="BR246" s="116"/>
      <c r="BS246" s="116"/>
      <c r="BT246" s="116"/>
      <c r="BU246" s="116"/>
      <c r="BV246" s="116"/>
      <c r="BW246" s="116"/>
      <c r="BX246" s="116"/>
      <c r="BY246" s="116"/>
      <c r="BZ246" s="116"/>
      <c r="CA246" s="116"/>
      <c r="CB246" s="116"/>
      <c r="CC246" s="116"/>
      <c r="CD246" s="116"/>
      <c r="CE246" s="116"/>
      <c r="CF246" s="116"/>
      <c r="CG246" s="116"/>
      <c r="CH246" s="116"/>
      <c r="CI246" s="116"/>
      <c r="CJ246" s="116"/>
      <c r="CK246" s="116"/>
      <c r="CL246" s="116"/>
      <c r="CM246" s="116"/>
      <c r="CN246" s="116"/>
      <c r="CO246" s="116"/>
      <c r="CP246" s="116"/>
    </row>
    <row r="247" spans="1:94" ht="19.5" customHeight="1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  <c r="AA247" s="116"/>
      <c r="AB247" s="116"/>
      <c r="AC247" s="116"/>
      <c r="AD247" s="116"/>
      <c r="AE247" s="116"/>
      <c r="AF247" s="116"/>
      <c r="AG247" s="116"/>
      <c r="AH247" s="116"/>
      <c r="AI247" s="116"/>
      <c r="AJ247" s="116"/>
      <c r="AK247" s="116"/>
      <c r="AL247" s="116"/>
      <c r="AM247" s="116"/>
      <c r="AN247" s="116"/>
      <c r="AO247" s="116"/>
      <c r="AP247" s="116"/>
      <c r="AQ247" s="116"/>
      <c r="AR247" s="116"/>
      <c r="AS247" s="116"/>
      <c r="AT247" s="116"/>
      <c r="AU247" s="116"/>
      <c r="AV247" s="116"/>
      <c r="AW247" s="116"/>
      <c r="AX247" s="116"/>
      <c r="AY247" s="116"/>
      <c r="AZ247" s="116"/>
      <c r="BA247" s="116"/>
      <c r="BB247" s="116"/>
      <c r="BC247" s="116"/>
      <c r="BD247" s="116"/>
      <c r="BE247" s="116"/>
      <c r="BF247" s="116"/>
      <c r="BG247" s="116"/>
      <c r="BH247" s="116"/>
      <c r="BI247" s="116"/>
      <c r="BJ247" s="116"/>
      <c r="BK247" s="116"/>
      <c r="BL247" s="116"/>
      <c r="BM247" s="116"/>
      <c r="BN247" s="116"/>
      <c r="BO247" s="116"/>
      <c r="BP247" s="116"/>
      <c r="BQ247" s="116"/>
      <c r="BR247" s="116"/>
      <c r="BS247" s="116"/>
      <c r="BT247" s="116"/>
      <c r="BU247" s="116"/>
      <c r="BV247" s="116"/>
      <c r="BW247" s="116"/>
      <c r="BX247" s="116"/>
      <c r="BY247" s="116"/>
      <c r="BZ247" s="116"/>
      <c r="CA247" s="116"/>
      <c r="CB247" s="116"/>
      <c r="CC247" s="116"/>
      <c r="CD247" s="116"/>
      <c r="CE247" s="116"/>
      <c r="CF247" s="116"/>
      <c r="CG247" s="116"/>
      <c r="CH247" s="116"/>
      <c r="CI247" s="116"/>
      <c r="CJ247" s="116"/>
      <c r="CK247" s="116"/>
      <c r="CL247" s="116"/>
      <c r="CM247" s="116"/>
      <c r="CN247" s="116"/>
      <c r="CO247" s="116"/>
      <c r="CP247" s="116"/>
    </row>
    <row r="248" spans="1:94" ht="19.5" customHeight="1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  <c r="AG248" s="116"/>
      <c r="AH248" s="116"/>
      <c r="AI248" s="116"/>
      <c r="AJ248" s="116"/>
      <c r="AK248" s="116"/>
      <c r="AL248" s="116"/>
      <c r="AM248" s="116"/>
      <c r="AN248" s="116"/>
      <c r="AO248" s="116"/>
      <c r="AP248" s="116"/>
      <c r="AQ248" s="116"/>
      <c r="AR248" s="116"/>
      <c r="AS248" s="116"/>
      <c r="AT248" s="116"/>
      <c r="AU248" s="116"/>
      <c r="AV248" s="116"/>
      <c r="AW248" s="116"/>
      <c r="AX248" s="116"/>
      <c r="AY248" s="116"/>
      <c r="AZ248" s="116"/>
      <c r="BA248" s="116"/>
      <c r="BB248" s="116"/>
      <c r="BC248" s="116"/>
      <c r="BD248" s="116"/>
      <c r="BE248" s="116"/>
      <c r="BF248" s="116"/>
      <c r="BG248" s="116"/>
      <c r="BH248" s="116"/>
      <c r="BI248" s="116"/>
      <c r="BJ248" s="116"/>
      <c r="BK248" s="116"/>
      <c r="BL248" s="116"/>
      <c r="BM248" s="116"/>
      <c r="BN248" s="116"/>
      <c r="BO248" s="116"/>
      <c r="BP248" s="116"/>
      <c r="BQ248" s="116"/>
      <c r="BR248" s="116"/>
      <c r="BS248" s="116"/>
      <c r="BT248" s="116"/>
      <c r="BU248" s="116"/>
      <c r="BV248" s="116"/>
      <c r="BW248" s="116"/>
      <c r="BX248" s="116"/>
      <c r="BY248" s="116"/>
      <c r="BZ248" s="116"/>
      <c r="CA248" s="116"/>
      <c r="CB248" s="116"/>
      <c r="CC248" s="116"/>
      <c r="CD248" s="116"/>
      <c r="CE248" s="116"/>
      <c r="CF248" s="116"/>
      <c r="CG248" s="116"/>
      <c r="CH248" s="116"/>
      <c r="CI248" s="116"/>
      <c r="CJ248" s="116"/>
      <c r="CK248" s="116"/>
      <c r="CL248" s="116"/>
      <c r="CM248" s="116"/>
      <c r="CN248" s="116"/>
      <c r="CO248" s="116"/>
      <c r="CP248" s="116"/>
    </row>
    <row r="249" spans="1:94" ht="19.5" customHeight="1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  <c r="AA249" s="116"/>
      <c r="AB249" s="116"/>
      <c r="AC249" s="116"/>
      <c r="AD249" s="116"/>
      <c r="AE249" s="116"/>
      <c r="AF249" s="116"/>
      <c r="AG249" s="116"/>
      <c r="AH249" s="116"/>
      <c r="AI249" s="116"/>
      <c r="AJ249" s="116"/>
      <c r="AK249" s="116"/>
      <c r="AL249" s="116"/>
      <c r="AM249" s="116"/>
      <c r="AN249" s="116"/>
      <c r="AO249" s="116"/>
      <c r="AP249" s="116"/>
      <c r="AQ249" s="116"/>
      <c r="AR249" s="116"/>
      <c r="AS249" s="116"/>
      <c r="AT249" s="116"/>
      <c r="AU249" s="116"/>
      <c r="AV249" s="116"/>
      <c r="AW249" s="116"/>
      <c r="AX249" s="116"/>
      <c r="AY249" s="116"/>
      <c r="AZ249" s="116"/>
      <c r="BA249" s="116"/>
      <c r="BB249" s="116"/>
      <c r="BC249" s="116"/>
      <c r="BD249" s="116"/>
      <c r="BE249" s="116"/>
      <c r="BF249" s="116"/>
      <c r="BG249" s="116"/>
      <c r="BH249" s="116"/>
      <c r="BI249" s="116"/>
      <c r="BJ249" s="116"/>
      <c r="BK249" s="116"/>
      <c r="BL249" s="116"/>
      <c r="BM249" s="116"/>
      <c r="BN249" s="116"/>
      <c r="BO249" s="116"/>
      <c r="BP249" s="116"/>
      <c r="BQ249" s="116"/>
      <c r="BR249" s="116"/>
      <c r="BS249" s="116"/>
      <c r="BT249" s="116"/>
      <c r="BU249" s="116"/>
      <c r="BV249" s="116"/>
      <c r="BW249" s="116"/>
      <c r="BX249" s="116"/>
      <c r="BY249" s="116"/>
      <c r="BZ249" s="116"/>
      <c r="CA249" s="116"/>
      <c r="CB249" s="116"/>
      <c r="CC249" s="116"/>
      <c r="CD249" s="116"/>
      <c r="CE249" s="116"/>
      <c r="CF249" s="116"/>
      <c r="CG249" s="116"/>
      <c r="CH249" s="116"/>
      <c r="CI249" s="116"/>
      <c r="CJ249" s="116"/>
      <c r="CK249" s="116"/>
      <c r="CL249" s="116"/>
      <c r="CM249" s="116"/>
      <c r="CN249" s="116"/>
      <c r="CO249" s="116"/>
      <c r="CP249" s="116"/>
    </row>
    <row r="250" spans="1:94" ht="19.5" customHeight="1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  <c r="AA250" s="116"/>
      <c r="AB250" s="116"/>
      <c r="AC250" s="116"/>
      <c r="AD250" s="116"/>
      <c r="AE250" s="116"/>
      <c r="AF250" s="116"/>
      <c r="AG250" s="116"/>
      <c r="AH250" s="116"/>
      <c r="AI250" s="116"/>
      <c r="AJ250" s="116"/>
      <c r="AK250" s="116"/>
      <c r="AL250" s="116"/>
      <c r="AM250" s="116"/>
      <c r="AN250" s="116"/>
      <c r="AO250" s="116"/>
      <c r="AP250" s="116"/>
      <c r="AQ250" s="116"/>
      <c r="AR250" s="116"/>
      <c r="AS250" s="116"/>
      <c r="AT250" s="116"/>
      <c r="AU250" s="116"/>
      <c r="AV250" s="116"/>
      <c r="AW250" s="116"/>
      <c r="AX250" s="116"/>
      <c r="AY250" s="116"/>
      <c r="AZ250" s="116"/>
      <c r="BA250" s="116"/>
      <c r="BB250" s="116"/>
      <c r="BC250" s="116"/>
      <c r="BD250" s="116"/>
      <c r="BE250" s="116"/>
      <c r="BF250" s="116"/>
      <c r="BG250" s="116"/>
      <c r="BH250" s="116"/>
      <c r="BI250" s="116"/>
      <c r="BJ250" s="116"/>
      <c r="BK250" s="116"/>
      <c r="BL250" s="116"/>
      <c r="BM250" s="116"/>
      <c r="BN250" s="116"/>
      <c r="BO250" s="116"/>
      <c r="BP250" s="116"/>
      <c r="BQ250" s="116"/>
      <c r="BR250" s="116"/>
      <c r="BS250" s="116"/>
      <c r="BT250" s="116"/>
      <c r="BU250" s="116"/>
      <c r="BV250" s="116"/>
      <c r="BW250" s="116"/>
      <c r="BX250" s="116"/>
      <c r="BY250" s="116"/>
      <c r="BZ250" s="116"/>
      <c r="CA250" s="116"/>
      <c r="CB250" s="116"/>
      <c r="CC250" s="116"/>
      <c r="CD250" s="116"/>
      <c r="CE250" s="116"/>
      <c r="CF250" s="116"/>
      <c r="CG250" s="116"/>
      <c r="CH250" s="116"/>
      <c r="CI250" s="116"/>
      <c r="CJ250" s="116"/>
      <c r="CK250" s="116"/>
      <c r="CL250" s="116"/>
      <c r="CM250" s="116"/>
      <c r="CN250" s="116"/>
      <c r="CO250" s="116"/>
      <c r="CP250" s="116"/>
    </row>
    <row r="251" spans="1:94" ht="19.5" customHeight="1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  <c r="AA251" s="116"/>
      <c r="AB251" s="116"/>
      <c r="AC251" s="116"/>
      <c r="AD251" s="116"/>
      <c r="AE251" s="116"/>
      <c r="AF251" s="116"/>
      <c r="AG251" s="116"/>
      <c r="AH251" s="116"/>
      <c r="AI251" s="116"/>
      <c r="AJ251" s="116"/>
      <c r="AK251" s="116"/>
      <c r="AL251" s="116"/>
      <c r="AM251" s="116"/>
      <c r="AN251" s="116"/>
      <c r="AO251" s="116"/>
      <c r="AP251" s="116"/>
      <c r="AQ251" s="116"/>
      <c r="AR251" s="116"/>
      <c r="AS251" s="116"/>
      <c r="AT251" s="116"/>
      <c r="AU251" s="116"/>
      <c r="AV251" s="116"/>
      <c r="AW251" s="116"/>
      <c r="AX251" s="116"/>
      <c r="AY251" s="116"/>
      <c r="AZ251" s="116"/>
      <c r="BA251" s="116"/>
      <c r="BB251" s="116"/>
      <c r="BC251" s="116"/>
      <c r="BD251" s="116"/>
      <c r="BE251" s="116"/>
      <c r="BF251" s="116"/>
      <c r="BG251" s="116"/>
      <c r="BH251" s="116"/>
      <c r="BI251" s="116"/>
      <c r="BJ251" s="116"/>
      <c r="BK251" s="116"/>
      <c r="BL251" s="116"/>
      <c r="BM251" s="116"/>
      <c r="BN251" s="116"/>
      <c r="BO251" s="116"/>
      <c r="BP251" s="116"/>
      <c r="BQ251" s="116"/>
      <c r="BR251" s="116"/>
      <c r="BS251" s="116"/>
      <c r="BT251" s="116"/>
      <c r="BU251" s="116"/>
      <c r="BV251" s="116"/>
      <c r="BW251" s="116"/>
      <c r="BX251" s="116"/>
      <c r="BY251" s="116"/>
      <c r="BZ251" s="116"/>
      <c r="CA251" s="116"/>
      <c r="CB251" s="116"/>
      <c r="CC251" s="116"/>
      <c r="CD251" s="116"/>
      <c r="CE251" s="116"/>
      <c r="CF251" s="116"/>
      <c r="CG251" s="116"/>
      <c r="CH251" s="116"/>
      <c r="CI251" s="116"/>
      <c r="CJ251" s="116"/>
      <c r="CK251" s="116"/>
      <c r="CL251" s="116"/>
      <c r="CM251" s="116"/>
      <c r="CN251" s="116"/>
      <c r="CO251" s="116"/>
      <c r="CP251" s="116"/>
    </row>
    <row r="252" spans="1:94" ht="19.5" customHeight="1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  <c r="AB252" s="116"/>
      <c r="AC252" s="116"/>
      <c r="AD252" s="116"/>
      <c r="AE252" s="116"/>
      <c r="AF252" s="116"/>
      <c r="AG252" s="116"/>
      <c r="AH252" s="116"/>
      <c r="AI252" s="116"/>
      <c r="AJ252" s="116"/>
      <c r="AK252" s="116"/>
      <c r="AL252" s="116"/>
      <c r="AM252" s="116"/>
      <c r="AN252" s="116"/>
      <c r="AO252" s="116"/>
      <c r="AP252" s="116"/>
      <c r="AQ252" s="116"/>
      <c r="AR252" s="116"/>
      <c r="AS252" s="116"/>
      <c r="AT252" s="116"/>
      <c r="AU252" s="116"/>
      <c r="AV252" s="116"/>
      <c r="AW252" s="116"/>
      <c r="AX252" s="116"/>
      <c r="AY252" s="116"/>
      <c r="AZ252" s="116"/>
      <c r="BA252" s="116"/>
      <c r="BB252" s="116"/>
      <c r="BC252" s="116"/>
      <c r="BD252" s="116"/>
      <c r="BE252" s="116"/>
      <c r="BF252" s="116"/>
      <c r="BG252" s="116"/>
      <c r="BH252" s="116"/>
      <c r="BI252" s="116"/>
      <c r="BJ252" s="116"/>
      <c r="BK252" s="116"/>
      <c r="BL252" s="116"/>
      <c r="BM252" s="116"/>
      <c r="BN252" s="116"/>
      <c r="BO252" s="116"/>
      <c r="BP252" s="116"/>
      <c r="BQ252" s="116"/>
      <c r="BR252" s="116"/>
      <c r="BS252" s="116"/>
      <c r="BT252" s="116"/>
      <c r="BU252" s="116"/>
      <c r="BV252" s="116"/>
      <c r="BW252" s="116"/>
      <c r="BX252" s="116"/>
      <c r="BY252" s="116"/>
      <c r="BZ252" s="116"/>
      <c r="CA252" s="116"/>
      <c r="CB252" s="116"/>
      <c r="CC252" s="116"/>
      <c r="CD252" s="116"/>
      <c r="CE252" s="116"/>
      <c r="CF252" s="116"/>
      <c r="CG252" s="116"/>
      <c r="CH252" s="116"/>
      <c r="CI252" s="116"/>
      <c r="CJ252" s="116"/>
      <c r="CK252" s="116"/>
      <c r="CL252" s="116"/>
      <c r="CM252" s="116"/>
      <c r="CN252" s="116"/>
      <c r="CO252" s="116"/>
      <c r="CP252" s="116"/>
    </row>
    <row r="253" spans="1:94" ht="19.5" customHeight="1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  <c r="AA253" s="116"/>
      <c r="AB253" s="116"/>
      <c r="AC253" s="116"/>
      <c r="AD253" s="116"/>
      <c r="AE253" s="116"/>
      <c r="AF253" s="116"/>
      <c r="AG253" s="116"/>
      <c r="AH253" s="116"/>
      <c r="AI253" s="116"/>
      <c r="AJ253" s="116"/>
      <c r="AK253" s="116"/>
      <c r="AL253" s="116"/>
      <c r="AM253" s="116"/>
      <c r="AN253" s="116"/>
      <c r="AO253" s="116"/>
      <c r="AP253" s="116"/>
      <c r="AQ253" s="116"/>
      <c r="AR253" s="116"/>
      <c r="AS253" s="116"/>
      <c r="AT253" s="116"/>
      <c r="AU253" s="116"/>
      <c r="AV253" s="116"/>
      <c r="AW253" s="116"/>
      <c r="AX253" s="116"/>
      <c r="AY253" s="116"/>
      <c r="AZ253" s="116"/>
      <c r="BA253" s="116"/>
      <c r="BB253" s="116"/>
      <c r="BC253" s="116"/>
      <c r="BD253" s="116"/>
      <c r="BE253" s="116"/>
      <c r="BF253" s="116"/>
      <c r="BG253" s="116"/>
      <c r="BH253" s="116"/>
      <c r="BI253" s="116"/>
      <c r="BJ253" s="116"/>
      <c r="BK253" s="116"/>
      <c r="BL253" s="116"/>
      <c r="BM253" s="116"/>
      <c r="BN253" s="116"/>
      <c r="BO253" s="116"/>
      <c r="BP253" s="116"/>
      <c r="BQ253" s="116"/>
      <c r="BR253" s="116"/>
      <c r="BS253" s="116"/>
      <c r="BT253" s="116"/>
      <c r="BU253" s="116"/>
      <c r="BV253" s="116"/>
      <c r="BW253" s="116"/>
      <c r="BX253" s="116"/>
      <c r="BY253" s="116"/>
      <c r="BZ253" s="116"/>
      <c r="CA253" s="116"/>
      <c r="CB253" s="116"/>
      <c r="CC253" s="116"/>
      <c r="CD253" s="116"/>
      <c r="CE253" s="116"/>
      <c r="CF253" s="116"/>
      <c r="CG253" s="116"/>
      <c r="CH253" s="116"/>
      <c r="CI253" s="116"/>
      <c r="CJ253" s="116"/>
      <c r="CK253" s="116"/>
      <c r="CL253" s="116"/>
      <c r="CM253" s="116"/>
      <c r="CN253" s="116"/>
      <c r="CO253" s="116"/>
      <c r="CP253" s="116"/>
    </row>
    <row r="254" spans="1:94" ht="15.75" customHeight="1"/>
    <row r="255" spans="1:94" ht="15.75" customHeight="1"/>
    <row r="256" spans="1:9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4">
    <mergeCell ref="AM8:AM12"/>
    <mergeCell ref="AN8:AN11"/>
    <mergeCell ref="AO8:AO12"/>
    <mergeCell ref="AP8:AP11"/>
    <mergeCell ref="BD8:BD11"/>
    <mergeCell ref="AY8:AY11"/>
    <mergeCell ref="BA8:BA12"/>
    <mergeCell ref="AR8:AR12"/>
    <mergeCell ref="AS8:AS11"/>
    <mergeCell ref="AT8:AT12"/>
    <mergeCell ref="AU8:AU11"/>
    <mergeCell ref="AV8:AV12"/>
    <mergeCell ref="AW8:AW11"/>
    <mergeCell ref="AX8:AX12"/>
    <mergeCell ref="AL8:AL11"/>
    <mergeCell ref="P8:P11"/>
    <mergeCell ref="R8:R12"/>
    <mergeCell ref="U8:U11"/>
    <mergeCell ref="V8:V12"/>
    <mergeCell ref="W8:W11"/>
    <mergeCell ref="Y8:Y12"/>
    <mergeCell ref="Z8:Z11"/>
    <mergeCell ref="AA8:AA12"/>
    <mergeCell ref="AB8:AB11"/>
    <mergeCell ref="AI8:AI11"/>
    <mergeCell ref="AK8:AK12"/>
    <mergeCell ref="AE8:AE11"/>
    <mergeCell ref="AF8:AF12"/>
    <mergeCell ref="AG8:AG11"/>
    <mergeCell ref="AH8:AH12"/>
    <mergeCell ref="A2:BW3"/>
    <mergeCell ref="A4:BW5"/>
    <mergeCell ref="A6:D6"/>
    <mergeCell ref="F6:I6"/>
    <mergeCell ref="K6:P6"/>
    <mergeCell ref="R6:W6"/>
    <mergeCell ref="Y6:AB6"/>
    <mergeCell ref="BP6:BS6"/>
    <mergeCell ref="AD6:AI6"/>
    <mergeCell ref="AK6:AP6"/>
    <mergeCell ref="CA6:CA12"/>
    <mergeCell ref="BB8:BB11"/>
    <mergeCell ref="BC8:BC12"/>
    <mergeCell ref="BY8:BY11"/>
    <mergeCell ref="AR6:AY6"/>
    <mergeCell ref="BA6:BF6"/>
    <mergeCell ref="BE8:BE12"/>
    <mergeCell ref="BS8:BS11"/>
    <mergeCell ref="BU8:BU11"/>
    <mergeCell ref="BV8:BV11"/>
    <mergeCell ref="BX8:BX11"/>
    <mergeCell ref="BH6:BK6"/>
    <mergeCell ref="BM6:BN6"/>
    <mergeCell ref="BU6:BV7"/>
    <mergeCell ref="BX6:BY7"/>
    <mergeCell ref="BM8:BM12"/>
    <mergeCell ref="BN8:BN11"/>
    <mergeCell ref="BP8:BP12"/>
    <mergeCell ref="BQ8:BQ11"/>
    <mergeCell ref="BR8:BR12"/>
    <mergeCell ref="BF8:BF11"/>
    <mergeCell ref="BH8:BH12"/>
    <mergeCell ref="BI8:BI11"/>
    <mergeCell ref="BJ8:BJ12"/>
    <mergeCell ref="BK8:BK11"/>
    <mergeCell ref="I8:I11"/>
    <mergeCell ref="K8:K12"/>
    <mergeCell ref="L8:L11"/>
    <mergeCell ref="M8:M12"/>
    <mergeCell ref="A7:C7"/>
    <mergeCell ref="A8:C8"/>
    <mergeCell ref="F8:F12"/>
    <mergeCell ref="G8:G11"/>
    <mergeCell ref="H8:H12"/>
    <mergeCell ref="A9:C9"/>
    <mergeCell ref="A10:B10"/>
    <mergeCell ref="C10:D10"/>
    <mergeCell ref="A11:A12"/>
    <mergeCell ref="B11:D12"/>
    <mergeCell ref="AD8:AD12"/>
    <mergeCell ref="S8:S11"/>
    <mergeCell ref="T8:T12"/>
    <mergeCell ref="N8:N11"/>
    <mergeCell ref="O8:O12"/>
  </mergeCells>
  <dataValidations count="2">
    <dataValidation type="list" allowBlank="1" sqref="F13:F45 H13:H45 K13:K45 M13:M45 O13:O45 R13:R45 T13:T45 V13:V45 Y13:Y45 AA13:AA45 AD13:AD45 AF13:AF45 AH13:AH45 AK13:AK45 AM13:AM45 AO13:AO45 AR13:AR45 AT13:AT45 AV13:AV45 AX13:AX45 BA13:BA45 BC13:BC45 BE13:BE45 BH13:BH45 BJ13:BJ45 BM13:BM45 BP13:BP45 BR13:BR45" xr:uid="{00000000-0002-0000-0200-000000000000}">
      <formula1>"AD,A,B,C,TRASL.,NA"</formula1>
    </dataValidation>
    <dataValidation type="list" allowBlank="1" showErrorMessage="1" sqref="CA13:CA45" xr:uid="{00000000-0002-0000-0200-000001000000}">
      <formula1>"AD,A,B,C,TRASL.,NA"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995"/>
  <sheetViews>
    <sheetView showGridLines="0" tabSelected="1" topLeftCell="A29" zoomScale="59" zoomScaleNormal="59" workbookViewId="0">
      <pane xSplit="5" topLeftCell="F1" activePane="topRight" state="frozen"/>
      <selection pane="topRight" activeCell="I42" sqref="I42"/>
    </sheetView>
  </sheetViews>
  <sheetFormatPr baseColWidth="10" defaultColWidth="12.625" defaultRowHeight="15" customHeight="1"/>
  <cols>
    <col min="1" max="1" width="5" customWidth="1"/>
    <col min="2" max="4" width="31.25" customWidth="1"/>
    <col min="5" max="5" width="1.5" customWidth="1"/>
    <col min="6" max="6" width="16.375" customWidth="1"/>
    <col min="7" max="7" width="44.375" customWidth="1"/>
    <col min="8" max="8" width="21.625" customWidth="1"/>
    <col min="9" max="9" width="44.375" customWidth="1"/>
    <col min="10" max="10" width="1.5" customWidth="1"/>
    <col min="11" max="11" width="16.375" customWidth="1"/>
    <col min="12" max="12" width="44.375" customWidth="1"/>
    <col min="13" max="13" width="16.375" customWidth="1"/>
    <col min="14" max="14" width="44.375" customWidth="1"/>
    <col min="15" max="15" width="16.375" customWidth="1"/>
    <col min="16" max="16" width="44.375" customWidth="1"/>
    <col min="17" max="17" width="1.5" customWidth="1"/>
    <col min="18" max="18" width="16.375" customWidth="1"/>
    <col min="19" max="19" width="44.375" customWidth="1"/>
    <col min="20" max="20" width="16.375" customWidth="1"/>
    <col min="21" max="21" width="44.375" customWidth="1"/>
    <col min="22" max="22" width="16.375" customWidth="1"/>
    <col min="23" max="23" width="44.375" customWidth="1"/>
    <col min="24" max="24" width="1.5" customWidth="1"/>
    <col min="25" max="25" width="16.375" customWidth="1"/>
    <col min="26" max="26" width="47.5" customWidth="1"/>
    <col min="27" max="27" width="16.375" customWidth="1"/>
    <col min="28" max="28" width="44.375" customWidth="1"/>
    <col min="29" max="29" width="1.5" customWidth="1"/>
    <col min="30" max="30" width="16.375" customWidth="1"/>
    <col min="31" max="31" width="44.375" customWidth="1"/>
    <col min="32" max="32" width="16.375" customWidth="1"/>
    <col min="33" max="33" width="44.375" customWidth="1"/>
    <col min="34" max="34" width="16.375" customWidth="1"/>
    <col min="35" max="35" width="44.375" customWidth="1"/>
    <col min="36" max="36" width="1.5" customWidth="1"/>
    <col min="37" max="37" width="16.375" customWidth="1"/>
    <col min="38" max="38" width="44.375" customWidth="1"/>
    <col min="39" max="39" width="16.375" customWidth="1"/>
    <col min="40" max="40" width="44.375" customWidth="1"/>
    <col min="41" max="41" width="16.375" customWidth="1"/>
    <col min="42" max="42" width="44.375" customWidth="1"/>
    <col min="43" max="43" width="1.5" customWidth="1"/>
    <col min="44" max="44" width="16.375" customWidth="1"/>
    <col min="45" max="45" width="44.375" customWidth="1"/>
    <col min="46" max="46" width="16.375" customWidth="1"/>
    <col min="47" max="47" width="44.375" customWidth="1"/>
    <col min="48" max="48" width="16.375" customWidth="1"/>
    <col min="49" max="49" width="44.375" customWidth="1"/>
    <col min="50" max="50" width="16.375" customWidth="1"/>
    <col min="51" max="51" width="44.375" customWidth="1"/>
    <col min="52" max="52" width="1.5" customWidth="1"/>
    <col min="53" max="53" width="16.375" customWidth="1"/>
    <col min="54" max="54" width="44.375" customWidth="1"/>
    <col min="55" max="55" width="16.375" customWidth="1"/>
    <col min="56" max="56" width="44.375" customWidth="1"/>
    <col min="57" max="57" width="16.375" customWidth="1"/>
    <col min="58" max="58" width="44.375" customWidth="1"/>
    <col min="59" max="59" width="1.5" customWidth="1"/>
    <col min="60" max="60" width="16.375" customWidth="1"/>
    <col min="61" max="61" width="44.375" customWidth="1"/>
    <col min="62" max="62" width="16.375" customWidth="1"/>
    <col min="63" max="63" width="44.375" customWidth="1"/>
    <col min="64" max="64" width="1.5" customWidth="1"/>
    <col min="65" max="65" width="16.375" customWidth="1"/>
    <col min="66" max="66" width="44.375" customWidth="1"/>
    <col min="67" max="67" width="1.5" customWidth="1"/>
    <col min="68" max="68" width="16.375" customWidth="1"/>
    <col min="69" max="69" width="44.375" customWidth="1"/>
    <col min="70" max="70" width="16.375" customWidth="1"/>
    <col min="71" max="71" width="87.875" customWidth="1"/>
    <col min="72" max="72" width="1.5" customWidth="1"/>
    <col min="73" max="73" width="16.75" customWidth="1"/>
    <col min="74" max="74" width="18.75" customWidth="1"/>
    <col min="75" max="75" width="1.5" customWidth="1"/>
    <col min="76" max="76" width="16.75" customWidth="1"/>
    <col min="77" max="77" width="18.75" customWidth="1"/>
    <col min="78" max="78" width="1.5" customWidth="1"/>
    <col min="79" max="79" width="29" customWidth="1"/>
    <col min="80" max="80" width="20.5" customWidth="1"/>
    <col min="81" max="94" width="9.375" customWidth="1"/>
  </cols>
  <sheetData>
    <row r="1" spans="1:94" ht="49.5" customHeight="1">
      <c r="A1" s="2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</row>
    <row r="2" spans="1:94" ht="19.5" customHeight="1">
      <c r="A2" s="218" t="s">
        <v>0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8"/>
      <c r="BW2" s="219"/>
      <c r="BX2" s="116"/>
      <c r="BY2" s="116"/>
      <c r="BZ2" s="116"/>
      <c r="CA2" s="116"/>
      <c r="CB2" s="116"/>
      <c r="CC2" s="116"/>
      <c r="CD2" s="116"/>
      <c r="CE2" s="116"/>
      <c r="CF2" s="116"/>
      <c r="CG2" s="116"/>
      <c r="CH2" s="116"/>
      <c r="CI2" s="116"/>
      <c r="CJ2" s="116"/>
      <c r="CK2" s="116"/>
      <c r="CL2" s="116"/>
      <c r="CM2" s="116"/>
      <c r="CN2" s="116"/>
      <c r="CO2" s="116"/>
      <c r="CP2" s="116"/>
    </row>
    <row r="3" spans="1:94" ht="19.5" customHeight="1">
      <c r="A3" s="220"/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  <c r="AU3" s="221"/>
      <c r="AV3" s="221"/>
      <c r="AW3" s="221"/>
      <c r="AX3" s="221"/>
      <c r="AY3" s="221"/>
      <c r="AZ3" s="221"/>
      <c r="BA3" s="221"/>
      <c r="BB3" s="221"/>
      <c r="BC3" s="221"/>
      <c r="BD3" s="221"/>
      <c r="BE3" s="221"/>
      <c r="BF3" s="221"/>
      <c r="BG3" s="221"/>
      <c r="BH3" s="221"/>
      <c r="BI3" s="221"/>
      <c r="BJ3" s="221"/>
      <c r="BK3" s="221"/>
      <c r="BL3" s="221"/>
      <c r="BM3" s="221"/>
      <c r="BN3" s="221"/>
      <c r="BO3" s="221"/>
      <c r="BP3" s="221"/>
      <c r="BQ3" s="221"/>
      <c r="BR3" s="221"/>
      <c r="BS3" s="221"/>
      <c r="BT3" s="221"/>
      <c r="BU3" s="221"/>
      <c r="BV3" s="221"/>
      <c r="BW3" s="222"/>
      <c r="BX3" s="116"/>
      <c r="BY3" s="116"/>
      <c r="BZ3" s="116"/>
      <c r="CA3" s="116"/>
      <c r="CB3" s="116"/>
      <c r="CC3" s="116"/>
      <c r="CD3" s="116"/>
      <c r="CE3" s="116"/>
      <c r="CF3" s="116"/>
      <c r="CG3" s="116"/>
      <c r="CH3" s="116"/>
      <c r="CI3" s="116"/>
      <c r="CJ3" s="116"/>
      <c r="CK3" s="116"/>
      <c r="CL3" s="116"/>
      <c r="CM3" s="116"/>
      <c r="CN3" s="116"/>
      <c r="CO3" s="116"/>
      <c r="CP3" s="116"/>
    </row>
    <row r="4" spans="1:94" ht="19.5" customHeight="1">
      <c r="A4" s="223"/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4"/>
      <c r="BY4" s="5"/>
      <c r="BZ4" s="5"/>
      <c r="CA4" s="5"/>
      <c r="CB4" s="6"/>
      <c r="CC4" s="7"/>
      <c r="CD4" s="6"/>
      <c r="CE4" s="6"/>
      <c r="CF4" s="6"/>
      <c r="CG4" s="7"/>
      <c r="CH4" s="6"/>
      <c r="CI4" s="6"/>
      <c r="CJ4" s="6"/>
      <c r="CK4" s="6"/>
      <c r="CL4" s="7"/>
      <c r="CM4" s="6"/>
      <c r="CN4" s="6"/>
      <c r="CO4" s="6"/>
      <c r="CP4" s="6"/>
    </row>
    <row r="5" spans="1:94" ht="19.5" customHeight="1">
      <c r="A5" s="224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4"/>
      <c r="BB5" s="224"/>
      <c r="BC5" s="224"/>
      <c r="BD5" s="224"/>
      <c r="BE5" s="224"/>
      <c r="BF5" s="224"/>
      <c r="BG5" s="224"/>
      <c r="BH5" s="224"/>
      <c r="BI5" s="224"/>
      <c r="BJ5" s="224"/>
      <c r="BK5" s="224"/>
      <c r="BL5" s="224"/>
      <c r="BM5" s="224"/>
      <c r="BN5" s="224"/>
      <c r="BO5" s="224"/>
      <c r="BP5" s="224"/>
      <c r="BQ5" s="224"/>
      <c r="BR5" s="224"/>
      <c r="BS5" s="224"/>
      <c r="BT5" s="224"/>
      <c r="BU5" s="224"/>
      <c r="BV5" s="224"/>
      <c r="BW5" s="224"/>
      <c r="BX5" s="4"/>
      <c r="BY5" s="5"/>
      <c r="BZ5" s="5"/>
      <c r="CA5" s="5"/>
      <c r="CB5" s="6"/>
      <c r="CC5" s="7"/>
      <c r="CD5" s="6"/>
      <c r="CE5" s="6"/>
      <c r="CF5" s="6"/>
      <c r="CG5" s="7"/>
      <c r="CH5" s="6"/>
      <c r="CI5" s="6"/>
      <c r="CJ5" s="6"/>
      <c r="CK5" s="6"/>
      <c r="CL5" s="7"/>
      <c r="CM5" s="6"/>
      <c r="CN5" s="6"/>
      <c r="CO5" s="6"/>
      <c r="CP5" s="6"/>
    </row>
    <row r="6" spans="1:94" ht="19.5" customHeight="1">
      <c r="A6" s="225" t="s">
        <v>1</v>
      </c>
      <c r="B6" s="202"/>
      <c r="C6" s="202"/>
      <c r="D6" s="203"/>
      <c r="E6" s="8"/>
      <c r="F6" s="216" t="s">
        <v>2</v>
      </c>
      <c r="G6" s="202"/>
      <c r="H6" s="202"/>
      <c r="I6" s="203"/>
      <c r="J6" s="8"/>
      <c r="K6" s="216" t="s">
        <v>3</v>
      </c>
      <c r="L6" s="202"/>
      <c r="M6" s="202"/>
      <c r="N6" s="202"/>
      <c r="O6" s="202"/>
      <c r="P6" s="203"/>
      <c r="Q6" s="8"/>
      <c r="R6" s="216" t="s">
        <v>4</v>
      </c>
      <c r="S6" s="202"/>
      <c r="T6" s="202"/>
      <c r="U6" s="202"/>
      <c r="V6" s="202"/>
      <c r="W6" s="203"/>
      <c r="X6" s="8"/>
      <c r="Y6" s="216" t="s">
        <v>5</v>
      </c>
      <c r="Z6" s="202"/>
      <c r="AA6" s="202"/>
      <c r="AB6" s="203"/>
      <c r="AC6" s="8"/>
      <c r="AD6" s="216" t="s">
        <v>6</v>
      </c>
      <c r="AE6" s="202"/>
      <c r="AF6" s="202"/>
      <c r="AG6" s="202"/>
      <c r="AH6" s="202"/>
      <c r="AI6" s="203"/>
      <c r="AJ6" s="8"/>
      <c r="AK6" s="216" t="s">
        <v>7</v>
      </c>
      <c r="AL6" s="202"/>
      <c r="AM6" s="202"/>
      <c r="AN6" s="202"/>
      <c r="AO6" s="202"/>
      <c r="AP6" s="203"/>
      <c r="AQ6" s="8"/>
      <c r="AR6" s="216" t="s">
        <v>8</v>
      </c>
      <c r="AS6" s="202"/>
      <c r="AT6" s="202"/>
      <c r="AU6" s="202"/>
      <c r="AV6" s="202"/>
      <c r="AW6" s="202"/>
      <c r="AX6" s="202"/>
      <c r="AY6" s="203"/>
      <c r="AZ6" s="8"/>
      <c r="BA6" s="216" t="s">
        <v>9</v>
      </c>
      <c r="BB6" s="202"/>
      <c r="BC6" s="202"/>
      <c r="BD6" s="202"/>
      <c r="BE6" s="202"/>
      <c r="BF6" s="203"/>
      <c r="BG6" s="8"/>
      <c r="BH6" s="216" t="s">
        <v>10</v>
      </c>
      <c r="BI6" s="202"/>
      <c r="BJ6" s="202"/>
      <c r="BK6" s="203"/>
      <c r="BL6" s="8"/>
      <c r="BM6" s="216" t="s">
        <v>11</v>
      </c>
      <c r="BN6" s="203"/>
      <c r="BO6" s="8"/>
      <c r="BP6" s="216" t="s">
        <v>12</v>
      </c>
      <c r="BQ6" s="202"/>
      <c r="BR6" s="202"/>
      <c r="BS6" s="203"/>
      <c r="BT6" s="8"/>
      <c r="BU6" s="217" t="s">
        <v>13</v>
      </c>
      <c r="BV6" s="209"/>
      <c r="BW6" s="9"/>
      <c r="BX6" s="217" t="s">
        <v>14</v>
      </c>
      <c r="BY6" s="209"/>
      <c r="BZ6" s="166"/>
      <c r="CA6" s="213" t="s">
        <v>15</v>
      </c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6"/>
      <c r="CM6" s="116"/>
      <c r="CN6" s="116"/>
      <c r="CO6" s="116"/>
      <c r="CP6" s="116"/>
    </row>
    <row r="7" spans="1:94" ht="19.5" customHeight="1">
      <c r="A7" s="201" t="s">
        <v>16</v>
      </c>
      <c r="B7" s="202"/>
      <c r="C7" s="203"/>
      <c r="D7" s="11" t="s">
        <v>17</v>
      </c>
      <c r="E7" s="8"/>
      <c r="F7" s="12" t="s">
        <v>18</v>
      </c>
      <c r="G7" s="12" t="s">
        <v>19</v>
      </c>
      <c r="H7" s="12" t="s">
        <v>18</v>
      </c>
      <c r="I7" s="12" t="s">
        <v>19</v>
      </c>
      <c r="J7" s="8"/>
      <c r="K7" s="12" t="s">
        <v>18</v>
      </c>
      <c r="L7" s="12" t="s">
        <v>19</v>
      </c>
      <c r="M7" s="12" t="s">
        <v>18</v>
      </c>
      <c r="N7" s="12" t="s">
        <v>19</v>
      </c>
      <c r="O7" s="12" t="s">
        <v>18</v>
      </c>
      <c r="P7" s="12" t="s">
        <v>19</v>
      </c>
      <c r="Q7" s="8"/>
      <c r="R7" s="12" t="s">
        <v>18</v>
      </c>
      <c r="S7" s="12" t="s">
        <v>19</v>
      </c>
      <c r="T7" s="12" t="s">
        <v>18</v>
      </c>
      <c r="U7" s="12" t="s">
        <v>19</v>
      </c>
      <c r="V7" s="12" t="s">
        <v>18</v>
      </c>
      <c r="W7" s="12" t="s">
        <v>19</v>
      </c>
      <c r="X7" s="8"/>
      <c r="Y7" s="12" t="s">
        <v>18</v>
      </c>
      <c r="Z7" s="12" t="s">
        <v>19</v>
      </c>
      <c r="AA7" s="12" t="s">
        <v>18</v>
      </c>
      <c r="AB7" s="12" t="s">
        <v>19</v>
      </c>
      <c r="AC7" s="8"/>
      <c r="AD7" s="12" t="s">
        <v>18</v>
      </c>
      <c r="AE7" s="12" t="s">
        <v>19</v>
      </c>
      <c r="AF7" s="12" t="s">
        <v>18</v>
      </c>
      <c r="AG7" s="12" t="s">
        <v>19</v>
      </c>
      <c r="AH7" s="12" t="s">
        <v>18</v>
      </c>
      <c r="AI7" s="12" t="s">
        <v>19</v>
      </c>
      <c r="AJ7" s="8"/>
      <c r="AK7" s="12" t="s">
        <v>18</v>
      </c>
      <c r="AL7" s="12" t="s">
        <v>19</v>
      </c>
      <c r="AM7" s="12" t="s">
        <v>18</v>
      </c>
      <c r="AN7" s="12" t="s">
        <v>19</v>
      </c>
      <c r="AO7" s="12" t="s">
        <v>18</v>
      </c>
      <c r="AP7" s="12" t="s">
        <v>19</v>
      </c>
      <c r="AQ7" s="8"/>
      <c r="AR7" s="12" t="s">
        <v>18</v>
      </c>
      <c r="AS7" s="12" t="s">
        <v>19</v>
      </c>
      <c r="AT7" s="12" t="s">
        <v>18</v>
      </c>
      <c r="AU7" s="12" t="s">
        <v>19</v>
      </c>
      <c r="AV7" s="12" t="s">
        <v>18</v>
      </c>
      <c r="AW7" s="12" t="s">
        <v>19</v>
      </c>
      <c r="AX7" s="12" t="s">
        <v>18</v>
      </c>
      <c r="AY7" s="12" t="s">
        <v>19</v>
      </c>
      <c r="AZ7" s="8"/>
      <c r="BA7" s="12" t="s">
        <v>18</v>
      </c>
      <c r="BB7" s="12" t="s">
        <v>19</v>
      </c>
      <c r="BC7" s="12" t="s">
        <v>18</v>
      </c>
      <c r="BD7" s="12" t="s">
        <v>19</v>
      </c>
      <c r="BE7" s="12" t="s">
        <v>18</v>
      </c>
      <c r="BF7" s="12" t="s">
        <v>19</v>
      </c>
      <c r="BG7" s="8"/>
      <c r="BH7" s="12" t="s">
        <v>18</v>
      </c>
      <c r="BI7" s="12" t="s">
        <v>19</v>
      </c>
      <c r="BJ7" s="12" t="s">
        <v>18</v>
      </c>
      <c r="BK7" s="12" t="s">
        <v>19</v>
      </c>
      <c r="BL7" s="8"/>
      <c r="BM7" s="12" t="s">
        <v>18</v>
      </c>
      <c r="BN7" s="12" t="s">
        <v>19</v>
      </c>
      <c r="BO7" s="8"/>
      <c r="BP7" s="12" t="s">
        <v>18</v>
      </c>
      <c r="BQ7" s="12" t="s">
        <v>19</v>
      </c>
      <c r="BR7" s="12" t="s">
        <v>18</v>
      </c>
      <c r="BS7" s="12" t="s">
        <v>19</v>
      </c>
      <c r="BT7" s="8"/>
      <c r="BU7" s="210"/>
      <c r="BV7" s="212"/>
      <c r="BW7" s="9"/>
      <c r="BX7" s="210"/>
      <c r="BY7" s="212"/>
      <c r="BZ7" s="167"/>
      <c r="CA7" s="214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</row>
    <row r="8" spans="1:94" ht="19.5" customHeight="1">
      <c r="A8" s="201" t="s">
        <v>20</v>
      </c>
      <c r="B8" s="202"/>
      <c r="C8" s="203"/>
      <c r="D8" s="14" t="s">
        <v>430</v>
      </c>
      <c r="E8" s="8"/>
      <c r="F8" s="197" t="s">
        <v>22</v>
      </c>
      <c r="G8" s="200" t="s">
        <v>23</v>
      </c>
      <c r="H8" s="197" t="s">
        <v>22</v>
      </c>
      <c r="I8" s="200" t="s">
        <v>24</v>
      </c>
      <c r="J8" s="8"/>
      <c r="K8" s="197" t="s">
        <v>22</v>
      </c>
      <c r="L8" s="200" t="s">
        <v>25</v>
      </c>
      <c r="M8" s="197" t="s">
        <v>22</v>
      </c>
      <c r="N8" s="200" t="s">
        <v>26</v>
      </c>
      <c r="O8" s="197" t="s">
        <v>22</v>
      </c>
      <c r="P8" s="200" t="s">
        <v>27</v>
      </c>
      <c r="Q8" s="8"/>
      <c r="R8" s="197" t="s">
        <v>22</v>
      </c>
      <c r="S8" s="200" t="s">
        <v>28</v>
      </c>
      <c r="T8" s="197" t="s">
        <v>22</v>
      </c>
      <c r="U8" s="200" t="s">
        <v>29</v>
      </c>
      <c r="V8" s="197" t="s">
        <v>22</v>
      </c>
      <c r="W8" s="200" t="s">
        <v>30</v>
      </c>
      <c r="X8" s="8"/>
      <c r="Y8" s="197" t="s">
        <v>22</v>
      </c>
      <c r="Z8" s="226" t="s">
        <v>31</v>
      </c>
      <c r="AA8" s="197" t="s">
        <v>22</v>
      </c>
      <c r="AB8" s="228" t="s">
        <v>32</v>
      </c>
      <c r="AC8" s="8"/>
      <c r="AD8" s="197" t="s">
        <v>22</v>
      </c>
      <c r="AE8" s="200" t="s">
        <v>34</v>
      </c>
      <c r="AF8" s="197" t="s">
        <v>22</v>
      </c>
      <c r="AG8" s="200" t="s">
        <v>35</v>
      </c>
      <c r="AH8" s="197" t="s">
        <v>22</v>
      </c>
      <c r="AI8" s="200" t="s">
        <v>36</v>
      </c>
      <c r="AJ8" s="8"/>
      <c r="AK8" s="197" t="s">
        <v>22</v>
      </c>
      <c r="AL8" s="200" t="s">
        <v>37</v>
      </c>
      <c r="AM8" s="197" t="s">
        <v>22</v>
      </c>
      <c r="AN8" s="200" t="s">
        <v>38</v>
      </c>
      <c r="AO8" s="197" t="s">
        <v>22</v>
      </c>
      <c r="AP8" s="200" t="s">
        <v>39</v>
      </c>
      <c r="AQ8" s="8"/>
      <c r="AR8" s="197" t="s">
        <v>22</v>
      </c>
      <c r="AS8" s="200" t="s">
        <v>40</v>
      </c>
      <c r="AT8" s="197" t="s">
        <v>22</v>
      </c>
      <c r="AU8" s="200" t="s">
        <v>41</v>
      </c>
      <c r="AV8" s="197" t="s">
        <v>22</v>
      </c>
      <c r="AW8" s="200" t="s">
        <v>42</v>
      </c>
      <c r="AX8" s="197" t="s">
        <v>22</v>
      </c>
      <c r="AY8" s="200" t="s">
        <v>43</v>
      </c>
      <c r="AZ8" s="8"/>
      <c r="BA8" s="197" t="s">
        <v>22</v>
      </c>
      <c r="BB8" s="200" t="s">
        <v>44</v>
      </c>
      <c r="BC8" s="197" t="s">
        <v>22</v>
      </c>
      <c r="BD8" s="200" t="s">
        <v>45</v>
      </c>
      <c r="BE8" s="197" t="s">
        <v>22</v>
      </c>
      <c r="BF8" s="200" t="s">
        <v>46</v>
      </c>
      <c r="BG8" s="8"/>
      <c r="BH8" s="197" t="s">
        <v>22</v>
      </c>
      <c r="BI8" s="200" t="s">
        <v>47</v>
      </c>
      <c r="BJ8" s="197" t="s">
        <v>22</v>
      </c>
      <c r="BK8" s="200" t="s">
        <v>48</v>
      </c>
      <c r="BL8" s="8"/>
      <c r="BM8" s="197" t="s">
        <v>22</v>
      </c>
      <c r="BN8" s="200" t="s">
        <v>49</v>
      </c>
      <c r="BO8" s="8"/>
      <c r="BP8" s="197" t="s">
        <v>22</v>
      </c>
      <c r="BQ8" s="200" t="s">
        <v>50</v>
      </c>
      <c r="BR8" s="197" t="s">
        <v>22</v>
      </c>
      <c r="BS8" s="200" t="s">
        <v>51</v>
      </c>
      <c r="BT8" s="8"/>
      <c r="BU8" s="215" t="s">
        <v>52</v>
      </c>
      <c r="BV8" s="215" t="s">
        <v>53</v>
      </c>
      <c r="BW8" s="9"/>
      <c r="BX8" s="215" t="s">
        <v>52</v>
      </c>
      <c r="BY8" s="215" t="s">
        <v>53</v>
      </c>
      <c r="BZ8" s="167"/>
      <c r="CA8" s="214"/>
      <c r="CB8" s="116"/>
      <c r="CC8" s="116"/>
      <c r="CD8" s="116"/>
      <c r="CE8" s="116"/>
      <c r="CF8" s="116"/>
      <c r="CG8" s="116"/>
      <c r="CH8" s="116"/>
      <c r="CI8" s="116"/>
      <c r="CJ8" s="116"/>
      <c r="CK8" s="116"/>
      <c r="CL8" s="116"/>
      <c r="CM8" s="116"/>
      <c r="CN8" s="116"/>
      <c r="CO8" s="116"/>
      <c r="CP8" s="116"/>
    </row>
    <row r="9" spans="1:94" ht="19.5" customHeight="1">
      <c r="A9" s="201" t="s">
        <v>54</v>
      </c>
      <c r="B9" s="202"/>
      <c r="C9" s="203"/>
      <c r="D9" s="14">
        <v>2023</v>
      </c>
      <c r="E9" s="8"/>
      <c r="F9" s="198"/>
      <c r="G9" s="198"/>
      <c r="H9" s="198"/>
      <c r="I9" s="198"/>
      <c r="J9" s="8"/>
      <c r="K9" s="198"/>
      <c r="L9" s="198"/>
      <c r="M9" s="198"/>
      <c r="N9" s="198"/>
      <c r="O9" s="198"/>
      <c r="P9" s="198"/>
      <c r="Q9" s="8"/>
      <c r="R9" s="198"/>
      <c r="S9" s="198"/>
      <c r="T9" s="198"/>
      <c r="U9" s="198"/>
      <c r="V9" s="198"/>
      <c r="W9" s="198"/>
      <c r="X9" s="8"/>
      <c r="Y9" s="198"/>
      <c r="Z9" s="227"/>
      <c r="AA9" s="198"/>
      <c r="AB9" s="214"/>
      <c r="AC9" s="8"/>
      <c r="AD9" s="198"/>
      <c r="AE9" s="198"/>
      <c r="AF9" s="198"/>
      <c r="AG9" s="198"/>
      <c r="AH9" s="198"/>
      <c r="AI9" s="198"/>
      <c r="AJ9" s="8"/>
      <c r="AK9" s="198"/>
      <c r="AL9" s="198"/>
      <c r="AM9" s="198"/>
      <c r="AN9" s="198"/>
      <c r="AO9" s="198"/>
      <c r="AP9" s="198"/>
      <c r="AQ9" s="8"/>
      <c r="AR9" s="198"/>
      <c r="AS9" s="198"/>
      <c r="AT9" s="198"/>
      <c r="AU9" s="198"/>
      <c r="AV9" s="198"/>
      <c r="AW9" s="198"/>
      <c r="AX9" s="198"/>
      <c r="AY9" s="198"/>
      <c r="AZ9" s="8"/>
      <c r="BA9" s="198"/>
      <c r="BB9" s="198"/>
      <c r="BC9" s="198"/>
      <c r="BD9" s="198"/>
      <c r="BE9" s="198"/>
      <c r="BF9" s="198"/>
      <c r="BG9" s="8"/>
      <c r="BH9" s="198"/>
      <c r="BI9" s="198"/>
      <c r="BJ9" s="198"/>
      <c r="BK9" s="198"/>
      <c r="BL9" s="8"/>
      <c r="BM9" s="198"/>
      <c r="BN9" s="198"/>
      <c r="BO9" s="8"/>
      <c r="BP9" s="198"/>
      <c r="BQ9" s="198"/>
      <c r="BR9" s="198"/>
      <c r="BS9" s="198"/>
      <c r="BT9" s="8"/>
      <c r="BU9" s="198"/>
      <c r="BV9" s="198"/>
      <c r="BW9" s="9"/>
      <c r="BX9" s="198"/>
      <c r="BY9" s="198"/>
      <c r="BZ9" s="167"/>
      <c r="CA9" s="214"/>
      <c r="CB9" s="116"/>
      <c r="CC9" s="116"/>
      <c r="CD9" s="116"/>
      <c r="CE9" s="116"/>
      <c r="CF9" s="116"/>
      <c r="CG9" s="116"/>
      <c r="CH9" s="116"/>
      <c r="CI9" s="116"/>
      <c r="CJ9" s="116"/>
      <c r="CK9" s="116"/>
      <c r="CL9" s="116"/>
      <c r="CM9" s="116"/>
      <c r="CN9" s="116"/>
      <c r="CO9" s="116"/>
      <c r="CP9" s="116"/>
    </row>
    <row r="10" spans="1:94" ht="19.5" customHeight="1">
      <c r="A10" s="204" t="s">
        <v>55</v>
      </c>
      <c r="B10" s="203"/>
      <c r="C10" s="205" t="s">
        <v>431</v>
      </c>
      <c r="D10" s="203"/>
      <c r="E10" s="8"/>
      <c r="F10" s="198"/>
      <c r="G10" s="198"/>
      <c r="H10" s="198"/>
      <c r="I10" s="198"/>
      <c r="J10" s="8"/>
      <c r="K10" s="198"/>
      <c r="L10" s="198"/>
      <c r="M10" s="198"/>
      <c r="N10" s="198"/>
      <c r="O10" s="198"/>
      <c r="P10" s="198"/>
      <c r="Q10" s="8"/>
      <c r="R10" s="198"/>
      <c r="S10" s="198"/>
      <c r="T10" s="198"/>
      <c r="U10" s="198"/>
      <c r="V10" s="198"/>
      <c r="W10" s="198"/>
      <c r="X10" s="8"/>
      <c r="Y10" s="198"/>
      <c r="Z10" s="227"/>
      <c r="AA10" s="198"/>
      <c r="AB10" s="214"/>
      <c r="AC10" s="8"/>
      <c r="AD10" s="198"/>
      <c r="AE10" s="198"/>
      <c r="AF10" s="198"/>
      <c r="AG10" s="198"/>
      <c r="AH10" s="198"/>
      <c r="AI10" s="198"/>
      <c r="AJ10" s="8"/>
      <c r="AK10" s="198"/>
      <c r="AL10" s="198"/>
      <c r="AM10" s="198"/>
      <c r="AN10" s="198"/>
      <c r="AO10" s="198"/>
      <c r="AP10" s="198"/>
      <c r="AQ10" s="8"/>
      <c r="AR10" s="198"/>
      <c r="AS10" s="198"/>
      <c r="AT10" s="198"/>
      <c r="AU10" s="198"/>
      <c r="AV10" s="198"/>
      <c r="AW10" s="198"/>
      <c r="AX10" s="198"/>
      <c r="AY10" s="198"/>
      <c r="AZ10" s="8"/>
      <c r="BA10" s="198"/>
      <c r="BB10" s="198"/>
      <c r="BC10" s="198"/>
      <c r="BD10" s="198"/>
      <c r="BE10" s="198"/>
      <c r="BF10" s="198"/>
      <c r="BG10" s="8"/>
      <c r="BH10" s="198"/>
      <c r="BI10" s="198"/>
      <c r="BJ10" s="198"/>
      <c r="BK10" s="198"/>
      <c r="BL10" s="8"/>
      <c r="BM10" s="198"/>
      <c r="BN10" s="198"/>
      <c r="BO10" s="8"/>
      <c r="BP10" s="198"/>
      <c r="BQ10" s="198"/>
      <c r="BR10" s="198"/>
      <c r="BS10" s="198"/>
      <c r="BT10" s="8"/>
      <c r="BU10" s="198"/>
      <c r="BV10" s="198"/>
      <c r="BW10" s="9"/>
      <c r="BX10" s="198"/>
      <c r="BY10" s="198"/>
      <c r="BZ10" s="167"/>
      <c r="CA10" s="214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</row>
    <row r="11" spans="1:94" ht="19.5" customHeight="1">
      <c r="A11" s="206" t="s">
        <v>57</v>
      </c>
      <c r="B11" s="207" t="s">
        <v>58</v>
      </c>
      <c r="C11" s="208"/>
      <c r="D11" s="209"/>
      <c r="E11" s="15"/>
      <c r="F11" s="198"/>
      <c r="G11" s="199"/>
      <c r="H11" s="198"/>
      <c r="I11" s="199"/>
      <c r="J11" s="15"/>
      <c r="K11" s="198"/>
      <c r="L11" s="199"/>
      <c r="M11" s="198"/>
      <c r="N11" s="199"/>
      <c r="O11" s="198"/>
      <c r="P11" s="199"/>
      <c r="Q11" s="15"/>
      <c r="R11" s="198"/>
      <c r="S11" s="199"/>
      <c r="T11" s="198"/>
      <c r="U11" s="199"/>
      <c r="V11" s="198"/>
      <c r="W11" s="199"/>
      <c r="X11" s="15"/>
      <c r="Y11" s="198"/>
      <c r="Z11" s="227"/>
      <c r="AA11" s="198"/>
      <c r="AB11" s="214"/>
      <c r="AC11" s="15"/>
      <c r="AD11" s="198"/>
      <c r="AE11" s="199"/>
      <c r="AF11" s="198"/>
      <c r="AG11" s="199"/>
      <c r="AH11" s="198"/>
      <c r="AI11" s="199"/>
      <c r="AJ11" s="15"/>
      <c r="AK11" s="198"/>
      <c r="AL11" s="199"/>
      <c r="AM11" s="198"/>
      <c r="AN11" s="199"/>
      <c r="AO11" s="198"/>
      <c r="AP11" s="199"/>
      <c r="AQ11" s="15"/>
      <c r="AR11" s="198"/>
      <c r="AS11" s="199"/>
      <c r="AT11" s="198"/>
      <c r="AU11" s="199"/>
      <c r="AV11" s="198"/>
      <c r="AW11" s="199"/>
      <c r="AX11" s="198"/>
      <c r="AY11" s="199"/>
      <c r="AZ11" s="15"/>
      <c r="BA11" s="198"/>
      <c r="BB11" s="199"/>
      <c r="BC11" s="198"/>
      <c r="BD11" s="199"/>
      <c r="BE11" s="198"/>
      <c r="BF11" s="199"/>
      <c r="BG11" s="15"/>
      <c r="BH11" s="198"/>
      <c r="BI11" s="199"/>
      <c r="BJ11" s="198"/>
      <c r="BK11" s="199"/>
      <c r="BL11" s="15"/>
      <c r="BM11" s="198"/>
      <c r="BN11" s="199"/>
      <c r="BO11" s="15"/>
      <c r="BP11" s="198"/>
      <c r="BQ11" s="199"/>
      <c r="BR11" s="198"/>
      <c r="BS11" s="199"/>
      <c r="BT11" s="15"/>
      <c r="BU11" s="199"/>
      <c r="BV11" s="199"/>
      <c r="BW11" s="9"/>
      <c r="BX11" s="199"/>
      <c r="BY11" s="199"/>
      <c r="BZ11" s="167"/>
      <c r="CA11" s="214"/>
      <c r="CB11" s="116"/>
      <c r="CC11" s="116"/>
      <c r="CD11" s="116"/>
      <c r="CE11" s="116"/>
      <c r="CF11" s="116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</row>
    <row r="12" spans="1:94" ht="30" customHeight="1">
      <c r="A12" s="199"/>
      <c r="B12" s="210"/>
      <c r="C12" s="211"/>
      <c r="D12" s="212"/>
      <c r="E12" s="15"/>
      <c r="F12" s="199"/>
      <c r="G12" s="16" t="s">
        <v>59</v>
      </c>
      <c r="H12" s="199"/>
      <c r="I12" s="17" t="s">
        <v>59</v>
      </c>
      <c r="J12" s="15"/>
      <c r="K12" s="199"/>
      <c r="L12" s="16" t="s">
        <v>59</v>
      </c>
      <c r="M12" s="199"/>
      <c r="N12" s="16" t="s">
        <v>59</v>
      </c>
      <c r="O12" s="199"/>
      <c r="P12" s="16" t="s">
        <v>59</v>
      </c>
      <c r="Q12" s="15"/>
      <c r="R12" s="199"/>
      <c r="S12" s="16" t="s">
        <v>59</v>
      </c>
      <c r="T12" s="199"/>
      <c r="U12" s="16" t="s">
        <v>59</v>
      </c>
      <c r="V12" s="199"/>
      <c r="W12" s="16" t="s">
        <v>59</v>
      </c>
      <c r="X12" s="15"/>
      <c r="Y12" s="198"/>
      <c r="Z12" s="18" t="s">
        <v>59</v>
      </c>
      <c r="AA12" s="198"/>
      <c r="AB12" s="18" t="s">
        <v>60</v>
      </c>
      <c r="AC12" s="15"/>
      <c r="AD12" s="199"/>
      <c r="AE12" s="135" t="s">
        <v>60</v>
      </c>
      <c r="AF12" s="199"/>
      <c r="AG12" s="20" t="s">
        <v>60</v>
      </c>
      <c r="AH12" s="199"/>
      <c r="AI12" s="21" t="s">
        <v>60</v>
      </c>
      <c r="AJ12" s="15"/>
      <c r="AK12" s="199"/>
      <c r="AL12" s="17" t="s">
        <v>60</v>
      </c>
      <c r="AM12" s="199"/>
      <c r="AN12" s="17" t="s">
        <v>60</v>
      </c>
      <c r="AO12" s="199"/>
      <c r="AP12" s="17" t="s">
        <v>60</v>
      </c>
      <c r="AQ12" s="15"/>
      <c r="AR12" s="199"/>
      <c r="AS12" s="16" t="s">
        <v>59</v>
      </c>
      <c r="AT12" s="199"/>
      <c r="AU12" s="16" t="s">
        <v>59</v>
      </c>
      <c r="AV12" s="199"/>
      <c r="AW12" s="16" t="s">
        <v>59</v>
      </c>
      <c r="AX12" s="199"/>
      <c r="AY12" s="16" t="s">
        <v>59</v>
      </c>
      <c r="AZ12" s="15"/>
      <c r="BA12" s="199"/>
      <c r="BB12" s="16" t="s">
        <v>59</v>
      </c>
      <c r="BC12" s="199"/>
      <c r="BD12" s="16" t="s">
        <v>59</v>
      </c>
      <c r="BE12" s="199"/>
      <c r="BF12" s="16" t="s">
        <v>59</v>
      </c>
      <c r="BG12" s="15"/>
      <c r="BH12" s="199"/>
      <c r="BI12" s="16" t="s">
        <v>59</v>
      </c>
      <c r="BJ12" s="199"/>
      <c r="BK12" s="16" t="s">
        <v>59</v>
      </c>
      <c r="BL12" s="15"/>
      <c r="BM12" s="199"/>
      <c r="BN12" s="16" t="s">
        <v>59</v>
      </c>
      <c r="BO12" s="15"/>
      <c r="BP12" s="198"/>
      <c r="BQ12" s="168" t="s">
        <v>59</v>
      </c>
      <c r="BR12" s="198"/>
      <c r="BS12" s="168" t="s">
        <v>59</v>
      </c>
      <c r="BT12" s="15"/>
      <c r="BU12" s="16" t="s">
        <v>61</v>
      </c>
      <c r="BV12" s="16" t="s">
        <v>61</v>
      </c>
      <c r="BW12" s="9"/>
      <c r="BX12" s="16" t="s">
        <v>62</v>
      </c>
      <c r="BY12" s="16" t="s">
        <v>62</v>
      </c>
      <c r="BZ12" s="167"/>
      <c r="CA12" s="212"/>
      <c r="CB12" s="116"/>
      <c r="CC12" s="116"/>
      <c r="CD12" s="116"/>
      <c r="CE12" s="116"/>
      <c r="CF12" s="116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</row>
    <row r="13" spans="1:94" ht="27.75" customHeight="1">
      <c r="A13" s="22">
        <v>1</v>
      </c>
      <c r="B13" s="169" t="s">
        <v>292</v>
      </c>
      <c r="C13" s="169" t="s">
        <v>432</v>
      </c>
      <c r="D13" s="169" t="s">
        <v>433</v>
      </c>
      <c r="E13" s="15"/>
      <c r="F13" s="24" t="s">
        <v>21</v>
      </c>
      <c r="G13" s="25" t="s">
        <v>340</v>
      </c>
      <c r="H13" s="26" t="s">
        <v>21</v>
      </c>
      <c r="I13" s="25" t="s">
        <v>340</v>
      </c>
      <c r="J13" s="27"/>
      <c r="K13" s="28" t="s">
        <v>21</v>
      </c>
      <c r="L13" s="29" t="s">
        <v>68</v>
      </c>
      <c r="M13" s="30" t="s">
        <v>21</v>
      </c>
      <c r="N13" s="29" t="s">
        <v>68</v>
      </c>
      <c r="O13" s="30" t="s">
        <v>21</v>
      </c>
      <c r="P13" s="29" t="s">
        <v>68</v>
      </c>
      <c r="Q13" s="27"/>
      <c r="R13" s="26" t="s">
        <v>21</v>
      </c>
      <c r="S13" s="25" t="s">
        <v>69</v>
      </c>
      <c r="T13" s="26" t="s">
        <v>21</v>
      </c>
      <c r="U13" s="25" t="s">
        <v>70</v>
      </c>
      <c r="V13" s="26" t="s">
        <v>21</v>
      </c>
      <c r="W13" s="25" t="s">
        <v>71</v>
      </c>
      <c r="X13" s="27"/>
      <c r="Y13" s="31" t="s">
        <v>72</v>
      </c>
      <c r="Z13" s="136" t="s">
        <v>233</v>
      </c>
      <c r="AA13" s="31" t="s">
        <v>72</v>
      </c>
      <c r="AB13" s="136" t="s">
        <v>74</v>
      </c>
      <c r="AC13" s="27"/>
      <c r="AD13" s="26" t="s">
        <v>84</v>
      </c>
      <c r="AE13" s="33" t="s">
        <v>434</v>
      </c>
      <c r="AF13" s="26" t="s">
        <v>75</v>
      </c>
      <c r="AG13" s="33" t="s">
        <v>76</v>
      </c>
      <c r="AH13" s="26" t="s">
        <v>84</v>
      </c>
      <c r="AI13" s="25" t="s">
        <v>236</v>
      </c>
      <c r="AJ13" s="27"/>
      <c r="AK13" s="26" t="s">
        <v>84</v>
      </c>
      <c r="AL13" s="25" t="s">
        <v>100</v>
      </c>
      <c r="AM13" s="26" t="s">
        <v>84</v>
      </c>
      <c r="AN13" s="35" t="s">
        <v>130</v>
      </c>
      <c r="AO13" s="26" t="s">
        <v>84</v>
      </c>
      <c r="AP13" s="35" t="s">
        <v>131</v>
      </c>
      <c r="AQ13" s="27"/>
      <c r="AR13" s="36" t="s">
        <v>84</v>
      </c>
      <c r="AS13" s="25" t="s">
        <v>138</v>
      </c>
      <c r="AT13" s="37" t="s">
        <v>84</v>
      </c>
      <c r="AU13" s="25" t="s">
        <v>115</v>
      </c>
      <c r="AV13" s="36" t="s">
        <v>75</v>
      </c>
      <c r="AW13" s="44" t="s">
        <v>139</v>
      </c>
      <c r="AX13" s="36" t="s">
        <v>21</v>
      </c>
      <c r="AY13" s="87" t="s">
        <v>103</v>
      </c>
      <c r="AZ13" s="27"/>
      <c r="BA13" s="39" t="s">
        <v>84</v>
      </c>
      <c r="BB13" s="156" t="s">
        <v>343</v>
      </c>
      <c r="BC13" s="39" t="s">
        <v>84</v>
      </c>
      <c r="BD13" s="156" t="s">
        <v>344</v>
      </c>
      <c r="BE13" s="39" t="s">
        <v>84</v>
      </c>
      <c r="BF13" s="157" t="s">
        <v>345</v>
      </c>
      <c r="BG13" s="27"/>
      <c r="BH13" s="36" t="s">
        <v>21</v>
      </c>
      <c r="BI13" s="25" t="s">
        <v>88</v>
      </c>
      <c r="BJ13" s="36" t="s">
        <v>21</v>
      </c>
      <c r="BK13" s="25" t="s">
        <v>89</v>
      </c>
      <c r="BL13" s="27"/>
      <c r="BM13" s="41" t="s">
        <v>21</v>
      </c>
      <c r="BN13" s="138" t="s">
        <v>237</v>
      </c>
      <c r="BO13" s="27"/>
      <c r="BP13" s="170" t="s">
        <v>21</v>
      </c>
      <c r="BQ13" s="44" t="s">
        <v>91</v>
      </c>
      <c r="BR13" s="170" t="s">
        <v>21</v>
      </c>
      <c r="BS13" s="38" t="s">
        <v>92</v>
      </c>
      <c r="BT13" s="45"/>
      <c r="BU13" s="33">
        <v>1</v>
      </c>
      <c r="BV13" s="47">
        <v>13</v>
      </c>
      <c r="BW13" s="48"/>
      <c r="BX13" s="49"/>
      <c r="BY13" s="47">
        <v>9</v>
      </c>
      <c r="BZ13" s="50"/>
      <c r="CA13" s="51" t="s">
        <v>21</v>
      </c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  <c r="CN13" s="116"/>
      <c r="CO13" s="116"/>
      <c r="CP13" s="116"/>
    </row>
    <row r="14" spans="1:94" ht="27.75" customHeight="1">
      <c r="A14" s="22">
        <v>2</v>
      </c>
      <c r="B14" s="169" t="s">
        <v>435</v>
      </c>
      <c r="C14" s="169" t="s">
        <v>328</v>
      </c>
      <c r="D14" s="169" t="s">
        <v>436</v>
      </c>
      <c r="E14" s="15"/>
      <c r="F14" s="26" t="s">
        <v>21</v>
      </c>
      <c r="G14" s="25" t="s">
        <v>340</v>
      </c>
      <c r="H14" s="26" t="s">
        <v>21</v>
      </c>
      <c r="I14" s="25" t="s">
        <v>340</v>
      </c>
      <c r="J14" s="27"/>
      <c r="K14" s="52" t="s">
        <v>21</v>
      </c>
      <c r="L14" s="29" t="s">
        <v>68</v>
      </c>
      <c r="M14" s="54" t="s">
        <v>21</v>
      </c>
      <c r="N14" s="29" t="s">
        <v>68</v>
      </c>
      <c r="O14" s="54" t="s">
        <v>21</v>
      </c>
      <c r="P14" s="29" t="s">
        <v>68</v>
      </c>
      <c r="Q14" s="27"/>
      <c r="R14" s="26" t="s">
        <v>21</v>
      </c>
      <c r="S14" s="85" t="s">
        <v>69</v>
      </c>
      <c r="T14" s="26" t="s">
        <v>21</v>
      </c>
      <c r="U14" s="85" t="s">
        <v>70</v>
      </c>
      <c r="V14" s="26" t="s">
        <v>21</v>
      </c>
      <c r="W14" s="85" t="s">
        <v>71</v>
      </c>
      <c r="X14" s="27"/>
      <c r="Y14" s="31" t="s">
        <v>21</v>
      </c>
      <c r="Z14" s="136" t="s">
        <v>233</v>
      </c>
      <c r="AA14" s="31" t="s">
        <v>21</v>
      </c>
      <c r="AB14" s="136" t="s">
        <v>74</v>
      </c>
      <c r="AC14" s="27"/>
      <c r="AD14" s="26" t="s">
        <v>75</v>
      </c>
      <c r="AE14" s="33" t="s">
        <v>76</v>
      </c>
      <c r="AF14" s="26" t="s">
        <v>75</v>
      </c>
      <c r="AG14" s="33" t="s">
        <v>76</v>
      </c>
      <c r="AH14" s="26" t="s">
        <v>84</v>
      </c>
      <c r="AI14" s="25" t="s">
        <v>236</v>
      </c>
      <c r="AJ14" s="27"/>
      <c r="AK14" s="26" t="s">
        <v>84</v>
      </c>
      <c r="AL14" s="57" t="s">
        <v>100</v>
      </c>
      <c r="AM14" s="26" t="s">
        <v>21</v>
      </c>
      <c r="AN14" s="25" t="s">
        <v>79</v>
      </c>
      <c r="AO14" s="26" t="s">
        <v>84</v>
      </c>
      <c r="AP14" s="25" t="s">
        <v>131</v>
      </c>
      <c r="AQ14" s="27"/>
      <c r="AR14" s="36" t="s">
        <v>21</v>
      </c>
      <c r="AS14" s="44" t="s">
        <v>81</v>
      </c>
      <c r="AT14" s="36" t="s">
        <v>84</v>
      </c>
      <c r="AU14" s="44" t="s">
        <v>115</v>
      </c>
      <c r="AV14" s="36" t="s">
        <v>21</v>
      </c>
      <c r="AW14" s="44" t="s">
        <v>83</v>
      </c>
      <c r="AX14" s="36" t="s">
        <v>21</v>
      </c>
      <c r="AY14" s="87" t="s">
        <v>103</v>
      </c>
      <c r="AZ14" s="27"/>
      <c r="BA14" s="39" t="s">
        <v>84</v>
      </c>
      <c r="BB14" s="156" t="s">
        <v>343</v>
      </c>
      <c r="BC14" s="39" t="s">
        <v>84</v>
      </c>
      <c r="BD14" s="156" t="s">
        <v>344</v>
      </c>
      <c r="BE14" s="39" t="s">
        <v>84</v>
      </c>
      <c r="BF14" s="157" t="s">
        <v>345</v>
      </c>
      <c r="BG14" s="27"/>
      <c r="BH14" s="36" t="s">
        <v>21</v>
      </c>
      <c r="BI14" s="25" t="s">
        <v>88</v>
      </c>
      <c r="BJ14" s="36" t="s">
        <v>21</v>
      </c>
      <c r="BK14" s="25" t="s">
        <v>89</v>
      </c>
      <c r="BL14" s="27"/>
      <c r="BM14" s="60" t="s">
        <v>21</v>
      </c>
      <c r="BN14" s="138" t="s">
        <v>237</v>
      </c>
      <c r="BO14" s="27"/>
      <c r="BP14" s="170" t="s">
        <v>21</v>
      </c>
      <c r="BQ14" s="44" t="s">
        <v>91</v>
      </c>
      <c r="BR14" s="170" t="s">
        <v>21</v>
      </c>
      <c r="BS14" s="38" t="s">
        <v>92</v>
      </c>
      <c r="BT14" s="45"/>
      <c r="BU14" s="79">
        <v>4</v>
      </c>
      <c r="BV14" s="63">
        <v>4</v>
      </c>
      <c r="BW14" s="48"/>
      <c r="BX14" s="64"/>
      <c r="BY14" s="64"/>
      <c r="BZ14" s="50"/>
      <c r="CA14" s="65" t="s">
        <v>21</v>
      </c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</row>
    <row r="15" spans="1:94" ht="27.75" customHeight="1">
      <c r="A15" s="22">
        <v>3</v>
      </c>
      <c r="B15" s="169" t="s">
        <v>437</v>
      </c>
      <c r="C15" s="169" t="s">
        <v>255</v>
      </c>
      <c r="D15" s="169" t="s">
        <v>438</v>
      </c>
      <c r="E15" s="15"/>
      <c r="F15" s="26" t="s">
        <v>21</v>
      </c>
      <c r="G15" s="25" t="s">
        <v>340</v>
      </c>
      <c r="H15" s="26" t="s">
        <v>21</v>
      </c>
      <c r="I15" s="25" t="s">
        <v>340</v>
      </c>
      <c r="J15" s="27"/>
      <c r="K15" s="52" t="s">
        <v>21</v>
      </c>
      <c r="L15" s="29" t="s">
        <v>68</v>
      </c>
      <c r="M15" s="54" t="s">
        <v>21</v>
      </c>
      <c r="N15" s="29" t="s">
        <v>68</v>
      </c>
      <c r="O15" s="54" t="s">
        <v>21</v>
      </c>
      <c r="P15" s="29" t="s">
        <v>68</v>
      </c>
      <c r="Q15" s="27"/>
      <c r="R15" s="26" t="s">
        <v>21</v>
      </c>
      <c r="S15" s="25" t="s">
        <v>69</v>
      </c>
      <c r="T15" s="26" t="s">
        <v>21</v>
      </c>
      <c r="U15" s="25" t="s">
        <v>70</v>
      </c>
      <c r="V15" s="26" t="s">
        <v>21</v>
      </c>
      <c r="W15" s="25" t="s">
        <v>71</v>
      </c>
      <c r="X15" s="27"/>
      <c r="Y15" s="31" t="s">
        <v>72</v>
      </c>
      <c r="Z15" s="136" t="s">
        <v>233</v>
      </c>
      <c r="AA15" s="31" t="s">
        <v>72</v>
      </c>
      <c r="AB15" s="136" t="s">
        <v>74</v>
      </c>
      <c r="AC15" s="27"/>
      <c r="AD15" s="26" t="s">
        <v>84</v>
      </c>
      <c r="AE15" s="79" t="s">
        <v>434</v>
      </c>
      <c r="AF15" s="26" t="s">
        <v>84</v>
      </c>
      <c r="AG15" s="33" t="s">
        <v>439</v>
      </c>
      <c r="AH15" s="26" t="s">
        <v>84</v>
      </c>
      <c r="AI15" s="25" t="s">
        <v>236</v>
      </c>
      <c r="AJ15" s="27"/>
      <c r="AK15" s="26" t="s">
        <v>21</v>
      </c>
      <c r="AL15" s="25" t="s">
        <v>78</v>
      </c>
      <c r="AM15" s="26" t="s">
        <v>21</v>
      </c>
      <c r="AN15" s="25" t="s">
        <v>79</v>
      </c>
      <c r="AO15" s="26" t="s">
        <v>21</v>
      </c>
      <c r="AP15" s="35" t="s">
        <v>80</v>
      </c>
      <c r="AQ15" s="27"/>
      <c r="AR15" s="36" t="s">
        <v>21</v>
      </c>
      <c r="AS15" s="44" t="s">
        <v>81</v>
      </c>
      <c r="AT15" s="36" t="s">
        <v>21</v>
      </c>
      <c r="AU15" s="44" t="s">
        <v>82</v>
      </c>
      <c r="AV15" s="36" t="s">
        <v>84</v>
      </c>
      <c r="AW15" s="25" t="s">
        <v>440</v>
      </c>
      <c r="AX15" s="36" t="s">
        <v>21</v>
      </c>
      <c r="AY15" s="87" t="s">
        <v>103</v>
      </c>
      <c r="AZ15" s="27"/>
      <c r="BA15" s="39" t="s">
        <v>21</v>
      </c>
      <c r="BB15" s="25" t="s">
        <v>350</v>
      </c>
      <c r="BC15" s="39" t="s">
        <v>21</v>
      </c>
      <c r="BD15" s="25" t="s">
        <v>351</v>
      </c>
      <c r="BE15" s="39" t="s">
        <v>21</v>
      </c>
      <c r="BF15" s="157" t="s">
        <v>352</v>
      </c>
      <c r="BG15" s="27"/>
      <c r="BH15" s="36" t="s">
        <v>21</v>
      </c>
      <c r="BI15" s="25" t="s">
        <v>88</v>
      </c>
      <c r="BJ15" s="36" t="s">
        <v>21</v>
      </c>
      <c r="BK15" s="25" t="s">
        <v>89</v>
      </c>
      <c r="BL15" s="27"/>
      <c r="BM15" s="60" t="s">
        <v>21</v>
      </c>
      <c r="BN15" s="138" t="s">
        <v>237</v>
      </c>
      <c r="BO15" s="27"/>
      <c r="BP15" s="170" t="s">
        <v>21</v>
      </c>
      <c r="BQ15" s="44" t="s">
        <v>91</v>
      </c>
      <c r="BR15" s="170" t="s">
        <v>21</v>
      </c>
      <c r="BS15" s="38" t="s">
        <v>92</v>
      </c>
      <c r="BT15" s="45"/>
      <c r="BU15" s="62"/>
      <c r="BV15" s="63">
        <v>3</v>
      </c>
      <c r="BW15" s="48"/>
      <c r="BX15" s="64"/>
      <c r="BY15" s="63">
        <v>5</v>
      </c>
      <c r="BZ15" s="50"/>
      <c r="CA15" s="65" t="s">
        <v>21</v>
      </c>
      <c r="CB15" s="116"/>
      <c r="CC15" s="116"/>
      <c r="CD15" s="116"/>
      <c r="CE15" s="116"/>
      <c r="CF15" s="116"/>
      <c r="CG15" s="116"/>
      <c r="CH15" s="116"/>
      <c r="CI15" s="116"/>
      <c r="CJ15" s="116"/>
      <c r="CK15" s="116"/>
      <c r="CL15" s="116"/>
      <c r="CM15" s="116"/>
      <c r="CN15" s="116"/>
      <c r="CO15" s="116"/>
      <c r="CP15" s="116"/>
    </row>
    <row r="16" spans="1:94" ht="27.75" customHeight="1">
      <c r="A16" s="22">
        <v>4</v>
      </c>
      <c r="B16" s="171" t="s">
        <v>441</v>
      </c>
      <c r="C16" s="165" t="s">
        <v>442</v>
      </c>
      <c r="D16" s="172" t="s">
        <v>443</v>
      </c>
      <c r="E16" s="15"/>
      <c r="F16" s="26" t="s">
        <v>21</v>
      </c>
      <c r="G16" s="25" t="s">
        <v>340</v>
      </c>
      <c r="H16" s="26" t="s">
        <v>21</v>
      </c>
      <c r="I16" s="25" t="s">
        <v>340</v>
      </c>
      <c r="J16" s="27"/>
      <c r="K16" s="52" t="s">
        <v>84</v>
      </c>
      <c r="L16" s="53" t="s">
        <v>98</v>
      </c>
      <c r="M16" s="54" t="s">
        <v>21</v>
      </c>
      <c r="N16" s="29" t="s">
        <v>68</v>
      </c>
      <c r="O16" s="54" t="s">
        <v>21</v>
      </c>
      <c r="P16" s="29" t="s">
        <v>68</v>
      </c>
      <c r="Q16" s="27"/>
      <c r="R16" s="26" t="s">
        <v>21</v>
      </c>
      <c r="S16" s="25" t="s">
        <v>69</v>
      </c>
      <c r="T16" s="26" t="s">
        <v>21</v>
      </c>
      <c r="U16" s="25" t="s">
        <v>70</v>
      </c>
      <c r="V16" s="26" t="s">
        <v>21</v>
      </c>
      <c r="W16" s="25" t="s">
        <v>71</v>
      </c>
      <c r="X16" s="27"/>
      <c r="Y16" s="31" t="s">
        <v>21</v>
      </c>
      <c r="Z16" s="136" t="s">
        <v>233</v>
      </c>
      <c r="AA16" s="31" t="s">
        <v>72</v>
      </c>
      <c r="AB16" s="136" t="s">
        <v>74</v>
      </c>
      <c r="AC16" s="27"/>
      <c r="AD16" s="26" t="s">
        <v>21</v>
      </c>
      <c r="AE16" s="33" t="s">
        <v>444</v>
      </c>
      <c r="AF16" s="26" t="s">
        <v>21</v>
      </c>
      <c r="AG16" s="33" t="s">
        <v>445</v>
      </c>
      <c r="AH16" s="26" t="s">
        <v>21</v>
      </c>
      <c r="AI16" s="25" t="s">
        <v>203</v>
      </c>
      <c r="AJ16" s="27"/>
      <c r="AK16" s="26" t="s">
        <v>21</v>
      </c>
      <c r="AL16" s="25" t="s">
        <v>78</v>
      </c>
      <c r="AM16" s="26" t="s">
        <v>21</v>
      </c>
      <c r="AN16" s="25" t="s">
        <v>79</v>
      </c>
      <c r="AO16" s="26" t="s">
        <v>21</v>
      </c>
      <c r="AP16" s="25" t="s">
        <v>80</v>
      </c>
      <c r="AQ16" s="27"/>
      <c r="AR16" s="36" t="s">
        <v>21</v>
      </c>
      <c r="AS16" s="44" t="s">
        <v>81</v>
      </c>
      <c r="AT16" s="80" t="s">
        <v>21</v>
      </c>
      <c r="AU16" s="44" t="s">
        <v>82</v>
      </c>
      <c r="AV16" s="36" t="s">
        <v>75</v>
      </c>
      <c r="AW16" s="44" t="s">
        <v>139</v>
      </c>
      <c r="AX16" s="36" t="s">
        <v>21</v>
      </c>
      <c r="AY16" s="87" t="s">
        <v>103</v>
      </c>
      <c r="AZ16" s="27"/>
      <c r="BA16" s="39" t="s">
        <v>84</v>
      </c>
      <c r="BB16" s="156" t="s">
        <v>343</v>
      </c>
      <c r="BC16" s="39" t="s">
        <v>84</v>
      </c>
      <c r="BD16" s="156" t="s">
        <v>344</v>
      </c>
      <c r="BE16" s="39" t="s">
        <v>84</v>
      </c>
      <c r="BF16" s="157" t="s">
        <v>345</v>
      </c>
      <c r="BG16" s="27"/>
      <c r="BH16" s="36" t="s">
        <v>21</v>
      </c>
      <c r="BI16" s="25" t="s">
        <v>88</v>
      </c>
      <c r="BJ16" s="36" t="s">
        <v>21</v>
      </c>
      <c r="BK16" s="25" t="s">
        <v>89</v>
      </c>
      <c r="BL16" s="27"/>
      <c r="BM16" s="60" t="s">
        <v>21</v>
      </c>
      <c r="BN16" s="138" t="s">
        <v>237</v>
      </c>
      <c r="BO16" s="27"/>
      <c r="BP16" s="170" t="s">
        <v>21</v>
      </c>
      <c r="BQ16" s="44" t="s">
        <v>91</v>
      </c>
      <c r="BR16" s="170" t="s">
        <v>21</v>
      </c>
      <c r="BS16" s="38" t="s">
        <v>92</v>
      </c>
      <c r="BT16" s="45"/>
      <c r="BU16" s="79">
        <v>3</v>
      </c>
      <c r="BV16" s="63">
        <v>2</v>
      </c>
      <c r="BW16" s="48"/>
      <c r="BX16" s="64"/>
      <c r="BY16" s="63">
        <v>2</v>
      </c>
      <c r="BZ16" s="50"/>
      <c r="CA16" s="65" t="s">
        <v>21</v>
      </c>
      <c r="CB16" s="116"/>
      <c r="CC16" s="116"/>
      <c r="CD16" s="116"/>
      <c r="CE16" s="116"/>
      <c r="CF16" s="116"/>
      <c r="CG16" s="116"/>
      <c r="CH16" s="116"/>
      <c r="CI16" s="116"/>
      <c r="CJ16" s="116"/>
      <c r="CK16" s="116"/>
      <c r="CL16" s="116"/>
      <c r="CM16" s="116"/>
      <c r="CN16" s="116"/>
      <c r="CO16" s="116"/>
      <c r="CP16" s="116"/>
    </row>
    <row r="17" spans="1:94" ht="27.75" customHeight="1">
      <c r="A17" s="22">
        <v>5</v>
      </c>
      <c r="B17" s="169" t="s">
        <v>446</v>
      </c>
      <c r="C17" s="169" t="s">
        <v>447</v>
      </c>
      <c r="D17" s="169" t="s">
        <v>448</v>
      </c>
      <c r="E17" s="15"/>
      <c r="F17" s="26" t="s">
        <v>21</v>
      </c>
      <c r="G17" s="25" t="s">
        <v>340</v>
      </c>
      <c r="H17" s="26" t="s">
        <v>21</v>
      </c>
      <c r="I17" s="25" t="s">
        <v>340</v>
      </c>
      <c r="J17" s="27"/>
      <c r="K17" s="52" t="s">
        <v>75</v>
      </c>
      <c r="L17" s="85" t="s">
        <v>279</v>
      </c>
      <c r="M17" s="54" t="s">
        <v>84</v>
      </c>
      <c r="N17" s="53" t="s">
        <v>98</v>
      </c>
      <c r="O17" s="54" t="s">
        <v>75</v>
      </c>
      <c r="P17" s="85" t="s">
        <v>279</v>
      </c>
      <c r="Q17" s="27"/>
      <c r="R17" s="26" t="s">
        <v>21</v>
      </c>
      <c r="S17" s="25" t="s">
        <v>69</v>
      </c>
      <c r="T17" s="26" t="s">
        <v>21</v>
      </c>
      <c r="U17" s="25" t="s">
        <v>70</v>
      </c>
      <c r="V17" s="26" t="s">
        <v>21</v>
      </c>
      <c r="W17" s="25" t="s">
        <v>71</v>
      </c>
      <c r="X17" s="27"/>
      <c r="Y17" s="31" t="s">
        <v>21</v>
      </c>
      <c r="Z17" s="136" t="s">
        <v>233</v>
      </c>
      <c r="AA17" s="31" t="s">
        <v>21</v>
      </c>
      <c r="AB17" s="136" t="s">
        <v>74</v>
      </c>
      <c r="AC17" s="27"/>
      <c r="AD17" s="26" t="s">
        <v>75</v>
      </c>
      <c r="AE17" s="33" t="s">
        <v>76</v>
      </c>
      <c r="AF17" s="26" t="s">
        <v>75</v>
      </c>
      <c r="AG17" s="33" t="s">
        <v>76</v>
      </c>
      <c r="AH17" s="26" t="s">
        <v>75</v>
      </c>
      <c r="AI17" s="33" t="s">
        <v>76</v>
      </c>
      <c r="AJ17" s="27"/>
      <c r="AK17" s="26" t="s">
        <v>75</v>
      </c>
      <c r="AL17" s="25" t="s">
        <v>129</v>
      </c>
      <c r="AM17" s="26" t="s">
        <v>75</v>
      </c>
      <c r="AN17" s="25" t="s">
        <v>101</v>
      </c>
      <c r="AO17" s="26" t="s">
        <v>75</v>
      </c>
      <c r="AP17" s="25" t="s">
        <v>102</v>
      </c>
      <c r="AQ17" s="27"/>
      <c r="AR17" s="36" t="s">
        <v>21</v>
      </c>
      <c r="AS17" s="44" t="s">
        <v>81</v>
      </c>
      <c r="AT17" s="36" t="s">
        <v>21</v>
      </c>
      <c r="AU17" s="44" t="s">
        <v>82</v>
      </c>
      <c r="AV17" s="36" t="s">
        <v>84</v>
      </c>
      <c r="AW17" s="44" t="s">
        <v>160</v>
      </c>
      <c r="AX17" s="36" t="s">
        <v>84</v>
      </c>
      <c r="AY17" s="25" t="s">
        <v>85</v>
      </c>
      <c r="AZ17" s="27"/>
      <c r="BA17" s="39" t="s">
        <v>84</v>
      </c>
      <c r="BB17" s="156" t="s">
        <v>343</v>
      </c>
      <c r="BC17" s="39" t="s">
        <v>84</v>
      </c>
      <c r="BD17" s="156" t="s">
        <v>344</v>
      </c>
      <c r="BE17" s="39" t="s">
        <v>84</v>
      </c>
      <c r="BF17" s="157" t="s">
        <v>345</v>
      </c>
      <c r="BG17" s="27"/>
      <c r="BH17" s="36" t="s">
        <v>84</v>
      </c>
      <c r="BI17" s="25" t="s">
        <v>104</v>
      </c>
      <c r="BJ17" s="36" t="s">
        <v>84</v>
      </c>
      <c r="BK17" s="25" t="s">
        <v>117</v>
      </c>
      <c r="BL17" s="27"/>
      <c r="BM17" s="60" t="s">
        <v>72</v>
      </c>
      <c r="BN17" s="33" t="s">
        <v>257</v>
      </c>
      <c r="BO17" s="27"/>
      <c r="BP17" s="170" t="s">
        <v>21</v>
      </c>
      <c r="BQ17" s="44" t="s">
        <v>91</v>
      </c>
      <c r="BR17" s="170" t="s">
        <v>21</v>
      </c>
      <c r="BS17" s="38" t="s">
        <v>92</v>
      </c>
      <c r="BT17" s="45"/>
      <c r="BU17" s="79">
        <v>1</v>
      </c>
      <c r="BV17" s="63">
        <v>6</v>
      </c>
      <c r="BW17" s="48"/>
      <c r="BX17" s="64"/>
      <c r="BY17" s="63">
        <v>10</v>
      </c>
      <c r="BZ17" s="50"/>
      <c r="CA17" s="65" t="s">
        <v>21</v>
      </c>
      <c r="CB17" s="116"/>
      <c r="CC17" s="116"/>
      <c r="CD17" s="116"/>
      <c r="CE17" s="116"/>
      <c r="CF17" s="116"/>
      <c r="CG17" s="116"/>
      <c r="CH17" s="116"/>
      <c r="CI17" s="116"/>
      <c r="CJ17" s="116"/>
      <c r="CK17" s="116"/>
      <c r="CL17" s="116"/>
      <c r="CM17" s="116"/>
      <c r="CN17" s="116"/>
      <c r="CO17" s="116"/>
      <c r="CP17" s="116"/>
    </row>
    <row r="18" spans="1:94" ht="27.75" customHeight="1">
      <c r="A18" s="22">
        <v>6</v>
      </c>
      <c r="B18" s="169" t="s">
        <v>449</v>
      </c>
      <c r="C18" s="169" t="s">
        <v>450</v>
      </c>
      <c r="D18" s="169" t="s">
        <v>451</v>
      </c>
      <c r="E18" s="15"/>
      <c r="F18" s="26" t="s">
        <v>84</v>
      </c>
      <c r="G18" s="78" t="s">
        <v>365</v>
      </c>
      <c r="H18" s="26" t="s">
        <v>84</v>
      </c>
      <c r="I18" s="78" t="s">
        <v>365</v>
      </c>
      <c r="J18" s="27"/>
      <c r="K18" s="52" t="s">
        <v>21</v>
      </c>
      <c r="L18" s="29" t="s">
        <v>68</v>
      </c>
      <c r="M18" s="54" t="s">
        <v>21</v>
      </c>
      <c r="N18" s="29" t="s">
        <v>68</v>
      </c>
      <c r="O18" s="54" t="s">
        <v>21</v>
      </c>
      <c r="P18" s="29" t="s">
        <v>68</v>
      </c>
      <c r="Q18" s="27"/>
      <c r="R18" s="26" t="s">
        <v>21</v>
      </c>
      <c r="S18" s="85" t="s">
        <v>69</v>
      </c>
      <c r="T18" s="26" t="s">
        <v>21</v>
      </c>
      <c r="U18" s="85" t="s">
        <v>70</v>
      </c>
      <c r="V18" s="26" t="s">
        <v>21</v>
      </c>
      <c r="W18" s="85" t="s">
        <v>71</v>
      </c>
      <c r="X18" s="27"/>
      <c r="Y18" s="31" t="s">
        <v>21</v>
      </c>
      <c r="Z18" s="136" t="s">
        <v>233</v>
      </c>
      <c r="AA18" s="31" t="s">
        <v>72</v>
      </c>
      <c r="AB18" s="136" t="s">
        <v>74</v>
      </c>
      <c r="AC18" s="27"/>
      <c r="AD18" s="26" t="s">
        <v>75</v>
      </c>
      <c r="AE18" s="33" t="s">
        <v>76</v>
      </c>
      <c r="AF18" s="26" t="s">
        <v>75</v>
      </c>
      <c r="AG18" s="33" t="s">
        <v>76</v>
      </c>
      <c r="AH18" s="26" t="s">
        <v>84</v>
      </c>
      <c r="AI18" s="25" t="s">
        <v>236</v>
      </c>
      <c r="AJ18" s="27"/>
      <c r="AK18" s="26" t="s">
        <v>21</v>
      </c>
      <c r="AL18" s="57" t="s">
        <v>78</v>
      </c>
      <c r="AM18" s="26" t="s">
        <v>21</v>
      </c>
      <c r="AN18" s="25" t="s">
        <v>79</v>
      </c>
      <c r="AO18" s="26" t="s">
        <v>21</v>
      </c>
      <c r="AP18" s="25" t="s">
        <v>80</v>
      </c>
      <c r="AQ18" s="27"/>
      <c r="AR18" s="36" t="s">
        <v>21</v>
      </c>
      <c r="AS18" s="44" t="s">
        <v>81</v>
      </c>
      <c r="AT18" s="36" t="s">
        <v>84</v>
      </c>
      <c r="AU18" s="44" t="s">
        <v>115</v>
      </c>
      <c r="AV18" s="36" t="s">
        <v>84</v>
      </c>
      <c r="AW18" s="44" t="s">
        <v>160</v>
      </c>
      <c r="AX18" s="36" t="s">
        <v>84</v>
      </c>
      <c r="AY18" s="38" t="s">
        <v>85</v>
      </c>
      <c r="AZ18" s="27"/>
      <c r="BA18" s="39" t="s">
        <v>84</v>
      </c>
      <c r="BB18" s="156" t="s">
        <v>343</v>
      </c>
      <c r="BC18" s="39" t="s">
        <v>84</v>
      </c>
      <c r="BD18" s="156" t="s">
        <v>344</v>
      </c>
      <c r="BE18" s="39" t="s">
        <v>84</v>
      </c>
      <c r="BF18" s="157" t="s">
        <v>345</v>
      </c>
      <c r="BG18" s="27"/>
      <c r="BH18" s="36" t="s">
        <v>21</v>
      </c>
      <c r="BI18" s="25" t="s">
        <v>88</v>
      </c>
      <c r="BJ18" s="36" t="s">
        <v>21</v>
      </c>
      <c r="BK18" s="25" t="s">
        <v>89</v>
      </c>
      <c r="BL18" s="27"/>
      <c r="BM18" s="60" t="s">
        <v>21</v>
      </c>
      <c r="BN18" s="138" t="s">
        <v>237</v>
      </c>
      <c r="BO18" s="27"/>
      <c r="BP18" s="170" t="s">
        <v>21</v>
      </c>
      <c r="BQ18" s="44" t="s">
        <v>91</v>
      </c>
      <c r="BR18" s="170" t="s">
        <v>21</v>
      </c>
      <c r="BS18" s="38" t="s">
        <v>92</v>
      </c>
      <c r="BT18" s="45"/>
      <c r="BU18" s="79">
        <v>6</v>
      </c>
      <c r="BV18" s="63">
        <v>8</v>
      </c>
      <c r="BW18" s="48"/>
      <c r="BX18" s="64"/>
      <c r="BY18" s="63">
        <v>4</v>
      </c>
      <c r="BZ18" s="50"/>
      <c r="CA18" s="65" t="s">
        <v>21</v>
      </c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16"/>
      <c r="CO18" s="116"/>
      <c r="CP18" s="116"/>
    </row>
    <row r="19" spans="1:94" ht="27.75" customHeight="1">
      <c r="A19" s="22">
        <v>7</v>
      </c>
      <c r="B19" s="173" t="s">
        <v>452</v>
      </c>
      <c r="C19" s="173" t="s">
        <v>322</v>
      </c>
      <c r="D19" s="173" t="s">
        <v>453</v>
      </c>
      <c r="E19" s="15"/>
      <c r="F19" s="26" t="s">
        <v>109</v>
      </c>
      <c r="G19" s="83"/>
      <c r="H19" s="26" t="s">
        <v>109</v>
      </c>
      <c r="I19" s="83"/>
      <c r="J19" s="27"/>
      <c r="K19" s="69"/>
      <c r="L19" s="70"/>
      <c r="M19" s="71"/>
      <c r="N19" s="91"/>
      <c r="O19" s="71" t="s">
        <v>109</v>
      </c>
      <c r="P19" s="72"/>
      <c r="Q19" s="27"/>
      <c r="R19" s="67"/>
      <c r="S19" s="68"/>
      <c r="T19" s="67"/>
      <c r="U19" s="68"/>
      <c r="V19" s="67" t="s">
        <v>109</v>
      </c>
      <c r="W19" s="68"/>
      <c r="X19" s="27"/>
      <c r="Y19" s="31" t="s">
        <v>75</v>
      </c>
      <c r="Z19" s="136" t="s">
        <v>248</v>
      </c>
      <c r="AA19" s="31" t="s">
        <v>75</v>
      </c>
      <c r="AB19" s="136" t="s">
        <v>248</v>
      </c>
      <c r="AC19" s="27"/>
      <c r="AD19" s="26" t="s">
        <v>75</v>
      </c>
      <c r="AE19" s="33" t="s">
        <v>76</v>
      </c>
      <c r="AF19" s="26" t="s">
        <v>75</v>
      </c>
      <c r="AG19" s="33" t="s">
        <v>76</v>
      </c>
      <c r="AH19" s="26" t="s">
        <v>75</v>
      </c>
      <c r="AI19" s="33" t="s">
        <v>76</v>
      </c>
      <c r="AJ19" s="27"/>
      <c r="AK19" s="26" t="s">
        <v>109</v>
      </c>
      <c r="AL19" s="72"/>
      <c r="AM19" s="26" t="s">
        <v>109</v>
      </c>
      <c r="AN19" s="68"/>
      <c r="AO19" s="26" t="s">
        <v>109</v>
      </c>
      <c r="AP19" s="68"/>
      <c r="AQ19" s="27"/>
      <c r="AR19" s="36" t="s">
        <v>84</v>
      </c>
      <c r="AS19" s="44" t="s">
        <v>138</v>
      </c>
      <c r="AT19" s="36" t="s">
        <v>75</v>
      </c>
      <c r="AU19" s="44" t="s">
        <v>139</v>
      </c>
      <c r="AV19" s="36" t="s">
        <v>75</v>
      </c>
      <c r="AW19" s="44" t="s">
        <v>139</v>
      </c>
      <c r="AX19" s="36" t="s">
        <v>75</v>
      </c>
      <c r="AY19" s="44" t="s">
        <v>139</v>
      </c>
      <c r="AZ19" s="27"/>
      <c r="BA19" s="39"/>
      <c r="BB19" s="46"/>
      <c r="BC19" s="39"/>
      <c r="BD19" s="46"/>
      <c r="BE19" s="39" t="s">
        <v>109</v>
      </c>
      <c r="BF19" s="62"/>
      <c r="BG19" s="27"/>
      <c r="BH19" s="74"/>
      <c r="BI19" s="68"/>
      <c r="BJ19" s="74" t="s">
        <v>109</v>
      </c>
      <c r="BK19" s="68"/>
      <c r="BL19" s="27"/>
      <c r="BM19" s="60" t="s">
        <v>75</v>
      </c>
      <c r="BN19" s="33" t="s">
        <v>454</v>
      </c>
      <c r="BO19" s="27"/>
      <c r="BP19" s="170" t="s">
        <v>75</v>
      </c>
      <c r="BQ19" s="68"/>
      <c r="BR19" s="170" t="s">
        <v>75</v>
      </c>
      <c r="BS19" s="46"/>
      <c r="BT19" s="45"/>
      <c r="BU19" s="62"/>
      <c r="BV19" s="64"/>
      <c r="BW19" s="48"/>
      <c r="BX19" s="64"/>
      <c r="BY19" s="64"/>
      <c r="BZ19" s="50"/>
      <c r="CA19" s="77" t="s">
        <v>109</v>
      </c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</row>
    <row r="20" spans="1:94" ht="27.75" customHeight="1">
      <c r="A20" s="22">
        <v>8</v>
      </c>
      <c r="B20" s="169" t="s">
        <v>212</v>
      </c>
      <c r="C20" s="169" t="s">
        <v>455</v>
      </c>
      <c r="D20" s="169" t="s">
        <v>456</v>
      </c>
      <c r="E20" s="15"/>
      <c r="F20" s="26" t="s">
        <v>84</v>
      </c>
      <c r="G20" s="78" t="s">
        <v>365</v>
      </c>
      <c r="H20" s="26" t="s">
        <v>84</v>
      </c>
      <c r="I20" s="78" t="s">
        <v>365</v>
      </c>
      <c r="J20" s="27"/>
      <c r="K20" s="52" t="s">
        <v>75</v>
      </c>
      <c r="L20" s="85" t="s">
        <v>279</v>
      </c>
      <c r="M20" s="54" t="s">
        <v>84</v>
      </c>
      <c r="N20" s="53" t="s">
        <v>98</v>
      </c>
      <c r="O20" s="54" t="s">
        <v>84</v>
      </c>
      <c r="P20" s="53" t="s">
        <v>98</v>
      </c>
      <c r="Q20" s="27"/>
      <c r="R20" s="26" t="s">
        <v>21</v>
      </c>
      <c r="S20" s="25" t="s">
        <v>69</v>
      </c>
      <c r="T20" s="26" t="s">
        <v>21</v>
      </c>
      <c r="U20" s="25" t="s">
        <v>70</v>
      </c>
      <c r="V20" s="26" t="s">
        <v>21</v>
      </c>
      <c r="W20" s="25" t="s">
        <v>71</v>
      </c>
      <c r="X20" s="27"/>
      <c r="Y20" s="31" t="s">
        <v>21</v>
      </c>
      <c r="Z20" s="136" t="s">
        <v>233</v>
      </c>
      <c r="AA20" s="31" t="s">
        <v>21</v>
      </c>
      <c r="AB20" s="136" t="s">
        <v>74</v>
      </c>
      <c r="AC20" s="27"/>
      <c r="AD20" s="26" t="s">
        <v>75</v>
      </c>
      <c r="AE20" s="33" t="s">
        <v>76</v>
      </c>
      <c r="AF20" s="26" t="s">
        <v>84</v>
      </c>
      <c r="AG20" s="33" t="s">
        <v>439</v>
      </c>
      <c r="AH20" s="26" t="s">
        <v>84</v>
      </c>
      <c r="AI20" s="25" t="s">
        <v>236</v>
      </c>
      <c r="AJ20" s="27"/>
      <c r="AK20" s="26" t="s">
        <v>75</v>
      </c>
      <c r="AL20" s="57" t="s">
        <v>129</v>
      </c>
      <c r="AM20" s="26" t="s">
        <v>84</v>
      </c>
      <c r="AN20" s="25" t="s">
        <v>130</v>
      </c>
      <c r="AO20" s="26" t="s">
        <v>84</v>
      </c>
      <c r="AP20" s="25" t="s">
        <v>131</v>
      </c>
      <c r="AQ20" s="27"/>
      <c r="AR20" s="36" t="s">
        <v>84</v>
      </c>
      <c r="AS20" s="44" t="s">
        <v>138</v>
      </c>
      <c r="AT20" s="36" t="s">
        <v>21</v>
      </c>
      <c r="AU20" s="44" t="s">
        <v>82</v>
      </c>
      <c r="AV20" s="36" t="s">
        <v>84</v>
      </c>
      <c r="AW20" s="44" t="s">
        <v>160</v>
      </c>
      <c r="AX20" s="36" t="s">
        <v>21</v>
      </c>
      <c r="AY20" s="87" t="s">
        <v>103</v>
      </c>
      <c r="AZ20" s="27"/>
      <c r="BA20" s="39" t="s">
        <v>84</v>
      </c>
      <c r="BB20" s="156" t="s">
        <v>343</v>
      </c>
      <c r="BC20" s="39" t="s">
        <v>84</v>
      </c>
      <c r="BD20" s="156" t="s">
        <v>344</v>
      </c>
      <c r="BE20" s="39" t="s">
        <v>84</v>
      </c>
      <c r="BF20" s="157" t="s">
        <v>345</v>
      </c>
      <c r="BG20" s="27"/>
      <c r="BH20" s="36" t="s">
        <v>21</v>
      </c>
      <c r="BI20" s="25" t="s">
        <v>88</v>
      </c>
      <c r="BJ20" s="36" t="s">
        <v>21</v>
      </c>
      <c r="BK20" s="25" t="s">
        <v>89</v>
      </c>
      <c r="BL20" s="27"/>
      <c r="BM20" s="60" t="s">
        <v>21</v>
      </c>
      <c r="BN20" s="33" t="s">
        <v>457</v>
      </c>
      <c r="BO20" s="27"/>
      <c r="BP20" s="170" t="s">
        <v>21</v>
      </c>
      <c r="BQ20" s="44" t="s">
        <v>91</v>
      </c>
      <c r="BR20" s="170" t="s">
        <v>21</v>
      </c>
      <c r="BS20" s="38" t="s">
        <v>92</v>
      </c>
      <c r="BT20" s="45"/>
      <c r="BU20" s="62"/>
      <c r="BV20" s="63">
        <v>4</v>
      </c>
      <c r="BW20" s="48"/>
      <c r="BX20" s="64"/>
      <c r="BY20" s="63">
        <v>8</v>
      </c>
      <c r="BZ20" s="50"/>
      <c r="CA20" s="65" t="s">
        <v>21</v>
      </c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</row>
    <row r="21" spans="1:94" ht="27.75" customHeight="1">
      <c r="A21" s="22">
        <v>9</v>
      </c>
      <c r="B21" s="169" t="s">
        <v>162</v>
      </c>
      <c r="C21" s="169" t="s">
        <v>458</v>
      </c>
      <c r="D21" s="169" t="s">
        <v>459</v>
      </c>
      <c r="E21" s="15"/>
      <c r="F21" s="26" t="s">
        <v>84</v>
      </c>
      <c r="G21" s="78" t="s">
        <v>365</v>
      </c>
      <c r="H21" s="26" t="s">
        <v>84</v>
      </c>
      <c r="I21" s="78" t="s">
        <v>365</v>
      </c>
      <c r="J21" s="27"/>
      <c r="K21" s="52" t="s">
        <v>84</v>
      </c>
      <c r="L21" s="53" t="s">
        <v>98</v>
      </c>
      <c r="M21" s="54" t="s">
        <v>84</v>
      </c>
      <c r="N21" s="53" t="s">
        <v>98</v>
      </c>
      <c r="O21" s="54" t="s">
        <v>84</v>
      </c>
      <c r="P21" s="53" t="s">
        <v>98</v>
      </c>
      <c r="Q21" s="27"/>
      <c r="R21" s="26" t="s">
        <v>21</v>
      </c>
      <c r="S21" s="25" t="s">
        <v>69</v>
      </c>
      <c r="T21" s="26" t="s">
        <v>21</v>
      </c>
      <c r="U21" s="25" t="s">
        <v>70</v>
      </c>
      <c r="V21" s="26" t="s">
        <v>21</v>
      </c>
      <c r="W21" s="25" t="s">
        <v>71</v>
      </c>
      <c r="X21" s="27"/>
      <c r="Y21" s="31" t="s">
        <v>72</v>
      </c>
      <c r="Z21" s="136" t="s">
        <v>233</v>
      </c>
      <c r="AA21" s="31" t="s">
        <v>21</v>
      </c>
      <c r="AB21" s="136" t="s">
        <v>74</v>
      </c>
      <c r="AC21" s="27"/>
      <c r="AD21" s="26" t="s">
        <v>75</v>
      </c>
      <c r="AE21" s="33" t="s">
        <v>76</v>
      </c>
      <c r="AF21" s="26" t="s">
        <v>75</v>
      </c>
      <c r="AG21" s="33" t="s">
        <v>76</v>
      </c>
      <c r="AH21" s="26" t="s">
        <v>75</v>
      </c>
      <c r="AI21" s="33" t="s">
        <v>76</v>
      </c>
      <c r="AJ21" s="27"/>
      <c r="AK21" s="26" t="s">
        <v>84</v>
      </c>
      <c r="AL21" s="25" t="s">
        <v>100</v>
      </c>
      <c r="AM21" s="26" t="s">
        <v>84</v>
      </c>
      <c r="AN21" s="35" t="s">
        <v>130</v>
      </c>
      <c r="AO21" s="26" t="s">
        <v>84</v>
      </c>
      <c r="AP21" s="35" t="s">
        <v>131</v>
      </c>
      <c r="AQ21" s="27"/>
      <c r="AR21" s="36" t="s">
        <v>84</v>
      </c>
      <c r="AS21" s="44" t="s">
        <v>138</v>
      </c>
      <c r="AT21" s="36" t="s">
        <v>84</v>
      </c>
      <c r="AU21" s="44" t="s">
        <v>115</v>
      </c>
      <c r="AV21" s="36" t="s">
        <v>75</v>
      </c>
      <c r="AW21" s="44" t="s">
        <v>139</v>
      </c>
      <c r="AX21" s="36" t="s">
        <v>84</v>
      </c>
      <c r="AY21" s="38" t="s">
        <v>85</v>
      </c>
      <c r="AZ21" s="27"/>
      <c r="BA21" s="39" t="s">
        <v>84</v>
      </c>
      <c r="BB21" s="156" t="s">
        <v>343</v>
      </c>
      <c r="BC21" s="39" t="s">
        <v>84</v>
      </c>
      <c r="BD21" s="156" t="s">
        <v>344</v>
      </c>
      <c r="BE21" s="39" t="s">
        <v>84</v>
      </c>
      <c r="BF21" s="157" t="s">
        <v>345</v>
      </c>
      <c r="BG21" s="27"/>
      <c r="BH21" s="36" t="s">
        <v>84</v>
      </c>
      <c r="BI21" s="25" t="s">
        <v>104</v>
      </c>
      <c r="BJ21" s="36" t="s">
        <v>84</v>
      </c>
      <c r="BK21" s="25" t="s">
        <v>117</v>
      </c>
      <c r="BL21" s="27"/>
      <c r="BM21" s="60" t="s">
        <v>21</v>
      </c>
      <c r="BN21" s="33" t="s">
        <v>457</v>
      </c>
      <c r="BO21" s="27"/>
      <c r="BP21" s="170" t="s">
        <v>21</v>
      </c>
      <c r="BQ21" s="44" t="s">
        <v>91</v>
      </c>
      <c r="BR21" s="170" t="s">
        <v>21</v>
      </c>
      <c r="BS21" s="38" t="s">
        <v>92</v>
      </c>
      <c r="BT21" s="45"/>
      <c r="BU21" s="62"/>
      <c r="BV21" s="63">
        <v>13</v>
      </c>
      <c r="BW21" s="48"/>
      <c r="BX21" s="64"/>
      <c r="BY21" s="63">
        <v>13</v>
      </c>
      <c r="BZ21" s="50"/>
      <c r="CA21" s="65" t="s">
        <v>75</v>
      </c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</row>
    <row r="22" spans="1:94" ht="27.75" customHeight="1">
      <c r="A22" s="22">
        <v>10</v>
      </c>
      <c r="B22" s="169" t="s">
        <v>162</v>
      </c>
      <c r="C22" s="169" t="s">
        <v>458</v>
      </c>
      <c r="D22" s="169" t="s">
        <v>460</v>
      </c>
      <c r="E22" s="15"/>
      <c r="F22" s="26" t="s">
        <v>84</v>
      </c>
      <c r="G22" s="78" t="s">
        <v>365</v>
      </c>
      <c r="H22" s="26" t="s">
        <v>84</v>
      </c>
      <c r="I22" s="78" t="s">
        <v>365</v>
      </c>
      <c r="J22" s="27"/>
      <c r="K22" s="52" t="s">
        <v>84</v>
      </c>
      <c r="L22" s="53" t="s">
        <v>98</v>
      </c>
      <c r="M22" s="54" t="s">
        <v>84</v>
      </c>
      <c r="N22" s="53" t="s">
        <v>98</v>
      </c>
      <c r="O22" s="54" t="s">
        <v>84</v>
      </c>
      <c r="P22" s="53" t="s">
        <v>98</v>
      </c>
      <c r="Q22" s="27"/>
      <c r="R22" s="26" t="s">
        <v>21</v>
      </c>
      <c r="S22" s="85" t="s">
        <v>69</v>
      </c>
      <c r="T22" s="26" t="s">
        <v>21</v>
      </c>
      <c r="U22" s="85" t="s">
        <v>70</v>
      </c>
      <c r="V22" s="26" t="s">
        <v>21</v>
      </c>
      <c r="W22" s="85" t="s">
        <v>71</v>
      </c>
      <c r="X22" s="27"/>
      <c r="Y22" s="31" t="s">
        <v>21</v>
      </c>
      <c r="Z22" s="136" t="s">
        <v>233</v>
      </c>
      <c r="AA22" s="31" t="s">
        <v>84</v>
      </c>
      <c r="AB22" s="136" t="s">
        <v>127</v>
      </c>
      <c r="AC22" s="27"/>
      <c r="AD22" s="26" t="s">
        <v>75</v>
      </c>
      <c r="AE22" s="33" t="s">
        <v>76</v>
      </c>
      <c r="AF22" s="26" t="s">
        <v>75</v>
      </c>
      <c r="AG22" s="33" t="s">
        <v>76</v>
      </c>
      <c r="AH22" s="26" t="s">
        <v>75</v>
      </c>
      <c r="AI22" s="33" t="s">
        <v>76</v>
      </c>
      <c r="AJ22" s="27"/>
      <c r="AK22" s="26" t="s">
        <v>84</v>
      </c>
      <c r="AL22" s="57" t="s">
        <v>100</v>
      </c>
      <c r="AM22" s="26" t="s">
        <v>84</v>
      </c>
      <c r="AN22" s="25" t="s">
        <v>130</v>
      </c>
      <c r="AO22" s="26" t="s">
        <v>84</v>
      </c>
      <c r="AP22" s="25" t="s">
        <v>131</v>
      </c>
      <c r="AQ22" s="27"/>
      <c r="AR22" s="36" t="s">
        <v>21</v>
      </c>
      <c r="AS22" s="44" t="s">
        <v>81</v>
      </c>
      <c r="AT22" s="36" t="s">
        <v>75</v>
      </c>
      <c r="AU22" s="44" t="s">
        <v>139</v>
      </c>
      <c r="AV22" s="36" t="s">
        <v>84</v>
      </c>
      <c r="AW22" s="44" t="s">
        <v>160</v>
      </c>
      <c r="AX22" s="36" t="s">
        <v>84</v>
      </c>
      <c r="AY22" s="38" t="s">
        <v>85</v>
      </c>
      <c r="AZ22" s="27"/>
      <c r="BA22" s="39" t="s">
        <v>84</v>
      </c>
      <c r="BB22" s="156" t="s">
        <v>343</v>
      </c>
      <c r="BC22" s="39" t="s">
        <v>84</v>
      </c>
      <c r="BD22" s="156" t="s">
        <v>344</v>
      </c>
      <c r="BE22" s="39" t="s">
        <v>84</v>
      </c>
      <c r="BF22" s="157" t="s">
        <v>345</v>
      </c>
      <c r="BG22" s="27"/>
      <c r="BH22" s="36" t="s">
        <v>84</v>
      </c>
      <c r="BI22" s="25" t="s">
        <v>104</v>
      </c>
      <c r="BJ22" s="36" t="s">
        <v>84</v>
      </c>
      <c r="BK22" s="25" t="s">
        <v>117</v>
      </c>
      <c r="BL22" s="27"/>
      <c r="BM22" s="60" t="s">
        <v>21</v>
      </c>
      <c r="BN22" s="138" t="s">
        <v>237</v>
      </c>
      <c r="BO22" s="27"/>
      <c r="BP22" s="170" t="s">
        <v>84</v>
      </c>
      <c r="BQ22" s="38" t="s">
        <v>289</v>
      </c>
      <c r="BR22" s="170" t="s">
        <v>84</v>
      </c>
      <c r="BS22" s="38" t="s">
        <v>290</v>
      </c>
      <c r="BT22" s="45"/>
      <c r="BU22" s="62"/>
      <c r="BV22" s="63">
        <v>19</v>
      </c>
      <c r="BW22" s="48"/>
      <c r="BX22" s="64"/>
      <c r="BY22" s="63">
        <v>12</v>
      </c>
      <c r="BZ22" s="50"/>
      <c r="CA22" s="65" t="s">
        <v>75</v>
      </c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16"/>
      <c r="CN22" s="116"/>
      <c r="CO22" s="116"/>
      <c r="CP22" s="116"/>
    </row>
    <row r="23" spans="1:94" ht="27.75" customHeight="1">
      <c r="A23" s="22">
        <v>11</v>
      </c>
      <c r="B23" s="174" t="s">
        <v>185</v>
      </c>
      <c r="C23" s="174" t="s">
        <v>461</v>
      </c>
      <c r="D23" s="174" t="s">
        <v>462</v>
      </c>
      <c r="E23" s="15"/>
      <c r="F23" s="26" t="s">
        <v>75</v>
      </c>
      <c r="G23" s="25" t="s">
        <v>375</v>
      </c>
      <c r="H23" s="26" t="s">
        <v>75</v>
      </c>
      <c r="I23" s="25" t="s">
        <v>375</v>
      </c>
      <c r="J23" s="27"/>
      <c r="K23" s="52" t="s">
        <v>75</v>
      </c>
      <c r="L23" s="85" t="s">
        <v>279</v>
      </c>
      <c r="M23" s="54" t="s">
        <v>84</v>
      </c>
      <c r="N23" s="53" t="s">
        <v>98</v>
      </c>
      <c r="O23" s="54" t="s">
        <v>75</v>
      </c>
      <c r="P23" s="85" t="s">
        <v>279</v>
      </c>
      <c r="Q23" s="27"/>
      <c r="R23" s="26" t="s">
        <v>84</v>
      </c>
      <c r="S23" s="85" t="s">
        <v>166</v>
      </c>
      <c r="T23" s="26" t="s">
        <v>21</v>
      </c>
      <c r="U23" s="85" t="s">
        <v>70</v>
      </c>
      <c r="V23" s="26" t="s">
        <v>84</v>
      </c>
      <c r="W23" s="85" t="s">
        <v>182</v>
      </c>
      <c r="X23" s="27"/>
      <c r="Y23" s="31" t="s">
        <v>84</v>
      </c>
      <c r="Z23" s="136" t="s">
        <v>127</v>
      </c>
      <c r="AA23" s="31" t="s">
        <v>84</v>
      </c>
      <c r="AB23" s="33" t="s">
        <v>127</v>
      </c>
      <c r="AC23" s="27"/>
      <c r="AD23" s="26" t="s">
        <v>75</v>
      </c>
      <c r="AE23" s="33" t="s">
        <v>76</v>
      </c>
      <c r="AF23" s="26" t="s">
        <v>75</v>
      </c>
      <c r="AG23" s="33" t="s">
        <v>76</v>
      </c>
      <c r="AH23" s="26" t="s">
        <v>75</v>
      </c>
      <c r="AI23" s="33" t="s">
        <v>76</v>
      </c>
      <c r="AJ23" s="27"/>
      <c r="AK23" s="26" t="s">
        <v>75</v>
      </c>
      <c r="AL23" s="57" t="s">
        <v>129</v>
      </c>
      <c r="AM23" s="26" t="s">
        <v>75</v>
      </c>
      <c r="AN23" s="25" t="s">
        <v>101</v>
      </c>
      <c r="AO23" s="26" t="s">
        <v>75</v>
      </c>
      <c r="AP23" s="25" t="s">
        <v>102</v>
      </c>
      <c r="AQ23" s="27"/>
      <c r="AR23" s="36" t="s">
        <v>84</v>
      </c>
      <c r="AS23" s="44" t="s">
        <v>138</v>
      </c>
      <c r="AT23" s="36" t="s">
        <v>84</v>
      </c>
      <c r="AU23" s="44" t="s">
        <v>115</v>
      </c>
      <c r="AV23" s="36" t="s">
        <v>75</v>
      </c>
      <c r="AW23" s="44" t="s">
        <v>139</v>
      </c>
      <c r="AX23" s="36" t="s">
        <v>84</v>
      </c>
      <c r="AY23" s="38" t="s">
        <v>85</v>
      </c>
      <c r="AZ23" s="27"/>
      <c r="BA23" s="39" t="s">
        <v>84</v>
      </c>
      <c r="BB23" s="156" t="s">
        <v>343</v>
      </c>
      <c r="BC23" s="39" t="s">
        <v>84</v>
      </c>
      <c r="BD23" s="156" t="s">
        <v>344</v>
      </c>
      <c r="BE23" s="39" t="s">
        <v>84</v>
      </c>
      <c r="BF23" s="157" t="s">
        <v>345</v>
      </c>
      <c r="BG23" s="27"/>
      <c r="BH23" s="36" t="s">
        <v>84</v>
      </c>
      <c r="BI23" s="25" t="s">
        <v>104</v>
      </c>
      <c r="BJ23" s="36" t="s">
        <v>84</v>
      </c>
      <c r="BK23" s="25" t="s">
        <v>117</v>
      </c>
      <c r="BL23" s="27"/>
      <c r="BM23" s="60" t="s">
        <v>21</v>
      </c>
      <c r="BN23" s="25" t="s">
        <v>463</v>
      </c>
      <c r="BO23" s="27"/>
      <c r="BP23" s="170" t="s">
        <v>21</v>
      </c>
      <c r="BQ23" s="44" t="s">
        <v>91</v>
      </c>
      <c r="BR23" s="170" t="s">
        <v>21</v>
      </c>
      <c r="BS23" s="38" t="s">
        <v>92</v>
      </c>
      <c r="BT23" s="45"/>
      <c r="BU23" s="79">
        <v>3</v>
      </c>
      <c r="BV23" s="63">
        <v>4</v>
      </c>
      <c r="BW23" s="48"/>
      <c r="BX23" s="64"/>
      <c r="BY23" s="63">
        <v>5</v>
      </c>
      <c r="BZ23" s="50"/>
      <c r="CA23" s="65" t="s">
        <v>21</v>
      </c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</row>
    <row r="24" spans="1:94" ht="27.75" customHeight="1">
      <c r="A24" s="22">
        <v>12</v>
      </c>
      <c r="B24" s="173" t="s">
        <v>397</v>
      </c>
      <c r="C24" s="173" t="s">
        <v>230</v>
      </c>
      <c r="D24" s="173" t="s">
        <v>464</v>
      </c>
      <c r="E24" s="15"/>
      <c r="F24" s="26" t="s">
        <v>109</v>
      </c>
      <c r="G24" s="68"/>
      <c r="H24" s="26" t="s">
        <v>109</v>
      </c>
      <c r="I24" s="68"/>
      <c r="J24" s="27"/>
      <c r="K24" s="69"/>
      <c r="L24" s="70"/>
      <c r="M24" s="71"/>
      <c r="N24" s="84"/>
      <c r="O24" s="71" t="s">
        <v>109</v>
      </c>
      <c r="P24" s="72"/>
      <c r="Q24" s="27"/>
      <c r="R24" s="67"/>
      <c r="S24" s="68"/>
      <c r="T24" s="67"/>
      <c r="U24" s="68"/>
      <c r="V24" s="67" t="s">
        <v>109</v>
      </c>
      <c r="W24" s="68"/>
      <c r="X24" s="27"/>
      <c r="Y24" s="31" t="s">
        <v>75</v>
      </c>
      <c r="Z24" s="136" t="s">
        <v>248</v>
      </c>
      <c r="AA24" s="31" t="s">
        <v>75</v>
      </c>
      <c r="AB24" s="136" t="s">
        <v>248</v>
      </c>
      <c r="AC24" s="27"/>
      <c r="AD24" s="67"/>
      <c r="AE24" s="46"/>
      <c r="AF24" s="67"/>
      <c r="AG24" s="46"/>
      <c r="AH24" s="67" t="s">
        <v>109</v>
      </c>
      <c r="AI24" s="68"/>
      <c r="AJ24" s="27"/>
      <c r="AK24" s="26" t="s">
        <v>109</v>
      </c>
      <c r="AL24" s="73"/>
      <c r="AM24" s="26" t="s">
        <v>109</v>
      </c>
      <c r="AN24" s="73"/>
      <c r="AO24" s="26" t="s">
        <v>109</v>
      </c>
      <c r="AP24" s="73"/>
      <c r="AQ24" s="27"/>
      <c r="AR24" s="74"/>
      <c r="AS24" s="68"/>
      <c r="AT24" s="74"/>
      <c r="AU24" s="68"/>
      <c r="AV24" s="74"/>
      <c r="AW24" s="68"/>
      <c r="AX24" s="74" t="s">
        <v>109</v>
      </c>
      <c r="AY24" s="68"/>
      <c r="AZ24" s="27"/>
      <c r="BA24" s="39"/>
      <c r="BB24" s="46"/>
      <c r="BC24" s="39"/>
      <c r="BD24" s="62"/>
      <c r="BE24" s="39" t="s">
        <v>109</v>
      </c>
      <c r="BF24" s="62"/>
      <c r="BG24" s="27"/>
      <c r="BH24" s="74"/>
      <c r="BI24" s="68"/>
      <c r="BJ24" s="74" t="s">
        <v>109</v>
      </c>
      <c r="BK24" s="68"/>
      <c r="BL24" s="27"/>
      <c r="BM24" s="76" t="s">
        <v>109</v>
      </c>
      <c r="BN24" s="46"/>
      <c r="BO24" s="27"/>
      <c r="BP24" s="170" t="s">
        <v>109</v>
      </c>
      <c r="BQ24" s="46"/>
      <c r="BR24" s="170" t="s">
        <v>109</v>
      </c>
      <c r="BS24" s="46"/>
      <c r="BT24" s="45"/>
      <c r="BU24" s="62"/>
      <c r="BV24" s="64"/>
      <c r="BW24" s="48"/>
      <c r="BX24" s="64"/>
      <c r="BY24" s="64"/>
      <c r="BZ24" s="50"/>
      <c r="CA24" s="77" t="s">
        <v>109</v>
      </c>
      <c r="CB24" s="116"/>
      <c r="CC24" s="116"/>
      <c r="CD24" s="116"/>
      <c r="CE24" s="116"/>
      <c r="CF24" s="116"/>
      <c r="CG24" s="116"/>
      <c r="CH24" s="116"/>
      <c r="CI24" s="116"/>
      <c r="CJ24" s="116"/>
      <c r="CK24" s="116"/>
      <c r="CL24" s="116"/>
      <c r="CM24" s="116"/>
      <c r="CN24" s="116"/>
      <c r="CO24" s="116"/>
      <c r="CP24" s="116"/>
    </row>
    <row r="25" spans="1:94" ht="27.75" customHeight="1">
      <c r="A25" s="22">
        <v>13</v>
      </c>
      <c r="B25" s="169" t="s">
        <v>168</v>
      </c>
      <c r="C25" s="169" t="s">
        <v>423</v>
      </c>
      <c r="D25" s="169" t="s">
        <v>465</v>
      </c>
      <c r="E25" s="15"/>
      <c r="F25" s="26" t="s">
        <v>21</v>
      </c>
      <c r="G25" s="25" t="s">
        <v>340</v>
      </c>
      <c r="H25" s="26" t="s">
        <v>21</v>
      </c>
      <c r="I25" s="25" t="s">
        <v>340</v>
      </c>
      <c r="J25" s="27"/>
      <c r="K25" s="52" t="s">
        <v>21</v>
      </c>
      <c r="L25" s="29" t="s">
        <v>68</v>
      </c>
      <c r="M25" s="54" t="s">
        <v>21</v>
      </c>
      <c r="N25" s="29" t="s">
        <v>68</v>
      </c>
      <c r="O25" s="54" t="s">
        <v>21</v>
      </c>
      <c r="P25" s="29" t="s">
        <v>68</v>
      </c>
      <c r="Q25" s="27"/>
      <c r="R25" s="26" t="s">
        <v>21</v>
      </c>
      <c r="S25" s="25" t="s">
        <v>69</v>
      </c>
      <c r="T25" s="26" t="s">
        <v>21</v>
      </c>
      <c r="U25" s="25" t="s">
        <v>70</v>
      </c>
      <c r="V25" s="26" t="s">
        <v>21</v>
      </c>
      <c r="W25" s="25" t="s">
        <v>71</v>
      </c>
      <c r="X25" s="27"/>
      <c r="Y25" s="31" t="s">
        <v>72</v>
      </c>
      <c r="Z25" s="136" t="s">
        <v>233</v>
      </c>
      <c r="AA25" s="31" t="s">
        <v>21</v>
      </c>
      <c r="AB25" s="136" t="s">
        <v>74</v>
      </c>
      <c r="AC25" s="27"/>
      <c r="AD25" s="26" t="s">
        <v>84</v>
      </c>
      <c r="AE25" s="33" t="s">
        <v>434</v>
      </c>
      <c r="AF25" s="26" t="s">
        <v>75</v>
      </c>
      <c r="AG25" s="33" t="s">
        <v>76</v>
      </c>
      <c r="AH25" s="26" t="s">
        <v>84</v>
      </c>
      <c r="AI25" s="25" t="s">
        <v>236</v>
      </c>
      <c r="AJ25" s="27"/>
      <c r="AK25" s="26" t="s">
        <v>84</v>
      </c>
      <c r="AL25" s="25" t="s">
        <v>100</v>
      </c>
      <c r="AM25" s="26" t="s">
        <v>21</v>
      </c>
      <c r="AN25" s="35" t="s">
        <v>79</v>
      </c>
      <c r="AO25" s="26" t="s">
        <v>84</v>
      </c>
      <c r="AP25" s="35" t="s">
        <v>131</v>
      </c>
      <c r="AQ25" s="27"/>
      <c r="AR25" s="36" t="s">
        <v>21</v>
      </c>
      <c r="AS25" s="44" t="s">
        <v>81</v>
      </c>
      <c r="AT25" s="36" t="s">
        <v>84</v>
      </c>
      <c r="AU25" s="44" t="s">
        <v>115</v>
      </c>
      <c r="AV25" s="36" t="s">
        <v>21</v>
      </c>
      <c r="AW25" s="44" t="s">
        <v>83</v>
      </c>
      <c r="AX25" s="36" t="s">
        <v>21</v>
      </c>
      <c r="AY25" s="87" t="s">
        <v>103</v>
      </c>
      <c r="AZ25" s="27"/>
      <c r="BA25" s="39" t="s">
        <v>84</v>
      </c>
      <c r="BB25" s="156" t="s">
        <v>343</v>
      </c>
      <c r="BC25" s="39" t="s">
        <v>84</v>
      </c>
      <c r="BD25" s="156" t="s">
        <v>344</v>
      </c>
      <c r="BE25" s="39" t="s">
        <v>84</v>
      </c>
      <c r="BF25" s="157" t="s">
        <v>345</v>
      </c>
      <c r="BG25" s="27"/>
      <c r="BH25" s="36" t="s">
        <v>21</v>
      </c>
      <c r="BI25" s="25" t="s">
        <v>88</v>
      </c>
      <c r="BJ25" s="36" t="s">
        <v>21</v>
      </c>
      <c r="BK25" s="25" t="s">
        <v>89</v>
      </c>
      <c r="BL25" s="27"/>
      <c r="BM25" s="60" t="s">
        <v>21</v>
      </c>
      <c r="BN25" s="138" t="s">
        <v>237</v>
      </c>
      <c r="BO25" s="27"/>
      <c r="BP25" s="170" t="s">
        <v>21</v>
      </c>
      <c r="BQ25" s="44" t="s">
        <v>91</v>
      </c>
      <c r="BR25" s="170" t="s">
        <v>21</v>
      </c>
      <c r="BS25" s="38" t="s">
        <v>92</v>
      </c>
      <c r="BT25" s="45"/>
      <c r="BU25" s="79">
        <v>7</v>
      </c>
      <c r="BV25" s="63">
        <v>4</v>
      </c>
      <c r="BW25" s="48"/>
      <c r="BX25" s="64"/>
      <c r="BY25" s="64"/>
      <c r="BZ25" s="50"/>
      <c r="CA25" s="65" t="s">
        <v>21</v>
      </c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</row>
    <row r="26" spans="1:94" ht="27.75" customHeight="1">
      <c r="A26" s="22">
        <v>14</v>
      </c>
      <c r="B26" s="169" t="s">
        <v>466</v>
      </c>
      <c r="C26" s="169" t="s">
        <v>176</v>
      </c>
      <c r="D26" s="169" t="s">
        <v>467</v>
      </c>
      <c r="E26" s="15"/>
      <c r="F26" s="26" t="s">
        <v>21</v>
      </c>
      <c r="G26" s="25" t="s">
        <v>340</v>
      </c>
      <c r="H26" s="26" t="s">
        <v>21</v>
      </c>
      <c r="I26" s="25" t="s">
        <v>340</v>
      </c>
      <c r="J26" s="27"/>
      <c r="K26" s="52" t="s">
        <v>84</v>
      </c>
      <c r="L26" s="53" t="s">
        <v>98</v>
      </c>
      <c r="M26" s="54" t="s">
        <v>84</v>
      </c>
      <c r="N26" s="53" t="s">
        <v>98</v>
      </c>
      <c r="O26" s="54" t="s">
        <v>84</v>
      </c>
      <c r="P26" s="53" t="s">
        <v>98</v>
      </c>
      <c r="Q26" s="27"/>
      <c r="R26" s="26" t="s">
        <v>21</v>
      </c>
      <c r="S26" s="25" t="s">
        <v>69</v>
      </c>
      <c r="T26" s="26" t="s">
        <v>21</v>
      </c>
      <c r="U26" s="25" t="s">
        <v>70</v>
      </c>
      <c r="V26" s="26" t="s">
        <v>21</v>
      </c>
      <c r="W26" s="25" t="s">
        <v>71</v>
      </c>
      <c r="X26" s="27"/>
      <c r="Y26" s="31" t="s">
        <v>21</v>
      </c>
      <c r="Z26" s="136" t="s">
        <v>233</v>
      </c>
      <c r="AA26" s="31" t="s">
        <v>21</v>
      </c>
      <c r="AB26" s="136" t="s">
        <v>74</v>
      </c>
      <c r="AC26" s="27"/>
      <c r="AD26" s="26" t="s">
        <v>75</v>
      </c>
      <c r="AE26" s="33" t="s">
        <v>76</v>
      </c>
      <c r="AF26" s="26" t="s">
        <v>84</v>
      </c>
      <c r="AG26" s="33" t="s">
        <v>439</v>
      </c>
      <c r="AH26" s="26" t="s">
        <v>84</v>
      </c>
      <c r="AI26" s="25" t="s">
        <v>236</v>
      </c>
      <c r="AJ26" s="27"/>
      <c r="AK26" s="26" t="s">
        <v>84</v>
      </c>
      <c r="AL26" s="25" t="s">
        <v>100</v>
      </c>
      <c r="AM26" s="26" t="s">
        <v>84</v>
      </c>
      <c r="AN26" s="35" t="s">
        <v>130</v>
      </c>
      <c r="AO26" s="26" t="s">
        <v>84</v>
      </c>
      <c r="AP26" s="35" t="s">
        <v>131</v>
      </c>
      <c r="AQ26" s="27"/>
      <c r="AR26" s="36" t="s">
        <v>21</v>
      </c>
      <c r="AS26" s="44" t="s">
        <v>81</v>
      </c>
      <c r="AT26" s="36" t="s">
        <v>21</v>
      </c>
      <c r="AU26" s="44" t="s">
        <v>82</v>
      </c>
      <c r="AV26" s="36" t="s">
        <v>75</v>
      </c>
      <c r="AW26" s="44" t="s">
        <v>139</v>
      </c>
      <c r="AX26" s="36" t="s">
        <v>21</v>
      </c>
      <c r="AY26" s="87" t="s">
        <v>103</v>
      </c>
      <c r="AZ26" s="27"/>
      <c r="BA26" s="39" t="s">
        <v>84</v>
      </c>
      <c r="BB26" s="156" t="s">
        <v>343</v>
      </c>
      <c r="BC26" s="39" t="s">
        <v>84</v>
      </c>
      <c r="BD26" s="156" t="s">
        <v>344</v>
      </c>
      <c r="BE26" s="39" t="s">
        <v>84</v>
      </c>
      <c r="BF26" s="157" t="s">
        <v>345</v>
      </c>
      <c r="BG26" s="27"/>
      <c r="BH26" s="36" t="s">
        <v>21</v>
      </c>
      <c r="BI26" s="25" t="s">
        <v>88</v>
      </c>
      <c r="BJ26" s="36" t="s">
        <v>21</v>
      </c>
      <c r="BK26" s="25" t="s">
        <v>89</v>
      </c>
      <c r="BL26" s="27"/>
      <c r="BM26" s="60" t="s">
        <v>72</v>
      </c>
      <c r="BN26" s="33" t="s">
        <v>468</v>
      </c>
      <c r="BO26" s="27"/>
      <c r="BP26" s="170" t="s">
        <v>21</v>
      </c>
      <c r="BQ26" s="44" t="s">
        <v>91</v>
      </c>
      <c r="BR26" s="170" t="s">
        <v>21</v>
      </c>
      <c r="BS26" s="38" t="s">
        <v>92</v>
      </c>
      <c r="BT26" s="45"/>
      <c r="BU26" s="79">
        <v>2</v>
      </c>
      <c r="BV26" s="63">
        <v>4</v>
      </c>
      <c r="BW26" s="48"/>
      <c r="BX26" s="64"/>
      <c r="BY26" s="63">
        <v>6</v>
      </c>
      <c r="BZ26" s="50"/>
      <c r="CA26" s="65" t="s">
        <v>21</v>
      </c>
      <c r="CB26" s="116"/>
      <c r="CC26" s="116"/>
      <c r="CD26" s="116"/>
      <c r="CE26" s="116"/>
      <c r="CF26" s="116"/>
      <c r="CG26" s="116"/>
      <c r="CH26" s="116"/>
      <c r="CI26" s="116"/>
      <c r="CJ26" s="116"/>
      <c r="CK26" s="116"/>
      <c r="CL26" s="116"/>
      <c r="CM26" s="116"/>
      <c r="CN26" s="116"/>
      <c r="CO26" s="116"/>
      <c r="CP26" s="116"/>
    </row>
    <row r="27" spans="1:94" ht="27.75" customHeight="1">
      <c r="A27" s="22">
        <v>15</v>
      </c>
      <c r="B27" s="169" t="s">
        <v>222</v>
      </c>
      <c r="C27" s="169" t="s">
        <v>119</v>
      </c>
      <c r="D27" s="169" t="s">
        <v>469</v>
      </c>
      <c r="E27" s="15"/>
      <c r="F27" s="26" t="s">
        <v>21</v>
      </c>
      <c r="G27" s="25" t="s">
        <v>340</v>
      </c>
      <c r="H27" s="26" t="s">
        <v>21</v>
      </c>
      <c r="I27" s="25" t="s">
        <v>340</v>
      </c>
      <c r="J27" s="27"/>
      <c r="K27" s="52" t="s">
        <v>21</v>
      </c>
      <c r="L27" s="29" t="s">
        <v>68</v>
      </c>
      <c r="M27" s="54" t="s">
        <v>84</v>
      </c>
      <c r="N27" s="53" t="s">
        <v>98</v>
      </c>
      <c r="O27" s="54" t="s">
        <v>84</v>
      </c>
      <c r="P27" s="53" t="s">
        <v>98</v>
      </c>
      <c r="Q27" s="27"/>
      <c r="R27" s="26" t="s">
        <v>21</v>
      </c>
      <c r="S27" s="85" t="s">
        <v>69</v>
      </c>
      <c r="T27" s="26" t="s">
        <v>21</v>
      </c>
      <c r="U27" s="85" t="s">
        <v>70</v>
      </c>
      <c r="V27" s="26" t="s">
        <v>21</v>
      </c>
      <c r="W27" s="85" t="s">
        <v>71</v>
      </c>
      <c r="X27" s="27"/>
      <c r="Y27" s="31" t="s">
        <v>21</v>
      </c>
      <c r="Z27" s="136" t="s">
        <v>233</v>
      </c>
      <c r="AA27" s="31" t="s">
        <v>21</v>
      </c>
      <c r="AB27" s="136" t="s">
        <v>74</v>
      </c>
      <c r="AC27" s="27"/>
      <c r="AD27" s="26" t="s">
        <v>75</v>
      </c>
      <c r="AE27" s="33" t="s">
        <v>76</v>
      </c>
      <c r="AF27" s="26" t="s">
        <v>75</v>
      </c>
      <c r="AG27" s="33" t="s">
        <v>76</v>
      </c>
      <c r="AH27" s="26" t="s">
        <v>84</v>
      </c>
      <c r="AI27" s="25" t="s">
        <v>236</v>
      </c>
      <c r="AJ27" s="27"/>
      <c r="AK27" s="26" t="s">
        <v>84</v>
      </c>
      <c r="AL27" s="57" t="s">
        <v>100</v>
      </c>
      <c r="AM27" s="26" t="s">
        <v>84</v>
      </c>
      <c r="AN27" s="25" t="s">
        <v>130</v>
      </c>
      <c r="AO27" s="26" t="s">
        <v>84</v>
      </c>
      <c r="AP27" s="25" t="s">
        <v>131</v>
      </c>
      <c r="AQ27" s="27"/>
      <c r="AR27" s="36" t="s">
        <v>21</v>
      </c>
      <c r="AS27" s="44" t="s">
        <v>81</v>
      </c>
      <c r="AT27" s="36" t="s">
        <v>21</v>
      </c>
      <c r="AU27" s="44" t="s">
        <v>82</v>
      </c>
      <c r="AV27" s="36" t="s">
        <v>75</v>
      </c>
      <c r="AW27" s="44" t="s">
        <v>139</v>
      </c>
      <c r="AX27" s="36" t="s">
        <v>21</v>
      </c>
      <c r="AY27" s="87" t="s">
        <v>103</v>
      </c>
      <c r="AZ27" s="27"/>
      <c r="BA27" s="39" t="s">
        <v>84</v>
      </c>
      <c r="BB27" s="156" t="s">
        <v>343</v>
      </c>
      <c r="BC27" s="39" t="s">
        <v>84</v>
      </c>
      <c r="BD27" s="156" t="s">
        <v>344</v>
      </c>
      <c r="BE27" s="39" t="s">
        <v>84</v>
      </c>
      <c r="BF27" s="157" t="s">
        <v>345</v>
      </c>
      <c r="BG27" s="27"/>
      <c r="BH27" s="36" t="s">
        <v>21</v>
      </c>
      <c r="BI27" s="25" t="s">
        <v>88</v>
      </c>
      <c r="BJ27" s="36" t="s">
        <v>21</v>
      </c>
      <c r="BK27" s="25" t="s">
        <v>89</v>
      </c>
      <c r="BL27" s="27"/>
      <c r="BM27" s="60" t="s">
        <v>21</v>
      </c>
      <c r="BN27" s="25" t="s">
        <v>463</v>
      </c>
      <c r="BO27" s="27"/>
      <c r="BP27" s="170" t="s">
        <v>21</v>
      </c>
      <c r="BQ27" s="44" t="s">
        <v>91</v>
      </c>
      <c r="BR27" s="170" t="s">
        <v>21</v>
      </c>
      <c r="BS27" s="38" t="s">
        <v>92</v>
      </c>
      <c r="BT27" s="45"/>
      <c r="BU27" s="62"/>
      <c r="BV27" s="64"/>
      <c r="BW27" s="48"/>
      <c r="BX27" s="64"/>
      <c r="BY27" s="63">
        <v>2</v>
      </c>
      <c r="BZ27" s="50"/>
      <c r="CA27" s="65" t="s">
        <v>21</v>
      </c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</row>
    <row r="28" spans="1:94" ht="27.75" customHeight="1">
      <c r="A28" s="22">
        <v>16</v>
      </c>
      <c r="B28" s="169" t="s">
        <v>196</v>
      </c>
      <c r="C28" s="169" t="s">
        <v>197</v>
      </c>
      <c r="D28" s="169" t="s">
        <v>470</v>
      </c>
      <c r="E28" s="15"/>
      <c r="F28" s="26" t="s">
        <v>21</v>
      </c>
      <c r="G28" s="25" t="s">
        <v>340</v>
      </c>
      <c r="H28" s="26" t="s">
        <v>21</v>
      </c>
      <c r="I28" s="25" t="s">
        <v>340</v>
      </c>
      <c r="J28" s="27"/>
      <c r="K28" s="52" t="s">
        <v>21</v>
      </c>
      <c r="L28" s="29" t="s">
        <v>68</v>
      </c>
      <c r="M28" s="54" t="s">
        <v>21</v>
      </c>
      <c r="N28" s="29" t="s">
        <v>68</v>
      </c>
      <c r="O28" s="54" t="s">
        <v>21</v>
      </c>
      <c r="P28" s="29" t="s">
        <v>68</v>
      </c>
      <c r="Q28" s="27"/>
      <c r="R28" s="26" t="s">
        <v>21</v>
      </c>
      <c r="S28" s="25" t="s">
        <v>69</v>
      </c>
      <c r="T28" s="26" t="s">
        <v>21</v>
      </c>
      <c r="U28" s="25" t="s">
        <v>70</v>
      </c>
      <c r="V28" s="26" t="s">
        <v>21</v>
      </c>
      <c r="W28" s="25" t="s">
        <v>71</v>
      </c>
      <c r="X28" s="27"/>
      <c r="Y28" s="31" t="s">
        <v>72</v>
      </c>
      <c r="Z28" s="136" t="s">
        <v>233</v>
      </c>
      <c r="AA28" s="31" t="s">
        <v>72</v>
      </c>
      <c r="AB28" s="136" t="s">
        <v>74</v>
      </c>
      <c r="AC28" s="27"/>
      <c r="AD28" s="26" t="s">
        <v>84</v>
      </c>
      <c r="AE28" s="33" t="s">
        <v>434</v>
      </c>
      <c r="AF28" s="26" t="s">
        <v>84</v>
      </c>
      <c r="AG28" s="33" t="s">
        <v>439</v>
      </c>
      <c r="AH28" s="26" t="s">
        <v>84</v>
      </c>
      <c r="AI28" s="25" t="s">
        <v>236</v>
      </c>
      <c r="AJ28" s="27"/>
      <c r="AK28" s="26" t="s">
        <v>21</v>
      </c>
      <c r="AL28" s="25" t="s">
        <v>78</v>
      </c>
      <c r="AM28" s="26" t="s">
        <v>84</v>
      </c>
      <c r="AN28" s="35" t="s">
        <v>130</v>
      </c>
      <c r="AO28" s="26" t="s">
        <v>21</v>
      </c>
      <c r="AP28" s="35" t="s">
        <v>80</v>
      </c>
      <c r="AQ28" s="27"/>
      <c r="AR28" s="36" t="s">
        <v>21</v>
      </c>
      <c r="AS28" s="44" t="s">
        <v>81</v>
      </c>
      <c r="AT28" s="36" t="s">
        <v>21</v>
      </c>
      <c r="AU28" s="44" t="s">
        <v>82</v>
      </c>
      <c r="AV28" s="36" t="s">
        <v>84</v>
      </c>
      <c r="AW28" s="44" t="s">
        <v>160</v>
      </c>
      <c r="AX28" s="36" t="s">
        <v>21</v>
      </c>
      <c r="AY28" s="87" t="s">
        <v>103</v>
      </c>
      <c r="AZ28" s="27"/>
      <c r="BA28" s="39" t="s">
        <v>84</v>
      </c>
      <c r="BB28" s="156" t="s">
        <v>343</v>
      </c>
      <c r="BC28" s="39" t="s">
        <v>84</v>
      </c>
      <c r="BD28" s="156" t="s">
        <v>344</v>
      </c>
      <c r="BE28" s="39" t="s">
        <v>84</v>
      </c>
      <c r="BF28" s="157" t="s">
        <v>345</v>
      </c>
      <c r="BG28" s="27"/>
      <c r="BH28" s="36" t="s">
        <v>21</v>
      </c>
      <c r="BI28" s="25" t="s">
        <v>88</v>
      </c>
      <c r="BJ28" s="36" t="s">
        <v>21</v>
      </c>
      <c r="BK28" s="25" t="s">
        <v>89</v>
      </c>
      <c r="BL28" s="27"/>
      <c r="BM28" s="60" t="s">
        <v>21</v>
      </c>
      <c r="BN28" s="138" t="s">
        <v>237</v>
      </c>
      <c r="BO28" s="27"/>
      <c r="BP28" s="170" t="s">
        <v>21</v>
      </c>
      <c r="BQ28" s="44" t="s">
        <v>91</v>
      </c>
      <c r="BR28" s="170" t="s">
        <v>21</v>
      </c>
      <c r="BS28" s="38" t="s">
        <v>92</v>
      </c>
      <c r="BT28" s="45"/>
      <c r="BU28" s="79">
        <v>2</v>
      </c>
      <c r="BV28" s="64"/>
      <c r="BW28" s="48"/>
      <c r="BX28" s="64"/>
      <c r="BY28" s="63">
        <v>5</v>
      </c>
      <c r="BZ28" s="50"/>
      <c r="CA28" s="65" t="s">
        <v>21</v>
      </c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</row>
    <row r="29" spans="1:94" ht="27.75" customHeight="1">
      <c r="A29" s="22">
        <v>17</v>
      </c>
      <c r="B29" s="169" t="s">
        <v>145</v>
      </c>
      <c r="C29" s="169" t="s">
        <v>145</v>
      </c>
      <c r="D29" s="169" t="s">
        <v>471</v>
      </c>
      <c r="E29" s="15"/>
      <c r="F29" s="26" t="s">
        <v>84</v>
      </c>
      <c r="G29" s="78" t="s">
        <v>365</v>
      </c>
      <c r="H29" s="26" t="s">
        <v>84</v>
      </c>
      <c r="I29" s="78" t="s">
        <v>365</v>
      </c>
      <c r="J29" s="27"/>
      <c r="K29" s="52" t="s">
        <v>75</v>
      </c>
      <c r="L29" s="85" t="s">
        <v>279</v>
      </c>
      <c r="M29" s="54" t="s">
        <v>75</v>
      </c>
      <c r="N29" s="85" t="s">
        <v>279</v>
      </c>
      <c r="O29" s="54" t="s">
        <v>75</v>
      </c>
      <c r="P29" s="85" t="s">
        <v>279</v>
      </c>
      <c r="Q29" s="27"/>
      <c r="R29" s="26" t="s">
        <v>21</v>
      </c>
      <c r="S29" s="25" t="s">
        <v>69</v>
      </c>
      <c r="T29" s="26" t="s">
        <v>21</v>
      </c>
      <c r="U29" s="25" t="s">
        <v>70</v>
      </c>
      <c r="V29" s="26" t="s">
        <v>21</v>
      </c>
      <c r="W29" s="25" t="s">
        <v>71</v>
      </c>
      <c r="X29" s="27"/>
      <c r="Y29" s="31" t="s">
        <v>75</v>
      </c>
      <c r="Z29" s="136" t="s">
        <v>248</v>
      </c>
      <c r="AA29" s="31" t="s">
        <v>75</v>
      </c>
      <c r="AB29" s="136" t="s">
        <v>248</v>
      </c>
      <c r="AC29" s="27"/>
      <c r="AD29" s="26" t="s">
        <v>75</v>
      </c>
      <c r="AE29" s="33" t="s">
        <v>76</v>
      </c>
      <c r="AF29" s="26" t="s">
        <v>75</v>
      </c>
      <c r="AG29" s="33" t="s">
        <v>76</v>
      </c>
      <c r="AH29" s="26" t="s">
        <v>75</v>
      </c>
      <c r="AI29" s="33" t="s">
        <v>76</v>
      </c>
      <c r="AJ29" s="27"/>
      <c r="AK29" s="26" t="s">
        <v>84</v>
      </c>
      <c r="AL29" s="25" t="s">
        <v>100</v>
      </c>
      <c r="AM29" s="26" t="s">
        <v>75</v>
      </c>
      <c r="AN29" s="35" t="s">
        <v>101</v>
      </c>
      <c r="AO29" s="26" t="s">
        <v>75</v>
      </c>
      <c r="AP29" s="35" t="s">
        <v>102</v>
      </c>
      <c r="AQ29" s="27"/>
      <c r="AR29" s="36" t="s">
        <v>84</v>
      </c>
      <c r="AS29" s="44" t="s">
        <v>138</v>
      </c>
      <c r="AT29" s="36" t="s">
        <v>75</v>
      </c>
      <c r="AU29" s="44" t="s">
        <v>139</v>
      </c>
      <c r="AV29" s="36" t="s">
        <v>84</v>
      </c>
      <c r="AW29" s="44" t="s">
        <v>160</v>
      </c>
      <c r="AX29" s="36" t="s">
        <v>84</v>
      </c>
      <c r="AY29" s="38" t="s">
        <v>85</v>
      </c>
      <c r="AZ29" s="27"/>
      <c r="BA29" s="39" t="s">
        <v>84</v>
      </c>
      <c r="BB29" s="156" t="s">
        <v>343</v>
      </c>
      <c r="BC29" s="39" t="s">
        <v>84</v>
      </c>
      <c r="BD29" s="156" t="s">
        <v>344</v>
      </c>
      <c r="BE29" s="39" t="s">
        <v>84</v>
      </c>
      <c r="BF29" s="157" t="s">
        <v>345</v>
      </c>
      <c r="BG29" s="27"/>
      <c r="BH29" s="36" t="s">
        <v>75</v>
      </c>
      <c r="BI29" s="25" t="s">
        <v>140</v>
      </c>
      <c r="BJ29" s="36" t="s">
        <v>75</v>
      </c>
      <c r="BK29" s="25" t="s">
        <v>262</v>
      </c>
      <c r="BL29" s="27"/>
      <c r="BM29" s="60" t="s">
        <v>21</v>
      </c>
      <c r="BN29" s="33" t="s">
        <v>472</v>
      </c>
      <c r="BO29" s="27"/>
      <c r="BP29" s="170" t="s">
        <v>21</v>
      </c>
      <c r="BQ29" s="44" t="s">
        <v>91</v>
      </c>
      <c r="BR29" s="170" t="s">
        <v>21</v>
      </c>
      <c r="BS29" s="38" t="s">
        <v>92</v>
      </c>
      <c r="BT29" s="45"/>
      <c r="BU29" s="62"/>
      <c r="BV29" s="63">
        <v>18</v>
      </c>
      <c r="BW29" s="48"/>
      <c r="BX29" s="64"/>
      <c r="BY29" s="63">
        <v>6</v>
      </c>
      <c r="BZ29" s="50"/>
      <c r="CA29" s="65" t="s">
        <v>75</v>
      </c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</row>
    <row r="30" spans="1:94" ht="27.75" customHeight="1">
      <c r="A30" s="22">
        <v>18</v>
      </c>
      <c r="B30" s="169" t="s">
        <v>204</v>
      </c>
      <c r="C30" s="169" t="s">
        <v>461</v>
      </c>
      <c r="D30" s="169" t="s">
        <v>473</v>
      </c>
      <c r="E30" s="15"/>
      <c r="F30" s="26" t="s">
        <v>21</v>
      </c>
      <c r="G30" s="25" t="s">
        <v>340</v>
      </c>
      <c r="H30" s="26" t="s">
        <v>21</v>
      </c>
      <c r="I30" s="25" t="s">
        <v>340</v>
      </c>
      <c r="J30" s="27"/>
      <c r="K30" s="52" t="s">
        <v>21</v>
      </c>
      <c r="L30" s="29" t="s">
        <v>68</v>
      </c>
      <c r="M30" s="54" t="s">
        <v>21</v>
      </c>
      <c r="N30" s="29" t="s">
        <v>68</v>
      </c>
      <c r="O30" s="54" t="s">
        <v>21</v>
      </c>
      <c r="P30" s="29" t="s">
        <v>68</v>
      </c>
      <c r="Q30" s="27"/>
      <c r="R30" s="26" t="s">
        <v>21</v>
      </c>
      <c r="S30" s="25" t="s">
        <v>69</v>
      </c>
      <c r="T30" s="26" t="s">
        <v>21</v>
      </c>
      <c r="U30" s="25" t="s">
        <v>70</v>
      </c>
      <c r="V30" s="26" t="s">
        <v>21</v>
      </c>
      <c r="W30" s="25" t="s">
        <v>71</v>
      </c>
      <c r="X30" s="27"/>
      <c r="Y30" s="31" t="s">
        <v>72</v>
      </c>
      <c r="Z30" s="136" t="s">
        <v>233</v>
      </c>
      <c r="AA30" s="31" t="s">
        <v>72</v>
      </c>
      <c r="AB30" s="136" t="s">
        <v>74</v>
      </c>
      <c r="AC30" s="27"/>
      <c r="AD30" s="26" t="s">
        <v>84</v>
      </c>
      <c r="AE30" s="33" t="s">
        <v>434</v>
      </c>
      <c r="AF30" s="26" t="s">
        <v>84</v>
      </c>
      <c r="AG30" s="33" t="s">
        <v>439</v>
      </c>
      <c r="AH30" s="26" t="s">
        <v>84</v>
      </c>
      <c r="AI30" s="25" t="s">
        <v>236</v>
      </c>
      <c r="AJ30" s="27"/>
      <c r="AK30" s="26" t="s">
        <v>84</v>
      </c>
      <c r="AL30" s="57" t="s">
        <v>100</v>
      </c>
      <c r="AM30" s="26" t="s">
        <v>84</v>
      </c>
      <c r="AN30" s="25" t="s">
        <v>130</v>
      </c>
      <c r="AO30" s="26" t="s">
        <v>84</v>
      </c>
      <c r="AP30" s="25" t="s">
        <v>131</v>
      </c>
      <c r="AQ30" s="27"/>
      <c r="AR30" s="36" t="s">
        <v>21</v>
      </c>
      <c r="AS30" s="44" t="s">
        <v>81</v>
      </c>
      <c r="AT30" s="36" t="s">
        <v>21</v>
      </c>
      <c r="AU30" s="44" t="s">
        <v>82</v>
      </c>
      <c r="AV30" s="36" t="s">
        <v>84</v>
      </c>
      <c r="AW30" s="44" t="s">
        <v>160</v>
      </c>
      <c r="AX30" s="36" t="s">
        <v>21</v>
      </c>
      <c r="AY30" s="87" t="s">
        <v>103</v>
      </c>
      <c r="AZ30" s="27"/>
      <c r="BA30" s="39" t="s">
        <v>21</v>
      </c>
      <c r="BB30" s="25" t="s">
        <v>350</v>
      </c>
      <c r="BC30" s="39" t="s">
        <v>21</v>
      </c>
      <c r="BD30" s="25" t="s">
        <v>351</v>
      </c>
      <c r="BE30" s="39" t="s">
        <v>21</v>
      </c>
      <c r="BF30" s="157" t="s">
        <v>352</v>
      </c>
      <c r="BG30" s="27"/>
      <c r="BH30" s="36" t="s">
        <v>21</v>
      </c>
      <c r="BI30" s="25" t="s">
        <v>88</v>
      </c>
      <c r="BJ30" s="36" t="s">
        <v>21</v>
      </c>
      <c r="BK30" s="25" t="s">
        <v>262</v>
      </c>
      <c r="BL30" s="27"/>
      <c r="BM30" s="60" t="s">
        <v>72</v>
      </c>
      <c r="BN30" s="33" t="s">
        <v>474</v>
      </c>
      <c r="BO30" s="27"/>
      <c r="BP30" s="170" t="s">
        <v>21</v>
      </c>
      <c r="BQ30" s="44" t="s">
        <v>91</v>
      </c>
      <c r="BR30" s="170" t="s">
        <v>21</v>
      </c>
      <c r="BS30" s="38" t="s">
        <v>92</v>
      </c>
      <c r="BT30" s="45"/>
      <c r="BU30" s="79">
        <v>1</v>
      </c>
      <c r="BV30" s="64"/>
      <c r="BW30" s="48"/>
      <c r="BX30" s="64"/>
      <c r="BY30" s="63">
        <v>1</v>
      </c>
      <c r="BZ30" s="50"/>
      <c r="CA30" s="65" t="s">
        <v>21</v>
      </c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</row>
    <row r="31" spans="1:94" ht="27.75" customHeight="1">
      <c r="A31" s="22">
        <v>19</v>
      </c>
      <c r="B31" s="175" t="s">
        <v>204</v>
      </c>
      <c r="C31" s="175" t="s">
        <v>94</v>
      </c>
      <c r="D31" s="175" t="s">
        <v>475</v>
      </c>
      <c r="E31" s="15"/>
      <c r="F31" s="26" t="s">
        <v>75</v>
      </c>
      <c r="G31" s="25" t="s">
        <v>375</v>
      </c>
      <c r="H31" s="26" t="s">
        <v>75</v>
      </c>
      <c r="I31" s="25" t="s">
        <v>375</v>
      </c>
      <c r="J31" s="27"/>
      <c r="K31" s="52" t="s">
        <v>84</v>
      </c>
      <c r="L31" s="53" t="s">
        <v>98</v>
      </c>
      <c r="M31" s="54" t="s">
        <v>84</v>
      </c>
      <c r="N31" s="53" t="s">
        <v>98</v>
      </c>
      <c r="O31" s="54" t="s">
        <v>84</v>
      </c>
      <c r="P31" s="53" t="s">
        <v>98</v>
      </c>
      <c r="Q31" s="27"/>
      <c r="R31" s="26" t="s">
        <v>21</v>
      </c>
      <c r="S31" s="25" t="s">
        <v>69</v>
      </c>
      <c r="T31" s="26" t="s">
        <v>21</v>
      </c>
      <c r="U31" s="25" t="s">
        <v>70</v>
      </c>
      <c r="V31" s="26" t="s">
        <v>21</v>
      </c>
      <c r="W31" s="25" t="s">
        <v>71</v>
      </c>
      <c r="X31" s="27"/>
      <c r="Y31" s="31" t="s">
        <v>75</v>
      </c>
      <c r="Z31" s="136" t="s">
        <v>248</v>
      </c>
      <c r="AA31" s="31" t="s">
        <v>75</v>
      </c>
      <c r="AB31" s="136" t="s">
        <v>248</v>
      </c>
      <c r="AC31" s="27"/>
      <c r="AD31" s="26" t="s">
        <v>75</v>
      </c>
      <c r="AE31" s="33" t="s">
        <v>76</v>
      </c>
      <c r="AF31" s="26" t="s">
        <v>75</v>
      </c>
      <c r="AG31" s="33" t="s">
        <v>76</v>
      </c>
      <c r="AH31" s="26" t="s">
        <v>75</v>
      </c>
      <c r="AI31" s="33" t="s">
        <v>76</v>
      </c>
      <c r="AJ31" s="27"/>
      <c r="AK31" s="26" t="s">
        <v>75</v>
      </c>
      <c r="AL31" s="57" t="s">
        <v>129</v>
      </c>
      <c r="AM31" s="26" t="s">
        <v>75</v>
      </c>
      <c r="AN31" s="25" t="s">
        <v>101</v>
      </c>
      <c r="AO31" s="26" t="s">
        <v>75</v>
      </c>
      <c r="AP31" s="25" t="s">
        <v>102</v>
      </c>
      <c r="AQ31" s="27"/>
      <c r="AR31" s="36" t="s">
        <v>84</v>
      </c>
      <c r="AS31" s="44" t="s">
        <v>138</v>
      </c>
      <c r="AT31" s="36" t="s">
        <v>75</v>
      </c>
      <c r="AU31" s="44" t="s">
        <v>139</v>
      </c>
      <c r="AV31" s="36" t="s">
        <v>75</v>
      </c>
      <c r="AW31" s="44" t="s">
        <v>139</v>
      </c>
      <c r="AX31" s="36" t="s">
        <v>84</v>
      </c>
      <c r="AY31" s="38" t="s">
        <v>85</v>
      </c>
      <c r="AZ31" s="27"/>
      <c r="BA31" s="39" t="s">
        <v>84</v>
      </c>
      <c r="BB31" s="156" t="s">
        <v>343</v>
      </c>
      <c r="BC31" s="39" t="s">
        <v>84</v>
      </c>
      <c r="BD31" s="156" t="s">
        <v>344</v>
      </c>
      <c r="BE31" s="39" t="s">
        <v>84</v>
      </c>
      <c r="BF31" s="157" t="s">
        <v>345</v>
      </c>
      <c r="BG31" s="27"/>
      <c r="BH31" s="36" t="s">
        <v>75</v>
      </c>
      <c r="BI31" s="25" t="s">
        <v>140</v>
      </c>
      <c r="BJ31" s="36" t="s">
        <v>75</v>
      </c>
      <c r="BK31" s="25" t="s">
        <v>262</v>
      </c>
      <c r="BL31" s="27"/>
      <c r="BM31" s="60" t="s">
        <v>21</v>
      </c>
      <c r="BN31" s="33" t="s">
        <v>463</v>
      </c>
      <c r="BO31" s="27"/>
      <c r="BP31" s="170" t="s">
        <v>84</v>
      </c>
      <c r="BQ31" s="38" t="s">
        <v>289</v>
      </c>
      <c r="BR31" s="170" t="s">
        <v>84</v>
      </c>
      <c r="BS31" s="38" t="s">
        <v>290</v>
      </c>
      <c r="BT31" s="45"/>
      <c r="BU31" s="62"/>
      <c r="BV31" s="63">
        <v>25</v>
      </c>
      <c r="BW31" s="48"/>
      <c r="BX31" s="64"/>
      <c r="BY31" s="63">
        <v>3</v>
      </c>
      <c r="BZ31" s="50"/>
      <c r="CA31" s="65" t="s">
        <v>75</v>
      </c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</row>
    <row r="32" spans="1:94" ht="27.75" customHeight="1">
      <c r="A32" s="22">
        <v>20</v>
      </c>
      <c r="B32" s="171" t="s">
        <v>476</v>
      </c>
      <c r="C32" s="165" t="s">
        <v>477</v>
      </c>
      <c r="D32" s="165" t="s">
        <v>478</v>
      </c>
      <c r="E32" s="15"/>
      <c r="F32" s="26" t="s">
        <v>21</v>
      </c>
      <c r="G32" s="25" t="s">
        <v>340</v>
      </c>
      <c r="H32" s="26" t="s">
        <v>21</v>
      </c>
      <c r="I32" s="25" t="s">
        <v>340</v>
      </c>
      <c r="J32" s="27"/>
      <c r="K32" s="52" t="s">
        <v>21</v>
      </c>
      <c r="L32" s="29" t="s">
        <v>68</v>
      </c>
      <c r="M32" s="54" t="s">
        <v>84</v>
      </c>
      <c r="N32" s="53" t="s">
        <v>98</v>
      </c>
      <c r="O32" s="54" t="s">
        <v>84</v>
      </c>
      <c r="P32" s="53" t="s">
        <v>98</v>
      </c>
      <c r="Q32" s="27"/>
      <c r="R32" s="26" t="s">
        <v>21</v>
      </c>
      <c r="S32" s="25" t="s">
        <v>69</v>
      </c>
      <c r="T32" s="26" t="s">
        <v>21</v>
      </c>
      <c r="U32" s="25" t="s">
        <v>70</v>
      </c>
      <c r="V32" s="26" t="s">
        <v>21</v>
      </c>
      <c r="W32" s="25" t="s">
        <v>71</v>
      </c>
      <c r="X32" s="27"/>
      <c r="Y32" s="31" t="s">
        <v>21</v>
      </c>
      <c r="Z32" s="136" t="s">
        <v>233</v>
      </c>
      <c r="AA32" s="31" t="s">
        <v>72</v>
      </c>
      <c r="AB32" s="136" t="s">
        <v>74</v>
      </c>
      <c r="AC32" s="27"/>
      <c r="AD32" s="26" t="s">
        <v>75</v>
      </c>
      <c r="AE32" s="33" t="s">
        <v>76</v>
      </c>
      <c r="AF32" s="26" t="s">
        <v>21</v>
      </c>
      <c r="AG32" s="33" t="s">
        <v>445</v>
      </c>
      <c r="AH32" s="26" t="s">
        <v>75</v>
      </c>
      <c r="AI32" s="33" t="s">
        <v>76</v>
      </c>
      <c r="AJ32" s="27"/>
      <c r="AK32" s="26" t="s">
        <v>84</v>
      </c>
      <c r="AL32" s="57" t="s">
        <v>100</v>
      </c>
      <c r="AM32" s="26" t="s">
        <v>84</v>
      </c>
      <c r="AN32" s="25" t="s">
        <v>130</v>
      </c>
      <c r="AO32" s="26" t="s">
        <v>84</v>
      </c>
      <c r="AP32" s="25" t="s">
        <v>131</v>
      </c>
      <c r="AQ32" s="27"/>
      <c r="AR32" s="36" t="s">
        <v>84</v>
      </c>
      <c r="AS32" s="44" t="s">
        <v>138</v>
      </c>
      <c r="AT32" s="36" t="s">
        <v>21</v>
      </c>
      <c r="AU32" s="44" t="s">
        <v>82</v>
      </c>
      <c r="AV32" s="36" t="s">
        <v>84</v>
      </c>
      <c r="AW32" s="44" t="s">
        <v>160</v>
      </c>
      <c r="AX32" s="36" t="s">
        <v>21</v>
      </c>
      <c r="AY32" s="87" t="s">
        <v>103</v>
      </c>
      <c r="AZ32" s="27"/>
      <c r="BA32" s="39" t="s">
        <v>84</v>
      </c>
      <c r="BB32" s="156" t="s">
        <v>343</v>
      </c>
      <c r="BC32" s="39" t="s">
        <v>84</v>
      </c>
      <c r="BD32" s="156" t="s">
        <v>344</v>
      </c>
      <c r="BE32" s="39" t="s">
        <v>84</v>
      </c>
      <c r="BF32" s="157" t="s">
        <v>345</v>
      </c>
      <c r="BG32" s="27"/>
      <c r="BH32" s="36" t="s">
        <v>21</v>
      </c>
      <c r="BI32" s="25" t="s">
        <v>88</v>
      </c>
      <c r="BJ32" s="36" t="s">
        <v>21</v>
      </c>
      <c r="BK32" s="25" t="s">
        <v>89</v>
      </c>
      <c r="BL32" s="27"/>
      <c r="BM32" s="60" t="s">
        <v>21</v>
      </c>
      <c r="BN32" s="33" t="s">
        <v>463</v>
      </c>
      <c r="BO32" s="27"/>
      <c r="BP32" s="170" t="s">
        <v>21</v>
      </c>
      <c r="BQ32" s="44" t="s">
        <v>91</v>
      </c>
      <c r="BR32" s="170" t="s">
        <v>21</v>
      </c>
      <c r="BS32" s="38" t="s">
        <v>92</v>
      </c>
      <c r="BT32" s="45"/>
      <c r="BU32" s="62"/>
      <c r="BV32" s="63">
        <v>5</v>
      </c>
      <c r="BW32" s="48"/>
      <c r="BX32" s="64"/>
      <c r="BY32" s="63">
        <v>1</v>
      </c>
      <c r="BZ32" s="50"/>
      <c r="CA32" s="65" t="s">
        <v>21</v>
      </c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</row>
    <row r="33" spans="1:94" ht="27.75" customHeight="1">
      <c r="A33" s="22">
        <v>21</v>
      </c>
      <c r="B33" s="176" t="s">
        <v>479</v>
      </c>
      <c r="C33" s="169" t="s">
        <v>480</v>
      </c>
      <c r="D33" s="169" t="s">
        <v>481</v>
      </c>
      <c r="E33" s="15"/>
      <c r="F33" s="26" t="s">
        <v>21</v>
      </c>
      <c r="G33" s="25" t="s">
        <v>340</v>
      </c>
      <c r="H33" s="26" t="s">
        <v>21</v>
      </c>
      <c r="I33" s="25" t="s">
        <v>340</v>
      </c>
      <c r="J33" s="27"/>
      <c r="K33" s="52" t="s">
        <v>21</v>
      </c>
      <c r="L33" s="29" t="s">
        <v>68</v>
      </c>
      <c r="M33" s="54" t="s">
        <v>21</v>
      </c>
      <c r="N33" s="29" t="s">
        <v>68</v>
      </c>
      <c r="O33" s="54" t="s">
        <v>21</v>
      </c>
      <c r="P33" s="29" t="s">
        <v>68</v>
      </c>
      <c r="Q33" s="27"/>
      <c r="R33" s="26" t="s">
        <v>21</v>
      </c>
      <c r="S33" s="25" t="s">
        <v>69</v>
      </c>
      <c r="T33" s="26" t="s">
        <v>21</v>
      </c>
      <c r="U33" s="25" t="s">
        <v>70</v>
      </c>
      <c r="V33" s="26" t="s">
        <v>21</v>
      </c>
      <c r="W33" s="25" t="s">
        <v>71</v>
      </c>
      <c r="X33" s="27"/>
      <c r="Y33" s="31" t="s">
        <v>21</v>
      </c>
      <c r="Z33" s="136" t="s">
        <v>233</v>
      </c>
      <c r="AA33" s="31" t="s">
        <v>72</v>
      </c>
      <c r="AB33" s="136" t="s">
        <v>74</v>
      </c>
      <c r="AC33" s="27"/>
      <c r="AD33" s="26" t="s">
        <v>21</v>
      </c>
      <c r="AE33" s="33" t="s">
        <v>444</v>
      </c>
      <c r="AF33" s="26" t="s">
        <v>84</v>
      </c>
      <c r="AG33" s="33" t="s">
        <v>439</v>
      </c>
      <c r="AH33" s="26" t="s">
        <v>84</v>
      </c>
      <c r="AI33" s="25" t="s">
        <v>236</v>
      </c>
      <c r="AJ33" s="27"/>
      <c r="AK33" s="26" t="s">
        <v>84</v>
      </c>
      <c r="AL33" s="57" t="s">
        <v>100</v>
      </c>
      <c r="AM33" s="26" t="s">
        <v>84</v>
      </c>
      <c r="AN33" s="25" t="s">
        <v>130</v>
      </c>
      <c r="AO33" s="26" t="s">
        <v>84</v>
      </c>
      <c r="AP33" s="25" t="s">
        <v>131</v>
      </c>
      <c r="AQ33" s="27"/>
      <c r="AR33" s="36" t="s">
        <v>75</v>
      </c>
      <c r="AS33" s="44" t="s">
        <v>139</v>
      </c>
      <c r="AT33" s="36" t="s">
        <v>84</v>
      </c>
      <c r="AU33" s="44" t="s">
        <v>115</v>
      </c>
      <c r="AV33" s="36" t="s">
        <v>84</v>
      </c>
      <c r="AW33" s="44" t="s">
        <v>160</v>
      </c>
      <c r="AX33" s="36" t="s">
        <v>21</v>
      </c>
      <c r="AY33" s="87" t="s">
        <v>103</v>
      </c>
      <c r="AZ33" s="27"/>
      <c r="BA33" s="39" t="s">
        <v>84</v>
      </c>
      <c r="BB33" s="156" t="s">
        <v>343</v>
      </c>
      <c r="BC33" s="39" t="s">
        <v>84</v>
      </c>
      <c r="BD33" s="156" t="s">
        <v>344</v>
      </c>
      <c r="BE33" s="39" t="s">
        <v>84</v>
      </c>
      <c r="BF33" s="157" t="s">
        <v>345</v>
      </c>
      <c r="BG33" s="27"/>
      <c r="BH33" s="36" t="s">
        <v>21</v>
      </c>
      <c r="BI33" s="25" t="s">
        <v>88</v>
      </c>
      <c r="BJ33" s="36" t="s">
        <v>21</v>
      </c>
      <c r="BK33" s="25" t="s">
        <v>89</v>
      </c>
      <c r="BL33" s="27"/>
      <c r="BM33" s="60" t="s">
        <v>72</v>
      </c>
      <c r="BN33" s="33" t="s">
        <v>482</v>
      </c>
      <c r="BO33" s="27"/>
      <c r="BP33" s="170" t="s">
        <v>21</v>
      </c>
      <c r="BQ33" s="44" t="s">
        <v>91</v>
      </c>
      <c r="BR33" s="170" t="s">
        <v>21</v>
      </c>
      <c r="BS33" s="38" t="s">
        <v>92</v>
      </c>
      <c r="BT33" s="45"/>
      <c r="BU33" s="79">
        <v>4</v>
      </c>
      <c r="BV33" s="63">
        <v>7</v>
      </c>
      <c r="BW33" s="48"/>
      <c r="BX33" s="63">
        <v>1</v>
      </c>
      <c r="BY33" s="64"/>
      <c r="BZ33" s="50"/>
      <c r="CA33" s="65" t="s">
        <v>21</v>
      </c>
      <c r="CB33" s="116"/>
      <c r="CC33" s="116"/>
      <c r="CD33" s="116"/>
      <c r="CE33" s="116"/>
      <c r="CF33" s="116"/>
      <c r="CG33" s="116"/>
      <c r="CH33" s="116"/>
      <c r="CI33" s="116"/>
      <c r="CJ33" s="116"/>
      <c r="CK33" s="116"/>
      <c r="CL33" s="116"/>
      <c r="CM33" s="116"/>
      <c r="CN33" s="116"/>
      <c r="CO33" s="116"/>
      <c r="CP33" s="116"/>
    </row>
    <row r="34" spans="1:94" ht="27.75" customHeight="1">
      <c r="A34" s="22">
        <v>22</v>
      </c>
      <c r="B34" s="171" t="s">
        <v>483</v>
      </c>
      <c r="C34" s="165" t="s">
        <v>397</v>
      </c>
      <c r="D34" s="172" t="s">
        <v>484</v>
      </c>
      <c r="E34" s="15"/>
      <c r="F34" s="26" t="s">
        <v>21</v>
      </c>
      <c r="G34" s="25" t="s">
        <v>340</v>
      </c>
      <c r="H34" s="26" t="s">
        <v>21</v>
      </c>
      <c r="I34" s="25" t="s">
        <v>340</v>
      </c>
      <c r="J34" s="27"/>
      <c r="K34" s="52" t="s">
        <v>84</v>
      </c>
      <c r="L34" s="53" t="s">
        <v>98</v>
      </c>
      <c r="M34" s="54" t="s">
        <v>84</v>
      </c>
      <c r="N34" s="53" t="s">
        <v>98</v>
      </c>
      <c r="O34" s="54" t="s">
        <v>84</v>
      </c>
      <c r="P34" s="53" t="s">
        <v>98</v>
      </c>
      <c r="Q34" s="27"/>
      <c r="R34" s="26" t="s">
        <v>21</v>
      </c>
      <c r="S34" s="25" t="s">
        <v>69</v>
      </c>
      <c r="T34" s="26" t="s">
        <v>21</v>
      </c>
      <c r="U34" s="25" t="s">
        <v>70</v>
      </c>
      <c r="V34" s="26" t="s">
        <v>21</v>
      </c>
      <c r="W34" s="25" t="s">
        <v>71</v>
      </c>
      <c r="X34" s="27"/>
      <c r="Y34" s="31" t="s">
        <v>21</v>
      </c>
      <c r="Z34" s="136" t="s">
        <v>233</v>
      </c>
      <c r="AA34" s="31" t="s">
        <v>21</v>
      </c>
      <c r="AB34" s="136" t="s">
        <v>74</v>
      </c>
      <c r="AC34" s="27"/>
      <c r="AD34" s="26" t="s">
        <v>75</v>
      </c>
      <c r="AE34" s="33" t="s">
        <v>76</v>
      </c>
      <c r="AF34" s="26" t="s">
        <v>84</v>
      </c>
      <c r="AG34" s="33" t="s">
        <v>439</v>
      </c>
      <c r="AH34" s="26" t="s">
        <v>75</v>
      </c>
      <c r="AI34" s="33" t="s">
        <v>76</v>
      </c>
      <c r="AJ34" s="27"/>
      <c r="AK34" s="26" t="s">
        <v>84</v>
      </c>
      <c r="AL34" s="25" t="s">
        <v>100</v>
      </c>
      <c r="AM34" s="26" t="s">
        <v>21</v>
      </c>
      <c r="AN34" s="25" t="s">
        <v>79</v>
      </c>
      <c r="AO34" s="26" t="s">
        <v>84</v>
      </c>
      <c r="AP34" s="35" t="s">
        <v>131</v>
      </c>
      <c r="AQ34" s="27"/>
      <c r="AR34" s="36" t="s">
        <v>84</v>
      </c>
      <c r="AS34" s="44" t="s">
        <v>138</v>
      </c>
      <c r="AT34" s="36" t="s">
        <v>21</v>
      </c>
      <c r="AU34" s="44" t="s">
        <v>82</v>
      </c>
      <c r="AV34" s="36" t="s">
        <v>84</v>
      </c>
      <c r="AW34" s="44" t="s">
        <v>160</v>
      </c>
      <c r="AX34" s="36" t="s">
        <v>84</v>
      </c>
      <c r="AY34" s="38" t="s">
        <v>85</v>
      </c>
      <c r="AZ34" s="27"/>
      <c r="BA34" s="39" t="s">
        <v>84</v>
      </c>
      <c r="BB34" s="156" t="s">
        <v>343</v>
      </c>
      <c r="BC34" s="39" t="s">
        <v>84</v>
      </c>
      <c r="BD34" s="156" t="s">
        <v>344</v>
      </c>
      <c r="BE34" s="39" t="s">
        <v>84</v>
      </c>
      <c r="BF34" s="157" t="s">
        <v>345</v>
      </c>
      <c r="BG34" s="27"/>
      <c r="BH34" s="36" t="s">
        <v>21</v>
      </c>
      <c r="BI34" s="25" t="s">
        <v>88</v>
      </c>
      <c r="BJ34" s="36" t="s">
        <v>21</v>
      </c>
      <c r="BK34" s="25" t="s">
        <v>89</v>
      </c>
      <c r="BL34" s="27"/>
      <c r="BM34" s="60" t="s">
        <v>72</v>
      </c>
      <c r="BN34" s="33" t="s">
        <v>474</v>
      </c>
      <c r="BO34" s="27"/>
      <c r="BP34" s="170" t="s">
        <v>21</v>
      </c>
      <c r="BQ34" s="44" t="s">
        <v>91</v>
      </c>
      <c r="BR34" s="170" t="s">
        <v>21</v>
      </c>
      <c r="BS34" s="38" t="s">
        <v>92</v>
      </c>
      <c r="BT34" s="45"/>
      <c r="BU34" s="79">
        <v>6</v>
      </c>
      <c r="BV34" s="63">
        <v>6</v>
      </c>
      <c r="BW34" s="48"/>
      <c r="BX34" s="64"/>
      <c r="BY34" s="63">
        <v>1</v>
      </c>
      <c r="BZ34" s="50"/>
      <c r="CA34" s="65" t="s">
        <v>21</v>
      </c>
      <c r="CB34" s="116"/>
      <c r="CC34" s="116"/>
      <c r="CD34" s="116"/>
      <c r="CE34" s="116"/>
      <c r="CF34" s="116"/>
      <c r="CG34" s="116"/>
      <c r="CH34" s="116"/>
      <c r="CI34" s="116"/>
      <c r="CJ34" s="116"/>
      <c r="CK34" s="116"/>
      <c r="CL34" s="116"/>
      <c r="CM34" s="116"/>
      <c r="CN34" s="116"/>
      <c r="CO34" s="116"/>
      <c r="CP34" s="116"/>
    </row>
    <row r="35" spans="1:94" ht="27.75" customHeight="1">
      <c r="A35" s="22">
        <v>23</v>
      </c>
      <c r="B35" s="175" t="s">
        <v>485</v>
      </c>
      <c r="C35" s="175" t="s">
        <v>486</v>
      </c>
      <c r="D35" s="175" t="s">
        <v>487</v>
      </c>
      <c r="E35" s="15"/>
      <c r="F35" s="26" t="s">
        <v>21</v>
      </c>
      <c r="G35" s="25" t="s">
        <v>340</v>
      </c>
      <c r="H35" s="26" t="s">
        <v>21</v>
      </c>
      <c r="I35" s="25" t="s">
        <v>340</v>
      </c>
      <c r="J35" s="27"/>
      <c r="K35" s="52" t="s">
        <v>75</v>
      </c>
      <c r="L35" s="85" t="s">
        <v>279</v>
      </c>
      <c r="M35" s="54" t="s">
        <v>84</v>
      </c>
      <c r="N35" s="53" t="s">
        <v>98</v>
      </c>
      <c r="O35" s="54" t="s">
        <v>84</v>
      </c>
      <c r="P35" s="53" t="s">
        <v>98</v>
      </c>
      <c r="Q35" s="27"/>
      <c r="R35" s="26" t="s">
        <v>21</v>
      </c>
      <c r="S35" s="25" t="s">
        <v>69</v>
      </c>
      <c r="T35" s="26" t="s">
        <v>21</v>
      </c>
      <c r="U35" s="25" t="s">
        <v>70</v>
      </c>
      <c r="V35" s="26" t="s">
        <v>21</v>
      </c>
      <c r="W35" s="25" t="s">
        <v>71</v>
      </c>
      <c r="X35" s="27"/>
      <c r="Y35" s="31" t="s">
        <v>21</v>
      </c>
      <c r="Z35" s="136" t="s">
        <v>233</v>
      </c>
      <c r="AA35" s="31" t="s">
        <v>21</v>
      </c>
      <c r="AB35" s="136" t="s">
        <v>74</v>
      </c>
      <c r="AC35" s="27"/>
      <c r="AD35" s="26" t="s">
        <v>84</v>
      </c>
      <c r="AE35" s="79" t="s">
        <v>434</v>
      </c>
      <c r="AF35" s="26" t="s">
        <v>84</v>
      </c>
      <c r="AG35" s="33" t="s">
        <v>439</v>
      </c>
      <c r="AH35" s="26" t="s">
        <v>75</v>
      </c>
      <c r="AI35" s="33" t="s">
        <v>76</v>
      </c>
      <c r="AJ35" s="27"/>
      <c r="AK35" s="26" t="s">
        <v>84</v>
      </c>
      <c r="AL35" s="25" t="s">
        <v>100</v>
      </c>
      <c r="AM35" s="26" t="s">
        <v>21</v>
      </c>
      <c r="AN35" s="25" t="s">
        <v>79</v>
      </c>
      <c r="AO35" s="26" t="s">
        <v>84</v>
      </c>
      <c r="AP35" s="25" t="s">
        <v>131</v>
      </c>
      <c r="AQ35" s="27"/>
      <c r="AR35" s="36" t="s">
        <v>21</v>
      </c>
      <c r="AS35" s="44" t="s">
        <v>81</v>
      </c>
      <c r="AT35" s="36" t="s">
        <v>21</v>
      </c>
      <c r="AU35" s="44" t="s">
        <v>82</v>
      </c>
      <c r="AV35" s="36" t="s">
        <v>21</v>
      </c>
      <c r="AW35" s="44" t="s">
        <v>83</v>
      </c>
      <c r="AX35" s="36" t="s">
        <v>21</v>
      </c>
      <c r="AY35" s="87" t="s">
        <v>103</v>
      </c>
      <c r="AZ35" s="27"/>
      <c r="BA35" s="39" t="s">
        <v>84</v>
      </c>
      <c r="BB35" s="156" t="s">
        <v>343</v>
      </c>
      <c r="BC35" s="39" t="s">
        <v>84</v>
      </c>
      <c r="BD35" s="156" t="s">
        <v>344</v>
      </c>
      <c r="BE35" s="39" t="s">
        <v>84</v>
      </c>
      <c r="BF35" s="157" t="s">
        <v>345</v>
      </c>
      <c r="BG35" s="27"/>
      <c r="BH35" s="36" t="s">
        <v>75</v>
      </c>
      <c r="BI35" s="25" t="s">
        <v>140</v>
      </c>
      <c r="BJ35" s="36" t="s">
        <v>84</v>
      </c>
      <c r="BK35" s="25" t="s">
        <v>117</v>
      </c>
      <c r="BL35" s="27"/>
      <c r="BM35" s="60" t="s">
        <v>21</v>
      </c>
      <c r="BN35" s="138" t="s">
        <v>237</v>
      </c>
      <c r="BO35" s="27"/>
      <c r="BP35" s="170" t="s">
        <v>21</v>
      </c>
      <c r="BQ35" s="44" t="s">
        <v>91</v>
      </c>
      <c r="BR35" s="170" t="s">
        <v>21</v>
      </c>
      <c r="BS35" s="38" t="s">
        <v>92</v>
      </c>
      <c r="BT35" s="45"/>
      <c r="BU35" s="62"/>
      <c r="BV35" s="63">
        <v>4</v>
      </c>
      <c r="BW35" s="48"/>
      <c r="BX35" s="64"/>
      <c r="BY35" s="63">
        <v>5</v>
      </c>
      <c r="BZ35" s="50"/>
      <c r="CA35" s="65" t="s">
        <v>21</v>
      </c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</row>
    <row r="36" spans="1:94" ht="27.75" customHeight="1">
      <c r="A36" s="22">
        <v>24</v>
      </c>
      <c r="B36" s="175" t="s">
        <v>488</v>
      </c>
      <c r="C36" s="175" t="s">
        <v>222</v>
      </c>
      <c r="D36" s="175" t="s">
        <v>489</v>
      </c>
      <c r="E36" s="15"/>
      <c r="F36" s="26" t="s">
        <v>21</v>
      </c>
      <c r="G36" s="25" t="s">
        <v>340</v>
      </c>
      <c r="H36" s="26" t="s">
        <v>21</v>
      </c>
      <c r="I36" s="25" t="s">
        <v>340</v>
      </c>
      <c r="J36" s="27"/>
      <c r="K36" s="52" t="s">
        <v>75</v>
      </c>
      <c r="L36" s="85" t="s">
        <v>279</v>
      </c>
      <c r="M36" s="54" t="s">
        <v>75</v>
      </c>
      <c r="N36" s="85" t="s">
        <v>279</v>
      </c>
      <c r="O36" s="54" t="s">
        <v>84</v>
      </c>
      <c r="P36" s="53" t="s">
        <v>98</v>
      </c>
      <c r="Q36" s="27"/>
      <c r="R36" s="26" t="s">
        <v>21</v>
      </c>
      <c r="S36" s="25" t="s">
        <v>69</v>
      </c>
      <c r="T36" s="26" t="s">
        <v>21</v>
      </c>
      <c r="U36" s="25" t="s">
        <v>70</v>
      </c>
      <c r="V36" s="26" t="s">
        <v>21</v>
      </c>
      <c r="W36" s="25" t="s">
        <v>71</v>
      </c>
      <c r="X36" s="27"/>
      <c r="Y36" s="31" t="s">
        <v>84</v>
      </c>
      <c r="Z36" s="136" t="s">
        <v>127</v>
      </c>
      <c r="AA36" s="31" t="s">
        <v>84</v>
      </c>
      <c r="AB36" s="136" t="s">
        <v>127</v>
      </c>
      <c r="AC36" s="27"/>
      <c r="AD36" s="26" t="s">
        <v>75</v>
      </c>
      <c r="AE36" s="33" t="s">
        <v>76</v>
      </c>
      <c r="AF36" s="26" t="s">
        <v>84</v>
      </c>
      <c r="AG36" s="33" t="s">
        <v>439</v>
      </c>
      <c r="AH36" s="26" t="s">
        <v>75</v>
      </c>
      <c r="AI36" s="33" t="s">
        <v>76</v>
      </c>
      <c r="AJ36" s="27"/>
      <c r="AK36" s="26" t="s">
        <v>84</v>
      </c>
      <c r="AL36" s="25" t="s">
        <v>100</v>
      </c>
      <c r="AM36" s="26" t="s">
        <v>75</v>
      </c>
      <c r="AN36" s="35" t="s">
        <v>101</v>
      </c>
      <c r="AO36" s="26" t="s">
        <v>75</v>
      </c>
      <c r="AP36" s="35" t="s">
        <v>102</v>
      </c>
      <c r="AQ36" s="27"/>
      <c r="AR36" s="36" t="s">
        <v>84</v>
      </c>
      <c r="AS36" s="44" t="s">
        <v>138</v>
      </c>
      <c r="AT36" s="36" t="s">
        <v>75</v>
      </c>
      <c r="AU36" s="44" t="s">
        <v>139</v>
      </c>
      <c r="AV36" s="36" t="s">
        <v>84</v>
      </c>
      <c r="AW36" s="44" t="s">
        <v>160</v>
      </c>
      <c r="AX36" s="36" t="s">
        <v>75</v>
      </c>
      <c r="AY36" s="44" t="s">
        <v>139</v>
      </c>
      <c r="AZ36" s="27"/>
      <c r="BA36" s="39" t="s">
        <v>84</v>
      </c>
      <c r="BB36" s="156" t="s">
        <v>343</v>
      </c>
      <c r="BC36" s="39" t="s">
        <v>84</v>
      </c>
      <c r="BD36" s="156" t="s">
        <v>344</v>
      </c>
      <c r="BE36" s="39" t="s">
        <v>84</v>
      </c>
      <c r="BF36" s="157" t="s">
        <v>345</v>
      </c>
      <c r="BG36" s="27"/>
      <c r="BH36" s="36" t="s">
        <v>21</v>
      </c>
      <c r="BI36" s="25" t="s">
        <v>88</v>
      </c>
      <c r="BJ36" s="36" t="s">
        <v>21</v>
      </c>
      <c r="BK36" s="25" t="s">
        <v>89</v>
      </c>
      <c r="BL36" s="27"/>
      <c r="BM36" s="60" t="s">
        <v>21</v>
      </c>
      <c r="BN36" s="33" t="s">
        <v>463</v>
      </c>
      <c r="BO36" s="27"/>
      <c r="BP36" s="170" t="s">
        <v>21</v>
      </c>
      <c r="BQ36" s="44" t="s">
        <v>91</v>
      </c>
      <c r="BR36" s="170" t="s">
        <v>21</v>
      </c>
      <c r="BS36" s="38" t="s">
        <v>92</v>
      </c>
      <c r="BT36" s="45"/>
      <c r="BU36" s="62"/>
      <c r="BV36" s="63">
        <v>10</v>
      </c>
      <c r="BW36" s="48"/>
      <c r="BX36" s="64"/>
      <c r="BY36" s="63">
        <v>4</v>
      </c>
      <c r="BZ36" s="50"/>
      <c r="CA36" s="65" t="s">
        <v>75</v>
      </c>
      <c r="CB36" s="116"/>
      <c r="CC36" s="116"/>
      <c r="CD36" s="116"/>
      <c r="CE36" s="116"/>
      <c r="CF36" s="116"/>
      <c r="CG36" s="116"/>
      <c r="CH36" s="116"/>
      <c r="CI36" s="116"/>
      <c r="CJ36" s="116"/>
      <c r="CK36" s="116"/>
      <c r="CL36" s="116"/>
      <c r="CM36" s="116"/>
      <c r="CN36" s="116"/>
      <c r="CO36" s="116"/>
      <c r="CP36" s="116"/>
    </row>
    <row r="37" spans="1:94" ht="27.75" customHeight="1">
      <c r="A37" s="22">
        <v>25</v>
      </c>
      <c r="B37" s="175" t="s">
        <v>219</v>
      </c>
      <c r="C37" s="175" t="s">
        <v>490</v>
      </c>
      <c r="D37" s="175" t="s">
        <v>491</v>
      </c>
      <c r="E37" s="15"/>
      <c r="F37" s="26" t="s">
        <v>75</v>
      </c>
      <c r="G37" s="25" t="s">
        <v>375</v>
      </c>
      <c r="H37" s="26" t="s">
        <v>75</v>
      </c>
      <c r="I37" s="25" t="s">
        <v>375</v>
      </c>
      <c r="J37" s="27"/>
      <c r="K37" s="52" t="s">
        <v>75</v>
      </c>
      <c r="L37" s="85" t="s">
        <v>279</v>
      </c>
      <c r="M37" s="54" t="s">
        <v>75</v>
      </c>
      <c r="N37" s="85" t="s">
        <v>279</v>
      </c>
      <c r="O37" s="54" t="s">
        <v>75</v>
      </c>
      <c r="P37" s="85" t="s">
        <v>279</v>
      </c>
      <c r="Q37" s="27"/>
      <c r="R37" s="26" t="s">
        <v>21</v>
      </c>
      <c r="S37" s="25" t="s">
        <v>69</v>
      </c>
      <c r="T37" s="26" t="s">
        <v>21</v>
      </c>
      <c r="U37" s="25" t="s">
        <v>70</v>
      </c>
      <c r="V37" s="26" t="s">
        <v>21</v>
      </c>
      <c r="W37" s="25" t="s">
        <v>71</v>
      </c>
      <c r="X37" s="27"/>
      <c r="Y37" s="31" t="s">
        <v>75</v>
      </c>
      <c r="Z37" s="136" t="s">
        <v>248</v>
      </c>
      <c r="AA37" s="31" t="s">
        <v>84</v>
      </c>
      <c r="AB37" s="136" t="s">
        <v>127</v>
      </c>
      <c r="AC37" s="27"/>
      <c r="AD37" s="26" t="s">
        <v>75</v>
      </c>
      <c r="AE37" s="33" t="s">
        <v>76</v>
      </c>
      <c r="AF37" s="26" t="s">
        <v>75</v>
      </c>
      <c r="AG37" s="33" t="s">
        <v>76</v>
      </c>
      <c r="AH37" s="26" t="s">
        <v>75</v>
      </c>
      <c r="AI37" s="33" t="s">
        <v>76</v>
      </c>
      <c r="AJ37" s="27"/>
      <c r="AK37" s="26" t="s">
        <v>84</v>
      </c>
      <c r="AL37" s="25" t="s">
        <v>100</v>
      </c>
      <c r="AM37" s="26" t="s">
        <v>75</v>
      </c>
      <c r="AN37" s="35" t="s">
        <v>101</v>
      </c>
      <c r="AO37" s="26" t="s">
        <v>75</v>
      </c>
      <c r="AP37" s="35" t="s">
        <v>102</v>
      </c>
      <c r="AQ37" s="27"/>
      <c r="AR37" s="36" t="s">
        <v>84</v>
      </c>
      <c r="AS37" s="44" t="s">
        <v>138</v>
      </c>
      <c r="AT37" s="36" t="s">
        <v>75</v>
      </c>
      <c r="AU37" s="44" t="s">
        <v>139</v>
      </c>
      <c r="AV37" s="36" t="s">
        <v>84</v>
      </c>
      <c r="AW37" s="44" t="s">
        <v>160</v>
      </c>
      <c r="AX37" s="36" t="s">
        <v>75</v>
      </c>
      <c r="AY37" s="44" t="s">
        <v>139</v>
      </c>
      <c r="AZ37" s="27"/>
      <c r="BA37" s="39" t="s">
        <v>84</v>
      </c>
      <c r="BB37" s="156" t="s">
        <v>343</v>
      </c>
      <c r="BC37" s="39" t="s">
        <v>84</v>
      </c>
      <c r="BD37" s="156" t="s">
        <v>344</v>
      </c>
      <c r="BE37" s="39" t="s">
        <v>84</v>
      </c>
      <c r="BF37" s="157" t="s">
        <v>345</v>
      </c>
      <c r="BG37" s="27"/>
      <c r="BH37" s="36" t="s">
        <v>75</v>
      </c>
      <c r="BI37" s="25" t="s">
        <v>140</v>
      </c>
      <c r="BJ37" s="36" t="s">
        <v>75</v>
      </c>
      <c r="BK37" s="25" t="s">
        <v>262</v>
      </c>
      <c r="BL37" s="27"/>
      <c r="BM37" s="60" t="s">
        <v>21</v>
      </c>
      <c r="BN37" s="25" t="s">
        <v>492</v>
      </c>
      <c r="BO37" s="27"/>
      <c r="BP37" s="170" t="s">
        <v>84</v>
      </c>
      <c r="BQ37" s="33" t="s">
        <v>493</v>
      </c>
      <c r="BR37" s="170" t="s">
        <v>84</v>
      </c>
      <c r="BS37" s="33" t="s">
        <v>290</v>
      </c>
      <c r="BT37" s="45"/>
      <c r="BU37" s="79">
        <v>8</v>
      </c>
      <c r="BV37" s="63">
        <v>13</v>
      </c>
      <c r="BW37" s="48"/>
      <c r="BX37" s="64"/>
      <c r="BY37" s="63">
        <v>8</v>
      </c>
      <c r="BZ37" s="50"/>
      <c r="CA37" s="65" t="s">
        <v>75</v>
      </c>
      <c r="CB37" s="116"/>
      <c r="CC37" s="116"/>
      <c r="CD37" s="116"/>
      <c r="CE37" s="116"/>
      <c r="CF37" s="116"/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</row>
    <row r="38" spans="1:94" ht="19.5" customHeight="1">
      <c r="A38" s="116"/>
      <c r="B38" s="116"/>
      <c r="C38" s="116"/>
      <c r="D38" s="116"/>
      <c r="E38" s="116"/>
      <c r="F38" s="129"/>
      <c r="G38" s="131"/>
      <c r="H38" s="131"/>
      <c r="I38" s="129"/>
      <c r="J38" s="129"/>
      <c r="K38" s="129"/>
      <c r="L38" s="129"/>
      <c r="M38" s="129"/>
      <c r="N38" s="131"/>
      <c r="O38" s="131"/>
      <c r="P38" s="129"/>
      <c r="Q38" s="129"/>
      <c r="R38" s="129"/>
      <c r="S38" s="129"/>
      <c r="T38" s="129"/>
      <c r="U38" s="131"/>
      <c r="V38" s="131"/>
      <c r="W38" s="129"/>
      <c r="X38" s="129"/>
      <c r="Y38" s="129"/>
      <c r="Z38" s="131"/>
      <c r="AA38" s="131"/>
      <c r="AB38" s="129"/>
      <c r="AC38" s="129"/>
      <c r="AD38" s="129"/>
      <c r="AE38" s="129"/>
      <c r="AF38" s="129"/>
      <c r="AG38" s="131"/>
      <c r="AH38" s="131"/>
      <c r="AI38" s="129"/>
      <c r="AJ38" s="129"/>
      <c r="AK38" s="129"/>
      <c r="AL38" s="129"/>
      <c r="AM38" s="129"/>
      <c r="AN38" s="131"/>
      <c r="AO38" s="131"/>
      <c r="AP38" s="129"/>
      <c r="AQ38" s="129"/>
      <c r="AR38" s="129"/>
      <c r="AS38" s="129"/>
      <c r="AT38" s="129"/>
      <c r="AU38" s="129"/>
      <c r="AV38" s="129"/>
      <c r="AW38" s="131"/>
      <c r="AX38" s="131"/>
      <c r="AY38" s="129"/>
      <c r="AZ38" s="129"/>
      <c r="BA38" s="129"/>
      <c r="BB38" s="129"/>
      <c r="BC38" s="129"/>
      <c r="BD38" s="131"/>
      <c r="BE38" s="131"/>
      <c r="BF38" s="129"/>
      <c r="BG38" s="129"/>
      <c r="BH38" s="129"/>
      <c r="BI38" s="131"/>
      <c r="BJ38" s="131"/>
      <c r="BK38" s="129"/>
      <c r="BL38" s="129"/>
      <c r="BM38" s="131"/>
      <c r="BN38" s="131"/>
      <c r="BO38" s="129"/>
      <c r="BP38" s="131"/>
      <c r="BQ38" s="131"/>
      <c r="BR38" s="131"/>
      <c r="BS38" s="131"/>
      <c r="BT38" s="129"/>
      <c r="BU38" s="129"/>
      <c r="BV38" s="129"/>
      <c r="BW38" s="129"/>
      <c r="BX38" s="129"/>
      <c r="BY38" s="129"/>
      <c r="BZ38" s="129"/>
      <c r="CA38" s="131"/>
      <c r="CB38" s="131"/>
      <c r="CC38" s="116"/>
      <c r="CD38" s="116"/>
      <c r="CE38" s="116"/>
      <c r="CF38" s="116"/>
      <c r="CG38" s="116"/>
      <c r="CH38" s="116"/>
      <c r="CI38" s="116"/>
      <c r="CJ38" s="116"/>
      <c r="CK38" s="116"/>
      <c r="CL38" s="116"/>
      <c r="CM38" s="116"/>
      <c r="CN38" s="116"/>
      <c r="CO38" s="116"/>
      <c r="CP38" s="116"/>
    </row>
    <row r="39" spans="1:94" ht="19.5" customHeight="1">
      <c r="A39" s="116"/>
      <c r="B39" s="116"/>
      <c r="C39" s="116"/>
      <c r="D39" s="116"/>
      <c r="E39" s="116"/>
      <c r="F39" s="129"/>
      <c r="G39" s="131"/>
      <c r="H39" s="131"/>
      <c r="I39" s="129"/>
      <c r="J39" s="129"/>
      <c r="K39" s="129"/>
      <c r="L39" s="129"/>
      <c r="M39" s="129"/>
      <c r="N39" s="131"/>
      <c r="O39" s="131"/>
      <c r="P39" s="129"/>
      <c r="Q39" s="129"/>
      <c r="R39" s="129"/>
      <c r="S39" s="129"/>
      <c r="T39" s="129"/>
      <c r="U39" s="131"/>
      <c r="V39" s="131"/>
      <c r="W39" s="129"/>
      <c r="X39" s="129"/>
      <c r="Y39" s="129"/>
      <c r="Z39" s="131"/>
      <c r="AA39" s="131"/>
      <c r="AB39" s="129"/>
      <c r="AC39" s="129"/>
      <c r="AD39" s="129"/>
      <c r="AE39" s="129"/>
      <c r="AF39" s="129"/>
      <c r="AG39" s="131"/>
      <c r="AH39" s="131"/>
      <c r="AI39" s="129"/>
      <c r="AJ39" s="129"/>
      <c r="AK39" s="129"/>
      <c r="AL39" s="129"/>
      <c r="AM39" s="129"/>
      <c r="AN39" s="131"/>
      <c r="AO39" s="131"/>
      <c r="AP39" s="129"/>
      <c r="AQ39" s="129"/>
      <c r="AR39" s="129"/>
      <c r="AS39" s="129"/>
      <c r="AT39" s="129"/>
      <c r="AU39" s="129"/>
      <c r="AV39" s="129"/>
      <c r="AW39" s="131"/>
      <c r="AX39" s="131"/>
      <c r="AY39" s="129"/>
      <c r="AZ39" s="129"/>
      <c r="BA39" s="129"/>
      <c r="BB39" s="129"/>
      <c r="BC39" s="129"/>
      <c r="BD39" s="131"/>
      <c r="BE39" s="131"/>
      <c r="BF39" s="129"/>
      <c r="BG39" s="129"/>
      <c r="BH39" s="129"/>
      <c r="BI39" s="131"/>
      <c r="BJ39" s="131"/>
      <c r="BK39" s="129"/>
      <c r="BL39" s="129"/>
      <c r="BM39" s="131"/>
      <c r="BN39" s="131"/>
      <c r="BO39" s="129"/>
      <c r="BP39" s="131"/>
      <c r="BQ39" s="131"/>
      <c r="BR39" s="131"/>
      <c r="BS39" s="131"/>
      <c r="BT39" s="129"/>
      <c r="BU39" s="129"/>
      <c r="BV39" s="129"/>
      <c r="BW39" s="129"/>
      <c r="BX39" s="129"/>
      <c r="BY39" s="129"/>
      <c r="BZ39" s="129"/>
      <c r="CA39" s="131"/>
      <c r="CB39" s="131"/>
      <c r="CC39" s="116"/>
      <c r="CD39" s="116"/>
      <c r="CE39" s="116"/>
      <c r="CF39" s="116"/>
      <c r="CG39" s="116"/>
      <c r="CH39" s="116"/>
      <c r="CI39" s="116"/>
      <c r="CJ39" s="116"/>
      <c r="CK39" s="116"/>
      <c r="CL39" s="116"/>
      <c r="CM39" s="116"/>
      <c r="CN39" s="116"/>
      <c r="CO39" s="116"/>
      <c r="CP39" s="116"/>
    </row>
    <row r="40" spans="1:94" ht="19.5" customHeight="1">
      <c r="A40" s="116"/>
      <c r="B40" s="116"/>
      <c r="C40" s="116"/>
      <c r="D40" s="116"/>
      <c r="E40" s="116"/>
      <c r="F40" s="129"/>
      <c r="G40" s="131"/>
      <c r="H40" s="131"/>
      <c r="I40" s="129"/>
      <c r="J40" s="129"/>
      <c r="K40" s="129"/>
      <c r="L40" s="129"/>
      <c r="M40" s="129"/>
      <c r="N40" s="131"/>
      <c r="O40" s="131"/>
      <c r="P40" s="129"/>
      <c r="Q40" s="129"/>
      <c r="R40" s="129"/>
      <c r="S40" s="129"/>
      <c r="T40" s="129"/>
      <c r="U40" s="131"/>
      <c r="V40" s="131"/>
      <c r="W40" s="129"/>
      <c r="X40" s="129"/>
      <c r="Y40" s="129"/>
      <c r="Z40" s="131"/>
      <c r="AA40" s="131"/>
      <c r="AB40" s="129"/>
      <c r="AC40" s="129"/>
      <c r="AD40" s="129"/>
      <c r="AE40" s="129"/>
      <c r="AF40" s="129"/>
      <c r="AG40" s="131"/>
      <c r="AH40" s="131"/>
      <c r="AI40" s="129"/>
      <c r="AJ40" s="129"/>
      <c r="AK40" s="129"/>
      <c r="AL40" s="129"/>
      <c r="AM40" s="129"/>
      <c r="AN40" s="131"/>
      <c r="AO40" s="131"/>
      <c r="AP40" s="129"/>
      <c r="AQ40" s="129"/>
      <c r="AR40" s="129"/>
      <c r="AS40" s="129"/>
      <c r="AT40" s="129"/>
      <c r="AU40" s="129"/>
      <c r="AV40" s="129"/>
      <c r="AW40" s="131"/>
      <c r="AX40" s="131"/>
      <c r="AY40" s="129"/>
      <c r="AZ40" s="129"/>
      <c r="BA40" s="129"/>
      <c r="BB40" s="129"/>
      <c r="BC40" s="129"/>
      <c r="BD40" s="131"/>
      <c r="BE40" s="131"/>
      <c r="BF40" s="129"/>
      <c r="BG40" s="129"/>
      <c r="BH40" s="129"/>
      <c r="BI40" s="131"/>
      <c r="BJ40" s="131"/>
      <c r="BK40" s="129"/>
      <c r="BL40" s="129"/>
      <c r="BM40" s="131"/>
      <c r="BN40" s="131"/>
      <c r="BO40" s="129"/>
      <c r="BP40" s="131"/>
      <c r="BQ40" s="131"/>
      <c r="BR40" s="131"/>
      <c r="BS40" s="131"/>
      <c r="BT40" s="129"/>
      <c r="BU40" s="129"/>
      <c r="BV40" s="129"/>
      <c r="BW40" s="129"/>
      <c r="BX40" s="129"/>
      <c r="BY40" s="129"/>
      <c r="BZ40" s="129"/>
      <c r="CA40" s="131"/>
      <c r="CB40" s="131"/>
      <c r="CC40" s="116"/>
      <c r="CD40" s="116"/>
      <c r="CE40" s="116"/>
      <c r="CF40" s="116"/>
      <c r="CG40" s="116"/>
      <c r="CH40" s="116"/>
      <c r="CI40" s="116"/>
      <c r="CJ40" s="116"/>
      <c r="CK40" s="116"/>
      <c r="CL40" s="116"/>
      <c r="CM40" s="116"/>
      <c r="CN40" s="116"/>
      <c r="CO40" s="116"/>
      <c r="CP40" s="116"/>
    </row>
    <row r="41" spans="1:94" ht="19.5" customHeight="1">
      <c r="A41" s="116"/>
      <c r="B41" s="116"/>
      <c r="C41" s="116"/>
      <c r="D41" s="116"/>
      <c r="E41" s="116"/>
      <c r="F41" s="129"/>
      <c r="G41" s="132"/>
      <c r="H41" s="131"/>
      <c r="I41" s="129"/>
      <c r="J41" s="129"/>
      <c r="K41" s="129"/>
      <c r="L41" s="129"/>
      <c r="M41" s="129"/>
      <c r="N41" s="132"/>
      <c r="O41" s="131"/>
      <c r="P41" s="129"/>
      <c r="Q41" s="129"/>
      <c r="R41" s="129"/>
      <c r="S41" s="129"/>
      <c r="T41" s="129"/>
      <c r="U41" s="132"/>
      <c r="V41" s="131"/>
      <c r="W41" s="129"/>
      <c r="X41" s="129"/>
      <c r="Y41" s="129"/>
      <c r="Z41" s="132"/>
      <c r="AA41" s="131"/>
      <c r="AB41" s="129"/>
      <c r="AC41" s="129"/>
      <c r="AD41" s="129"/>
      <c r="AE41" s="129"/>
      <c r="AF41" s="129"/>
      <c r="AG41" s="132"/>
      <c r="AH41" s="131"/>
      <c r="AI41" s="129"/>
      <c r="AJ41" s="129"/>
      <c r="AK41" s="129"/>
      <c r="AL41" s="129"/>
      <c r="AM41" s="129"/>
      <c r="AN41" s="132"/>
      <c r="AO41" s="131"/>
      <c r="AP41" s="129"/>
      <c r="AQ41" s="129"/>
      <c r="AR41" s="129"/>
      <c r="AS41" s="129"/>
      <c r="AT41" s="129"/>
      <c r="AU41" s="129"/>
      <c r="AV41" s="129"/>
      <c r="AW41" s="132"/>
      <c r="AX41" s="131"/>
      <c r="AY41" s="129"/>
      <c r="AZ41" s="129"/>
      <c r="BA41" s="129"/>
      <c r="BB41" s="129"/>
      <c r="BC41" s="129"/>
      <c r="BD41" s="132"/>
      <c r="BE41" s="131"/>
      <c r="BF41" s="129"/>
      <c r="BG41" s="129"/>
      <c r="BH41" s="129"/>
      <c r="BI41" s="132"/>
      <c r="BJ41" s="131"/>
      <c r="BK41" s="129"/>
      <c r="BL41" s="129"/>
      <c r="BM41" s="131"/>
      <c r="BN41" s="132"/>
      <c r="BO41" s="129"/>
      <c r="BP41" s="131"/>
      <c r="BQ41" s="132"/>
      <c r="BR41" s="131"/>
      <c r="BS41" s="132"/>
      <c r="BT41" s="129"/>
      <c r="BU41" s="129"/>
      <c r="BV41" s="129"/>
      <c r="BW41" s="129"/>
      <c r="BX41" s="129"/>
      <c r="BY41" s="129"/>
      <c r="BZ41" s="129"/>
      <c r="CA41" s="131"/>
      <c r="CB41" s="132"/>
      <c r="CC41" s="116"/>
      <c r="CD41" s="116"/>
      <c r="CE41" s="116"/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</row>
    <row r="42" spans="1:94" ht="19.5" customHeight="1">
      <c r="A42" s="116"/>
      <c r="B42" s="116"/>
      <c r="C42" s="116"/>
      <c r="D42" s="116"/>
      <c r="E42" s="116"/>
      <c r="F42" s="129"/>
      <c r="G42" s="131"/>
      <c r="H42" s="131"/>
      <c r="I42" s="129"/>
      <c r="J42" s="129"/>
      <c r="K42" s="129"/>
      <c r="L42" s="129"/>
      <c r="M42" s="129"/>
      <c r="N42" s="131"/>
      <c r="O42" s="131"/>
      <c r="P42" s="129"/>
      <c r="Q42" s="129"/>
      <c r="R42" s="129"/>
      <c r="S42" s="129"/>
      <c r="T42" s="129"/>
      <c r="U42" s="131"/>
      <c r="V42" s="131"/>
      <c r="W42" s="129"/>
      <c r="X42" s="129"/>
      <c r="Y42" s="129"/>
      <c r="Z42" s="131"/>
      <c r="AA42" s="131"/>
      <c r="AB42" s="129"/>
      <c r="AC42" s="129"/>
      <c r="AD42" s="129"/>
      <c r="AE42" s="129"/>
      <c r="AF42" s="129"/>
      <c r="AG42" s="131"/>
      <c r="AH42" s="131"/>
      <c r="AI42" s="129"/>
      <c r="AJ42" s="129"/>
      <c r="AK42" s="129"/>
      <c r="AL42" s="129"/>
      <c r="AM42" s="129"/>
      <c r="AN42" s="131"/>
      <c r="AO42" s="131"/>
      <c r="AP42" s="129"/>
      <c r="AQ42" s="129"/>
      <c r="AR42" s="129"/>
      <c r="AS42" s="129"/>
      <c r="AT42" s="129"/>
      <c r="AU42" s="129"/>
      <c r="AV42" s="129"/>
      <c r="AW42" s="131"/>
      <c r="AX42" s="131"/>
      <c r="AY42" s="129"/>
      <c r="AZ42" s="129"/>
      <c r="BA42" s="129"/>
      <c r="BB42" s="129"/>
      <c r="BC42" s="129"/>
      <c r="BD42" s="131"/>
      <c r="BE42" s="131"/>
      <c r="BF42" s="129"/>
      <c r="BG42" s="129"/>
      <c r="BH42" s="129"/>
      <c r="BI42" s="131"/>
      <c r="BJ42" s="131"/>
      <c r="BK42" s="129"/>
      <c r="BL42" s="129"/>
      <c r="BM42" s="131"/>
      <c r="BN42" s="131"/>
      <c r="BO42" s="129"/>
      <c r="BP42" s="131"/>
      <c r="BQ42" s="131"/>
      <c r="BR42" s="131"/>
      <c r="BS42" s="131"/>
      <c r="BT42" s="129"/>
      <c r="BU42" s="129"/>
      <c r="BV42" s="129"/>
      <c r="BW42" s="129"/>
      <c r="BX42" s="129"/>
      <c r="BY42" s="129"/>
      <c r="BZ42" s="129"/>
      <c r="CA42" s="131"/>
      <c r="CB42" s="131"/>
      <c r="CC42" s="116"/>
      <c r="CD42" s="116"/>
      <c r="CE42" s="116"/>
      <c r="CF42" s="116"/>
      <c r="CG42" s="116"/>
      <c r="CH42" s="116"/>
      <c r="CI42" s="116"/>
      <c r="CJ42" s="116"/>
      <c r="CK42" s="116"/>
      <c r="CL42" s="116"/>
      <c r="CM42" s="116"/>
      <c r="CN42" s="116"/>
      <c r="CO42" s="116"/>
      <c r="CP42" s="116"/>
    </row>
    <row r="43" spans="1:94" ht="19.5" customHeight="1">
      <c r="A43" s="116"/>
      <c r="B43" s="116"/>
      <c r="C43" s="116"/>
      <c r="D43" s="116"/>
      <c r="E43" s="116"/>
      <c r="F43" s="129"/>
      <c r="G43" s="131"/>
      <c r="H43" s="131"/>
      <c r="I43" s="129"/>
      <c r="J43" s="129"/>
      <c r="K43" s="129"/>
      <c r="L43" s="129"/>
      <c r="M43" s="129"/>
      <c r="N43" s="131"/>
      <c r="O43" s="131"/>
      <c r="P43" s="129"/>
      <c r="Q43" s="129"/>
      <c r="R43" s="129"/>
      <c r="S43" s="129"/>
      <c r="T43" s="129"/>
      <c r="U43" s="131"/>
      <c r="V43" s="131"/>
      <c r="W43" s="129"/>
      <c r="X43" s="129"/>
      <c r="Y43" s="129"/>
      <c r="Z43" s="131"/>
      <c r="AA43" s="131"/>
      <c r="AB43" s="129"/>
      <c r="AC43" s="129"/>
      <c r="AD43" s="129"/>
      <c r="AE43" s="129"/>
      <c r="AF43" s="129"/>
      <c r="AG43" s="131"/>
      <c r="AH43" s="131"/>
      <c r="AI43" s="129"/>
      <c r="AJ43" s="129"/>
      <c r="AK43" s="129"/>
      <c r="AL43" s="129"/>
      <c r="AM43" s="129"/>
      <c r="AN43" s="131"/>
      <c r="AO43" s="131"/>
      <c r="AP43" s="129"/>
      <c r="AQ43" s="129"/>
      <c r="AR43" s="129"/>
      <c r="AS43" s="129"/>
      <c r="AT43" s="129"/>
      <c r="AU43" s="129"/>
      <c r="AV43" s="129"/>
      <c r="AW43" s="131"/>
      <c r="AX43" s="131"/>
      <c r="AY43" s="129"/>
      <c r="AZ43" s="129"/>
      <c r="BA43" s="129"/>
      <c r="BB43" s="129"/>
      <c r="BC43" s="129"/>
      <c r="BD43" s="131"/>
      <c r="BE43" s="131"/>
      <c r="BF43" s="129"/>
      <c r="BG43" s="129"/>
      <c r="BH43" s="129"/>
      <c r="BI43" s="131"/>
      <c r="BJ43" s="131"/>
      <c r="BK43" s="129"/>
      <c r="BL43" s="129"/>
      <c r="BM43" s="131"/>
      <c r="BN43" s="131"/>
      <c r="BO43" s="129"/>
      <c r="BP43" s="131"/>
      <c r="BQ43" s="131"/>
      <c r="BR43" s="131"/>
      <c r="BS43" s="131"/>
      <c r="BT43" s="129"/>
      <c r="BU43" s="129"/>
      <c r="BV43" s="129"/>
      <c r="BW43" s="129"/>
      <c r="BX43" s="129"/>
      <c r="BY43" s="129"/>
      <c r="BZ43" s="129"/>
      <c r="CA43" s="131"/>
      <c r="CB43" s="131"/>
      <c r="CC43" s="116"/>
      <c r="CD43" s="116"/>
      <c r="CE43" s="116"/>
      <c r="CF43" s="116"/>
      <c r="CG43" s="116"/>
      <c r="CH43" s="116"/>
      <c r="CI43" s="116"/>
      <c r="CJ43" s="116"/>
      <c r="CK43" s="116"/>
      <c r="CL43" s="116"/>
      <c r="CM43" s="116"/>
      <c r="CN43" s="116"/>
      <c r="CO43" s="116"/>
      <c r="CP43" s="116"/>
    </row>
    <row r="44" spans="1:94" ht="19.5" customHeight="1">
      <c r="A44" s="116"/>
      <c r="B44" s="116"/>
      <c r="C44" s="116"/>
      <c r="D44" s="116"/>
      <c r="E44" s="116"/>
      <c r="F44" s="129"/>
      <c r="G44" s="131"/>
      <c r="H44" s="131"/>
      <c r="I44" s="129"/>
      <c r="J44" s="129"/>
      <c r="K44" s="129"/>
      <c r="L44" s="129"/>
      <c r="M44" s="129"/>
      <c r="N44" s="131"/>
      <c r="O44" s="131"/>
      <c r="P44" s="129"/>
      <c r="Q44" s="129"/>
      <c r="R44" s="129"/>
      <c r="S44" s="129"/>
      <c r="T44" s="129"/>
      <c r="U44" s="131"/>
      <c r="V44" s="131"/>
      <c r="W44" s="129"/>
      <c r="X44" s="129"/>
      <c r="Y44" s="129"/>
      <c r="Z44" s="131"/>
      <c r="AA44" s="131"/>
      <c r="AB44" s="129"/>
      <c r="AC44" s="129"/>
      <c r="AD44" s="129"/>
      <c r="AE44" s="129"/>
      <c r="AF44" s="129"/>
      <c r="AG44" s="131"/>
      <c r="AH44" s="131"/>
      <c r="AI44" s="129"/>
      <c r="AJ44" s="129"/>
      <c r="AK44" s="129"/>
      <c r="AL44" s="129"/>
      <c r="AM44" s="129"/>
      <c r="AN44" s="131"/>
      <c r="AO44" s="131"/>
      <c r="AP44" s="129"/>
      <c r="AQ44" s="129"/>
      <c r="AR44" s="129"/>
      <c r="AS44" s="129"/>
      <c r="AT44" s="129"/>
      <c r="AU44" s="129"/>
      <c r="AV44" s="129"/>
      <c r="AW44" s="131"/>
      <c r="AX44" s="131"/>
      <c r="AY44" s="129"/>
      <c r="AZ44" s="129"/>
      <c r="BA44" s="129"/>
      <c r="BB44" s="129"/>
      <c r="BC44" s="129"/>
      <c r="BD44" s="131"/>
      <c r="BE44" s="131"/>
      <c r="BF44" s="129"/>
      <c r="BG44" s="129"/>
      <c r="BH44" s="129"/>
      <c r="BI44" s="131"/>
      <c r="BJ44" s="131"/>
      <c r="BK44" s="129"/>
      <c r="BL44" s="129"/>
      <c r="BM44" s="131"/>
      <c r="BN44" s="131"/>
      <c r="BO44" s="129"/>
      <c r="BP44" s="131"/>
      <c r="BQ44" s="131"/>
      <c r="BR44" s="131"/>
      <c r="BS44" s="131"/>
      <c r="BT44" s="129"/>
      <c r="BU44" s="129"/>
      <c r="BV44" s="129"/>
      <c r="BW44" s="129"/>
      <c r="BX44" s="129"/>
      <c r="BY44" s="129"/>
      <c r="BZ44" s="129"/>
      <c r="CA44" s="131"/>
      <c r="CB44" s="131"/>
      <c r="CC44" s="116"/>
      <c r="CD44" s="116"/>
      <c r="CE44" s="116"/>
      <c r="CF44" s="116"/>
      <c r="CG44" s="116"/>
      <c r="CH44" s="116"/>
      <c r="CI44" s="116"/>
      <c r="CJ44" s="116"/>
      <c r="CK44" s="116"/>
      <c r="CL44" s="116"/>
      <c r="CM44" s="116"/>
      <c r="CN44" s="116"/>
      <c r="CO44" s="116"/>
      <c r="CP44" s="116"/>
    </row>
    <row r="45" spans="1:94" ht="19.5" customHeight="1">
      <c r="A45" s="116"/>
      <c r="B45" s="116"/>
      <c r="C45" s="116"/>
      <c r="D45" s="116"/>
      <c r="E45" s="116"/>
      <c r="F45" s="129"/>
      <c r="G45" s="131"/>
      <c r="H45" s="131"/>
      <c r="I45" s="129"/>
      <c r="J45" s="129"/>
      <c r="K45" s="129"/>
      <c r="L45" s="129"/>
      <c r="M45" s="129"/>
      <c r="N45" s="131"/>
      <c r="O45" s="131"/>
      <c r="P45" s="129"/>
      <c r="Q45" s="129"/>
      <c r="R45" s="129"/>
      <c r="S45" s="129"/>
      <c r="T45" s="129"/>
      <c r="U45" s="131"/>
      <c r="V45" s="131"/>
      <c r="W45" s="129"/>
      <c r="X45" s="129"/>
      <c r="Y45" s="129"/>
      <c r="Z45" s="131"/>
      <c r="AA45" s="131"/>
      <c r="AB45" s="129"/>
      <c r="AC45" s="129"/>
      <c r="AD45" s="129"/>
      <c r="AE45" s="129"/>
      <c r="AF45" s="129"/>
      <c r="AG45" s="131"/>
      <c r="AH45" s="131"/>
      <c r="AI45" s="129"/>
      <c r="AJ45" s="129"/>
      <c r="AK45" s="129"/>
      <c r="AL45" s="129"/>
      <c r="AM45" s="129"/>
      <c r="AN45" s="131"/>
      <c r="AO45" s="131"/>
      <c r="AP45" s="129"/>
      <c r="AQ45" s="129"/>
      <c r="AR45" s="129"/>
      <c r="AS45" s="129"/>
      <c r="AT45" s="129"/>
      <c r="AU45" s="129"/>
      <c r="AV45" s="129"/>
      <c r="AW45" s="131"/>
      <c r="AX45" s="131"/>
      <c r="AY45" s="129"/>
      <c r="AZ45" s="129"/>
      <c r="BA45" s="129"/>
      <c r="BB45" s="129"/>
      <c r="BC45" s="129"/>
      <c r="BD45" s="131"/>
      <c r="BE45" s="131"/>
      <c r="BF45" s="129"/>
      <c r="BG45" s="129"/>
      <c r="BH45" s="129"/>
      <c r="BI45" s="131"/>
      <c r="BJ45" s="131"/>
      <c r="BK45" s="129"/>
      <c r="BL45" s="129"/>
      <c r="BM45" s="131"/>
      <c r="BN45" s="131"/>
      <c r="BO45" s="129"/>
      <c r="BP45" s="131"/>
      <c r="BQ45" s="131"/>
      <c r="BR45" s="131"/>
      <c r="BS45" s="131"/>
      <c r="BT45" s="129"/>
      <c r="BU45" s="129"/>
      <c r="BV45" s="129"/>
      <c r="BW45" s="129"/>
      <c r="BX45" s="129"/>
      <c r="BY45" s="129"/>
      <c r="BZ45" s="129"/>
      <c r="CA45" s="131"/>
      <c r="CB45" s="131"/>
      <c r="CC45" s="116"/>
      <c r="CD45" s="116"/>
      <c r="CE45" s="116"/>
      <c r="CF45" s="116"/>
      <c r="CG45" s="116"/>
      <c r="CH45" s="116"/>
      <c r="CI45" s="116"/>
      <c r="CJ45" s="116"/>
      <c r="CK45" s="116"/>
      <c r="CL45" s="116"/>
      <c r="CM45" s="116"/>
      <c r="CN45" s="116"/>
      <c r="CO45" s="116"/>
      <c r="CP45" s="116"/>
    </row>
    <row r="46" spans="1:94" ht="19.5" customHeight="1">
      <c r="A46" s="116"/>
      <c r="B46" s="116"/>
      <c r="C46" s="116"/>
      <c r="D46" s="116"/>
      <c r="E46" s="116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29"/>
      <c r="BA46" s="129"/>
      <c r="BB46" s="129"/>
      <c r="BC46" s="129"/>
      <c r="BD46" s="129"/>
      <c r="BE46" s="129"/>
      <c r="BF46" s="129"/>
      <c r="BG46" s="129"/>
      <c r="BH46" s="129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16"/>
      <c r="CC46" s="116"/>
      <c r="CD46" s="116"/>
      <c r="CE46" s="116"/>
      <c r="CF46" s="116"/>
      <c r="CG46" s="116"/>
      <c r="CH46" s="116"/>
      <c r="CI46" s="116"/>
      <c r="CJ46" s="116"/>
      <c r="CK46" s="116"/>
      <c r="CL46" s="116"/>
      <c r="CM46" s="116"/>
      <c r="CN46" s="116"/>
      <c r="CO46" s="116"/>
      <c r="CP46" s="116"/>
    </row>
    <row r="47" spans="1:94" ht="19.5" customHeight="1">
      <c r="A47" s="116"/>
      <c r="B47" s="116"/>
      <c r="C47" s="116"/>
      <c r="D47" s="116"/>
      <c r="E47" s="116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29"/>
      <c r="BA47" s="129"/>
      <c r="BB47" s="129"/>
      <c r="BC47" s="129"/>
      <c r="BD47" s="129"/>
      <c r="BE47" s="129"/>
      <c r="BF47" s="129"/>
      <c r="BG47" s="129"/>
      <c r="BH47" s="129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16"/>
      <c r="CC47" s="116"/>
      <c r="CD47" s="116"/>
      <c r="CE47" s="116"/>
      <c r="CF47" s="116"/>
      <c r="CG47" s="116"/>
      <c r="CH47" s="116"/>
      <c r="CI47" s="116"/>
      <c r="CJ47" s="116"/>
      <c r="CK47" s="116"/>
      <c r="CL47" s="116"/>
      <c r="CM47" s="116"/>
      <c r="CN47" s="116"/>
      <c r="CO47" s="116"/>
      <c r="CP47" s="116"/>
    </row>
    <row r="48" spans="1:94" ht="19.5" customHeight="1">
      <c r="A48" s="116"/>
      <c r="B48" s="116"/>
      <c r="C48" s="116"/>
      <c r="D48" s="116"/>
      <c r="E48" s="116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  <c r="AZ48" s="129"/>
      <c r="BA48" s="129"/>
      <c r="BB48" s="129"/>
      <c r="BC48" s="129"/>
      <c r="BD48" s="129"/>
      <c r="BE48" s="129"/>
      <c r="BF48" s="129"/>
      <c r="BG48" s="129"/>
      <c r="BH48" s="129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16"/>
      <c r="CC48" s="116"/>
      <c r="CD48" s="116"/>
      <c r="CE48" s="116"/>
      <c r="CF48" s="116"/>
      <c r="CG48" s="116"/>
      <c r="CH48" s="116"/>
      <c r="CI48" s="116"/>
      <c r="CJ48" s="116"/>
      <c r="CK48" s="116"/>
      <c r="CL48" s="116"/>
      <c r="CM48" s="116"/>
      <c r="CN48" s="116"/>
      <c r="CO48" s="116"/>
      <c r="CP48" s="116"/>
    </row>
    <row r="49" spans="1:94" ht="19.5" customHeight="1">
      <c r="A49" s="116"/>
      <c r="B49" s="116"/>
      <c r="C49" s="116"/>
      <c r="D49" s="116"/>
      <c r="E49" s="116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29"/>
      <c r="BA49" s="129"/>
      <c r="BB49" s="129"/>
      <c r="BC49" s="129"/>
      <c r="BD49" s="129"/>
      <c r="BE49" s="129"/>
      <c r="BF49" s="129"/>
      <c r="BG49" s="129"/>
      <c r="BH49" s="129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16"/>
      <c r="CC49" s="116"/>
      <c r="CD49" s="116"/>
      <c r="CE49" s="116"/>
      <c r="CF49" s="116"/>
      <c r="CG49" s="116"/>
      <c r="CH49" s="116"/>
      <c r="CI49" s="116"/>
      <c r="CJ49" s="116"/>
      <c r="CK49" s="116"/>
      <c r="CL49" s="116"/>
      <c r="CM49" s="116"/>
      <c r="CN49" s="116"/>
      <c r="CO49" s="116"/>
      <c r="CP49" s="116"/>
    </row>
    <row r="50" spans="1:94" ht="19.5" customHeight="1">
      <c r="A50" s="116"/>
      <c r="B50" s="116"/>
      <c r="C50" s="116"/>
      <c r="D50" s="116"/>
      <c r="E50" s="116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29"/>
      <c r="BB50" s="129"/>
      <c r="BC50" s="129"/>
      <c r="BD50" s="129"/>
      <c r="BE50" s="129"/>
      <c r="BF50" s="129"/>
      <c r="BG50" s="129"/>
      <c r="BH50" s="129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16"/>
      <c r="CC50" s="116"/>
      <c r="CD50" s="116"/>
      <c r="CE50" s="116"/>
      <c r="CF50" s="116"/>
      <c r="CG50" s="116"/>
      <c r="CH50" s="116"/>
      <c r="CI50" s="116"/>
      <c r="CJ50" s="116"/>
      <c r="CK50" s="116"/>
      <c r="CL50" s="116"/>
      <c r="CM50" s="116"/>
      <c r="CN50" s="116"/>
      <c r="CO50" s="116"/>
      <c r="CP50" s="116"/>
    </row>
    <row r="51" spans="1:94" ht="19.5" customHeight="1">
      <c r="A51" s="116"/>
      <c r="B51" s="116"/>
      <c r="C51" s="116"/>
      <c r="D51" s="116"/>
      <c r="E51" s="116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29"/>
      <c r="AZ51" s="129"/>
      <c r="BA51" s="129"/>
      <c r="BB51" s="129"/>
      <c r="BC51" s="129"/>
      <c r="BD51" s="129"/>
      <c r="BE51" s="129"/>
      <c r="BF51" s="129"/>
      <c r="BG51" s="129"/>
      <c r="BH51" s="129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16"/>
      <c r="CC51" s="116"/>
      <c r="CD51" s="116"/>
      <c r="CE51" s="116"/>
      <c r="CF51" s="116"/>
      <c r="CG51" s="116"/>
      <c r="CH51" s="116"/>
      <c r="CI51" s="116"/>
      <c r="CJ51" s="116"/>
      <c r="CK51" s="116"/>
      <c r="CL51" s="116"/>
      <c r="CM51" s="116"/>
      <c r="CN51" s="116"/>
      <c r="CO51" s="116"/>
      <c r="CP51" s="116"/>
    </row>
    <row r="52" spans="1:94" ht="19.5" customHeight="1">
      <c r="A52" s="116"/>
      <c r="B52" s="116"/>
      <c r="C52" s="116"/>
      <c r="D52" s="116"/>
      <c r="E52" s="116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29"/>
      <c r="AZ52" s="129"/>
      <c r="BA52" s="129"/>
      <c r="BB52" s="129"/>
      <c r="BC52" s="129"/>
      <c r="BD52" s="129"/>
      <c r="BE52" s="129"/>
      <c r="BF52" s="129"/>
      <c r="BG52" s="129"/>
      <c r="BH52" s="129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16"/>
      <c r="CC52" s="116"/>
      <c r="CD52" s="116"/>
      <c r="CE52" s="116"/>
      <c r="CF52" s="116"/>
      <c r="CG52" s="116"/>
      <c r="CH52" s="116"/>
      <c r="CI52" s="116"/>
      <c r="CJ52" s="116"/>
      <c r="CK52" s="116"/>
      <c r="CL52" s="116"/>
      <c r="CM52" s="116"/>
      <c r="CN52" s="116"/>
      <c r="CO52" s="116"/>
      <c r="CP52" s="116"/>
    </row>
    <row r="53" spans="1:94" ht="19.5" customHeight="1">
      <c r="A53" s="116"/>
      <c r="B53" s="116"/>
      <c r="C53" s="116"/>
      <c r="D53" s="116"/>
      <c r="E53" s="116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129"/>
      <c r="BE53" s="129"/>
      <c r="BF53" s="129"/>
      <c r="BG53" s="129"/>
      <c r="BH53" s="129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16"/>
      <c r="CC53" s="116"/>
      <c r="CD53" s="116"/>
      <c r="CE53" s="116"/>
      <c r="CF53" s="116"/>
      <c r="CG53" s="116"/>
      <c r="CH53" s="116"/>
      <c r="CI53" s="116"/>
      <c r="CJ53" s="116"/>
      <c r="CK53" s="116"/>
      <c r="CL53" s="116"/>
      <c r="CM53" s="116"/>
      <c r="CN53" s="116"/>
      <c r="CO53" s="116"/>
      <c r="CP53" s="116"/>
    </row>
    <row r="54" spans="1:94" ht="19.5" customHeight="1">
      <c r="A54" s="116"/>
      <c r="B54" s="116"/>
      <c r="C54" s="116"/>
      <c r="D54" s="116"/>
      <c r="E54" s="116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29"/>
      <c r="AN54" s="129"/>
      <c r="AO54" s="129"/>
      <c r="AP54" s="129"/>
      <c r="AQ54" s="129"/>
      <c r="AR54" s="129"/>
      <c r="AS54" s="129"/>
      <c r="AT54" s="129"/>
      <c r="AU54" s="129"/>
      <c r="AV54" s="129"/>
      <c r="AW54" s="129"/>
      <c r="AX54" s="129"/>
      <c r="AY54" s="129"/>
      <c r="AZ54" s="129"/>
      <c r="BA54" s="129"/>
      <c r="BB54" s="129"/>
      <c r="BC54" s="129"/>
      <c r="BD54" s="129"/>
      <c r="BE54" s="129"/>
      <c r="BF54" s="129"/>
      <c r="BG54" s="129"/>
      <c r="BH54" s="129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16"/>
      <c r="CC54" s="116"/>
      <c r="CD54" s="116"/>
      <c r="CE54" s="116"/>
      <c r="CF54" s="116"/>
      <c r="CG54" s="116"/>
      <c r="CH54" s="116"/>
      <c r="CI54" s="116"/>
      <c r="CJ54" s="116"/>
      <c r="CK54" s="116"/>
      <c r="CL54" s="116"/>
      <c r="CM54" s="116"/>
      <c r="CN54" s="116"/>
      <c r="CO54" s="116"/>
      <c r="CP54" s="116"/>
    </row>
    <row r="55" spans="1:94" ht="19.5" customHeight="1">
      <c r="A55" s="116"/>
      <c r="B55" s="116"/>
      <c r="C55" s="116"/>
      <c r="D55" s="116"/>
      <c r="E55" s="116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129"/>
      <c r="AI55" s="129"/>
      <c r="AJ55" s="129"/>
      <c r="AK55" s="129"/>
      <c r="AL55" s="129"/>
      <c r="AM55" s="129"/>
      <c r="AN55" s="129"/>
      <c r="AO55" s="129"/>
      <c r="AP55" s="129"/>
      <c r="AQ55" s="129"/>
      <c r="AR55" s="129"/>
      <c r="AS55" s="129"/>
      <c r="AT55" s="129"/>
      <c r="AU55" s="129"/>
      <c r="AV55" s="129"/>
      <c r="AW55" s="129"/>
      <c r="AX55" s="129"/>
      <c r="AY55" s="129"/>
      <c r="AZ55" s="129"/>
      <c r="BA55" s="129"/>
      <c r="BB55" s="129"/>
      <c r="BC55" s="129"/>
      <c r="BD55" s="129"/>
      <c r="BE55" s="129"/>
      <c r="BF55" s="129"/>
      <c r="BG55" s="129"/>
      <c r="BH55" s="129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16"/>
      <c r="CC55" s="116"/>
      <c r="CD55" s="116"/>
      <c r="CE55" s="116"/>
      <c r="CF55" s="116"/>
      <c r="CG55" s="116"/>
      <c r="CH55" s="116"/>
      <c r="CI55" s="116"/>
      <c r="CJ55" s="116"/>
      <c r="CK55" s="116"/>
      <c r="CL55" s="116"/>
      <c r="CM55" s="116"/>
      <c r="CN55" s="116"/>
      <c r="CO55" s="116"/>
      <c r="CP55" s="116"/>
    </row>
    <row r="56" spans="1:94" ht="19.5" customHeight="1">
      <c r="A56" s="116"/>
      <c r="B56" s="116"/>
      <c r="C56" s="116"/>
      <c r="D56" s="116"/>
      <c r="E56" s="116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29"/>
      <c r="AZ56" s="129"/>
      <c r="BA56" s="129"/>
      <c r="BB56" s="129"/>
      <c r="BC56" s="129"/>
      <c r="BD56" s="129"/>
      <c r="BE56" s="129"/>
      <c r="BF56" s="129"/>
      <c r="BG56" s="129"/>
      <c r="BH56" s="129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16"/>
      <c r="CC56" s="116"/>
      <c r="CD56" s="116"/>
      <c r="CE56" s="116"/>
      <c r="CF56" s="116"/>
      <c r="CG56" s="116"/>
      <c r="CH56" s="116"/>
      <c r="CI56" s="116"/>
      <c r="CJ56" s="116"/>
      <c r="CK56" s="116"/>
      <c r="CL56" s="116"/>
      <c r="CM56" s="116"/>
      <c r="CN56" s="116"/>
      <c r="CO56" s="116"/>
      <c r="CP56" s="116"/>
    </row>
    <row r="57" spans="1:94" ht="19.5" customHeight="1">
      <c r="A57" s="116"/>
      <c r="B57" s="116"/>
      <c r="C57" s="116"/>
      <c r="D57" s="116"/>
      <c r="E57" s="116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  <c r="AM57" s="129"/>
      <c r="AN57" s="129"/>
      <c r="AO57" s="129"/>
      <c r="AP57" s="129"/>
      <c r="AQ57" s="129"/>
      <c r="AR57" s="129"/>
      <c r="AS57" s="129"/>
      <c r="AT57" s="129"/>
      <c r="AU57" s="129"/>
      <c r="AV57" s="129"/>
      <c r="AW57" s="129"/>
      <c r="AX57" s="129"/>
      <c r="AY57" s="129"/>
      <c r="AZ57" s="129"/>
      <c r="BA57" s="129"/>
      <c r="BB57" s="129"/>
      <c r="BC57" s="129"/>
      <c r="BD57" s="129"/>
      <c r="BE57" s="129"/>
      <c r="BF57" s="129"/>
      <c r="BG57" s="129"/>
      <c r="BH57" s="129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16"/>
      <c r="CC57" s="116"/>
      <c r="CD57" s="116"/>
      <c r="CE57" s="116"/>
      <c r="CF57" s="116"/>
      <c r="CG57" s="116"/>
      <c r="CH57" s="116"/>
      <c r="CI57" s="116"/>
      <c r="CJ57" s="116"/>
      <c r="CK57" s="116"/>
      <c r="CL57" s="116"/>
      <c r="CM57" s="116"/>
      <c r="CN57" s="116"/>
      <c r="CO57" s="116"/>
      <c r="CP57" s="116"/>
    </row>
    <row r="58" spans="1:94" ht="19.5" customHeight="1">
      <c r="A58" s="116"/>
      <c r="B58" s="116"/>
      <c r="C58" s="116"/>
      <c r="D58" s="116"/>
      <c r="E58" s="116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129"/>
      <c r="AI58" s="129"/>
      <c r="AJ58" s="129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29"/>
      <c r="AY58" s="129"/>
      <c r="AZ58" s="129"/>
      <c r="BA58" s="129"/>
      <c r="BB58" s="129"/>
      <c r="BC58" s="129"/>
      <c r="BD58" s="129"/>
      <c r="BE58" s="129"/>
      <c r="BF58" s="129"/>
      <c r="BG58" s="129"/>
      <c r="BH58" s="129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16"/>
      <c r="CC58" s="116"/>
      <c r="CD58" s="116"/>
      <c r="CE58" s="116"/>
      <c r="CF58" s="116"/>
      <c r="CG58" s="116"/>
      <c r="CH58" s="116"/>
      <c r="CI58" s="116"/>
      <c r="CJ58" s="116"/>
      <c r="CK58" s="116"/>
      <c r="CL58" s="116"/>
      <c r="CM58" s="116"/>
      <c r="CN58" s="116"/>
      <c r="CO58" s="116"/>
      <c r="CP58" s="116"/>
    </row>
    <row r="59" spans="1:94" ht="19.5" customHeight="1">
      <c r="A59" s="116"/>
      <c r="B59" s="116"/>
      <c r="C59" s="116"/>
      <c r="D59" s="116"/>
      <c r="E59" s="116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9"/>
      <c r="AI59" s="129"/>
      <c r="AJ59" s="129"/>
      <c r="AK59" s="129"/>
      <c r="AL59" s="129"/>
      <c r="AM59" s="129"/>
      <c r="AN59" s="129"/>
      <c r="AO59" s="129"/>
      <c r="AP59" s="129"/>
      <c r="AQ59" s="129"/>
      <c r="AR59" s="129"/>
      <c r="AS59" s="129"/>
      <c r="AT59" s="129"/>
      <c r="AU59" s="129"/>
      <c r="AV59" s="129"/>
      <c r="AW59" s="129"/>
      <c r="AX59" s="129"/>
      <c r="AY59" s="129"/>
      <c r="AZ59" s="129"/>
      <c r="BA59" s="129"/>
      <c r="BB59" s="129"/>
      <c r="BC59" s="129"/>
      <c r="BD59" s="129"/>
      <c r="BE59" s="129"/>
      <c r="BF59" s="129"/>
      <c r="BG59" s="129"/>
      <c r="BH59" s="129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16"/>
      <c r="CC59" s="116"/>
      <c r="CD59" s="116"/>
      <c r="CE59" s="116"/>
      <c r="CF59" s="116"/>
      <c r="CG59" s="116"/>
      <c r="CH59" s="116"/>
      <c r="CI59" s="116"/>
      <c r="CJ59" s="116"/>
      <c r="CK59" s="116"/>
      <c r="CL59" s="116"/>
      <c r="CM59" s="116"/>
      <c r="CN59" s="116"/>
      <c r="CO59" s="116"/>
      <c r="CP59" s="116"/>
    </row>
    <row r="60" spans="1:94" ht="19.5" customHeight="1">
      <c r="A60" s="116"/>
      <c r="B60" s="116"/>
      <c r="C60" s="116"/>
      <c r="D60" s="116"/>
      <c r="E60" s="116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129"/>
      <c r="AD60" s="129"/>
      <c r="AE60" s="129"/>
      <c r="AF60" s="129"/>
      <c r="AG60" s="129"/>
      <c r="AH60" s="129"/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S60" s="129"/>
      <c r="AT60" s="129"/>
      <c r="AU60" s="129"/>
      <c r="AV60" s="129"/>
      <c r="AW60" s="129"/>
      <c r="AX60" s="129"/>
      <c r="AY60" s="129"/>
      <c r="AZ60" s="129"/>
      <c r="BA60" s="129"/>
      <c r="BB60" s="129"/>
      <c r="BC60" s="129"/>
      <c r="BD60" s="129"/>
      <c r="BE60" s="129"/>
      <c r="BF60" s="129"/>
      <c r="BG60" s="129"/>
      <c r="BH60" s="129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16"/>
      <c r="CC60" s="116"/>
      <c r="CD60" s="116"/>
      <c r="CE60" s="116"/>
      <c r="CF60" s="116"/>
      <c r="CG60" s="116"/>
      <c r="CH60" s="116"/>
      <c r="CI60" s="116"/>
      <c r="CJ60" s="116"/>
      <c r="CK60" s="116"/>
      <c r="CL60" s="116"/>
      <c r="CM60" s="116"/>
      <c r="CN60" s="116"/>
      <c r="CO60" s="116"/>
      <c r="CP60" s="116"/>
    </row>
    <row r="61" spans="1:94" ht="19.5" customHeight="1">
      <c r="A61" s="116"/>
      <c r="B61" s="116"/>
      <c r="C61" s="116"/>
      <c r="D61" s="116"/>
      <c r="E61" s="116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/>
      <c r="AD61" s="129"/>
      <c r="AE61" s="129"/>
      <c r="AF61" s="129"/>
      <c r="AG61" s="129"/>
      <c r="AH61" s="129"/>
      <c r="AI61" s="129"/>
      <c r="AJ61" s="129"/>
      <c r="AK61" s="129"/>
      <c r="AL61" s="129"/>
      <c r="AM61" s="129"/>
      <c r="AN61" s="129"/>
      <c r="AO61" s="129"/>
      <c r="AP61" s="129"/>
      <c r="AQ61" s="129"/>
      <c r="AR61" s="129"/>
      <c r="AS61" s="129"/>
      <c r="AT61" s="129"/>
      <c r="AU61" s="129"/>
      <c r="AV61" s="129"/>
      <c r="AW61" s="129"/>
      <c r="AX61" s="129"/>
      <c r="AY61" s="129"/>
      <c r="AZ61" s="129"/>
      <c r="BA61" s="129"/>
      <c r="BB61" s="129"/>
      <c r="BC61" s="129"/>
      <c r="BD61" s="129"/>
      <c r="BE61" s="129"/>
      <c r="BF61" s="129"/>
      <c r="BG61" s="129"/>
      <c r="BH61" s="129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16"/>
      <c r="CC61" s="116"/>
      <c r="CD61" s="116"/>
      <c r="CE61" s="116"/>
      <c r="CF61" s="116"/>
      <c r="CG61" s="116"/>
      <c r="CH61" s="116"/>
      <c r="CI61" s="116"/>
      <c r="CJ61" s="116"/>
      <c r="CK61" s="116"/>
      <c r="CL61" s="116"/>
      <c r="CM61" s="116"/>
      <c r="CN61" s="116"/>
      <c r="CO61" s="116"/>
      <c r="CP61" s="116"/>
    </row>
    <row r="62" spans="1:94" ht="19.5" customHeight="1">
      <c r="A62" s="116"/>
      <c r="B62" s="116"/>
      <c r="C62" s="116"/>
      <c r="D62" s="116"/>
      <c r="E62" s="116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29"/>
      <c r="BB62" s="129"/>
      <c r="BC62" s="129"/>
      <c r="BD62" s="129"/>
      <c r="BE62" s="129"/>
      <c r="BF62" s="129"/>
      <c r="BG62" s="129"/>
      <c r="BH62" s="129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16"/>
      <c r="CC62" s="116"/>
      <c r="CD62" s="116"/>
      <c r="CE62" s="116"/>
      <c r="CF62" s="116"/>
      <c r="CG62" s="116"/>
      <c r="CH62" s="116"/>
      <c r="CI62" s="116"/>
      <c r="CJ62" s="116"/>
      <c r="CK62" s="116"/>
      <c r="CL62" s="116"/>
      <c r="CM62" s="116"/>
      <c r="CN62" s="116"/>
      <c r="CO62" s="116"/>
      <c r="CP62" s="116"/>
    </row>
    <row r="63" spans="1:94" ht="19.5" customHeight="1">
      <c r="A63" s="116"/>
      <c r="B63" s="116"/>
      <c r="C63" s="116"/>
      <c r="D63" s="116"/>
      <c r="E63" s="116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  <c r="AJ63" s="129"/>
      <c r="AK63" s="129"/>
      <c r="AL63" s="129"/>
      <c r="AM63" s="129"/>
      <c r="AN63" s="129"/>
      <c r="AO63" s="129"/>
      <c r="AP63" s="129"/>
      <c r="AQ63" s="129"/>
      <c r="AR63" s="129"/>
      <c r="AS63" s="129"/>
      <c r="AT63" s="129"/>
      <c r="AU63" s="129"/>
      <c r="AV63" s="129"/>
      <c r="AW63" s="129"/>
      <c r="AX63" s="129"/>
      <c r="AY63" s="129"/>
      <c r="AZ63" s="129"/>
      <c r="BA63" s="129"/>
      <c r="BB63" s="129"/>
      <c r="BC63" s="129"/>
      <c r="BD63" s="129"/>
      <c r="BE63" s="129"/>
      <c r="BF63" s="129"/>
      <c r="BG63" s="129"/>
      <c r="BH63" s="129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16"/>
      <c r="CC63" s="116"/>
      <c r="CD63" s="116"/>
      <c r="CE63" s="116"/>
      <c r="CF63" s="116"/>
      <c r="CG63" s="116"/>
      <c r="CH63" s="116"/>
      <c r="CI63" s="116"/>
      <c r="CJ63" s="116"/>
      <c r="CK63" s="116"/>
      <c r="CL63" s="116"/>
      <c r="CM63" s="116"/>
      <c r="CN63" s="116"/>
      <c r="CO63" s="116"/>
      <c r="CP63" s="116"/>
    </row>
    <row r="64" spans="1:94" ht="19.5" customHeight="1">
      <c r="A64" s="116"/>
      <c r="B64" s="116"/>
      <c r="C64" s="116"/>
      <c r="D64" s="116"/>
      <c r="E64" s="116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S64" s="129"/>
      <c r="AT64" s="129"/>
      <c r="AU64" s="129"/>
      <c r="AV64" s="129"/>
      <c r="AW64" s="129"/>
      <c r="AX64" s="129"/>
      <c r="AY64" s="129"/>
      <c r="AZ64" s="129"/>
      <c r="BA64" s="129"/>
      <c r="BB64" s="129"/>
      <c r="BC64" s="129"/>
      <c r="BD64" s="129"/>
      <c r="BE64" s="129"/>
      <c r="BF64" s="129"/>
      <c r="BG64" s="129"/>
      <c r="BH64" s="129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16"/>
      <c r="CC64" s="116"/>
      <c r="CD64" s="116"/>
      <c r="CE64" s="116"/>
      <c r="CF64" s="116"/>
      <c r="CG64" s="116"/>
      <c r="CH64" s="116"/>
      <c r="CI64" s="116"/>
      <c r="CJ64" s="116"/>
      <c r="CK64" s="116"/>
      <c r="CL64" s="116"/>
      <c r="CM64" s="116"/>
      <c r="CN64" s="116"/>
      <c r="CO64" s="116"/>
      <c r="CP64" s="116"/>
    </row>
    <row r="65" spans="1:94" ht="19.5" customHeight="1">
      <c r="A65" s="116"/>
      <c r="B65" s="116"/>
      <c r="C65" s="116"/>
      <c r="D65" s="116"/>
      <c r="E65" s="116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29"/>
      <c r="AV65" s="129"/>
      <c r="AW65" s="129"/>
      <c r="AX65" s="129"/>
      <c r="AY65" s="129"/>
      <c r="AZ65" s="129"/>
      <c r="BA65" s="129"/>
      <c r="BB65" s="129"/>
      <c r="BC65" s="129"/>
      <c r="BD65" s="129"/>
      <c r="BE65" s="129"/>
      <c r="BF65" s="129"/>
      <c r="BG65" s="129"/>
      <c r="BH65" s="129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16"/>
      <c r="CC65" s="116"/>
      <c r="CD65" s="116"/>
      <c r="CE65" s="116"/>
      <c r="CF65" s="116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</row>
    <row r="66" spans="1:94" ht="19.5" customHeight="1">
      <c r="A66" s="116"/>
      <c r="B66" s="116"/>
      <c r="C66" s="116"/>
      <c r="D66" s="116"/>
      <c r="E66" s="116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29"/>
      <c r="AH66" s="129"/>
      <c r="AI66" s="129"/>
      <c r="AJ66" s="129"/>
      <c r="AK66" s="129"/>
      <c r="AL66" s="129"/>
      <c r="AM66" s="129"/>
      <c r="AN66" s="129"/>
      <c r="AO66" s="129"/>
      <c r="AP66" s="129"/>
      <c r="AQ66" s="129"/>
      <c r="AR66" s="129"/>
      <c r="AS66" s="129"/>
      <c r="AT66" s="129"/>
      <c r="AU66" s="129"/>
      <c r="AV66" s="129"/>
      <c r="AW66" s="129"/>
      <c r="AX66" s="129"/>
      <c r="AY66" s="129"/>
      <c r="AZ66" s="129"/>
      <c r="BA66" s="129"/>
      <c r="BB66" s="129"/>
      <c r="BC66" s="129"/>
      <c r="BD66" s="129"/>
      <c r="BE66" s="129"/>
      <c r="BF66" s="129"/>
      <c r="BG66" s="129"/>
      <c r="BH66" s="129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16"/>
      <c r="CC66" s="116"/>
      <c r="CD66" s="116"/>
      <c r="CE66" s="116"/>
      <c r="CF66" s="116"/>
      <c r="CG66" s="116"/>
      <c r="CH66" s="116"/>
      <c r="CI66" s="116"/>
      <c r="CJ66" s="116"/>
      <c r="CK66" s="116"/>
      <c r="CL66" s="116"/>
      <c r="CM66" s="116"/>
      <c r="CN66" s="116"/>
      <c r="CO66" s="116"/>
      <c r="CP66" s="116"/>
    </row>
    <row r="67" spans="1:94" ht="19.5" customHeight="1">
      <c r="A67" s="116"/>
      <c r="B67" s="116"/>
      <c r="C67" s="116"/>
      <c r="D67" s="116"/>
      <c r="E67" s="116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J67" s="129"/>
      <c r="AK67" s="129"/>
      <c r="AL67" s="129"/>
      <c r="AM67" s="129"/>
      <c r="AN67" s="129"/>
      <c r="AO67" s="129"/>
      <c r="AP67" s="129"/>
      <c r="AQ67" s="129"/>
      <c r="AR67" s="129"/>
      <c r="AS67" s="129"/>
      <c r="AT67" s="129"/>
      <c r="AU67" s="129"/>
      <c r="AV67" s="129"/>
      <c r="AW67" s="129"/>
      <c r="AX67" s="129"/>
      <c r="AY67" s="129"/>
      <c r="AZ67" s="129"/>
      <c r="BA67" s="129"/>
      <c r="BB67" s="129"/>
      <c r="BC67" s="129"/>
      <c r="BD67" s="129"/>
      <c r="BE67" s="129"/>
      <c r="BF67" s="129"/>
      <c r="BG67" s="129"/>
      <c r="BH67" s="129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16"/>
      <c r="CC67" s="116"/>
      <c r="CD67" s="116"/>
      <c r="CE67" s="116"/>
      <c r="CF67" s="116"/>
      <c r="CG67" s="116"/>
      <c r="CH67" s="116"/>
      <c r="CI67" s="116"/>
      <c r="CJ67" s="116"/>
      <c r="CK67" s="116"/>
      <c r="CL67" s="116"/>
      <c r="CM67" s="116"/>
      <c r="CN67" s="116"/>
      <c r="CO67" s="116"/>
      <c r="CP67" s="116"/>
    </row>
    <row r="68" spans="1:94" ht="19.5" customHeight="1">
      <c r="A68" s="116"/>
      <c r="B68" s="116"/>
      <c r="C68" s="116"/>
      <c r="D68" s="116"/>
      <c r="E68" s="116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129"/>
      <c r="AB68" s="129"/>
      <c r="AC68" s="129"/>
      <c r="AD68" s="129"/>
      <c r="AE68" s="129"/>
      <c r="AF68" s="129"/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  <c r="AR68" s="129"/>
      <c r="AS68" s="129"/>
      <c r="AT68" s="129"/>
      <c r="AU68" s="129"/>
      <c r="AV68" s="129"/>
      <c r="AW68" s="129"/>
      <c r="AX68" s="129"/>
      <c r="AY68" s="129"/>
      <c r="AZ68" s="129"/>
      <c r="BA68" s="129"/>
      <c r="BB68" s="129"/>
      <c r="BC68" s="129"/>
      <c r="BD68" s="129"/>
      <c r="BE68" s="129"/>
      <c r="BF68" s="129"/>
      <c r="BG68" s="129"/>
      <c r="BH68" s="129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16"/>
      <c r="CC68" s="116"/>
      <c r="CD68" s="116"/>
      <c r="CE68" s="116"/>
      <c r="CF68" s="116"/>
      <c r="CG68" s="116"/>
      <c r="CH68" s="116"/>
      <c r="CI68" s="116"/>
      <c r="CJ68" s="116"/>
      <c r="CK68" s="116"/>
      <c r="CL68" s="116"/>
      <c r="CM68" s="116"/>
      <c r="CN68" s="116"/>
      <c r="CO68" s="116"/>
      <c r="CP68" s="116"/>
    </row>
    <row r="69" spans="1:94" ht="19.5" customHeight="1">
      <c r="A69" s="116"/>
      <c r="B69" s="116"/>
      <c r="C69" s="116"/>
      <c r="D69" s="116"/>
      <c r="E69" s="116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  <c r="AA69" s="129"/>
      <c r="AB69" s="129"/>
      <c r="AC69" s="129"/>
      <c r="AD69" s="129"/>
      <c r="AE69" s="129"/>
      <c r="AF69" s="129"/>
      <c r="AG69" s="129"/>
      <c r="AH69" s="129"/>
      <c r="AI69" s="129"/>
      <c r="AJ69" s="129"/>
      <c r="AK69" s="129"/>
      <c r="AL69" s="129"/>
      <c r="AM69" s="129"/>
      <c r="AN69" s="129"/>
      <c r="AO69" s="129"/>
      <c r="AP69" s="129"/>
      <c r="AQ69" s="129"/>
      <c r="AR69" s="129"/>
      <c r="AS69" s="129"/>
      <c r="AT69" s="129"/>
      <c r="AU69" s="129"/>
      <c r="AV69" s="129"/>
      <c r="AW69" s="129"/>
      <c r="AX69" s="129"/>
      <c r="AY69" s="129"/>
      <c r="AZ69" s="129"/>
      <c r="BA69" s="129"/>
      <c r="BB69" s="129"/>
      <c r="BC69" s="129"/>
      <c r="BD69" s="129"/>
      <c r="BE69" s="129"/>
      <c r="BF69" s="129"/>
      <c r="BG69" s="129"/>
      <c r="BH69" s="129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16"/>
      <c r="CC69" s="116"/>
      <c r="CD69" s="116"/>
      <c r="CE69" s="116"/>
      <c r="CF69" s="116"/>
      <c r="CG69" s="116"/>
      <c r="CH69" s="116"/>
      <c r="CI69" s="116"/>
      <c r="CJ69" s="116"/>
      <c r="CK69" s="116"/>
      <c r="CL69" s="116"/>
      <c r="CM69" s="116"/>
      <c r="CN69" s="116"/>
      <c r="CO69" s="116"/>
      <c r="CP69" s="116"/>
    </row>
    <row r="70" spans="1:94" ht="19.5" customHeight="1">
      <c r="A70" s="116"/>
      <c r="B70" s="116"/>
      <c r="C70" s="116"/>
      <c r="D70" s="116"/>
      <c r="E70" s="116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  <c r="AA70" s="129"/>
      <c r="AB70" s="129"/>
      <c r="AC70" s="129"/>
      <c r="AD70" s="129"/>
      <c r="AE70" s="129"/>
      <c r="AF70" s="129"/>
      <c r="AG70" s="129"/>
      <c r="AH70" s="129"/>
      <c r="AI70" s="129"/>
      <c r="AJ70" s="129"/>
      <c r="AK70" s="129"/>
      <c r="AL70" s="129"/>
      <c r="AM70" s="129"/>
      <c r="AN70" s="129"/>
      <c r="AO70" s="129"/>
      <c r="AP70" s="129"/>
      <c r="AQ70" s="129"/>
      <c r="AR70" s="129"/>
      <c r="AS70" s="129"/>
      <c r="AT70" s="129"/>
      <c r="AU70" s="129"/>
      <c r="AV70" s="129"/>
      <c r="AW70" s="129"/>
      <c r="AX70" s="129"/>
      <c r="AY70" s="129"/>
      <c r="AZ70" s="129"/>
      <c r="BA70" s="129"/>
      <c r="BB70" s="129"/>
      <c r="BC70" s="129"/>
      <c r="BD70" s="129"/>
      <c r="BE70" s="129"/>
      <c r="BF70" s="129"/>
      <c r="BG70" s="129"/>
      <c r="BH70" s="129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16"/>
      <c r="CC70" s="116"/>
      <c r="CD70" s="116"/>
      <c r="CE70" s="116"/>
      <c r="CF70" s="116"/>
      <c r="CG70" s="116"/>
      <c r="CH70" s="116"/>
      <c r="CI70" s="116"/>
      <c r="CJ70" s="116"/>
      <c r="CK70" s="116"/>
      <c r="CL70" s="116"/>
      <c r="CM70" s="116"/>
      <c r="CN70" s="116"/>
      <c r="CO70" s="116"/>
      <c r="CP70" s="116"/>
    </row>
    <row r="71" spans="1:94" ht="19.5" customHeight="1">
      <c r="A71" s="116"/>
      <c r="B71" s="116"/>
      <c r="C71" s="116"/>
      <c r="D71" s="116"/>
      <c r="E71" s="116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  <c r="AA71" s="129"/>
      <c r="AB71" s="129"/>
      <c r="AC71" s="129"/>
      <c r="AD71" s="129"/>
      <c r="AE71" s="129"/>
      <c r="AF71" s="129"/>
      <c r="AG71" s="129"/>
      <c r="AH71" s="129"/>
      <c r="AI71" s="129"/>
      <c r="AJ71" s="129"/>
      <c r="AK71" s="129"/>
      <c r="AL71" s="129"/>
      <c r="AM71" s="129"/>
      <c r="AN71" s="129"/>
      <c r="AO71" s="129"/>
      <c r="AP71" s="129"/>
      <c r="AQ71" s="129"/>
      <c r="AR71" s="129"/>
      <c r="AS71" s="129"/>
      <c r="AT71" s="129"/>
      <c r="AU71" s="129"/>
      <c r="AV71" s="129"/>
      <c r="AW71" s="129"/>
      <c r="AX71" s="129"/>
      <c r="AY71" s="129"/>
      <c r="AZ71" s="129"/>
      <c r="BA71" s="129"/>
      <c r="BB71" s="129"/>
      <c r="BC71" s="129"/>
      <c r="BD71" s="129"/>
      <c r="BE71" s="129"/>
      <c r="BF71" s="129"/>
      <c r="BG71" s="129"/>
      <c r="BH71" s="129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16"/>
      <c r="CC71" s="116"/>
      <c r="CD71" s="116"/>
      <c r="CE71" s="116"/>
      <c r="CF71" s="116"/>
      <c r="CG71" s="116"/>
      <c r="CH71" s="116"/>
      <c r="CI71" s="116"/>
      <c r="CJ71" s="116"/>
      <c r="CK71" s="116"/>
      <c r="CL71" s="116"/>
      <c r="CM71" s="116"/>
      <c r="CN71" s="116"/>
      <c r="CO71" s="116"/>
      <c r="CP71" s="116"/>
    </row>
    <row r="72" spans="1:94" ht="19.5" customHeight="1">
      <c r="A72" s="116"/>
      <c r="B72" s="116"/>
      <c r="C72" s="116"/>
      <c r="D72" s="116"/>
      <c r="E72" s="116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  <c r="AG72" s="129"/>
      <c r="AH72" s="129"/>
      <c r="AI72" s="129"/>
      <c r="AJ72" s="129"/>
      <c r="AK72" s="129"/>
      <c r="AL72" s="129"/>
      <c r="AM72" s="129"/>
      <c r="AN72" s="129"/>
      <c r="AO72" s="129"/>
      <c r="AP72" s="129"/>
      <c r="AQ72" s="129"/>
      <c r="AR72" s="129"/>
      <c r="AS72" s="129"/>
      <c r="AT72" s="129"/>
      <c r="AU72" s="129"/>
      <c r="AV72" s="129"/>
      <c r="AW72" s="129"/>
      <c r="AX72" s="129"/>
      <c r="AY72" s="129"/>
      <c r="AZ72" s="129"/>
      <c r="BA72" s="129"/>
      <c r="BB72" s="129"/>
      <c r="BC72" s="129"/>
      <c r="BD72" s="129"/>
      <c r="BE72" s="129"/>
      <c r="BF72" s="129"/>
      <c r="BG72" s="129"/>
      <c r="BH72" s="129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16"/>
      <c r="CC72" s="116"/>
      <c r="CD72" s="116"/>
      <c r="CE72" s="116"/>
      <c r="CF72" s="116"/>
      <c r="CG72" s="116"/>
      <c r="CH72" s="116"/>
      <c r="CI72" s="116"/>
      <c r="CJ72" s="116"/>
      <c r="CK72" s="116"/>
      <c r="CL72" s="116"/>
      <c r="CM72" s="116"/>
      <c r="CN72" s="116"/>
      <c r="CO72" s="116"/>
      <c r="CP72" s="116"/>
    </row>
    <row r="73" spans="1:94" ht="19.5" customHeight="1">
      <c r="A73" s="116"/>
      <c r="B73" s="116"/>
      <c r="C73" s="116"/>
      <c r="D73" s="116"/>
      <c r="E73" s="116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  <c r="AC73" s="129"/>
      <c r="AD73" s="129"/>
      <c r="AE73" s="129"/>
      <c r="AF73" s="129"/>
      <c r="AG73" s="129"/>
      <c r="AH73" s="129"/>
      <c r="AI73" s="129"/>
      <c r="AJ73" s="129"/>
      <c r="AK73" s="129"/>
      <c r="AL73" s="129"/>
      <c r="AM73" s="129"/>
      <c r="AN73" s="129"/>
      <c r="AO73" s="129"/>
      <c r="AP73" s="129"/>
      <c r="AQ73" s="129"/>
      <c r="AR73" s="129"/>
      <c r="AS73" s="129"/>
      <c r="AT73" s="129"/>
      <c r="AU73" s="129"/>
      <c r="AV73" s="129"/>
      <c r="AW73" s="129"/>
      <c r="AX73" s="129"/>
      <c r="AY73" s="129"/>
      <c r="AZ73" s="129"/>
      <c r="BA73" s="129"/>
      <c r="BB73" s="129"/>
      <c r="BC73" s="129"/>
      <c r="BD73" s="129"/>
      <c r="BE73" s="129"/>
      <c r="BF73" s="129"/>
      <c r="BG73" s="129"/>
      <c r="BH73" s="129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16"/>
      <c r="CC73" s="116"/>
      <c r="CD73" s="116"/>
      <c r="CE73" s="116"/>
      <c r="CF73" s="116"/>
      <c r="CG73" s="116"/>
      <c r="CH73" s="116"/>
      <c r="CI73" s="116"/>
      <c r="CJ73" s="116"/>
      <c r="CK73" s="116"/>
      <c r="CL73" s="116"/>
      <c r="CM73" s="116"/>
      <c r="CN73" s="116"/>
      <c r="CO73" s="116"/>
      <c r="CP73" s="116"/>
    </row>
    <row r="74" spans="1:94" ht="19.5" customHeight="1">
      <c r="A74" s="116"/>
      <c r="B74" s="116"/>
      <c r="C74" s="116"/>
      <c r="D74" s="116"/>
      <c r="E74" s="116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A74" s="129"/>
      <c r="AB74" s="129"/>
      <c r="AC74" s="129"/>
      <c r="AD74" s="129"/>
      <c r="AE74" s="129"/>
      <c r="AF74" s="129"/>
      <c r="AG74" s="129"/>
      <c r="AH74" s="129"/>
      <c r="AI74" s="129"/>
      <c r="AJ74" s="129"/>
      <c r="AK74" s="129"/>
      <c r="AL74" s="129"/>
      <c r="AM74" s="129"/>
      <c r="AN74" s="129"/>
      <c r="AO74" s="129"/>
      <c r="AP74" s="129"/>
      <c r="AQ74" s="129"/>
      <c r="AR74" s="129"/>
      <c r="AS74" s="129"/>
      <c r="AT74" s="129"/>
      <c r="AU74" s="129"/>
      <c r="AV74" s="129"/>
      <c r="AW74" s="129"/>
      <c r="AX74" s="129"/>
      <c r="AY74" s="129"/>
      <c r="AZ74" s="129"/>
      <c r="BA74" s="129"/>
      <c r="BB74" s="129"/>
      <c r="BC74" s="129"/>
      <c r="BD74" s="129"/>
      <c r="BE74" s="129"/>
      <c r="BF74" s="129"/>
      <c r="BG74" s="129"/>
      <c r="BH74" s="129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16"/>
      <c r="CC74" s="116"/>
      <c r="CD74" s="116"/>
      <c r="CE74" s="116"/>
      <c r="CF74" s="116"/>
      <c r="CG74" s="116"/>
      <c r="CH74" s="116"/>
      <c r="CI74" s="116"/>
      <c r="CJ74" s="116"/>
      <c r="CK74" s="116"/>
      <c r="CL74" s="116"/>
      <c r="CM74" s="116"/>
      <c r="CN74" s="116"/>
      <c r="CO74" s="116"/>
      <c r="CP74" s="116"/>
    </row>
    <row r="75" spans="1:94" ht="19.5" customHeight="1">
      <c r="A75" s="116"/>
      <c r="B75" s="116"/>
      <c r="C75" s="116"/>
      <c r="D75" s="116"/>
      <c r="E75" s="116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B75" s="129"/>
      <c r="AC75" s="129"/>
      <c r="AD75" s="129"/>
      <c r="AE75" s="129"/>
      <c r="AF75" s="129"/>
      <c r="AG75" s="129"/>
      <c r="AH75" s="129"/>
      <c r="AI75" s="129"/>
      <c r="AJ75" s="129"/>
      <c r="AK75" s="129"/>
      <c r="AL75" s="129"/>
      <c r="AM75" s="129"/>
      <c r="AN75" s="129"/>
      <c r="AO75" s="129"/>
      <c r="AP75" s="129"/>
      <c r="AQ75" s="129"/>
      <c r="AR75" s="129"/>
      <c r="AS75" s="129"/>
      <c r="AT75" s="129"/>
      <c r="AU75" s="129"/>
      <c r="AV75" s="129"/>
      <c r="AW75" s="129"/>
      <c r="AX75" s="129"/>
      <c r="AY75" s="129"/>
      <c r="AZ75" s="129"/>
      <c r="BA75" s="129"/>
      <c r="BB75" s="129"/>
      <c r="BC75" s="129"/>
      <c r="BD75" s="129"/>
      <c r="BE75" s="129"/>
      <c r="BF75" s="129"/>
      <c r="BG75" s="129"/>
      <c r="BH75" s="129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16"/>
      <c r="CC75" s="116"/>
      <c r="CD75" s="116"/>
      <c r="CE75" s="116"/>
      <c r="CF75" s="116"/>
      <c r="CG75" s="116"/>
      <c r="CH75" s="116"/>
      <c r="CI75" s="116"/>
      <c r="CJ75" s="116"/>
      <c r="CK75" s="116"/>
      <c r="CL75" s="116"/>
      <c r="CM75" s="116"/>
      <c r="CN75" s="116"/>
      <c r="CO75" s="116"/>
      <c r="CP75" s="116"/>
    </row>
    <row r="76" spans="1:94" ht="19.5" customHeight="1">
      <c r="A76" s="116"/>
      <c r="B76" s="116"/>
      <c r="C76" s="116"/>
      <c r="D76" s="116"/>
      <c r="E76" s="116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  <c r="AA76" s="129"/>
      <c r="AB76" s="129"/>
      <c r="AC76" s="129"/>
      <c r="AD76" s="129"/>
      <c r="AE76" s="129"/>
      <c r="AF76" s="129"/>
      <c r="AG76" s="129"/>
      <c r="AH76" s="129"/>
      <c r="AI76" s="129"/>
      <c r="AJ76" s="129"/>
      <c r="AK76" s="129"/>
      <c r="AL76" s="129"/>
      <c r="AM76" s="129"/>
      <c r="AN76" s="129"/>
      <c r="AO76" s="129"/>
      <c r="AP76" s="129"/>
      <c r="AQ76" s="129"/>
      <c r="AR76" s="129"/>
      <c r="AS76" s="129"/>
      <c r="AT76" s="129"/>
      <c r="AU76" s="129"/>
      <c r="AV76" s="129"/>
      <c r="AW76" s="129"/>
      <c r="AX76" s="129"/>
      <c r="AY76" s="129"/>
      <c r="AZ76" s="129"/>
      <c r="BA76" s="129"/>
      <c r="BB76" s="129"/>
      <c r="BC76" s="129"/>
      <c r="BD76" s="129"/>
      <c r="BE76" s="129"/>
      <c r="BF76" s="129"/>
      <c r="BG76" s="129"/>
      <c r="BH76" s="129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16"/>
      <c r="CC76" s="116"/>
      <c r="CD76" s="116"/>
      <c r="CE76" s="116"/>
      <c r="CF76" s="116"/>
      <c r="CG76" s="116"/>
      <c r="CH76" s="116"/>
      <c r="CI76" s="116"/>
      <c r="CJ76" s="116"/>
      <c r="CK76" s="116"/>
      <c r="CL76" s="116"/>
      <c r="CM76" s="116"/>
      <c r="CN76" s="116"/>
      <c r="CO76" s="116"/>
      <c r="CP76" s="116"/>
    </row>
    <row r="77" spans="1:94" ht="19.5" customHeight="1">
      <c r="A77" s="116"/>
      <c r="B77" s="116"/>
      <c r="C77" s="116"/>
      <c r="D77" s="116"/>
      <c r="E77" s="116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  <c r="AA77" s="129"/>
      <c r="AB77" s="129"/>
      <c r="AC77" s="129"/>
      <c r="AD77" s="129"/>
      <c r="AE77" s="129"/>
      <c r="AF77" s="129"/>
      <c r="AG77" s="129"/>
      <c r="AH77" s="129"/>
      <c r="AI77" s="129"/>
      <c r="AJ77" s="129"/>
      <c r="AK77" s="129"/>
      <c r="AL77" s="129"/>
      <c r="AM77" s="129"/>
      <c r="AN77" s="129"/>
      <c r="AO77" s="129"/>
      <c r="AP77" s="129"/>
      <c r="AQ77" s="129"/>
      <c r="AR77" s="129"/>
      <c r="AS77" s="129"/>
      <c r="AT77" s="129"/>
      <c r="AU77" s="129"/>
      <c r="AV77" s="129"/>
      <c r="AW77" s="129"/>
      <c r="AX77" s="129"/>
      <c r="AY77" s="129"/>
      <c r="AZ77" s="129"/>
      <c r="BA77" s="129"/>
      <c r="BB77" s="129"/>
      <c r="BC77" s="129"/>
      <c r="BD77" s="129"/>
      <c r="BE77" s="129"/>
      <c r="BF77" s="129"/>
      <c r="BG77" s="129"/>
      <c r="BH77" s="129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16"/>
      <c r="CC77" s="116"/>
      <c r="CD77" s="116"/>
      <c r="CE77" s="116"/>
      <c r="CF77" s="116"/>
      <c r="CG77" s="116"/>
      <c r="CH77" s="116"/>
      <c r="CI77" s="116"/>
      <c r="CJ77" s="116"/>
      <c r="CK77" s="116"/>
      <c r="CL77" s="116"/>
      <c r="CM77" s="116"/>
      <c r="CN77" s="116"/>
      <c r="CO77" s="116"/>
      <c r="CP77" s="116"/>
    </row>
    <row r="78" spans="1:94" ht="19.5" customHeight="1">
      <c r="A78" s="116"/>
      <c r="B78" s="116"/>
      <c r="C78" s="116"/>
      <c r="D78" s="116"/>
      <c r="E78" s="116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  <c r="AA78" s="129"/>
      <c r="AB78" s="129"/>
      <c r="AC78" s="129"/>
      <c r="AD78" s="129"/>
      <c r="AE78" s="129"/>
      <c r="AF78" s="129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S78" s="129"/>
      <c r="AT78" s="129"/>
      <c r="AU78" s="129"/>
      <c r="AV78" s="129"/>
      <c r="AW78" s="129"/>
      <c r="AX78" s="129"/>
      <c r="AY78" s="129"/>
      <c r="AZ78" s="129"/>
      <c r="BA78" s="129"/>
      <c r="BB78" s="129"/>
      <c r="BC78" s="129"/>
      <c r="BD78" s="129"/>
      <c r="BE78" s="129"/>
      <c r="BF78" s="129"/>
      <c r="BG78" s="129"/>
      <c r="BH78" s="129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16"/>
      <c r="CC78" s="116"/>
      <c r="CD78" s="116"/>
      <c r="CE78" s="116"/>
      <c r="CF78" s="116"/>
      <c r="CG78" s="116"/>
      <c r="CH78" s="116"/>
      <c r="CI78" s="116"/>
      <c r="CJ78" s="116"/>
      <c r="CK78" s="116"/>
      <c r="CL78" s="116"/>
      <c r="CM78" s="116"/>
      <c r="CN78" s="116"/>
      <c r="CO78" s="116"/>
      <c r="CP78" s="116"/>
    </row>
    <row r="79" spans="1:94" ht="19.5" customHeight="1">
      <c r="A79" s="116"/>
      <c r="B79" s="116"/>
      <c r="C79" s="116"/>
      <c r="D79" s="116"/>
      <c r="E79" s="116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  <c r="AJ79" s="129"/>
      <c r="AK79" s="129"/>
      <c r="AL79" s="129"/>
      <c r="AM79" s="129"/>
      <c r="AN79" s="129"/>
      <c r="AO79" s="129"/>
      <c r="AP79" s="129"/>
      <c r="AQ79" s="129"/>
      <c r="AR79" s="129"/>
      <c r="AS79" s="129"/>
      <c r="AT79" s="129"/>
      <c r="AU79" s="129"/>
      <c r="AV79" s="129"/>
      <c r="AW79" s="129"/>
      <c r="AX79" s="129"/>
      <c r="AY79" s="129"/>
      <c r="AZ79" s="129"/>
      <c r="BA79" s="129"/>
      <c r="BB79" s="129"/>
      <c r="BC79" s="129"/>
      <c r="BD79" s="129"/>
      <c r="BE79" s="129"/>
      <c r="BF79" s="129"/>
      <c r="BG79" s="129"/>
      <c r="BH79" s="129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16"/>
      <c r="CC79" s="116"/>
      <c r="CD79" s="116"/>
      <c r="CE79" s="116"/>
      <c r="CF79" s="116"/>
      <c r="CG79" s="116"/>
      <c r="CH79" s="116"/>
      <c r="CI79" s="116"/>
      <c r="CJ79" s="116"/>
      <c r="CK79" s="116"/>
      <c r="CL79" s="116"/>
      <c r="CM79" s="116"/>
      <c r="CN79" s="116"/>
      <c r="CO79" s="116"/>
      <c r="CP79" s="116"/>
    </row>
    <row r="80" spans="1:94" ht="19.5" customHeight="1">
      <c r="A80" s="116"/>
      <c r="B80" s="116"/>
      <c r="C80" s="116"/>
      <c r="D80" s="116"/>
      <c r="E80" s="116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129"/>
      <c r="AB80" s="129"/>
      <c r="AC80" s="129"/>
      <c r="AD80" s="129"/>
      <c r="AE80" s="129"/>
      <c r="AF80" s="129"/>
      <c r="AG80" s="129"/>
      <c r="AH80" s="129"/>
      <c r="AI80" s="129"/>
      <c r="AJ80" s="129"/>
      <c r="AK80" s="129"/>
      <c r="AL80" s="129"/>
      <c r="AM80" s="129"/>
      <c r="AN80" s="129"/>
      <c r="AO80" s="129"/>
      <c r="AP80" s="129"/>
      <c r="AQ80" s="129"/>
      <c r="AR80" s="129"/>
      <c r="AS80" s="129"/>
      <c r="AT80" s="129"/>
      <c r="AU80" s="129"/>
      <c r="AV80" s="129"/>
      <c r="AW80" s="129"/>
      <c r="AX80" s="129"/>
      <c r="AY80" s="129"/>
      <c r="AZ80" s="129"/>
      <c r="BA80" s="129"/>
      <c r="BB80" s="129"/>
      <c r="BC80" s="129"/>
      <c r="BD80" s="129"/>
      <c r="BE80" s="129"/>
      <c r="BF80" s="129"/>
      <c r="BG80" s="129"/>
      <c r="BH80" s="129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16"/>
      <c r="CC80" s="116"/>
      <c r="CD80" s="116"/>
      <c r="CE80" s="116"/>
      <c r="CF80" s="116"/>
      <c r="CG80" s="116"/>
      <c r="CH80" s="116"/>
      <c r="CI80" s="116"/>
      <c r="CJ80" s="116"/>
      <c r="CK80" s="116"/>
      <c r="CL80" s="116"/>
      <c r="CM80" s="116"/>
      <c r="CN80" s="116"/>
      <c r="CO80" s="116"/>
      <c r="CP80" s="116"/>
    </row>
    <row r="81" spans="1:94" ht="19.5" customHeight="1">
      <c r="A81" s="116"/>
      <c r="B81" s="116"/>
      <c r="C81" s="116"/>
      <c r="D81" s="116"/>
      <c r="E81" s="116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  <c r="AC81" s="129"/>
      <c r="AD81" s="129"/>
      <c r="AE81" s="129"/>
      <c r="AF81" s="129"/>
      <c r="AG81" s="129"/>
      <c r="AH81" s="129"/>
      <c r="AI81" s="129"/>
      <c r="AJ81" s="129"/>
      <c r="AK81" s="129"/>
      <c r="AL81" s="129"/>
      <c r="AM81" s="129"/>
      <c r="AN81" s="129"/>
      <c r="AO81" s="129"/>
      <c r="AP81" s="129"/>
      <c r="AQ81" s="129"/>
      <c r="AR81" s="129"/>
      <c r="AS81" s="129"/>
      <c r="AT81" s="129"/>
      <c r="AU81" s="129"/>
      <c r="AV81" s="129"/>
      <c r="AW81" s="129"/>
      <c r="AX81" s="129"/>
      <c r="AY81" s="129"/>
      <c r="AZ81" s="129"/>
      <c r="BA81" s="129"/>
      <c r="BB81" s="129"/>
      <c r="BC81" s="129"/>
      <c r="BD81" s="129"/>
      <c r="BE81" s="129"/>
      <c r="BF81" s="129"/>
      <c r="BG81" s="129"/>
      <c r="BH81" s="129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16"/>
      <c r="CC81" s="116"/>
      <c r="CD81" s="116"/>
      <c r="CE81" s="116"/>
      <c r="CF81" s="116"/>
      <c r="CG81" s="116"/>
      <c r="CH81" s="116"/>
      <c r="CI81" s="116"/>
      <c r="CJ81" s="116"/>
      <c r="CK81" s="116"/>
      <c r="CL81" s="116"/>
      <c r="CM81" s="116"/>
      <c r="CN81" s="116"/>
      <c r="CO81" s="116"/>
      <c r="CP81" s="116"/>
    </row>
    <row r="82" spans="1:94" ht="19.5" customHeight="1">
      <c r="A82" s="116"/>
      <c r="B82" s="116"/>
      <c r="C82" s="116"/>
      <c r="D82" s="116"/>
      <c r="E82" s="116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  <c r="AC82" s="129"/>
      <c r="AD82" s="129"/>
      <c r="AE82" s="129"/>
      <c r="AF82" s="129"/>
      <c r="AG82" s="129"/>
      <c r="AH82" s="129"/>
      <c r="AI82" s="129"/>
      <c r="AJ82" s="129"/>
      <c r="AK82" s="129"/>
      <c r="AL82" s="129"/>
      <c r="AM82" s="129"/>
      <c r="AN82" s="129"/>
      <c r="AO82" s="129"/>
      <c r="AP82" s="129"/>
      <c r="AQ82" s="129"/>
      <c r="AR82" s="129"/>
      <c r="AS82" s="129"/>
      <c r="AT82" s="129"/>
      <c r="AU82" s="129"/>
      <c r="AV82" s="129"/>
      <c r="AW82" s="129"/>
      <c r="AX82" s="129"/>
      <c r="AY82" s="129"/>
      <c r="AZ82" s="129"/>
      <c r="BA82" s="129"/>
      <c r="BB82" s="129"/>
      <c r="BC82" s="129"/>
      <c r="BD82" s="129"/>
      <c r="BE82" s="129"/>
      <c r="BF82" s="129"/>
      <c r="BG82" s="129"/>
      <c r="BH82" s="129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  <c r="CL82" s="116"/>
      <c r="CM82" s="116"/>
      <c r="CN82" s="116"/>
      <c r="CO82" s="116"/>
      <c r="CP82" s="116"/>
    </row>
    <row r="83" spans="1:94" ht="19.5" customHeight="1">
      <c r="A83" s="116"/>
      <c r="B83" s="116"/>
      <c r="C83" s="116"/>
      <c r="D83" s="116"/>
      <c r="E83" s="116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16"/>
      <c r="CC83" s="116"/>
      <c r="CD83" s="116"/>
      <c r="CE83" s="116"/>
      <c r="CF83" s="116"/>
      <c r="CG83" s="116"/>
      <c r="CH83" s="116"/>
      <c r="CI83" s="116"/>
      <c r="CJ83" s="116"/>
      <c r="CK83" s="116"/>
      <c r="CL83" s="116"/>
      <c r="CM83" s="116"/>
      <c r="CN83" s="116"/>
      <c r="CO83" s="116"/>
      <c r="CP83" s="116"/>
    </row>
    <row r="84" spans="1:94" ht="19.5" customHeight="1">
      <c r="A84" s="116"/>
      <c r="B84" s="116"/>
      <c r="C84" s="116"/>
      <c r="D84" s="116"/>
      <c r="E84" s="116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16"/>
      <c r="CC84" s="116"/>
      <c r="CD84" s="116"/>
      <c r="CE84" s="116"/>
      <c r="CF84" s="116"/>
      <c r="CG84" s="116"/>
      <c r="CH84" s="116"/>
      <c r="CI84" s="116"/>
      <c r="CJ84" s="116"/>
      <c r="CK84" s="116"/>
      <c r="CL84" s="116"/>
      <c r="CM84" s="116"/>
      <c r="CN84" s="116"/>
      <c r="CO84" s="116"/>
      <c r="CP84" s="116"/>
    </row>
    <row r="85" spans="1:94" ht="19.5" customHeight="1">
      <c r="A85" s="116"/>
      <c r="B85" s="116"/>
      <c r="C85" s="116"/>
      <c r="D85" s="116"/>
      <c r="E85" s="116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16"/>
      <c r="CC85" s="116"/>
      <c r="CD85" s="116"/>
      <c r="CE85" s="116"/>
      <c r="CF85" s="116"/>
      <c r="CG85" s="116"/>
      <c r="CH85" s="116"/>
      <c r="CI85" s="116"/>
      <c r="CJ85" s="116"/>
      <c r="CK85" s="116"/>
      <c r="CL85" s="116"/>
      <c r="CM85" s="116"/>
      <c r="CN85" s="116"/>
      <c r="CO85" s="116"/>
      <c r="CP85" s="116"/>
    </row>
    <row r="86" spans="1:94" ht="19.5" customHeight="1">
      <c r="A86" s="116"/>
      <c r="B86" s="116"/>
      <c r="C86" s="116"/>
      <c r="D86" s="116"/>
      <c r="E86" s="116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16"/>
      <c r="CC86" s="116"/>
      <c r="CD86" s="116"/>
      <c r="CE86" s="116"/>
      <c r="CF86" s="116"/>
      <c r="CG86" s="116"/>
      <c r="CH86" s="116"/>
      <c r="CI86" s="116"/>
      <c r="CJ86" s="116"/>
      <c r="CK86" s="116"/>
      <c r="CL86" s="116"/>
      <c r="CM86" s="116"/>
      <c r="CN86" s="116"/>
      <c r="CO86" s="116"/>
      <c r="CP86" s="116"/>
    </row>
    <row r="87" spans="1:94" ht="19.5" customHeight="1">
      <c r="A87" s="116"/>
      <c r="B87" s="116"/>
      <c r="C87" s="116"/>
      <c r="D87" s="116"/>
      <c r="E87" s="116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16"/>
      <c r="CC87" s="116"/>
      <c r="CD87" s="116"/>
      <c r="CE87" s="116"/>
      <c r="CF87" s="116"/>
      <c r="CG87" s="116"/>
      <c r="CH87" s="116"/>
      <c r="CI87" s="116"/>
      <c r="CJ87" s="116"/>
      <c r="CK87" s="116"/>
      <c r="CL87" s="116"/>
      <c r="CM87" s="116"/>
      <c r="CN87" s="116"/>
      <c r="CO87" s="116"/>
      <c r="CP87" s="116"/>
    </row>
    <row r="88" spans="1:94" ht="19.5" customHeight="1">
      <c r="A88" s="116"/>
      <c r="B88" s="116"/>
      <c r="C88" s="116"/>
      <c r="D88" s="116"/>
      <c r="E88" s="116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29"/>
      <c r="AN88" s="129"/>
      <c r="AO88" s="129"/>
      <c r="AP88" s="129"/>
      <c r="AQ88" s="129"/>
      <c r="AR88" s="129"/>
      <c r="AS88" s="129"/>
      <c r="AT88" s="129"/>
      <c r="AU88" s="129"/>
      <c r="AV88" s="129"/>
      <c r="AW88" s="129"/>
      <c r="AX88" s="129"/>
      <c r="AY88" s="129"/>
      <c r="AZ88" s="129"/>
      <c r="BA88" s="129"/>
      <c r="BB88" s="129"/>
      <c r="BC88" s="129"/>
      <c r="BD88" s="129"/>
      <c r="BE88" s="129"/>
      <c r="BF88" s="129"/>
      <c r="BG88" s="129"/>
      <c r="BH88" s="129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16"/>
      <c r="CC88" s="116"/>
      <c r="CD88" s="116"/>
      <c r="CE88" s="116"/>
      <c r="CF88" s="116"/>
      <c r="CG88" s="116"/>
      <c r="CH88" s="116"/>
      <c r="CI88" s="116"/>
      <c r="CJ88" s="116"/>
      <c r="CK88" s="116"/>
      <c r="CL88" s="116"/>
      <c r="CM88" s="116"/>
      <c r="CN88" s="116"/>
      <c r="CO88" s="116"/>
      <c r="CP88" s="116"/>
    </row>
    <row r="89" spans="1:94" ht="19.5" customHeight="1">
      <c r="A89" s="116"/>
      <c r="B89" s="116"/>
      <c r="C89" s="116"/>
      <c r="D89" s="116"/>
      <c r="E89" s="116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29"/>
      <c r="AE89" s="129"/>
      <c r="AF89" s="129"/>
      <c r="AG89" s="129"/>
      <c r="AH89" s="129"/>
      <c r="AI89" s="129"/>
      <c r="AJ89" s="129"/>
      <c r="AK89" s="129"/>
      <c r="AL89" s="129"/>
      <c r="AM89" s="129"/>
      <c r="AN89" s="129"/>
      <c r="AO89" s="129"/>
      <c r="AP89" s="129"/>
      <c r="AQ89" s="129"/>
      <c r="AR89" s="129"/>
      <c r="AS89" s="129"/>
      <c r="AT89" s="129"/>
      <c r="AU89" s="129"/>
      <c r="AV89" s="129"/>
      <c r="AW89" s="129"/>
      <c r="AX89" s="129"/>
      <c r="AY89" s="129"/>
      <c r="AZ89" s="129"/>
      <c r="BA89" s="129"/>
      <c r="BB89" s="129"/>
      <c r="BC89" s="129"/>
      <c r="BD89" s="129"/>
      <c r="BE89" s="129"/>
      <c r="BF89" s="129"/>
      <c r="BG89" s="129"/>
      <c r="BH89" s="129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16"/>
      <c r="CC89" s="116"/>
      <c r="CD89" s="116"/>
      <c r="CE89" s="116"/>
      <c r="CF89" s="116"/>
      <c r="CG89" s="116"/>
      <c r="CH89" s="116"/>
      <c r="CI89" s="116"/>
      <c r="CJ89" s="116"/>
      <c r="CK89" s="116"/>
      <c r="CL89" s="116"/>
      <c r="CM89" s="116"/>
      <c r="CN89" s="116"/>
      <c r="CO89" s="116"/>
      <c r="CP89" s="116"/>
    </row>
    <row r="90" spans="1:94" ht="19.5" customHeight="1">
      <c r="A90" s="116"/>
      <c r="B90" s="116"/>
      <c r="C90" s="116"/>
      <c r="D90" s="116"/>
      <c r="E90" s="116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  <c r="AF90" s="129"/>
      <c r="AG90" s="129"/>
      <c r="AH90" s="129"/>
      <c r="AI90" s="129"/>
      <c r="AJ90" s="129"/>
      <c r="AK90" s="129"/>
      <c r="AL90" s="129"/>
      <c r="AM90" s="129"/>
      <c r="AN90" s="129"/>
      <c r="AO90" s="129"/>
      <c r="AP90" s="129"/>
      <c r="AQ90" s="129"/>
      <c r="AR90" s="129"/>
      <c r="AS90" s="129"/>
      <c r="AT90" s="129"/>
      <c r="AU90" s="129"/>
      <c r="AV90" s="129"/>
      <c r="AW90" s="129"/>
      <c r="AX90" s="129"/>
      <c r="AY90" s="129"/>
      <c r="AZ90" s="129"/>
      <c r="BA90" s="129"/>
      <c r="BB90" s="129"/>
      <c r="BC90" s="129"/>
      <c r="BD90" s="129"/>
      <c r="BE90" s="129"/>
      <c r="BF90" s="129"/>
      <c r="BG90" s="129"/>
      <c r="BH90" s="129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  <c r="CL90" s="116"/>
      <c r="CM90" s="116"/>
      <c r="CN90" s="116"/>
      <c r="CO90" s="116"/>
      <c r="CP90" s="116"/>
    </row>
    <row r="91" spans="1:94" ht="19.5" customHeight="1">
      <c r="A91" s="116"/>
      <c r="B91" s="116"/>
      <c r="C91" s="116"/>
      <c r="D91" s="116"/>
      <c r="E91" s="116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  <c r="AJ91" s="129"/>
      <c r="AK91" s="129"/>
      <c r="AL91" s="129"/>
      <c r="AM91" s="129"/>
      <c r="AN91" s="129"/>
      <c r="AO91" s="129"/>
      <c r="AP91" s="129"/>
      <c r="AQ91" s="129"/>
      <c r="AR91" s="129"/>
      <c r="AS91" s="129"/>
      <c r="AT91" s="129"/>
      <c r="AU91" s="129"/>
      <c r="AV91" s="129"/>
      <c r="AW91" s="129"/>
      <c r="AX91" s="129"/>
      <c r="AY91" s="129"/>
      <c r="AZ91" s="129"/>
      <c r="BA91" s="129"/>
      <c r="BB91" s="129"/>
      <c r="BC91" s="129"/>
      <c r="BD91" s="129"/>
      <c r="BE91" s="129"/>
      <c r="BF91" s="129"/>
      <c r="BG91" s="129"/>
      <c r="BH91" s="129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16"/>
      <c r="CC91" s="116"/>
      <c r="CD91" s="116"/>
      <c r="CE91" s="116"/>
      <c r="CF91" s="116"/>
      <c r="CG91" s="116"/>
      <c r="CH91" s="116"/>
      <c r="CI91" s="116"/>
      <c r="CJ91" s="116"/>
      <c r="CK91" s="116"/>
      <c r="CL91" s="116"/>
      <c r="CM91" s="116"/>
      <c r="CN91" s="116"/>
      <c r="CO91" s="116"/>
      <c r="CP91" s="116"/>
    </row>
    <row r="92" spans="1:94" ht="19.5" customHeight="1">
      <c r="A92" s="116"/>
      <c r="B92" s="116"/>
      <c r="C92" s="116"/>
      <c r="D92" s="116"/>
      <c r="E92" s="116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  <c r="AC92" s="129"/>
      <c r="AD92" s="129"/>
      <c r="AE92" s="129"/>
      <c r="AF92" s="129"/>
      <c r="AG92" s="129"/>
      <c r="AH92" s="129"/>
      <c r="AI92" s="129"/>
      <c r="AJ92" s="129"/>
      <c r="AK92" s="129"/>
      <c r="AL92" s="129"/>
      <c r="AM92" s="129"/>
      <c r="AN92" s="129"/>
      <c r="AO92" s="129"/>
      <c r="AP92" s="129"/>
      <c r="AQ92" s="129"/>
      <c r="AR92" s="129"/>
      <c r="AS92" s="129"/>
      <c r="AT92" s="129"/>
      <c r="AU92" s="129"/>
      <c r="AV92" s="129"/>
      <c r="AW92" s="129"/>
      <c r="AX92" s="129"/>
      <c r="AY92" s="129"/>
      <c r="AZ92" s="129"/>
      <c r="BA92" s="129"/>
      <c r="BB92" s="129"/>
      <c r="BC92" s="129"/>
      <c r="BD92" s="129"/>
      <c r="BE92" s="129"/>
      <c r="BF92" s="129"/>
      <c r="BG92" s="129"/>
      <c r="BH92" s="129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16"/>
      <c r="CC92" s="116"/>
      <c r="CD92" s="116"/>
      <c r="CE92" s="116"/>
      <c r="CF92" s="116"/>
      <c r="CG92" s="116"/>
      <c r="CH92" s="116"/>
      <c r="CI92" s="116"/>
      <c r="CJ92" s="116"/>
      <c r="CK92" s="116"/>
      <c r="CL92" s="116"/>
      <c r="CM92" s="116"/>
      <c r="CN92" s="116"/>
      <c r="CO92" s="116"/>
      <c r="CP92" s="116"/>
    </row>
    <row r="93" spans="1:94" ht="19.5" customHeight="1">
      <c r="A93" s="116"/>
      <c r="B93" s="116"/>
      <c r="C93" s="116"/>
      <c r="D93" s="116"/>
      <c r="E93" s="116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  <c r="AC93" s="129"/>
      <c r="AD93" s="129"/>
      <c r="AE93" s="129"/>
      <c r="AF93" s="129"/>
      <c r="AG93" s="129"/>
      <c r="AH93" s="129"/>
      <c r="AI93" s="129"/>
      <c r="AJ93" s="129"/>
      <c r="AK93" s="129"/>
      <c r="AL93" s="129"/>
      <c r="AM93" s="129"/>
      <c r="AN93" s="129"/>
      <c r="AO93" s="129"/>
      <c r="AP93" s="129"/>
      <c r="AQ93" s="129"/>
      <c r="AR93" s="129"/>
      <c r="AS93" s="129"/>
      <c r="AT93" s="129"/>
      <c r="AU93" s="129"/>
      <c r="AV93" s="129"/>
      <c r="AW93" s="129"/>
      <c r="AX93" s="129"/>
      <c r="AY93" s="129"/>
      <c r="AZ93" s="129"/>
      <c r="BA93" s="129"/>
      <c r="BB93" s="129"/>
      <c r="BC93" s="129"/>
      <c r="BD93" s="129"/>
      <c r="BE93" s="129"/>
      <c r="BF93" s="129"/>
      <c r="BG93" s="129"/>
      <c r="BH93" s="129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16"/>
      <c r="CC93" s="116"/>
      <c r="CD93" s="116"/>
      <c r="CE93" s="116"/>
      <c r="CF93" s="116"/>
      <c r="CG93" s="116"/>
      <c r="CH93" s="116"/>
      <c r="CI93" s="116"/>
      <c r="CJ93" s="116"/>
      <c r="CK93" s="116"/>
      <c r="CL93" s="116"/>
      <c r="CM93" s="116"/>
      <c r="CN93" s="116"/>
      <c r="CO93" s="116"/>
      <c r="CP93" s="116"/>
    </row>
    <row r="94" spans="1:94" ht="19.5" customHeight="1">
      <c r="A94" s="116"/>
      <c r="B94" s="116"/>
      <c r="C94" s="116"/>
      <c r="D94" s="116"/>
      <c r="E94" s="116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  <c r="AC94" s="129"/>
      <c r="AD94" s="129"/>
      <c r="AE94" s="129"/>
      <c r="AF94" s="129"/>
      <c r="AG94" s="129"/>
      <c r="AH94" s="129"/>
      <c r="AI94" s="129"/>
      <c r="AJ94" s="129"/>
      <c r="AK94" s="129"/>
      <c r="AL94" s="129"/>
      <c r="AM94" s="129"/>
      <c r="AN94" s="129"/>
      <c r="AO94" s="129"/>
      <c r="AP94" s="129"/>
      <c r="AQ94" s="129"/>
      <c r="AR94" s="129"/>
      <c r="AS94" s="129"/>
      <c r="AT94" s="129"/>
      <c r="AU94" s="129"/>
      <c r="AV94" s="129"/>
      <c r="AW94" s="129"/>
      <c r="AX94" s="129"/>
      <c r="AY94" s="129"/>
      <c r="AZ94" s="129"/>
      <c r="BA94" s="129"/>
      <c r="BB94" s="129"/>
      <c r="BC94" s="129"/>
      <c r="BD94" s="129"/>
      <c r="BE94" s="129"/>
      <c r="BF94" s="129"/>
      <c r="BG94" s="129"/>
      <c r="BH94" s="129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16"/>
      <c r="CC94" s="116"/>
      <c r="CD94" s="116"/>
      <c r="CE94" s="116"/>
      <c r="CF94" s="116"/>
      <c r="CG94" s="116"/>
      <c r="CH94" s="116"/>
      <c r="CI94" s="116"/>
      <c r="CJ94" s="116"/>
      <c r="CK94" s="116"/>
      <c r="CL94" s="116"/>
      <c r="CM94" s="116"/>
      <c r="CN94" s="116"/>
      <c r="CO94" s="116"/>
      <c r="CP94" s="116"/>
    </row>
    <row r="95" spans="1:94" ht="19.5" customHeight="1">
      <c r="A95" s="116"/>
      <c r="B95" s="116"/>
      <c r="C95" s="116"/>
      <c r="D95" s="116"/>
      <c r="E95" s="116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  <c r="AJ95" s="129"/>
      <c r="AK95" s="129"/>
      <c r="AL95" s="129"/>
      <c r="AM95" s="129"/>
      <c r="AN95" s="129"/>
      <c r="AO95" s="129"/>
      <c r="AP95" s="129"/>
      <c r="AQ95" s="129"/>
      <c r="AR95" s="129"/>
      <c r="AS95" s="129"/>
      <c r="AT95" s="129"/>
      <c r="AU95" s="129"/>
      <c r="AV95" s="129"/>
      <c r="AW95" s="129"/>
      <c r="AX95" s="129"/>
      <c r="AY95" s="129"/>
      <c r="AZ95" s="129"/>
      <c r="BA95" s="129"/>
      <c r="BB95" s="129"/>
      <c r="BC95" s="129"/>
      <c r="BD95" s="129"/>
      <c r="BE95" s="129"/>
      <c r="BF95" s="129"/>
      <c r="BG95" s="129"/>
      <c r="BH95" s="129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16"/>
      <c r="CC95" s="116"/>
      <c r="CD95" s="116"/>
      <c r="CE95" s="116"/>
      <c r="CF95" s="116"/>
      <c r="CG95" s="116"/>
      <c r="CH95" s="116"/>
      <c r="CI95" s="116"/>
      <c r="CJ95" s="116"/>
      <c r="CK95" s="116"/>
      <c r="CL95" s="116"/>
      <c r="CM95" s="116"/>
      <c r="CN95" s="116"/>
      <c r="CO95" s="116"/>
      <c r="CP95" s="116"/>
    </row>
    <row r="96" spans="1:94" ht="19.5" customHeight="1">
      <c r="A96" s="116"/>
      <c r="B96" s="116"/>
      <c r="C96" s="116"/>
      <c r="D96" s="116"/>
      <c r="E96" s="116"/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29"/>
      <c r="AB96" s="129"/>
      <c r="AC96" s="129"/>
      <c r="AD96" s="129"/>
      <c r="AE96" s="129"/>
      <c r="AF96" s="129"/>
      <c r="AG96" s="129"/>
      <c r="AH96" s="129"/>
      <c r="AI96" s="129"/>
      <c r="AJ96" s="129"/>
      <c r="AK96" s="129"/>
      <c r="AL96" s="129"/>
      <c r="AM96" s="129"/>
      <c r="AN96" s="129"/>
      <c r="AO96" s="129"/>
      <c r="AP96" s="129"/>
      <c r="AQ96" s="129"/>
      <c r="AR96" s="129"/>
      <c r="AS96" s="129"/>
      <c r="AT96" s="129"/>
      <c r="AU96" s="129"/>
      <c r="AV96" s="129"/>
      <c r="AW96" s="129"/>
      <c r="AX96" s="129"/>
      <c r="AY96" s="129"/>
      <c r="AZ96" s="129"/>
      <c r="BA96" s="129"/>
      <c r="BB96" s="129"/>
      <c r="BC96" s="129"/>
      <c r="BD96" s="129"/>
      <c r="BE96" s="129"/>
      <c r="BF96" s="129"/>
      <c r="BG96" s="129"/>
      <c r="BH96" s="129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16"/>
      <c r="CC96" s="116"/>
      <c r="CD96" s="116"/>
      <c r="CE96" s="116"/>
      <c r="CF96" s="116"/>
      <c r="CG96" s="116"/>
      <c r="CH96" s="116"/>
      <c r="CI96" s="116"/>
      <c r="CJ96" s="116"/>
      <c r="CK96" s="116"/>
      <c r="CL96" s="116"/>
      <c r="CM96" s="116"/>
      <c r="CN96" s="116"/>
      <c r="CO96" s="116"/>
      <c r="CP96" s="116"/>
    </row>
    <row r="97" spans="1:94" ht="19.5" customHeight="1">
      <c r="A97" s="116"/>
      <c r="B97" s="116"/>
      <c r="C97" s="116"/>
      <c r="D97" s="116"/>
      <c r="E97" s="116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  <c r="AA97" s="129"/>
      <c r="AB97" s="129"/>
      <c r="AC97" s="129"/>
      <c r="AD97" s="129"/>
      <c r="AE97" s="129"/>
      <c r="AF97" s="129"/>
      <c r="AG97" s="129"/>
      <c r="AH97" s="129"/>
      <c r="AI97" s="129"/>
      <c r="AJ97" s="129"/>
      <c r="AK97" s="129"/>
      <c r="AL97" s="129"/>
      <c r="AM97" s="129"/>
      <c r="AN97" s="129"/>
      <c r="AO97" s="129"/>
      <c r="AP97" s="129"/>
      <c r="AQ97" s="129"/>
      <c r="AR97" s="129"/>
      <c r="AS97" s="129"/>
      <c r="AT97" s="129"/>
      <c r="AU97" s="129"/>
      <c r="AV97" s="129"/>
      <c r="AW97" s="129"/>
      <c r="AX97" s="129"/>
      <c r="AY97" s="129"/>
      <c r="AZ97" s="129"/>
      <c r="BA97" s="129"/>
      <c r="BB97" s="129"/>
      <c r="BC97" s="129"/>
      <c r="BD97" s="129"/>
      <c r="BE97" s="129"/>
      <c r="BF97" s="129"/>
      <c r="BG97" s="129"/>
      <c r="BH97" s="129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16"/>
      <c r="CC97" s="116"/>
      <c r="CD97" s="116"/>
      <c r="CE97" s="116"/>
      <c r="CF97" s="116"/>
      <c r="CG97" s="116"/>
      <c r="CH97" s="116"/>
      <c r="CI97" s="116"/>
      <c r="CJ97" s="116"/>
      <c r="CK97" s="116"/>
      <c r="CL97" s="116"/>
      <c r="CM97" s="116"/>
      <c r="CN97" s="116"/>
      <c r="CO97" s="116"/>
      <c r="CP97" s="116"/>
    </row>
    <row r="98" spans="1:94" ht="19.5" customHeight="1">
      <c r="A98" s="116"/>
      <c r="B98" s="116"/>
      <c r="C98" s="116"/>
      <c r="D98" s="116"/>
      <c r="E98" s="116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  <c r="AA98" s="129"/>
      <c r="AB98" s="129"/>
      <c r="AC98" s="129"/>
      <c r="AD98" s="129"/>
      <c r="AE98" s="129"/>
      <c r="AF98" s="129"/>
      <c r="AG98" s="129"/>
      <c r="AH98" s="129"/>
      <c r="AI98" s="129"/>
      <c r="AJ98" s="129"/>
      <c r="AK98" s="129"/>
      <c r="AL98" s="129"/>
      <c r="AM98" s="129"/>
      <c r="AN98" s="129"/>
      <c r="AO98" s="129"/>
      <c r="AP98" s="129"/>
      <c r="AQ98" s="129"/>
      <c r="AR98" s="129"/>
      <c r="AS98" s="129"/>
      <c r="AT98" s="129"/>
      <c r="AU98" s="129"/>
      <c r="AV98" s="129"/>
      <c r="AW98" s="129"/>
      <c r="AX98" s="129"/>
      <c r="AY98" s="129"/>
      <c r="AZ98" s="129"/>
      <c r="BA98" s="129"/>
      <c r="BB98" s="129"/>
      <c r="BC98" s="129"/>
      <c r="BD98" s="129"/>
      <c r="BE98" s="129"/>
      <c r="BF98" s="129"/>
      <c r="BG98" s="129"/>
      <c r="BH98" s="129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  <c r="CL98" s="116"/>
      <c r="CM98" s="116"/>
      <c r="CN98" s="116"/>
      <c r="CO98" s="116"/>
      <c r="CP98" s="116"/>
    </row>
    <row r="99" spans="1:94" ht="19.5" customHeight="1">
      <c r="A99" s="116"/>
      <c r="B99" s="116"/>
      <c r="C99" s="116"/>
      <c r="D99" s="116"/>
      <c r="E99" s="116"/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  <c r="AA99" s="129"/>
      <c r="AB99" s="129"/>
      <c r="AC99" s="129"/>
      <c r="AD99" s="129"/>
      <c r="AE99" s="129"/>
      <c r="AF99" s="129"/>
      <c r="AG99" s="129"/>
      <c r="AH99" s="129"/>
      <c r="AI99" s="129"/>
      <c r="AJ99" s="129"/>
      <c r="AK99" s="129"/>
      <c r="AL99" s="129"/>
      <c r="AM99" s="129"/>
      <c r="AN99" s="129"/>
      <c r="AO99" s="129"/>
      <c r="AP99" s="129"/>
      <c r="AQ99" s="129"/>
      <c r="AR99" s="129"/>
      <c r="AS99" s="129"/>
      <c r="AT99" s="129"/>
      <c r="AU99" s="129"/>
      <c r="AV99" s="129"/>
      <c r="AW99" s="129"/>
      <c r="AX99" s="129"/>
      <c r="AY99" s="129"/>
      <c r="AZ99" s="129"/>
      <c r="BA99" s="129"/>
      <c r="BB99" s="129"/>
      <c r="BC99" s="129"/>
      <c r="BD99" s="129"/>
      <c r="BE99" s="129"/>
      <c r="BF99" s="129"/>
      <c r="BG99" s="129"/>
      <c r="BH99" s="129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16"/>
      <c r="CC99" s="116"/>
      <c r="CD99" s="116"/>
      <c r="CE99" s="116"/>
      <c r="CF99" s="116"/>
      <c r="CG99" s="116"/>
      <c r="CH99" s="116"/>
      <c r="CI99" s="116"/>
      <c r="CJ99" s="116"/>
      <c r="CK99" s="116"/>
      <c r="CL99" s="116"/>
      <c r="CM99" s="116"/>
      <c r="CN99" s="116"/>
      <c r="CO99" s="116"/>
      <c r="CP99" s="116"/>
    </row>
    <row r="100" spans="1:94" ht="19.5" customHeight="1">
      <c r="A100" s="116"/>
      <c r="B100" s="116"/>
      <c r="C100" s="116"/>
      <c r="D100" s="116"/>
      <c r="E100" s="116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  <c r="AA100" s="129"/>
      <c r="AB100" s="129"/>
      <c r="AC100" s="129"/>
      <c r="AD100" s="129"/>
      <c r="AE100" s="129"/>
      <c r="AF100" s="129"/>
      <c r="AG100" s="129"/>
      <c r="AH100" s="129"/>
      <c r="AI100" s="129"/>
      <c r="AJ100" s="129"/>
      <c r="AK100" s="129"/>
      <c r="AL100" s="129"/>
      <c r="AM100" s="129"/>
      <c r="AN100" s="129"/>
      <c r="AO100" s="129"/>
      <c r="AP100" s="129"/>
      <c r="AQ100" s="129"/>
      <c r="AR100" s="129"/>
      <c r="AS100" s="129"/>
      <c r="AT100" s="129"/>
      <c r="AU100" s="129"/>
      <c r="AV100" s="129"/>
      <c r="AW100" s="129"/>
      <c r="AX100" s="129"/>
      <c r="AY100" s="129"/>
      <c r="AZ100" s="129"/>
      <c r="BA100" s="129"/>
      <c r="BB100" s="129"/>
      <c r="BC100" s="129"/>
      <c r="BD100" s="129"/>
      <c r="BE100" s="129"/>
      <c r="BF100" s="129"/>
      <c r="BG100" s="129"/>
      <c r="BH100" s="129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16"/>
      <c r="CC100" s="116"/>
      <c r="CD100" s="116"/>
      <c r="CE100" s="116"/>
      <c r="CF100" s="116"/>
      <c r="CG100" s="116"/>
      <c r="CH100" s="116"/>
      <c r="CI100" s="116"/>
      <c r="CJ100" s="116"/>
      <c r="CK100" s="116"/>
      <c r="CL100" s="116"/>
      <c r="CM100" s="116"/>
      <c r="CN100" s="116"/>
      <c r="CO100" s="116"/>
      <c r="CP100" s="116"/>
    </row>
    <row r="101" spans="1:94" ht="19.5" customHeight="1">
      <c r="A101" s="116"/>
      <c r="B101" s="116"/>
      <c r="C101" s="116"/>
      <c r="D101" s="116"/>
      <c r="E101" s="116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  <c r="AA101" s="129"/>
      <c r="AB101" s="129"/>
      <c r="AC101" s="129"/>
      <c r="AD101" s="129"/>
      <c r="AE101" s="129"/>
      <c r="AF101" s="129"/>
      <c r="AG101" s="129"/>
      <c r="AH101" s="129"/>
      <c r="AI101" s="129"/>
      <c r="AJ101" s="129"/>
      <c r="AK101" s="129"/>
      <c r="AL101" s="129"/>
      <c r="AM101" s="129"/>
      <c r="AN101" s="129"/>
      <c r="AO101" s="129"/>
      <c r="AP101" s="129"/>
      <c r="AQ101" s="129"/>
      <c r="AR101" s="129"/>
      <c r="AS101" s="129"/>
      <c r="AT101" s="129"/>
      <c r="AU101" s="129"/>
      <c r="AV101" s="129"/>
      <c r="AW101" s="129"/>
      <c r="AX101" s="129"/>
      <c r="AY101" s="129"/>
      <c r="AZ101" s="129"/>
      <c r="BA101" s="129"/>
      <c r="BB101" s="129"/>
      <c r="BC101" s="129"/>
      <c r="BD101" s="129"/>
      <c r="BE101" s="129"/>
      <c r="BF101" s="129"/>
      <c r="BG101" s="129"/>
      <c r="BH101" s="129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16"/>
      <c r="CC101" s="116"/>
      <c r="CD101" s="116"/>
      <c r="CE101" s="116"/>
      <c r="CF101" s="116"/>
      <c r="CG101" s="116"/>
      <c r="CH101" s="116"/>
      <c r="CI101" s="116"/>
      <c r="CJ101" s="116"/>
      <c r="CK101" s="116"/>
      <c r="CL101" s="116"/>
      <c r="CM101" s="116"/>
      <c r="CN101" s="116"/>
      <c r="CO101" s="116"/>
      <c r="CP101" s="116"/>
    </row>
    <row r="102" spans="1:94" ht="19.5" customHeight="1">
      <c r="A102" s="116"/>
      <c r="B102" s="116"/>
      <c r="C102" s="116"/>
      <c r="D102" s="116"/>
      <c r="E102" s="116"/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  <c r="AA102" s="129"/>
      <c r="AB102" s="129"/>
      <c r="AC102" s="129"/>
      <c r="AD102" s="129"/>
      <c r="AE102" s="129"/>
      <c r="AF102" s="129"/>
      <c r="AG102" s="129"/>
      <c r="AH102" s="129"/>
      <c r="AI102" s="129"/>
      <c r="AJ102" s="129"/>
      <c r="AK102" s="129"/>
      <c r="AL102" s="129"/>
      <c r="AM102" s="129"/>
      <c r="AN102" s="129"/>
      <c r="AO102" s="129"/>
      <c r="AP102" s="129"/>
      <c r="AQ102" s="129"/>
      <c r="AR102" s="129"/>
      <c r="AS102" s="129"/>
      <c r="AT102" s="129"/>
      <c r="AU102" s="129"/>
      <c r="AV102" s="129"/>
      <c r="AW102" s="129"/>
      <c r="AX102" s="129"/>
      <c r="AY102" s="129"/>
      <c r="AZ102" s="129"/>
      <c r="BA102" s="129"/>
      <c r="BB102" s="129"/>
      <c r="BC102" s="129"/>
      <c r="BD102" s="129"/>
      <c r="BE102" s="129"/>
      <c r="BF102" s="129"/>
      <c r="BG102" s="129"/>
      <c r="BH102" s="129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16"/>
      <c r="CC102" s="116"/>
      <c r="CD102" s="116"/>
      <c r="CE102" s="116"/>
      <c r="CF102" s="116"/>
      <c r="CG102" s="116"/>
      <c r="CH102" s="116"/>
      <c r="CI102" s="116"/>
      <c r="CJ102" s="116"/>
      <c r="CK102" s="116"/>
      <c r="CL102" s="116"/>
      <c r="CM102" s="116"/>
      <c r="CN102" s="116"/>
      <c r="CO102" s="116"/>
      <c r="CP102" s="116"/>
    </row>
    <row r="103" spans="1:94" ht="19.5" customHeight="1">
      <c r="A103" s="116"/>
      <c r="B103" s="116"/>
      <c r="C103" s="116"/>
      <c r="D103" s="116"/>
      <c r="E103" s="116"/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  <c r="AA103" s="129"/>
      <c r="AB103" s="129"/>
      <c r="AC103" s="129"/>
      <c r="AD103" s="129"/>
      <c r="AE103" s="129"/>
      <c r="AF103" s="129"/>
      <c r="AG103" s="129"/>
      <c r="AH103" s="129"/>
      <c r="AI103" s="129"/>
      <c r="AJ103" s="129"/>
      <c r="AK103" s="129"/>
      <c r="AL103" s="129"/>
      <c r="AM103" s="129"/>
      <c r="AN103" s="129"/>
      <c r="AO103" s="129"/>
      <c r="AP103" s="129"/>
      <c r="AQ103" s="129"/>
      <c r="AR103" s="129"/>
      <c r="AS103" s="129"/>
      <c r="AT103" s="129"/>
      <c r="AU103" s="129"/>
      <c r="AV103" s="129"/>
      <c r="AW103" s="129"/>
      <c r="AX103" s="129"/>
      <c r="AY103" s="129"/>
      <c r="AZ103" s="129"/>
      <c r="BA103" s="129"/>
      <c r="BB103" s="129"/>
      <c r="BC103" s="129"/>
      <c r="BD103" s="129"/>
      <c r="BE103" s="129"/>
      <c r="BF103" s="129"/>
      <c r="BG103" s="129"/>
      <c r="BH103" s="129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16"/>
      <c r="CC103" s="116"/>
      <c r="CD103" s="116"/>
      <c r="CE103" s="116"/>
      <c r="CF103" s="116"/>
      <c r="CG103" s="116"/>
      <c r="CH103" s="116"/>
      <c r="CI103" s="116"/>
      <c r="CJ103" s="116"/>
      <c r="CK103" s="116"/>
      <c r="CL103" s="116"/>
      <c r="CM103" s="116"/>
      <c r="CN103" s="116"/>
      <c r="CO103" s="116"/>
      <c r="CP103" s="116"/>
    </row>
    <row r="104" spans="1:94" ht="19.5" customHeight="1">
      <c r="A104" s="116"/>
      <c r="B104" s="116"/>
      <c r="C104" s="116"/>
      <c r="D104" s="116"/>
      <c r="E104" s="116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  <c r="AA104" s="129"/>
      <c r="AB104" s="129"/>
      <c r="AC104" s="129"/>
      <c r="AD104" s="129"/>
      <c r="AE104" s="129"/>
      <c r="AF104" s="129"/>
      <c r="AG104" s="129"/>
      <c r="AH104" s="129"/>
      <c r="AI104" s="129"/>
      <c r="AJ104" s="129"/>
      <c r="AK104" s="129"/>
      <c r="AL104" s="129"/>
      <c r="AM104" s="129"/>
      <c r="AN104" s="129"/>
      <c r="AO104" s="129"/>
      <c r="AP104" s="129"/>
      <c r="AQ104" s="129"/>
      <c r="AR104" s="129"/>
      <c r="AS104" s="129"/>
      <c r="AT104" s="129"/>
      <c r="AU104" s="129"/>
      <c r="AV104" s="129"/>
      <c r="AW104" s="129"/>
      <c r="AX104" s="129"/>
      <c r="AY104" s="129"/>
      <c r="AZ104" s="129"/>
      <c r="BA104" s="129"/>
      <c r="BB104" s="129"/>
      <c r="BC104" s="129"/>
      <c r="BD104" s="129"/>
      <c r="BE104" s="129"/>
      <c r="BF104" s="129"/>
      <c r="BG104" s="129"/>
      <c r="BH104" s="129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16"/>
      <c r="CC104" s="116"/>
      <c r="CD104" s="116"/>
      <c r="CE104" s="116"/>
      <c r="CF104" s="116"/>
      <c r="CG104" s="116"/>
      <c r="CH104" s="116"/>
      <c r="CI104" s="116"/>
      <c r="CJ104" s="116"/>
      <c r="CK104" s="116"/>
      <c r="CL104" s="116"/>
      <c r="CM104" s="116"/>
      <c r="CN104" s="116"/>
      <c r="CO104" s="116"/>
      <c r="CP104" s="116"/>
    </row>
    <row r="105" spans="1:94" ht="19.5" customHeight="1">
      <c r="A105" s="116"/>
      <c r="B105" s="116"/>
      <c r="C105" s="116"/>
      <c r="D105" s="116"/>
      <c r="E105" s="116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  <c r="AA105" s="129"/>
      <c r="AB105" s="129"/>
      <c r="AC105" s="129"/>
      <c r="AD105" s="129"/>
      <c r="AE105" s="129"/>
      <c r="AF105" s="129"/>
      <c r="AG105" s="129"/>
      <c r="AH105" s="129"/>
      <c r="AI105" s="129"/>
      <c r="AJ105" s="129"/>
      <c r="AK105" s="129"/>
      <c r="AL105" s="129"/>
      <c r="AM105" s="129"/>
      <c r="AN105" s="129"/>
      <c r="AO105" s="129"/>
      <c r="AP105" s="129"/>
      <c r="AQ105" s="129"/>
      <c r="AR105" s="129"/>
      <c r="AS105" s="129"/>
      <c r="AT105" s="129"/>
      <c r="AU105" s="129"/>
      <c r="AV105" s="129"/>
      <c r="AW105" s="129"/>
      <c r="AX105" s="129"/>
      <c r="AY105" s="129"/>
      <c r="AZ105" s="129"/>
      <c r="BA105" s="129"/>
      <c r="BB105" s="129"/>
      <c r="BC105" s="129"/>
      <c r="BD105" s="129"/>
      <c r="BE105" s="129"/>
      <c r="BF105" s="129"/>
      <c r="BG105" s="129"/>
      <c r="BH105" s="129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16"/>
      <c r="CC105" s="116"/>
      <c r="CD105" s="116"/>
      <c r="CE105" s="116"/>
      <c r="CF105" s="116"/>
      <c r="CG105" s="116"/>
      <c r="CH105" s="116"/>
      <c r="CI105" s="116"/>
      <c r="CJ105" s="116"/>
      <c r="CK105" s="116"/>
      <c r="CL105" s="116"/>
      <c r="CM105" s="116"/>
      <c r="CN105" s="116"/>
      <c r="CO105" s="116"/>
      <c r="CP105" s="116"/>
    </row>
    <row r="106" spans="1:94" ht="19.5" customHeight="1">
      <c r="A106" s="116"/>
      <c r="B106" s="116"/>
      <c r="C106" s="116"/>
      <c r="D106" s="116"/>
      <c r="E106" s="116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  <c r="AA106" s="129"/>
      <c r="AB106" s="129"/>
      <c r="AC106" s="129"/>
      <c r="AD106" s="129"/>
      <c r="AE106" s="129"/>
      <c r="AF106" s="129"/>
      <c r="AG106" s="129"/>
      <c r="AH106" s="129"/>
      <c r="AI106" s="129"/>
      <c r="AJ106" s="129"/>
      <c r="AK106" s="129"/>
      <c r="AL106" s="129"/>
      <c r="AM106" s="129"/>
      <c r="AN106" s="129"/>
      <c r="AO106" s="129"/>
      <c r="AP106" s="129"/>
      <c r="AQ106" s="129"/>
      <c r="AR106" s="129"/>
      <c r="AS106" s="129"/>
      <c r="AT106" s="129"/>
      <c r="AU106" s="129"/>
      <c r="AV106" s="129"/>
      <c r="AW106" s="129"/>
      <c r="AX106" s="129"/>
      <c r="AY106" s="129"/>
      <c r="AZ106" s="129"/>
      <c r="BA106" s="129"/>
      <c r="BB106" s="129"/>
      <c r="BC106" s="129"/>
      <c r="BD106" s="129"/>
      <c r="BE106" s="129"/>
      <c r="BF106" s="129"/>
      <c r="BG106" s="129"/>
      <c r="BH106" s="129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  <c r="CL106" s="116"/>
      <c r="CM106" s="116"/>
      <c r="CN106" s="116"/>
      <c r="CO106" s="116"/>
      <c r="CP106" s="116"/>
    </row>
    <row r="107" spans="1:94" ht="19.5" customHeight="1">
      <c r="A107" s="116"/>
      <c r="B107" s="116"/>
      <c r="C107" s="116"/>
      <c r="D107" s="116"/>
      <c r="E107" s="116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29"/>
      <c r="AN107" s="129"/>
      <c r="AO107" s="129"/>
      <c r="AP107" s="129"/>
      <c r="AQ107" s="129"/>
      <c r="AR107" s="129"/>
      <c r="AS107" s="129"/>
      <c r="AT107" s="129"/>
      <c r="AU107" s="129"/>
      <c r="AV107" s="129"/>
      <c r="AW107" s="129"/>
      <c r="AX107" s="129"/>
      <c r="AY107" s="129"/>
      <c r="AZ107" s="129"/>
      <c r="BA107" s="129"/>
      <c r="BB107" s="129"/>
      <c r="BC107" s="129"/>
      <c r="BD107" s="129"/>
      <c r="BE107" s="129"/>
      <c r="BF107" s="129"/>
      <c r="BG107" s="129"/>
      <c r="BH107" s="129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16"/>
      <c r="CC107" s="116"/>
      <c r="CD107" s="116"/>
      <c r="CE107" s="116"/>
      <c r="CF107" s="116"/>
      <c r="CG107" s="116"/>
      <c r="CH107" s="116"/>
      <c r="CI107" s="116"/>
      <c r="CJ107" s="116"/>
      <c r="CK107" s="116"/>
      <c r="CL107" s="116"/>
      <c r="CM107" s="116"/>
      <c r="CN107" s="116"/>
      <c r="CO107" s="116"/>
      <c r="CP107" s="116"/>
    </row>
    <row r="108" spans="1:94" ht="19.5" customHeight="1">
      <c r="A108" s="116"/>
      <c r="B108" s="116"/>
      <c r="C108" s="116"/>
      <c r="D108" s="116"/>
      <c r="E108" s="116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29"/>
      <c r="AB108" s="129"/>
      <c r="AC108" s="129"/>
      <c r="AD108" s="129"/>
      <c r="AE108" s="129"/>
      <c r="AF108" s="129"/>
      <c r="AG108" s="129"/>
      <c r="AH108" s="129"/>
      <c r="AI108" s="129"/>
      <c r="AJ108" s="129"/>
      <c r="AK108" s="129"/>
      <c r="AL108" s="129"/>
      <c r="AM108" s="129"/>
      <c r="AN108" s="129"/>
      <c r="AO108" s="129"/>
      <c r="AP108" s="129"/>
      <c r="AQ108" s="129"/>
      <c r="AR108" s="129"/>
      <c r="AS108" s="129"/>
      <c r="AT108" s="129"/>
      <c r="AU108" s="129"/>
      <c r="AV108" s="129"/>
      <c r="AW108" s="129"/>
      <c r="AX108" s="129"/>
      <c r="AY108" s="129"/>
      <c r="AZ108" s="129"/>
      <c r="BA108" s="129"/>
      <c r="BB108" s="129"/>
      <c r="BC108" s="129"/>
      <c r="BD108" s="129"/>
      <c r="BE108" s="129"/>
      <c r="BF108" s="129"/>
      <c r="BG108" s="129"/>
      <c r="BH108" s="129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16"/>
      <c r="CC108" s="116"/>
      <c r="CD108" s="116"/>
      <c r="CE108" s="116"/>
      <c r="CF108" s="116"/>
      <c r="CG108" s="116"/>
      <c r="CH108" s="116"/>
      <c r="CI108" s="116"/>
      <c r="CJ108" s="116"/>
      <c r="CK108" s="116"/>
      <c r="CL108" s="116"/>
      <c r="CM108" s="116"/>
      <c r="CN108" s="116"/>
      <c r="CO108" s="116"/>
      <c r="CP108" s="116"/>
    </row>
    <row r="109" spans="1:94" ht="19.5" customHeight="1">
      <c r="A109" s="116"/>
      <c r="B109" s="116"/>
      <c r="C109" s="116"/>
      <c r="D109" s="116"/>
      <c r="E109" s="116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129"/>
      <c r="AN109" s="129"/>
      <c r="AO109" s="129"/>
      <c r="AP109" s="129"/>
      <c r="AQ109" s="129"/>
      <c r="AR109" s="129"/>
      <c r="AS109" s="129"/>
      <c r="AT109" s="129"/>
      <c r="AU109" s="129"/>
      <c r="AV109" s="129"/>
      <c r="AW109" s="129"/>
      <c r="AX109" s="129"/>
      <c r="AY109" s="129"/>
      <c r="AZ109" s="129"/>
      <c r="BA109" s="129"/>
      <c r="BB109" s="129"/>
      <c r="BC109" s="129"/>
      <c r="BD109" s="129"/>
      <c r="BE109" s="129"/>
      <c r="BF109" s="129"/>
      <c r="BG109" s="129"/>
      <c r="BH109" s="129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16"/>
      <c r="CC109" s="116"/>
      <c r="CD109" s="116"/>
      <c r="CE109" s="116"/>
      <c r="CF109" s="116"/>
      <c r="CG109" s="116"/>
      <c r="CH109" s="116"/>
      <c r="CI109" s="116"/>
      <c r="CJ109" s="116"/>
      <c r="CK109" s="116"/>
      <c r="CL109" s="116"/>
      <c r="CM109" s="116"/>
      <c r="CN109" s="116"/>
      <c r="CO109" s="116"/>
      <c r="CP109" s="116"/>
    </row>
    <row r="110" spans="1:94" ht="19.5" customHeight="1">
      <c r="A110" s="116"/>
      <c r="B110" s="116"/>
      <c r="C110" s="116"/>
      <c r="D110" s="116"/>
      <c r="E110" s="116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  <c r="AC110" s="129"/>
      <c r="AD110" s="129"/>
      <c r="AE110" s="129"/>
      <c r="AF110" s="129"/>
      <c r="AG110" s="129"/>
      <c r="AH110" s="129"/>
      <c r="AI110" s="129"/>
      <c r="AJ110" s="129"/>
      <c r="AK110" s="129"/>
      <c r="AL110" s="129"/>
      <c r="AM110" s="129"/>
      <c r="AN110" s="129"/>
      <c r="AO110" s="129"/>
      <c r="AP110" s="129"/>
      <c r="AQ110" s="129"/>
      <c r="AR110" s="129"/>
      <c r="AS110" s="129"/>
      <c r="AT110" s="129"/>
      <c r="AU110" s="129"/>
      <c r="AV110" s="129"/>
      <c r="AW110" s="129"/>
      <c r="AX110" s="129"/>
      <c r="AY110" s="129"/>
      <c r="AZ110" s="129"/>
      <c r="BA110" s="129"/>
      <c r="BB110" s="129"/>
      <c r="BC110" s="129"/>
      <c r="BD110" s="129"/>
      <c r="BE110" s="129"/>
      <c r="BF110" s="129"/>
      <c r="BG110" s="129"/>
      <c r="BH110" s="129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16"/>
      <c r="CC110" s="116"/>
      <c r="CD110" s="116"/>
      <c r="CE110" s="116"/>
      <c r="CF110" s="116"/>
      <c r="CG110" s="116"/>
      <c r="CH110" s="116"/>
      <c r="CI110" s="116"/>
      <c r="CJ110" s="116"/>
      <c r="CK110" s="116"/>
      <c r="CL110" s="116"/>
      <c r="CM110" s="116"/>
      <c r="CN110" s="116"/>
      <c r="CO110" s="116"/>
      <c r="CP110" s="116"/>
    </row>
    <row r="111" spans="1:94" ht="19.5" customHeight="1">
      <c r="A111" s="116"/>
      <c r="B111" s="116"/>
      <c r="C111" s="116"/>
      <c r="D111" s="116"/>
      <c r="E111" s="116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  <c r="AA111" s="129"/>
      <c r="AB111" s="129"/>
      <c r="AC111" s="129"/>
      <c r="AD111" s="129"/>
      <c r="AE111" s="129"/>
      <c r="AF111" s="129"/>
      <c r="AG111" s="129"/>
      <c r="AH111" s="129"/>
      <c r="AI111" s="129"/>
      <c r="AJ111" s="129"/>
      <c r="AK111" s="129"/>
      <c r="AL111" s="129"/>
      <c r="AM111" s="129"/>
      <c r="AN111" s="129"/>
      <c r="AO111" s="129"/>
      <c r="AP111" s="129"/>
      <c r="AQ111" s="129"/>
      <c r="AR111" s="129"/>
      <c r="AS111" s="129"/>
      <c r="AT111" s="129"/>
      <c r="AU111" s="129"/>
      <c r="AV111" s="129"/>
      <c r="AW111" s="129"/>
      <c r="AX111" s="129"/>
      <c r="AY111" s="129"/>
      <c r="AZ111" s="129"/>
      <c r="BA111" s="129"/>
      <c r="BB111" s="129"/>
      <c r="BC111" s="129"/>
      <c r="BD111" s="129"/>
      <c r="BE111" s="129"/>
      <c r="BF111" s="129"/>
      <c r="BG111" s="129"/>
      <c r="BH111" s="129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16"/>
      <c r="CC111" s="116"/>
      <c r="CD111" s="116"/>
      <c r="CE111" s="116"/>
      <c r="CF111" s="116"/>
      <c r="CG111" s="116"/>
      <c r="CH111" s="116"/>
      <c r="CI111" s="116"/>
      <c r="CJ111" s="116"/>
      <c r="CK111" s="116"/>
      <c r="CL111" s="116"/>
      <c r="CM111" s="116"/>
      <c r="CN111" s="116"/>
      <c r="CO111" s="116"/>
      <c r="CP111" s="116"/>
    </row>
    <row r="112" spans="1:94" ht="19.5" customHeight="1">
      <c r="A112" s="116"/>
      <c r="B112" s="116"/>
      <c r="C112" s="116"/>
      <c r="D112" s="116"/>
      <c r="E112" s="116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  <c r="AA112" s="129"/>
      <c r="AB112" s="129"/>
      <c r="AC112" s="129"/>
      <c r="AD112" s="129"/>
      <c r="AE112" s="129"/>
      <c r="AF112" s="129"/>
      <c r="AG112" s="129"/>
      <c r="AH112" s="129"/>
      <c r="AI112" s="129"/>
      <c r="AJ112" s="129"/>
      <c r="AK112" s="129"/>
      <c r="AL112" s="129"/>
      <c r="AM112" s="129"/>
      <c r="AN112" s="129"/>
      <c r="AO112" s="129"/>
      <c r="AP112" s="129"/>
      <c r="AQ112" s="129"/>
      <c r="AR112" s="129"/>
      <c r="AS112" s="129"/>
      <c r="AT112" s="129"/>
      <c r="AU112" s="129"/>
      <c r="AV112" s="129"/>
      <c r="AW112" s="129"/>
      <c r="AX112" s="129"/>
      <c r="AY112" s="129"/>
      <c r="AZ112" s="129"/>
      <c r="BA112" s="129"/>
      <c r="BB112" s="129"/>
      <c r="BC112" s="129"/>
      <c r="BD112" s="129"/>
      <c r="BE112" s="129"/>
      <c r="BF112" s="129"/>
      <c r="BG112" s="129"/>
      <c r="BH112" s="129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16"/>
      <c r="CC112" s="116"/>
      <c r="CD112" s="116"/>
      <c r="CE112" s="116"/>
      <c r="CF112" s="116"/>
      <c r="CG112" s="116"/>
      <c r="CH112" s="116"/>
      <c r="CI112" s="116"/>
      <c r="CJ112" s="116"/>
      <c r="CK112" s="116"/>
      <c r="CL112" s="116"/>
      <c r="CM112" s="116"/>
      <c r="CN112" s="116"/>
      <c r="CO112" s="116"/>
      <c r="CP112" s="116"/>
    </row>
    <row r="113" spans="1:94" ht="19.5" customHeight="1">
      <c r="A113" s="116"/>
      <c r="B113" s="116"/>
      <c r="C113" s="116"/>
      <c r="D113" s="116"/>
      <c r="E113" s="116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  <c r="AJ113" s="129"/>
      <c r="AK113" s="129"/>
      <c r="AL113" s="129"/>
      <c r="AM113" s="129"/>
      <c r="AN113" s="129"/>
      <c r="AO113" s="129"/>
      <c r="AP113" s="129"/>
      <c r="AQ113" s="129"/>
      <c r="AR113" s="129"/>
      <c r="AS113" s="129"/>
      <c r="AT113" s="129"/>
      <c r="AU113" s="129"/>
      <c r="AV113" s="129"/>
      <c r="AW113" s="129"/>
      <c r="AX113" s="129"/>
      <c r="AY113" s="129"/>
      <c r="AZ113" s="129"/>
      <c r="BA113" s="129"/>
      <c r="BB113" s="129"/>
      <c r="BC113" s="129"/>
      <c r="BD113" s="129"/>
      <c r="BE113" s="129"/>
      <c r="BF113" s="129"/>
      <c r="BG113" s="129"/>
      <c r="BH113" s="129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16"/>
      <c r="CC113" s="116"/>
      <c r="CD113" s="116"/>
      <c r="CE113" s="116"/>
      <c r="CF113" s="116"/>
      <c r="CG113" s="116"/>
      <c r="CH113" s="116"/>
      <c r="CI113" s="116"/>
      <c r="CJ113" s="116"/>
      <c r="CK113" s="116"/>
      <c r="CL113" s="116"/>
      <c r="CM113" s="116"/>
      <c r="CN113" s="116"/>
      <c r="CO113" s="116"/>
      <c r="CP113" s="116"/>
    </row>
    <row r="114" spans="1:94" ht="19.5" customHeight="1">
      <c r="A114" s="116"/>
      <c r="B114" s="116"/>
      <c r="C114" s="116"/>
      <c r="D114" s="116"/>
      <c r="E114" s="116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  <c r="AA114" s="129"/>
      <c r="AB114" s="129"/>
      <c r="AC114" s="129"/>
      <c r="AD114" s="129"/>
      <c r="AE114" s="129"/>
      <c r="AF114" s="129"/>
      <c r="AG114" s="129"/>
      <c r="AH114" s="129"/>
      <c r="AI114" s="129"/>
      <c r="AJ114" s="129"/>
      <c r="AK114" s="129"/>
      <c r="AL114" s="129"/>
      <c r="AM114" s="129"/>
      <c r="AN114" s="129"/>
      <c r="AO114" s="129"/>
      <c r="AP114" s="129"/>
      <c r="AQ114" s="129"/>
      <c r="AR114" s="129"/>
      <c r="AS114" s="129"/>
      <c r="AT114" s="129"/>
      <c r="AU114" s="129"/>
      <c r="AV114" s="129"/>
      <c r="AW114" s="129"/>
      <c r="AX114" s="129"/>
      <c r="AY114" s="129"/>
      <c r="AZ114" s="129"/>
      <c r="BA114" s="129"/>
      <c r="BB114" s="129"/>
      <c r="BC114" s="129"/>
      <c r="BD114" s="129"/>
      <c r="BE114" s="129"/>
      <c r="BF114" s="129"/>
      <c r="BG114" s="129"/>
      <c r="BH114" s="129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16"/>
      <c r="CC114" s="116"/>
      <c r="CD114" s="116"/>
      <c r="CE114" s="116"/>
      <c r="CF114" s="116"/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</row>
    <row r="115" spans="1:94" ht="19.5" customHeight="1">
      <c r="A115" s="116"/>
      <c r="B115" s="116"/>
      <c r="C115" s="116"/>
      <c r="D115" s="116"/>
      <c r="E115" s="116"/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  <c r="AA115" s="129"/>
      <c r="AB115" s="129"/>
      <c r="AC115" s="129"/>
      <c r="AD115" s="129"/>
      <c r="AE115" s="129"/>
      <c r="AF115" s="129"/>
      <c r="AG115" s="129"/>
      <c r="AH115" s="129"/>
      <c r="AI115" s="129"/>
      <c r="AJ115" s="129"/>
      <c r="AK115" s="129"/>
      <c r="AL115" s="129"/>
      <c r="AM115" s="129"/>
      <c r="AN115" s="129"/>
      <c r="AO115" s="129"/>
      <c r="AP115" s="129"/>
      <c r="AQ115" s="129"/>
      <c r="AR115" s="129"/>
      <c r="AS115" s="129"/>
      <c r="AT115" s="129"/>
      <c r="AU115" s="129"/>
      <c r="AV115" s="129"/>
      <c r="AW115" s="129"/>
      <c r="AX115" s="129"/>
      <c r="AY115" s="129"/>
      <c r="AZ115" s="129"/>
      <c r="BA115" s="129"/>
      <c r="BB115" s="129"/>
      <c r="BC115" s="129"/>
      <c r="BD115" s="129"/>
      <c r="BE115" s="129"/>
      <c r="BF115" s="129"/>
      <c r="BG115" s="129"/>
      <c r="BH115" s="129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16"/>
      <c r="CC115" s="116"/>
      <c r="CD115" s="116"/>
      <c r="CE115" s="116"/>
      <c r="CF115" s="116"/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</row>
    <row r="116" spans="1:94" ht="19.5" customHeight="1">
      <c r="A116" s="116"/>
      <c r="B116" s="116"/>
      <c r="C116" s="116"/>
      <c r="D116" s="116"/>
      <c r="E116" s="116"/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  <c r="AA116" s="129"/>
      <c r="AB116" s="129"/>
      <c r="AC116" s="129"/>
      <c r="AD116" s="129"/>
      <c r="AE116" s="129"/>
      <c r="AF116" s="129"/>
      <c r="AG116" s="129"/>
      <c r="AH116" s="129"/>
      <c r="AI116" s="129"/>
      <c r="AJ116" s="129"/>
      <c r="AK116" s="129"/>
      <c r="AL116" s="129"/>
      <c r="AM116" s="129"/>
      <c r="AN116" s="129"/>
      <c r="AO116" s="129"/>
      <c r="AP116" s="129"/>
      <c r="AQ116" s="129"/>
      <c r="AR116" s="129"/>
      <c r="AS116" s="129"/>
      <c r="AT116" s="129"/>
      <c r="AU116" s="129"/>
      <c r="AV116" s="129"/>
      <c r="AW116" s="129"/>
      <c r="AX116" s="129"/>
      <c r="AY116" s="129"/>
      <c r="AZ116" s="129"/>
      <c r="BA116" s="129"/>
      <c r="BB116" s="129"/>
      <c r="BC116" s="129"/>
      <c r="BD116" s="129"/>
      <c r="BE116" s="129"/>
      <c r="BF116" s="129"/>
      <c r="BG116" s="129"/>
      <c r="BH116" s="129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16"/>
      <c r="CC116" s="116"/>
      <c r="CD116" s="116"/>
      <c r="CE116" s="116"/>
      <c r="CF116" s="116"/>
      <c r="CG116" s="116"/>
      <c r="CH116" s="116"/>
      <c r="CI116" s="116"/>
      <c r="CJ116" s="116"/>
      <c r="CK116" s="116"/>
      <c r="CL116" s="116"/>
      <c r="CM116" s="116"/>
      <c r="CN116" s="116"/>
      <c r="CO116" s="116"/>
      <c r="CP116" s="116"/>
    </row>
    <row r="117" spans="1:94" ht="19.5" customHeight="1">
      <c r="A117" s="116"/>
      <c r="B117" s="116"/>
      <c r="C117" s="116"/>
      <c r="D117" s="116"/>
      <c r="E117" s="116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129"/>
      <c r="AN117" s="129"/>
      <c r="AO117" s="129"/>
      <c r="AP117" s="129"/>
      <c r="AQ117" s="129"/>
      <c r="AR117" s="129"/>
      <c r="AS117" s="129"/>
      <c r="AT117" s="129"/>
      <c r="AU117" s="129"/>
      <c r="AV117" s="129"/>
      <c r="AW117" s="129"/>
      <c r="AX117" s="129"/>
      <c r="AY117" s="129"/>
      <c r="AZ117" s="129"/>
      <c r="BA117" s="129"/>
      <c r="BB117" s="129"/>
      <c r="BC117" s="129"/>
      <c r="BD117" s="129"/>
      <c r="BE117" s="129"/>
      <c r="BF117" s="129"/>
      <c r="BG117" s="129"/>
      <c r="BH117" s="129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16"/>
      <c r="CC117" s="116"/>
      <c r="CD117" s="116"/>
      <c r="CE117" s="116"/>
      <c r="CF117" s="116"/>
      <c r="CG117" s="116"/>
      <c r="CH117" s="116"/>
      <c r="CI117" s="116"/>
      <c r="CJ117" s="116"/>
      <c r="CK117" s="116"/>
      <c r="CL117" s="116"/>
      <c r="CM117" s="116"/>
      <c r="CN117" s="116"/>
      <c r="CO117" s="116"/>
      <c r="CP117" s="116"/>
    </row>
    <row r="118" spans="1:94" ht="19.5" customHeight="1">
      <c r="A118" s="116"/>
      <c r="B118" s="116"/>
      <c r="C118" s="116"/>
      <c r="D118" s="116"/>
      <c r="E118" s="116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  <c r="AJ118" s="129"/>
      <c r="AK118" s="129"/>
      <c r="AL118" s="129"/>
      <c r="AM118" s="129"/>
      <c r="AN118" s="129"/>
      <c r="AO118" s="129"/>
      <c r="AP118" s="129"/>
      <c r="AQ118" s="129"/>
      <c r="AR118" s="129"/>
      <c r="AS118" s="129"/>
      <c r="AT118" s="129"/>
      <c r="AU118" s="129"/>
      <c r="AV118" s="129"/>
      <c r="AW118" s="129"/>
      <c r="AX118" s="129"/>
      <c r="AY118" s="129"/>
      <c r="AZ118" s="129"/>
      <c r="BA118" s="129"/>
      <c r="BB118" s="129"/>
      <c r="BC118" s="129"/>
      <c r="BD118" s="129"/>
      <c r="BE118" s="129"/>
      <c r="BF118" s="129"/>
      <c r="BG118" s="129"/>
      <c r="BH118" s="129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  <c r="CL118" s="116"/>
      <c r="CM118" s="116"/>
      <c r="CN118" s="116"/>
      <c r="CO118" s="116"/>
      <c r="CP118" s="116"/>
    </row>
    <row r="119" spans="1:94" ht="19.5" customHeight="1">
      <c r="A119" s="116"/>
      <c r="B119" s="116"/>
      <c r="C119" s="116"/>
      <c r="D119" s="116"/>
      <c r="E119" s="116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  <c r="AA119" s="129"/>
      <c r="AB119" s="129"/>
      <c r="AC119" s="129"/>
      <c r="AD119" s="129"/>
      <c r="AE119" s="129"/>
      <c r="AF119" s="129"/>
      <c r="AG119" s="129"/>
      <c r="AH119" s="129"/>
      <c r="AI119" s="129"/>
      <c r="AJ119" s="129"/>
      <c r="AK119" s="129"/>
      <c r="AL119" s="129"/>
      <c r="AM119" s="129"/>
      <c r="AN119" s="129"/>
      <c r="AO119" s="129"/>
      <c r="AP119" s="129"/>
      <c r="AQ119" s="129"/>
      <c r="AR119" s="129"/>
      <c r="AS119" s="129"/>
      <c r="AT119" s="129"/>
      <c r="AU119" s="129"/>
      <c r="AV119" s="129"/>
      <c r="AW119" s="129"/>
      <c r="AX119" s="129"/>
      <c r="AY119" s="129"/>
      <c r="AZ119" s="129"/>
      <c r="BA119" s="129"/>
      <c r="BB119" s="129"/>
      <c r="BC119" s="129"/>
      <c r="BD119" s="129"/>
      <c r="BE119" s="129"/>
      <c r="BF119" s="129"/>
      <c r="BG119" s="129"/>
      <c r="BH119" s="129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  <c r="CL119" s="116"/>
      <c r="CM119" s="116"/>
      <c r="CN119" s="116"/>
      <c r="CO119" s="116"/>
      <c r="CP119" s="116"/>
    </row>
    <row r="120" spans="1:94" ht="19.5" customHeight="1">
      <c r="A120" s="116"/>
      <c r="B120" s="116"/>
      <c r="C120" s="116"/>
      <c r="D120" s="116"/>
      <c r="E120" s="116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29"/>
      <c r="AB120" s="129"/>
      <c r="AC120" s="129"/>
      <c r="AD120" s="129"/>
      <c r="AE120" s="129"/>
      <c r="AF120" s="129"/>
      <c r="AG120" s="129"/>
      <c r="AH120" s="129"/>
      <c r="AI120" s="129"/>
      <c r="AJ120" s="129"/>
      <c r="AK120" s="129"/>
      <c r="AL120" s="129"/>
      <c r="AM120" s="129"/>
      <c r="AN120" s="129"/>
      <c r="AO120" s="129"/>
      <c r="AP120" s="129"/>
      <c r="AQ120" s="129"/>
      <c r="AR120" s="129"/>
      <c r="AS120" s="129"/>
      <c r="AT120" s="129"/>
      <c r="AU120" s="129"/>
      <c r="AV120" s="129"/>
      <c r="AW120" s="129"/>
      <c r="AX120" s="129"/>
      <c r="AY120" s="129"/>
      <c r="AZ120" s="129"/>
      <c r="BA120" s="129"/>
      <c r="BB120" s="129"/>
      <c r="BC120" s="129"/>
      <c r="BD120" s="129"/>
      <c r="BE120" s="129"/>
      <c r="BF120" s="129"/>
      <c r="BG120" s="129"/>
      <c r="BH120" s="129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</row>
    <row r="121" spans="1:94" ht="19.5" customHeight="1">
      <c r="A121" s="116"/>
      <c r="B121" s="116"/>
      <c r="C121" s="116"/>
      <c r="D121" s="116"/>
      <c r="E121" s="116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129"/>
      <c r="AN121" s="129"/>
      <c r="AO121" s="129"/>
      <c r="AP121" s="129"/>
      <c r="AQ121" s="129"/>
      <c r="AR121" s="129"/>
      <c r="AS121" s="129"/>
      <c r="AT121" s="129"/>
      <c r="AU121" s="129"/>
      <c r="AV121" s="129"/>
      <c r="AW121" s="129"/>
      <c r="AX121" s="129"/>
      <c r="AY121" s="129"/>
      <c r="AZ121" s="129"/>
      <c r="BA121" s="129"/>
      <c r="BB121" s="129"/>
      <c r="BC121" s="129"/>
      <c r="BD121" s="129"/>
      <c r="BE121" s="129"/>
      <c r="BF121" s="129"/>
      <c r="BG121" s="129"/>
      <c r="BH121" s="129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16"/>
      <c r="CC121" s="116"/>
      <c r="CD121" s="116"/>
      <c r="CE121" s="116"/>
      <c r="CF121" s="116"/>
      <c r="CG121" s="116"/>
      <c r="CH121" s="116"/>
      <c r="CI121" s="116"/>
      <c r="CJ121" s="116"/>
      <c r="CK121" s="116"/>
      <c r="CL121" s="116"/>
      <c r="CM121" s="116"/>
      <c r="CN121" s="116"/>
      <c r="CO121" s="116"/>
      <c r="CP121" s="116"/>
    </row>
    <row r="122" spans="1:94" ht="19.5" customHeight="1">
      <c r="A122" s="116"/>
      <c r="B122" s="116"/>
      <c r="C122" s="116"/>
      <c r="D122" s="116"/>
      <c r="E122" s="116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29"/>
      <c r="AN122" s="129"/>
      <c r="AO122" s="129"/>
      <c r="AP122" s="129"/>
      <c r="AQ122" s="129"/>
      <c r="AR122" s="129"/>
      <c r="AS122" s="129"/>
      <c r="AT122" s="129"/>
      <c r="AU122" s="129"/>
      <c r="AV122" s="129"/>
      <c r="AW122" s="129"/>
      <c r="AX122" s="129"/>
      <c r="AY122" s="129"/>
      <c r="AZ122" s="129"/>
      <c r="BA122" s="129"/>
      <c r="BB122" s="129"/>
      <c r="BC122" s="129"/>
      <c r="BD122" s="129"/>
      <c r="BE122" s="129"/>
      <c r="BF122" s="129"/>
      <c r="BG122" s="129"/>
      <c r="BH122" s="129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16"/>
      <c r="CC122" s="116"/>
      <c r="CD122" s="116"/>
      <c r="CE122" s="116"/>
      <c r="CF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</row>
    <row r="123" spans="1:94" ht="19.5" customHeight="1">
      <c r="A123" s="116"/>
      <c r="B123" s="116"/>
      <c r="C123" s="116"/>
      <c r="D123" s="116"/>
      <c r="E123" s="116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  <c r="AJ123" s="129"/>
      <c r="AK123" s="129"/>
      <c r="AL123" s="129"/>
      <c r="AM123" s="129"/>
      <c r="AN123" s="129"/>
      <c r="AO123" s="129"/>
      <c r="AP123" s="129"/>
      <c r="AQ123" s="129"/>
      <c r="AR123" s="129"/>
      <c r="AS123" s="129"/>
      <c r="AT123" s="129"/>
      <c r="AU123" s="129"/>
      <c r="AV123" s="129"/>
      <c r="AW123" s="129"/>
      <c r="AX123" s="129"/>
      <c r="AY123" s="129"/>
      <c r="AZ123" s="129"/>
      <c r="BA123" s="129"/>
      <c r="BB123" s="129"/>
      <c r="BC123" s="129"/>
      <c r="BD123" s="129"/>
      <c r="BE123" s="129"/>
      <c r="BF123" s="129"/>
      <c r="BG123" s="129"/>
      <c r="BH123" s="129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16"/>
      <c r="CC123" s="116"/>
      <c r="CD123" s="116"/>
      <c r="CE123" s="116"/>
      <c r="CF123" s="116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</row>
    <row r="124" spans="1:94" ht="19.5" customHeight="1">
      <c r="A124" s="116"/>
      <c r="B124" s="116"/>
      <c r="C124" s="116"/>
      <c r="D124" s="116"/>
      <c r="E124" s="116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  <c r="AA124" s="129"/>
      <c r="AB124" s="129"/>
      <c r="AC124" s="129"/>
      <c r="AD124" s="129"/>
      <c r="AE124" s="129"/>
      <c r="AF124" s="129"/>
      <c r="AG124" s="129"/>
      <c r="AH124" s="129"/>
      <c r="AI124" s="129"/>
      <c r="AJ124" s="129"/>
      <c r="AK124" s="129"/>
      <c r="AL124" s="129"/>
      <c r="AM124" s="129"/>
      <c r="AN124" s="129"/>
      <c r="AO124" s="129"/>
      <c r="AP124" s="129"/>
      <c r="AQ124" s="129"/>
      <c r="AR124" s="129"/>
      <c r="AS124" s="129"/>
      <c r="AT124" s="129"/>
      <c r="AU124" s="129"/>
      <c r="AV124" s="129"/>
      <c r="AW124" s="129"/>
      <c r="AX124" s="129"/>
      <c r="AY124" s="129"/>
      <c r="AZ124" s="129"/>
      <c r="BA124" s="129"/>
      <c r="BB124" s="129"/>
      <c r="BC124" s="129"/>
      <c r="BD124" s="129"/>
      <c r="BE124" s="129"/>
      <c r="BF124" s="129"/>
      <c r="BG124" s="129"/>
      <c r="BH124" s="129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16"/>
      <c r="CC124" s="116"/>
      <c r="CD124" s="116"/>
      <c r="CE124" s="116"/>
      <c r="CF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</row>
    <row r="125" spans="1:94" ht="19.5" customHeight="1">
      <c r="A125" s="116"/>
      <c r="B125" s="116"/>
      <c r="C125" s="116"/>
      <c r="D125" s="116"/>
      <c r="E125" s="116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129"/>
      <c r="AL125" s="129"/>
      <c r="AM125" s="129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29"/>
      <c r="AZ125" s="129"/>
      <c r="BA125" s="129"/>
      <c r="BB125" s="129"/>
      <c r="BC125" s="129"/>
      <c r="BD125" s="129"/>
      <c r="BE125" s="129"/>
      <c r="BF125" s="129"/>
      <c r="BG125" s="129"/>
      <c r="BH125" s="129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16"/>
      <c r="CC125" s="116"/>
      <c r="CD125" s="116"/>
      <c r="CE125" s="116"/>
      <c r="CF125" s="116"/>
      <c r="CG125" s="116"/>
      <c r="CH125" s="116"/>
      <c r="CI125" s="116"/>
      <c r="CJ125" s="116"/>
      <c r="CK125" s="116"/>
      <c r="CL125" s="116"/>
      <c r="CM125" s="116"/>
      <c r="CN125" s="116"/>
      <c r="CO125" s="116"/>
      <c r="CP125" s="116"/>
    </row>
    <row r="126" spans="1:94" ht="19.5" customHeight="1">
      <c r="A126" s="116"/>
      <c r="B126" s="116"/>
      <c r="C126" s="116"/>
      <c r="D126" s="116"/>
      <c r="E126" s="116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29"/>
      <c r="AL126" s="129"/>
      <c r="AM126" s="129"/>
      <c r="AN126" s="129"/>
      <c r="AO126" s="129"/>
      <c r="AP126" s="129"/>
      <c r="AQ126" s="129"/>
      <c r="AR126" s="129"/>
      <c r="AS126" s="129"/>
      <c r="AT126" s="129"/>
      <c r="AU126" s="129"/>
      <c r="AV126" s="129"/>
      <c r="AW126" s="129"/>
      <c r="AX126" s="129"/>
      <c r="AY126" s="129"/>
      <c r="AZ126" s="129"/>
      <c r="BA126" s="129"/>
      <c r="BB126" s="129"/>
      <c r="BC126" s="129"/>
      <c r="BD126" s="129"/>
      <c r="BE126" s="129"/>
      <c r="BF126" s="129"/>
      <c r="BG126" s="129"/>
      <c r="BH126" s="129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16"/>
      <c r="CC126" s="116"/>
      <c r="CD126" s="116"/>
      <c r="CE126" s="116"/>
      <c r="CF126" s="116"/>
      <c r="CG126" s="116"/>
      <c r="CH126" s="116"/>
      <c r="CI126" s="116"/>
      <c r="CJ126" s="116"/>
      <c r="CK126" s="116"/>
      <c r="CL126" s="116"/>
      <c r="CM126" s="116"/>
      <c r="CN126" s="116"/>
      <c r="CO126" s="116"/>
      <c r="CP126" s="116"/>
    </row>
    <row r="127" spans="1:94" ht="19.5" customHeight="1">
      <c r="A127" s="116"/>
      <c r="B127" s="116"/>
      <c r="C127" s="116"/>
      <c r="D127" s="116"/>
      <c r="E127" s="116"/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  <c r="AA127" s="129"/>
      <c r="AB127" s="129"/>
      <c r="AC127" s="129"/>
      <c r="AD127" s="129"/>
      <c r="AE127" s="129"/>
      <c r="AF127" s="129"/>
      <c r="AG127" s="129"/>
      <c r="AH127" s="129"/>
      <c r="AI127" s="129"/>
      <c r="AJ127" s="129"/>
      <c r="AK127" s="129"/>
      <c r="AL127" s="129"/>
      <c r="AM127" s="129"/>
      <c r="AN127" s="129"/>
      <c r="AO127" s="129"/>
      <c r="AP127" s="129"/>
      <c r="AQ127" s="129"/>
      <c r="AR127" s="129"/>
      <c r="AS127" s="129"/>
      <c r="AT127" s="129"/>
      <c r="AU127" s="129"/>
      <c r="AV127" s="129"/>
      <c r="AW127" s="129"/>
      <c r="AX127" s="129"/>
      <c r="AY127" s="129"/>
      <c r="AZ127" s="129"/>
      <c r="BA127" s="129"/>
      <c r="BB127" s="129"/>
      <c r="BC127" s="129"/>
      <c r="BD127" s="129"/>
      <c r="BE127" s="129"/>
      <c r="BF127" s="129"/>
      <c r="BG127" s="129"/>
      <c r="BH127" s="129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16"/>
      <c r="CC127" s="116"/>
      <c r="CD127" s="116"/>
      <c r="CE127" s="116"/>
      <c r="CF127" s="116"/>
      <c r="CG127" s="116"/>
      <c r="CH127" s="116"/>
      <c r="CI127" s="116"/>
      <c r="CJ127" s="116"/>
      <c r="CK127" s="116"/>
      <c r="CL127" s="116"/>
      <c r="CM127" s="116"/>
      <c r="CN127" s="116"/>
      <c r="CO127" s="116"/>
      <c r="CP127" s="116"/>
    </row>
    <row r="128" spans="1:94" ht="19.5" customHeight="1">
      <c r="A128" s="116"/>
      <c r="B128" s="116"/>
      <c r="C128" s="116"/>
      <c r="D128" s="116"/>
      <c r="E128" s="116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  <c r="AA128" s="129"/>
      <c r="AB128" s="129"/>
      <c r="AC128" s="129"/>
      <c r="AD128" s="129"/>
      <c r="AE128" s="129"/>
      <c r="AF128" s="129"/>
      <c r="AG128" s="129"/>
      <c r="AH128" s="129"/>
      <c r="AI128" s="129"/>
      <c r="AJ128" s="129"/>
      <c r="AK128" s="129"/>
      <c r="AL128" s="129"/>
      <c r="AM128" s="129"/>
      <c r="AN128" s="129"/>
      <c r="AO128" s="129"/>
      <c r="AP128" s="129"/>
      <c r="AQ128" s="129"/>
      <c r="AR128" s="129"/>
      <c r="AS128" s="129"/>
      <c r="AT128" s="129"/>
      <c r="AU128" s="129"/>
      <c r="AV128" s="129"/>
      <c r="AW128" s="129"/>
      <c r="AX128" s="129"/>
      <c r="AY128" s="129"/>
      <c r="AZ128" s="129"/>
      <c r="BA128" s="129"/>
      <c r="BB128" s="129"/>
      <c r="BC128" s="129"/>
      <c r="BD128" s="129"/>
      <c r="BE128" s="129"/>
      <c r="BF128" s="129"/>
      <c r="BG128" s="129"/>
      <c r="BH128" s="129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16"/>
      <c r="CC128" s="116"/>
      <c r="CD128" s="116"/>
      <c r="CE128" s="116"/>
      <c r="CF128" s="116"/>
      <c r="CG128" s="116"/>
      <c r="CH128" s="116"/>
      <c r="CI128" s="116"/>
      <c r="CJ128" s="116"/>
      <c r="CK128" s="116"/>
      <c r="CL128" s="116"/>
      <c r="CM128" s="116"/>
      <c r="CN128" s="116"/>
      <c r="CO128" s="116"/>
      <c r="CP128" s="116"/>
    </row>
    <row r="129" spans="1:94" ht="19.5" customHeight="1">
      <c r="A129" s="116"/>
      <c r="B129" s="116"/>
      <c r="C129" s="116"/>
      <c r="D129" s="116"/>
      <c r="E129" s="116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129"/>
      <c r="AM129" s="129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29"/>
      <c r="AZ129" s="129"/>
      <c r="BA129" s="129"/>
      <c r="BB129" s="129"/>
      <c r="BC129" s="129"/>
      <c r="BD129" s="129"/>
      <c r="BE129" s="129"/>
      <c r="BF129" s="129"/>
      <c r="BG129" s="129"/>
      <c r="BH129" s="129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16"/>
      <c r="CC129" s="116"/>
      <c r="CD129" s="116"/>
      <c r="CE129" s="116"/>
      <c r="CF129" s="116"/>
      <c r="CG129" s="116"/>
      <c r="CH129" s="116"/>
      <c r="CI129" s="116"/>
      <c r="CJ129" s="116"/>
      <c r="CK129" s="116"/>
      <c r="CL129" s="116"/>
      <c r="CM129" s="116"/>
      <c r="CN129" s="116"/>
      <c r="CO129" s="116"/>
      <c r="CP129" s="116"/>
    </row>
    <row r="130" spans="1:94" ht="19.5" customHeight="1">
      <c r="A130" s="116"/>
      <c r="B130" s="116"/>
      <c r="C130" s="116"/>
      <c r="D130" s="116"/>
      <c r="E130" s="116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  <c r="AA130" s="129"/>
      <c r="AB130" s="129"/>
      <c r="AC130" s="129"/>
      <c r="AD130" s="129"/>
      <c r="AE130" s="129"/>
      <c r="AF130" s="129"/>
      <c r="AG130" s="129"/>
      <c r="AH130" s="129"/>
      <c r="AI130" s="129"/>
      <c r="AJ130" s="129"/>
      <c r="AK130" s="129"/>
      <c r="AL130" s="129"/>
      <c r="AM130" s="129"/>
      <c r="AN130" s="129"/>
      <c r="AO130" s="129"/>
      <c r="AP130" s="129"/>
      <c r="AQ130" s="129"/>
      <c r="AR130" s="129"/>
      <c r="AS130" s="129"/>
      <c r="AT130" s="129"/>
      <c r="AU130" s="129"/>
      <c r="AV130" s="129"/>
      <c r="AW130" s="129"/>
      <c r="AX130" s="129"/>
      <c r="AY130" s="129"/>
      <c r="AZ130" s="129"/>
      <c r="BA130" s="129"/>
      <c r="BB130" s="129"/>
      <c r="BC130" s="129"/>
      <c r="BD130" s="129"/>
      <c r="BE130" s="129"/>
      <c r="BF130" s="129"/>
      <c r="BG130" s="129"/>
      <c r="BH130" s="129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16"/>
      <c r="CC130" s="116"/>
      <c r="CD130" s="116"/>
      <c r="CE130" s="116"/>
      <c r="CF130" s="116"/>
      <c r="CG130" s="116"/>
      <c r="CH130" s="116"/>
      <c r="CI130" s="116"/>
      <c r="CJ130" s="116"/>
      <c r="CK130" s="116"/>
      <c r="CL130" s="116"/>
      <c r="CM130" s="116"/>
      <c r="CN130" s="116"/>
      <c r="CO130" s="116"/>
      <c r="CP130" s="116"/>
    </row>
    <row r="131" spans="1:94" ht="19.5" customHeight="1">
      <c r="A131" s="116"/>
      <c r="B131" s="116"/>
      <c r="C131" s="116"/>
      <c r="D131" s="116"/>
      <c r="E131" s="116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29"/>
      <c r="AB131" s="129"/>
      <c r="AC131" s="129"/>
      <c r="AD131" s="129"/>
      <c r="AE131" s="129"/>
      <c r="AF131" s="129"/>
      <c r="AG131" s="129"/>
      <c r="AH131" s="129"/>
      <c r="AI131" s="129"/>
      <c r="AJ131" s="129"/>
      <c r="AK131" s="129"/>
      <c r="AL131" s="129"/>
      <c r="AM131" s="129"/>
      <c r="AN131" s="129"/>
      <c r="AO131" s="129"/>
      <c r="AP131" s="129"/>
      <c r="AQ131" s="129"/>
      <c r="AR131" s="129"/>
      <c r="AS131" s="129"/>
      <c r="AT131" s="129"/>
      <c r="AU131" s="129"/>
      <c r="AV131" s="129"/>
      <c r="AW131" s="129"/>
      <c r="AX131" s="129"/>
      <c r="AY131" s="129"/>
      <c r="AZ131" s="129"/>
      <c r="BA131" s="129"/>
      <c r="BB131" s="129"/>
      <c r="BC131" s="129"/>
      <c r="BD131" s="129"/>
      <c r="BE131" s="129"/>
      <c r="BF131" s="129"/>
      <c r="BG131" s="129"/>
      <c r="BH131" s="129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16"/>
      <c r="CC131" s="116"/>
      <c r="CD131" s="116"/>
      <c r="CE131" s="116"/>
      <c r="CF131" s="116"/>
      <c r="CG131" s="116"/>
      <c r="CH131" s="116"/>
      <c r="CI131" s="116"/>
      <c r="CJ131" s="116"/>
      <c r="CK131" s="116"/>
      <c r="CL131" s="116"/>
      <c r="CM131" s="116"/>
      <c r="CN131" s="116"/>
      <c r="CO131" s="116"/>
      <c r="CP131" s="116"/>
    </row>
    <row r="132" spans="1:94" ht="19.5" customHeight="1">
      <c r="A132" s="116"/>
      <c r="B132" s="116"/>
      <c r="C132" s="116"/>
      <c r="D132" s="116"/>
      <c r="E132" s="116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  <c r="AB132" s="129"/>
      <c r="AC132" s="129"/>
      <c r="AD132" s="129"/>
      <c r="AE132" s="129"/>
      <c r="AF132" s="129"/>
      <c r="AG132" s="129"/>
      <c r="AH132" s="129"/>
      <c r="AI132" s="129"/>
      <c r="AJ132" s="129"/>
      <c r="AK132" s="129"/>
      <c r="AL132" s="129"/>
      <c r="AM132" s="129"/>
      <c r="AN132" s="129"/>
      <c r="AO132" s="129"/>
      <c r="AP132" s="129"/>
      <c r="AQ132" s="129"/>
      <c r="AR132" s="129"/>
      <c r="AS132" s="129"/>
      <c r="AT132" s="129"/>
      <c r="AU132" s="129"/>
      <c r="AV132" s="129"/>
      <c r="AW132" s="129"/>
      <c r="AX132" s="129"/>
      <c r="AY132" s="129"/>
      <c r="AZ132" s="129"/>
      <c r="BA132" s="129"/>
      <c r="BB132" s="129"/>
      <c r="BC132" s="129"/>
      <c r="BD132" s="129"/>
      <c r="BE132" s="129"/>
      <c r="BF132" s="129"/>
      <c r="BG132" s="129"/>
      <c r="BH132" s="129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16"/>
      <c r="CC132" s="116"/>
      <c r="CD132" s="116"/>
      <c r="CE132" s="116"/>
      <c r="CF132" s="116"/>
      <c r="CG132" s="116"/>
      <c r="CH132" s="116"/>
      <c r="CI132" s="116"/>
      <c r="CJ132" s="116"/>
      <c r="CK132" s="116"/>
      <c r="CL132" s="116"/>
      <c r="CM132" s="116"/>
      <c r="CN132" s="116"/>
      <c r="CO132" s="116"/>
      <c r="CP132" s="116"/>
    </row>
    <row r="133" spans="1:94" ht="19.5" customHeight="1">
      <c r="A133" s="116"/>
      <c r="B133" s="116"/>
      <c r="C133" s="116"/>
      <c r="D133" s="116"/>
      <c r="E133" s="116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  <c r="BC133" s="129"/>
      <c r="BD133" s="129"/>
      <c r="BE133" s="129"/>
      <c r="BF133" s="129"/>
      <c r="BG133" s="129"/>
      <c r="BH133" s="129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16"/>
      <c r="CC133" s="116"/>
      <c r="CD133" s="116"/>
      <c r="CE133" s="116"/>
      <c r="CF133" s="116"/>
      <c r="CG133" s="116"/>
      <c r="CH133" s="116"/>
      <c r="CI133" s="116"/>
      <c r="CJ133" s="116"/>
      <c r="CK133" s="116"/>
      <c r="CL133" s="116"/>
      <c r="CM133" s="116"/>
      <c r="CN133" s="116"/>
      <c r="CO133" s="116"/>
      <c r="CP133" s="116"/>
    </row>
    <row r="134" spans="1:94" ht="19.5" customHeight="1">
      <c r="A134" s="116"/>
      <c r="B134" s="116"/>
      <c r="C134" s="116"/>
      <c r="D134" s="116"/>
      <c r="E134" s="116"/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  <c r="AA134" s="129"/>
      <c r="AB134" s="129"/>
      <c r="AC134" s="129"/>
      <c r="AD134" s="129"/>
      <c r="AE134" s="129"/>
      <c r="AF134" s="129"/>
      <c r="AG134" s="129"/>
      <c r="AH134" s="129"/>
      <c r="AI134" s="129"/>
      <c r="AJ134" s="129"/>
      <c r="AK134" s="129"/>
      <c r="AL134" s="129"/>
      <c r="AM134" s="129"/>
      <c r="AN134" s="129"/>
      <c r="AO134" s="129"/>
      <c r="AP134" s="129"/>
      <c r="AQ134" s="129"/>
      <c r="AR134" s="129"/>
      <c r="AS134" s="129"/>
      <c r="AT134" s="129"/>
      <c r="AU134" s="129"/>
      <c r="AV134" s="129"/>
      <c r="AW134" s="129"/>
      <c r="AX134" s="129"/>
      <c r="AY134" s="129"/>
      <c r="AZ134" s="129"/>
      <c r="BA134" s="129"/>
      <c r="BB134" s="129"/>
      <c r="BC134" s="129"/>
      <c r="BD134" s="129"/>
      <c r="BE134" s="129"/>
      <c r="BF134" s="129"/>
      <c r="BG134" s="129"/>
      <c r="BH134" s="129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16"/>
      <c r="CC134" s="116"/>
      <c r="CD134" s="116"/>
      <c r="CE134" s="116"/>
      <c r="CF134" s="116"/>
      <c r="CG134" s="116"/>
      <c r="CH134" s="116"/>
      <c r="CI134" s="116"/>
      <c r="CJ134" s="116"/>
      <c r="CK134" s="116"/>
      <c r="CL134" s="116"/>
      <c r="CM134" s="116"/>
      <c r="CN134" s="116"/>
      <c r="CO134" s="116"/>
      <c r="CP134" s="116"/>
    </row>
    <row r="135" spans="1:94" ht="19.5" customHeight="1">
      <c r="A135" s="116"/>
      <c r="B135" s="116"/>
      <c r="C135" s="116"/>
      <c r="D135" s="116"/>
      <c r="E135" s="116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  <c r="AA135" s="129"/>
      <c r="AB135" s="129"/>
      <c r="AC135" s="129"/>
      <c r="AD135" s="129"/>
      <c r="AE135" s="129"/>
      <c r="AF135" s="129"/>
      <c r="AG135" s="129"/>
      <c r="AH135" s="129"/>
      <c r="AI135" s="129"/>
      <c r="AJ135" s="129"/>
      <c r="AK135" s="129"/>
      <c r="AL135" s="129"/>
      <c r="AM135" s="129"/>
      <c r="AN135" s="129"/>
      <c r="AO135" s="129"/>
      <c r="AP135" s="129"/>
      <c r="AQ135" s="129"/>
      <c r="AR135" s="129"/>
      <c r="AS135" s="129"/>
      <c r="AT135" s="129"/>
      <c r="AU135" s="129"/>
      <c r="AV135" s="129"/>
      <c r="AW135" s="129"/>
      <c r="AX135" s="129"/>
      <c r="AY135" s="129"/>
      <c r="AZ135" s="129"/>
      <c r="BA135" s="129"/>
      <c r="BB135" s="129"/>
      <c r="BC135" s="129"/>
      <c r="BD135" s="129"/>
      <c r="BE135" s="129"/>
      <c r="BF135" s="129"/>
      <c r="BG135" s="129"/>
      <c r="BH135" s="129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16"/>
      <c r="CC135" s="116"/>
      <c r="CD135" s="116"/>
      <c r="CE135" s="116"/>
      <c r="CF135" s="116"/>
      <c r="CG135" s="116"/>
      <c r="CH135" s="116"/>
      <c r="CI135" s="116"/>
      <c r="CJ135" s="116"/>
      <c r="CK135" s="116"/>
      <c r="CL135" s="116"/>
      <c r="CM135" s="116"/>
      <c r="CN135" s="116"/>
      <c r="CO135" s="116"/>
      <c r="CP135" s="116"/>
    </row>
    <row r="136" spans="1:94" ht="19.5" customHeight="1">
      <c r="A136" s="116"/>
      <c r="B136" s="116"/>
      <c r="C136" s="116"/>
      <c r="D136" s="116"/>
      <c r="E136" s="116"/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  <c r="AA136" s="129"/>
      <c r="AB136" s="129"/>
      <c r="AC136" s="129"/>
      <c r="AD136" s="129"/>
      <c r="AE136" s="129"/>
      <c r="AF136" s="129"/>
      <c r="AG136" s="129"/>
      <c r="AH136" s="129"/>
      <c r="AI136" s="129"/>
      <c r="AJ136" s="129"/>
      <c r="AK136" s="129"/>
      <c r="AL136" s="129"/>
      <c r="AM136" s="129"/>
      <c r="AN136" s="129"/>
      <c r="AO136" s="129"/>
      <c r="AP136" s="129"/>
      <c r="AQ136" s="129"/>
      <c r="AR136" s="129"/>
      <c r="AS136" s="129"/>
      <c r="AT136" s="129"/>
      <c r="AU136" s="129"/>
      <c r="AV136" s="129"/>
      <c r="AW136" s="129"/>
      <c r="AX136" s="129"/>
      <c r="AY136" s="129"/>
      <c r="AZ136" s="129"/>
      <c r="BA136" s="129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16"/>
      <c r="CC136" s="116"/>
      <c r="CD136" s="116"/>
      <c r="CE136" s="116"/>
      <c r="CF136" s="116"/>
      <c r="CG136" s="116"/>
      <c r="CH136" s="116"/>
      <c r="CI136" s="116"/>
      <c r="CJ136" s="116"/>
      <c r="CK136" s="116"/>
      <c r="CL136" s="116"/>
      <c r="CM136" s="116"/>
      <c r="CN136" s="116"/>
      <c r="CO136" s="116"/>
      <c r="CP136" s="116"/>
    </row>
    <row r="137" spans="1:94" ht="19.5" customHeight="1">
      <c r="A137" s="116"/>
      <c r="B137" s="116"/>
      <c r="C137" s="116"/>
      <c r="D137" s="116"/>
      <c r="E137" s="116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129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  <c r="BC137" s="129"/>
      <c r="BD137" s="129"/>
      <c r="BE137" s="129"/>
      <c r="BF137" s="129"/>
      <c r="BG137" s="129"/>
      <c r="BH137" s="129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16"/>
      <c r="CC137" s="116"/>
      <c r="CD137" s="116"/>
      <c r="CE137" s="116"/>
      <c r="CF137" s="116"/>
      <c r="CG137" s="116"/>
      <c r="CH137" s="116"/>
      <c r="CI137" s="116"/>
      <c r="CJ137" s="116"/>
      <c r="CK137" s="116"/>
      <c r="CL137" s="116"/>
      <c r="CM137" s="116"/>
      <c r="CN137" s="116"/>
      <c r="CO137" s="116"/>
      <c r="CP137" s="116"/>
    </row>
    <row r="138" spans="1:94" ht="19.5" customHeight="1">
      <c r="A138" s="116"/>
      <c r="B138" s="116"/>
      <c r="C138" s="116"/>
      <c r="D138" s="116"/>
      <c r="E138" s="116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29"/>
      <c r="AL138" s="129"/>
      <c r="AM138" s="129"/>
      <c r="AN138" s="129"/>
      <c r="AO138" s="129"/>
      <c r="AP138" s="129"/>
      <c r="AQ138" s="129"/>
      <c r="AR138" s="129"/>
      <c r="AS138" s="129"/>
      <c r="AT138" s="129"/>
      <c r="AU138" s="129"/>
      <c r="AV138" s="129"/>
      <c r="AW138" s="129"/>
      <c r="AX138" s="129"/>
      <c r="AY138" s="129"/>
      <c r="AZ138" s="129"/>
      <c r="BA138" s="129"/>
      <c r="BB138" s="129"/>
      <c r="BC138" s="129"/>
      <c r="BD138" s="129"/>
      <c r="BE138" s="129"/>
      <c r="BF138" s="129"/>
      <c r="BG138" s="129"/>
      <c r="BH138" s="129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16"/>
      <c r="CC138" s="116"/>
      <c r="CD138" s="116"/>
      <c r="CE138" s="116"/>
      <c r="CF138" s="116"/>
      <c r="CG138" s="116"/>
      <c r="CH138" s="116"/>
      <c r="CI138" s="116"/>
      <c r="CJ138" s="116"/>
      <c r="CK138" s="116"/>
      <c r="CL138" s="116"/>
      <c r="CM138" s="116"/>
      <c r="CN138" s="116"/>
      <c r="CO138" s="116"/>
      <c r="CP138" s="116"/>
    </row>
    <row r="139" spans="1:94" ht="19.5" customHeight="1">
      <c r="A139" s="116"/>
      <c r="B139" s="116"/>
      <c r="C139" s="116"/>
      <c r="D139" s="116"/>
      <c r="E139" s="116"/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  <c r="AA139" s="129"/>
      <c r="AB139" s="129"/>
      <c r="AC139" s="129"/>
      <c r="AD139" s="129"/>
      <c r="AE139" s="129"/>
      <c r="AF139" s="129"/>
      <c r="AG139" s="129"/>
      <c r="AH139" s="129"/>
      <c r="AI139" s="129"/>
      <c r="AJ139" s="129"/>
      <c r="AK139" s="129"/>
      <c r="AL139" s="129"/>
      <c r="AM139" s="129"/>
      <c r="AN139" s="129"/>
      <c r="AO139" s="129"/>
      <c r="AP139" s="129"/>
      <c r="AQ139" s="129"/>
      <c r="AR139" s="129"/>
      <c r="AS139" s="129"/>
      <c r="AT139" s="129"/>
      <c r="AU139" s="129"/>
      <c r="AV139" s="129"/>
      <c r="AW139" s="129"/>
      <c r="AX139" s="129"/>
      <c r="AY139" s="129"/>
      <c r="AZ139" s="129"/>
      <c r="BA139" s="129"/>
      <c r="BB139" s="129"/>
      <c r="BC139" s="129"/>
      <c r="BD139" s="129"/>
      <c r="BE139" s="129"/>
      <c r="BF139" s="129"/>
      <c r="BG139" s="129"/>
      <c r="BH139" s="129"/>
      <c r="BI139" s="129"/>
      <c r="BJ139" s="129"/>
      <c r="BK139" s="129"/>
      <c r="BL139" s="129"/>
      <c r="BM139" s="129"/>
      <c r="BN139" s="129"/>
      <c r="BO139" s="129"/>
      <c r="BP139" s="129"/>
      <c r="BQ139" s="129"/>
      <c r="BR139" s="129"/>
      <c r="BS139" s="129"/>
      <c r="BT139" s="129"/>
      <c r="BU139" s="129"/>
      <c r="BV139" s="129"/>
      <c r="BW139" s="129"/>
      <c r="BX139" s="129"/>
      <c r="BY139" s="129"/>
      <c r="BZ139" s="129"/>
      <c r="CA139" s="129"/>
      <c r="CB139" s="116"/>
      <c r="CC139" s="116"/>
      <c r="CD139" s="116"/>
      <c r="CE139" s="116"/>
      <c r="CF139" s="116"/>
      <c r="CG139" s="116"/>
      <c r="CH139" s="116"/>
      <c r="CI139" s="116"/>
      <c r="CJ139" s="116"/>
      <c r="CK139" s="116"/>
      <c r="CL139" s="116"/>
      <c r="CM139" s="116"/>
      <c r="CN139" s="116"/>
      <c r="CO139" s="116"/>
      <c r="CP139" s="116"/>
    </row>
    <row r="140" spans="1:94" ht="19.5" customHeight="1">
      <c r="A140" s="116"/>
      <c r="B140" s="116"/>
      <c r="C140" s="116"/>
      <c r="D140" s="116"/>
      <c r="E140" s="116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9"/>
      <c r="AE140" s="129"/>
      <c r="AF140" s="129"/>
      <c r="AG140" s="129"/>
      <c r="AH140" s="129"/>
      <c r="AI140" s="129"/>
      <c r="AJ140" s="129"/>
      <c r="AK140" s="129"/>
      <c r="AL140" s="129"/>
      <c r="AM140" s="129"/>
      <c r="AN140" s="129"/>
      <c r="AO140" s="129"/>
      <c r="AP140" s="129"/>
      <c r="AQ140" s="129"/>
      <c r="AR140" s="129"/>
      <c r="AS140" s="129"/>
      <c r="AT140" s="129"/>
      <c r="AU140" s="129"/>
      <c r="AV140" s="129"/>
      <c r="AW140" s="129"/>
      <c r="AX140" s="129"/>
      <c r="AY140" s="129"/>
      <c r="AZ140" s="129"/>
      <c r="BA140" s="129"/>
      <c r="BB140" s="129"/>
      <c r="BC140" s="129"/>
      <c r="BD140" s="129"/>
      <c r="BE140" s="129"/>
      <c r="BF140" s="129"/>
      <c r="BG140" s="129"/>
      <c r="BH140" s="129"/>
      <c r="BI140" s="129"/>
      <c r="BJ140" s="129"/>
      <c r="BK140" s="129"/>
      <c r="BL140" s="129"/>
      <c r="BM140" s="129"/>
      <c r="BN140" s="129"/>
      <c r="BO140" s="129"/>
      <c r="BP140" s="129"/>
      <c r="BQ140" s="129"/>
      <c r="BR140" s="129"/>
      <c r="BS140" s="129"/>
      <c r="BT140" s="129"/>
      <c r="BU140" s="129"/>
      <c r="BV140" s="129"/>
      <c r="BW140" s="129"/>
      <c r="BX140" s="129"/>
      <c r="BY140" s="129"/>
      <c r="BZ140" s="129"/>
      <c r="CA140" s="129"/>
      <c r="CB140" s="116"/>
      <c r="CC140" s="116"/>
      <c r="CD140" s="116"/>
      <c r="CE140" s="116"/>
      <c r="CF140" s="116"/>
      <c r="CG140" s="116"/>
      <c r="CH140" s="116"/>
      <c r="CI140" s="116"/>
      <c r="CJ140" s="116"/>
      <c r="CK140" s="116"/>
      <c r="CL140" s="116"/>
      <c r="CM140" s="116"/>
      <c r="CN140" s="116"/>
      <c r="CO140" s="116"/>
      <c r="CP140" s="116"/>
    </row>
    <row r="141" spans="1:94" ht="19.5" customHeight="1">
      <c r="A141" s="116"/>
      <c r="B141" s="116"/>
      <c r="C141" s="116"/>
      <c r="D141" s="116"/>
      <c r="E141" s="116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129"/>
      <c r="AJ141" s="129"/>
      <c r="AK141" s="129"/>
      <c r="AL141" s="129"/>
      <c r="AM141" s="129"/>
      <c r="AN141" s="129"/>
      <c r="AO141" s="129"/>
      <c r="AP141" s="129"/>
      <c r="AQ141" s="129"/>
      <c r="AR141" s="129"/>
      <c r="AS141" s="129"/>
      <c r="AT141" s="129"/>
      <c r="AU141" s="129"/>
      <c r="AV141" s="129"/>
      <c r="AW141" s="129"/>
      <c r="AX141" s="129"/>
      <c r="AY141" s="129"/>
      <c r="AZ141" s="129"/>
      <c r="BA141" s="129"/>
      <c r="BB141" s="129"/>
      <c r="BC141" s="129"/>
      <c r="BD141" s="129"/>
      <c r="BE141" s="129"/>
      <c r="BF141" s="129"/>
      <c r="BG141" s="129"/>
      <c r="BH141" s="129"/>
      <c r="BI141" s="129"/>
      <c r="BJ141" s="129"/>
      <c r="BK141" s="129"/>
      <c r="BL141" s="129"/>
      <c r="BM141" s="129"/>
      <c r="BN141" s="129"/>
      <c r="BO141" s="129"/>
      <c r="BP141" s="129"/>
      <c r="BQ141" s="129"/>
      <c r="BR141" s="129"/>
      <c r="BS141" s="129"/>
      <c r="BT141" s="129"/>
      <c r="BU141" s="129"/>
      <c r="BV141" s="129"/>
      <c r="BW141" s="129"/>
      <c r="BX141" s="129"/>
      <c r="BY141" s="129"/>
      <c r="BZ141" s="129"/>
      <c r="CA141" s="129"/>
      <c r="CB141" s="116"/>
      <c r="CC141" s="116"/>
      <c r="CD141" s="116"/>
      <c r="CE141" s="116"/>
      <c r="CF141" s="116"/>
      <c r="CG141" s="116"/>
      <c r="CH141" s="116"/>
      <c r="CI141" s="116"/>
      <c r="CJ141" s="116"/>
      <c r="CK141" s="116"/>
      <c r="CL141" s="116"/>
      <c r="CM141" s="116"/>
      <c r="CN141" s="116"/>
      <c r="CO141" s="116"/>
      <c r="CP141" s="116"/>
    </row>
    <row r="142" spans="1:94" ht="19.5" customHeight="1">
      <c r="A142" s="116"/>
      <c r="B142" s="116"/>
      <c r="C142" s="116"/>
      <c r="D142" s="116"/>
      <c r="E142" s="116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  <c r="AJ142" s="129"/>
      <c r="AK142" s="129"/>
      <c r="AL142" s="129"/>
      <c r="AM142" s="129"/>
      <c r="AN142" s="129"/>
      <c r="AO142" s="129"/>
      <c r="AP142" s="129"/>
      <c r="AQ142" s="129"/>
      <c r="AR142" s="129"/>
      <c r="AS142" s="129"/>
      <c r="AT142" s="129"/>
      <c r="AU142" s="129"/>
      <c r="AV142" s="129"/>
      <c r="AW142" s="129"/>
      <c r="AX142" s="129"/>
      <c r="AY142" s="129"/>
      <c r="AZ142" s="129"/>
      <c r="BA142" s="129"/>
      <c r="BB142" s="129"/>
      <c r="BC142" s="129"/>
      <c r="BD142" s="129"/>
      <c r="BE142" s="129"/>
      <c r="BF142" s="129"/>
      <c r="BG142" s="129"/>
      <c r="BH142" s="129"/>
      <c r="BI142" s="129"/>
      <c r="BJ142" s="129"/>
      <c r="BK142" s="129"/>
      <c r="BL142" s="129"/>
      <c r="BM142" s="129"/>
      <c r="BN142" s="129"/>
      <c r="BO142" s="129"/>
      <c r="BP142" s="129"/>
      <c r="BQ142" s="129"/>
      <c r="BR142" s="129"/>
      <c r="BS142" s="129"/>
      <c r="BT142" s="129"/>
      <c r="BU142" s="129"/>
      <c r="BV142" s="129"/>
      <c r="BW142" s="129"/>
      <c r="BX142" s="129"/>
      <c r="BY142" s="129"/>
      <c r="BZ142" s="129"/>
      <c r="CA142" s="129"/>
      <c r="CB142" s="116"/>
      <c r="CC142" s="116"/>
      <c r="CD142" s="116"/>
      <c r="CE142" s="116"/>
      <c r="CF142" s="116"/>
      <c r="CG142" s="116"/>
      <c r="CH142" s="116"/>
      <c r="CI142" s="116"/>
      <c r="CJ142" s="116"/>
      <c r="CK142" s="116"/>
      <c r="CL142" s="116"/>
      <c r="CM142" s="116"/>
      <c r="CN142" s="116"/>
      <c r="CO142" s="116"/>
      <c r="CP142" s="116"/>
    </row>
    <row r="143" spans="1:94" ht="19.5" customHeight="1">
      <c r="A143" s="116"/>
      <c r="B143" s="116"/>
      <c r="C143" s="116"/>
      <c r="D143" s="116"/>
      <c r="E143" s="116"/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  <c r="AA143" s="129"/>
      <c r="AB143" s="129"/>
      <c r="AC143" s="129"/>
      <c r="AD143" s="129"/>
      <c r="AE143" s="129"/>
      <c r="AF143" s="129"/>
      <c r="AG143" s="129"/>
      <c r="AH143" s="129"/>
      <c r="AI143" s="129"/>
      <c r="AJ143" s="129"/>
      <c r="AK143" s="129"/>
      <c r="AL143" s="129"/>
      <c r="AM143" s="129"/>
      <c r="AN143" s="129"/>
      <c r="AO143" s="129"/>
      <c r="AP143" s="129"/>
      <c r="AQ143" s="129"/>
      <c r="AR143" s="129"/>
      <c r="AS143" s="129"/>
      <c r="AT143" s="129"/>
      <c r="AU143" s="129"/>
      <c r="AV143" s="129"/>
      <c r="AW143" s="129"/>
      <c r="AX143" s="129"/>
      <c r="AY143" s="129"/>
      <c r="AZ143" s="129"/>
      <c r="BA143" s="129"/>
      <c r="BB143" s="129"/>
      <c r="BC143" s="129"/>
      <c r="BD143" s="129"/>
      <c r="BE143" s="129"/>
      <c r="BF143" s="129"/>
      <c r="BG143" s="129"/>
      <c r="BH143" s="129"/>
      <c r="BI143" s="129"/>
      <c r="BJ143" s="129"/>
      <c r="BK143" s="129"/>
      <c r="BL143" s="129"/>
      <c r="BM143" s="129"/>
      <c r="BN143" s="129"/>
      <c r="BO143" s="129"/>
      <c r="BP143" s="129"/>
      <c r="BQ143" s="129"/>
      <c r="BR143" s="129"/>
      <c r="BS143" s="129"/>
      <c r="BT143" s="129"/>
      <c r="BU143" s="129"/>
      <c r="BV143" s="129"/>
      <c r="BW143" s="129"/>
      <c r="BX143" s="129"/>
      <c r="BY143" s="129"/>
      <c r="BZ143" s="129"/>
      <c r="CA143" s="129"/>
      <c r="CB143" s="116"/>
      <c r="CC143" s="116"/>
      <c r="CD143" s="116"/>
      <c r="CE143" s="116"/>
      <c r="CF143" s="116"/>
      <c r="CG143" s="116"/>
      <c r="CH143" s="116"/>
      <c r="CI143" s="116"/>
      <c r="CJ143" s="116"/>
      <c r="CK143" s="116"/>
      <c r="CL143" s="116"/>
      <c r="CM143" s="116"/>
      <c r="CN143" s="116"/>
      <c r="CO143" s="116"/>
      <c r="CP143" s="116"/>
    </row>
    <row r="144" spans="1:94" ht="19.5" customHeight="1">
      <c r="A144" s="116"/>
      <c r="B144" s="116"/>
      <c r="C144" s="116"/>
      <c r="D144" s="116"/>
      <c r="E144" s="116"/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  <c r="AA144" s="129"/>
      <c r="AB144" s="129"/>
      <c r="AC144" s="129"/>
      <c r="AD144" s="129"/>
      <c r="AE144" s="129"/>
      <c r="AF144" s="129"/>
      <c r="AG144" s="129"/>
      <c r="AH144" s="129"/>
      <c r="AI144" s="129"/>
      <c r="AJ144" s="129"/>
      <c r="AK144" s="129"/>
      <c r="AL144" s="129"/>
      <c r="AM144" s="129"/>
      <c r="AN144" s="129"/>
      <c r="AO144" s="129"/>
      <c r="AP144" s="129"/>
      <c r="AQ144" s="129"/>
      <c r="AR144" s="129"/>
      <c r="AS144" s="129"/>
      <c r="AT144" s="129"/>
      <c r="AU144" s="129"/>
      <c r="AV144" s="129"/>
      <c r="AW144" s="129"/>
      <c r="AX144" s="129"/>
      <c r="AY144" s="129"/>
      <c r="AZ144" s="129"/>
      <c r="BA144" s="129"/>
      <c r="BB144" s="129"/>
      <c r="BC144" s="129"/>
      <c r="BD144" s="129"/>
      <c r="BE144" s="129"/>
      <c r="BF144" s="129"/>
      <c r="BG144" s="129"/>
      <c r="BH144" s="129"/>
      <c r="BI144" s="129"/>
      <c r="BJ144" s="129"/>
      <c r="BK144" s="129"/>
      <c r="BL144" s="129"/>
      <c r="BM144" s="129"/>
      <c r="BN144" s="129"/>
      <c r="BO144" s="129"/>
      <c r="BP144" s="129"/>
      <c r="BQ144" s="129"/>
      <c r="BR144" s="129"/>
      <c r="BS144" s="129"/>
      <c r="BT144" s="129"/>
      <c r="BU144" s="129"/>
      <c r="BV144" s="129"/>
      <c r="BW144" s="129"/>
      <c r="BX144" s="129"/>
      <c r="BY144" s="129"/>
      <c r="BZ144" s="129"/>
      <c r="CA144" s="129"/>
      <c r="CB144" s="116"/>
      <c r="CC144" s="116"/>
      <c r="CD144" s="116"/>
      <c r="CE144" s="116"/>
      <c r="CF144" s="116"/>
      <c r="CG144" s="116"/>
      <c r="CH144" s="116"/>
      <c r="CI144" s="116"/>
      <c r="CJ144" s="116"/>
      <c r="CK144" s="116"/>
      <c r="CL144" s="116"/>
      <c r="CM144" s="116"/>
      <c r="CN144" s="116"/>
      <c r="CO144" s="116"/>
      <c r="CP144" s="116"/>
    </row>
    <row r="145" spans="1:94" ht="19.5" customHeight="1">
      <c r="A145" s="116"/>
      <c r="B145" s="116"/>
      <c r="C145" s="116"/>
      <c r="D145" s="116"/>
      <c r="E145" s="116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129"/>
      <c r="AJ145" s="129"/>
      <c r="AK145" s="129"/>
      <c r="AL145" s="129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29"/>
      <c r="AW145" s="129"/>
      <c r="AX145" s="129"/>
      <c r="AY145" s="129"/>
      <c r="AZ145" s="129"/>
      <c r="BA145" s="129"/>
      <c r="BB145" s="129"/>
      <c r="BC145" s="129"/>
      <c r="BD145" s="129"/>
      <c r="BE145" s="129"/>
      <c r="BF145" s="129"/>
      <c r="BG145" s="129"/>
      <c r="BH145" s="129"/>
      <c r="BI145" s="129"/>
      <c r="BJ145" s="129"/>
      <c r="BK145" s="129"/>
      <c r="BL145" s="129"/>
      <c r="BM145" s="129"/>
      <c r="BN145" s="129"/>
      <c r="BO145" s="129"/>
      <c r="BP145" s="129"/>
      <c r="BQ145" s="129"/>
      <c r="BR145" s="129"/>
      <c r="BS145" s="129"/>
      <c r="BT145" s="129"/>
      <c r="BU145" s="129"/>
      <c r="BV145" s="129"/>
      <c r="BW145" s="129"/>
      <c r="BX145" s="129"/>
      <c r="BY145" s="129"/>
      <c r="BZ145" s="129"/>
      <c r="CA145" s="129"/>
      <c r="CB145" s="116"/>
      <c r="CC145" s="116"/>
      <c r="CD145" s="116"/>
      <c r="CE145" s="116"/>
      <c r="CF145" s="116"/>
      <c r="CG145" s="116"/>
      <c r="CH145" s="116"/>
      <c r="CI145" s="116"/>
      <c r="CJ145" s="116"/>
      <c r="CK145" s="116"/>
      <c r="CL145" s="116"/>
      <c r="CM145" s="116"/>
      <c r="CN145" s="116"/>
      <c r="CO145" s="116"/>
      <c r="CP145" s="116"/>
    </row>
    <row r="146" spans="1:94" ht="19.5" customHeight="1">
      <c r="A146" s="116"/>
      <c r="B146" s="116"/>
      <c r="C146" s="116"/>
      <c r="D146" s="116"/>
      <c r="E146" s="116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29"/>
      <c r="AJ146" s="129"/>
      <c r="AK146" s="129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  <c r="BC146" s="129"/>
      <c r="BD146" s="129"/>
      <c r="BE146" s="129"/>
      <c r="BF146" s="129"/>
      <c r="BG146" s="129"/>
      <c r="BH146" s="129"/>
      <c r="BI146" s="129"/>
      <c r="BJ146" s="129"/>
      <c r="BK146" s="129"/>
      <c r="BL146" s="129"/>
      <c r="BM146" s="129"/>
      <c r="BN146" s="129"/>
      <c r="BO146" s="129"/>
      <c r="BP146" s="129"/>
      <c r="BQ146" s="129"/>
      <c r="BR146" s="129"/>
      <c r="BS146" s="129"/>
      <c r="BT146" s="129"/>
      <c r="BU146" s="129"/>
      <c r="BV146" s="129"/>
      <c r="BW146" s="129"/>
      <c r="BX146" s="129"/>
      <c r="BY146" s="129"/>
      <c r="BZ146" s="129"/>
      <c r="CA146" s="129"/>
      <c r="CB146" s="116"/>
      <c r="CC146" s="116"/>
      <c r="CD146" s="116"/>
      <c r="CE146" s="116"/>
      <c r="CF146" s="116"/>
      <c r="CG146" s="116"/>
      <c r="CH146" s="116"/>
      <c r="CI146" s="116"/>
      <c r="CJ146" s="116"/>
      <c r="CK146" s="116"/>
      <c r="CL146" s="116"/>
      <c r="CM146" s="116"/>
      <c r="CN146" s="116"/>
      <c r="CO146" s="116"/>
      <c r="CP146" s="116"/>
    </row>
    <row r="147" spans="1:94" ht="19.5" customHeight="1">
      <c r="A147" s="116"/>
      <c r="B147" s="116"/>
      <c r="C147" s="116"/>
      <c r="D147" s="116"/>
      <c r="E147" s="116"/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  <c r="AA147" s="129"/>
      <c r="AB147" s="129"/>
      <c r="AC147" s="129"/>
      <c r="AD147" s="129"/>
      <c r="AE147" s="129"/>
      <c r="AF147" s="129"/>
      <c r="AG147" s="129"/>
      <c r="AH147" s="129"/>
      <c r="AI147" s="129"/>
      <c r="AJ147" s="129"/>
      <c r="AK147" s="129"/>
      <c r="AL147" s="129"/>
      <c r="AM147" s="129"/>
      <c r="AN147" s="129"/>
      <c r="AO147" s="129"/>
      <c r="AP147" s="129"/>
      <c r="AQ147" s="129"/>
      <c r="AR147" s="129"/>
      <c r="AS147" s="129"/>
      <c r="AT147" s="129"/>
      <c r="AU147" s="129"/>
      <c r="AV147" s="129"/>
      <c r="AW147" s="129"/>
      <c r="AX147" s="129"/>
      <c r="AY147" s="129"/>
      <c r="AZ147" s="129"/>
      <c r="BA147" s="129"/>
      <c r="BB147" s="129"/>
      <c r="BC147" s="129"/>
      <c r="BD147" s="129"/>
      <c r="BE147" s="129"/>
      <c r="BF147" s="129"/>
      <c r="BG147" s="129"/>
      <c r="BH147" s="129"/>
      <c r="BI147" s="129"/>
      <c r="BJ147" s="129"/>
      <c r="BK147" s="129"/>
      <c r="BL147" s="129"/>
      <c r="BM147" s="129"/>
      <c r="BN147" s="129"/>
      <c r="BO147" s="129"/>
      <c r="BP147" s="129"/>
      <c r="BQ147" s="129"/>
      <c r="BR147" s="129"/>
      <c r="BS147" s="129"/>
      <c r="BT147" s="129"/>
      <c r="BU147" s="129"/>
      <c r="BV147" s="129"/>
      <c r="BW147" s="129"/>
      <c r="BX147" s="129"/>
      <c r="BY147" s="129"/>
      <c r="BZ147" s="129"/>
      <c r="CA147" s="129"/>
      <c r="CB147" s="116"/>
      <c r="CC147" s="116"/>
      <c r="CD147" s="116"/>
      <c r="CE147" s="116"/>
      <c r="CF147" s="116"/>
      <c r="CG147" s="116"/>
      <c r="CH147" s="116"/>
      <c r="CI147" s="116"/>
      <c r="CJ147" s="116"/>
      <c r="CK147" s="116"/>
      <c r="CL147" s="116"/>
      <c r="CM147" s="116"/>
      <c r="CN147" s="116"/>
      <c r="CO147" s="116"/>
      <c r="CP147" s="116"/>
    </row>
    <row r="148" spans="1:94" ht="19.5" customHeight="1">
      <c r="A148" s="116"/>
      <c r="B148" s="116"/>
      <c r="C148" s="116"/>
      <c r="D148" s="116"/>
      <c r="E148" s="116"/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129"/>
      <c r="AF148" s="129"/>
      <c r="AG148" s="129"/>
      <c r="AH148" s="129"/>
      <c r="AI148" s="129"/>
      <c r="AJ148" s="129"/>
      <c r="AK148" s="129"/>
      <c r="AL148" s="129"/>
      <c r="AM148" s="129"/>
      <c r="AN148" s="129"/>
      <c r="AO148" s="129"/>
      <c r="AP148" s="129"/>
      <c r="AQ148" s="129"/>
      <c r="AR148" s="129"/>
      <c r="AS148" s="129"/>
      <c r="AT148" s="129"/>
      <c r="AU148" s="129"/>
      <c r="AV148" s="129"/>
      <c r="AW148" s="129"/>
      <c r="AX148" s="129"/>
      <c r="AY148" s="129"/>
      <c r="AZ148" s="129"/>
      <c r="BA148" s="129"/>
      <c r="BB148" s="129"/>
      <c r="BC148" s="129"/>
      <c r="BD148" s="129"/>
      <c r="BE148" s="129"/>
      <c r="BF148" s="129"/>
      <c r="BG148" s="129"/>
      <c r="BH148" s="129"/>
      <c r="BI148" s="129"/>
      <c r="BJ148" s="129"/>
      <c r="BK148" s="129"/>
      <c r="BL148" s="129"/>
      <c r="BM148" s="129"/>
      <c r="BN148" s="129"/>
      <c r="BO148" s="129"/>
      <c r="BP148" s="129"/>
      <c r="BQ148" s="129"/>
      <c r="BR148" s="129"/>
      <c r="BS148" s="129"/>
      <c r="BT148" s="129"/>
      <c r="BU148" s="129"/>
      <c r="BV148" s="129"/>
      <c r="BW148" s="129"/>
      <c r="BX148" s="129"/>
      <c r="BY148" s="129"/>
      <c r="BZ148" s="129"/>
      <c r="CA148" s="129"/>
      <c r="CB148" s="116"/>
      <c r="CC148" s="116"/>
      <c r="CD148" s="116"/>
      <c r="CE148" s="116"/>
      <c r="CF148" s="116"/>
      <c r="CG148" s="116"/>
      <c r="CH148" s="116"/>
      <c r="CI148" s="116"/>
      <c r="CJ148" s="116"/>
      <c r="CK148" s="116"/>
      <c r="CL148" s="116"/>
      <c r="CM148" s="116"/>
      <c r="CN148" s="116"/>
      <c r="CO148" s="116"/>
      <c r="CP148" s="116"/>
    </row>
    <row r="149" spans="1:94" ht="19.5" customHeight="1">
      <c r="A149" s="116"/>
      <c r="B149" s="116"/>
      <c r="C149" s="116"/>
      <c r="D149" s="116"/>
      <c r="E149" s="116"/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  <c r="AA149" s="129"/>
      <c r="AB149" s="129"/>
      <c r="AC149" s="129"/>
      <c r="AD149" s="129"/>
      <c r="AE149" s="129"/>
      <c r="AF149" s="129"/>
      <c r="AG149" s="129"/>
      <c r="AH149" s="129"/>
      <c r="AI149" s="129"/>
      <c r="AJ149" s="129"/>
      <c r="AK149" s="129"/>
      <c r="AL149" s="129"/>
      <c r="AM149" s="129"/>
      <c r="AN149" s="129"/>
      <c r="AO149" s="129"/>
      <c r="AP149" s="129"/>
      <c r="AQ149" s="129"/>
      <c r="AR149" s="129"/>
      <c r="AS149" s="129"/>
      <c r="AT149" s="129"/>
      <c r="AU149" s="129"/>
      <c r="AV149" s="129"/>
      <c r="AW149" s="129"/>
      <c r="AX149" s="129"/>
      <c r="AY149" s="129"/>
      <c r="AZ149" s="129"/>
      <c r="BA149" s="129"/>
      <c r="BB149" s="129"/>
      <c r="BC149" s="129"/>
      <c r="BD149" s="129"/>
      <c r="BE149" s="129"/>
      <c r="BF149" s="129"/>
      <c r="BG149" s="129"/>
      <c r="BH149" s="129"/>
      <c r="BI149" s="129"/>
      <c r="BJ149" s="129"/>
      <c r="BK149" s="129"/>
      <c r="BL149" s="129"/>
      <c r="BM149" s="129"/>
      <c r="BN149" s="129"/>
      <c r="BO149" s="129"/>
      <c r="BP149" s="129"/>
      <c r="BQ149" s="129"/>
      <c r="BR149" s="129"/>
      <c r="BS149" s="129"/>
      <c r="BT149" s="129"/>
      <c r="BU149" s="129"/>
      <c r="BV149" s="129"/>
      <c r="BW149" s="129"/>
      <c r="BX149" s="129"/>
      <c r="BY149" s="129"/>
      <c r="BZ149" s="129"/>
      <c r="CA149" s="129"/>
      <c r="CB149" s="116"/>
      <c r="CC149" s="116"/>
      <c r="CD149" s="116"/>
      <c r="CE149" s="116"/>
      <c r="CF149" s="116"/>
      <c r="CG149" s="116"/>
      <c r="CH149" s="116"/>
      <c r="CI149" s="116"/>
      <c r="CJ149" s="116"/>
      <c r="CK149" s="116"/>
      <c r="CL149" s="116"/>
      <c r="CM149" s="116"/>
      <c r="CN149" s="116"/>
      <c r="CO149" s="116"/>
      <c r="CP149" s="116"/>
    </row>
    <row r="150" spans="1:94" ht="19.5" customHeight="1">
      <c r="A150" s="116"/>
      <c r="B150" s="116"/>
      <c r="C150" s="116"/>
      <c r="D150" s="116"/>
      <c r="E150" s="116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29"/>
      <c r="AJ150" s="129"/>
      <c r="AK150" s="129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  <c r="BC150" s="129"/>
      <c r="BD150" s="129"/>
      <c r="BE150" s="129"/>
      <c r="BF150" s="129"/>
      <c r="BG150" s="129"/>
      <c r="BH150" s="129"/>
      <c r="BI150" s="129"/>
      <c r="BJ150" s="129"/>
      <c r="BK150" s="129"/>
      <c r="BL150" s="129"/>
      <c r="BM150" s="129"/>
      <c r="BN150" s="129"/>
      <c r="BO150" s="129"/>
      <c r="BP150" s="129"/>
      <c r="BQ150" s="129"/>
      <c r="BR150" s="129"/>
      <c r="BS150" s="129"/>
      <c r="BT150" s="129"/>
      <c r="BU150" s="129"/>
      <c r="BV150" s="129"/>
      <c r="BW150" s="129"/>
      <c r="BX150" s="129"/>
      <c r="BY150" s="129"/>
      <c r="BZ150" s="129"/>
      <c r="CA150" s="129"/>
      <c r="CB150" s="116"/>
      <c r="CC150" s="116"/>
      <c r="CD150" s="116"/>
      <c r="CE150" s="116"/>
      <c r="CF150" s="116"/>
      <c r="CG150" s="116"/>
      <c r="CH150" s="116"/>
      <c r="CI150" s="116"/>
      <c r="CJ150" s="116"/>
      <c r="CK150" s="116"/>
      <c r="CL150" s="116"/>
      <c r="CM150" s="116"/>
      <c r="CN150" s="116"/>
      <c r="CO150" s="116"/>
      <c r="CP150" s="116"/>
    </row>
    <row r="151" spans="1:94" ht="19.5" customHeight="1">
      <c r="A151" s="116"/>
      <c r="B151" s="116"/>
      <c r="C151" s="116"/>
      <c r="D151" s="116"/>
      <c r="E151" s="116"/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  <c r="AA151" s="129"/>
      <c r="AB151" s="129"/>
      <c r="AC151" s="129"/>
      <c r="AD151" s="129"/>
      <c r="AE151" s="129"/>
      <c r="AF151" s="129"/>
      <c r="AG151" s="129"/>
      <c r="AH151" s="129"/>
      <c r="AI151" s="129"/>
      <c r="AJ151" s="129"/>
      <c r="AK151" s="129"/>
      <c r="AL151" s="129"/>
      <c r="AM151" s="129"/>
      <c r="AN151" s="129"/>
      <c r="AO151" s="129"/>
      <c r="AP151" s="129"/>
      <c r="AQ151" s="129"/>
      <c r="AR151" s="129"/>
      <c r="AS151" s="129"/>
      <c r="AT151" s="129"/>
      <c r="AU151" s="129"/>
      <c r="AV151" s="129"/>
      <c r="AW151" s="129"/>
      <c r="AX151" s="129"/>
      <c r="AY151" s="129"/>
      <c r="AZ151" s="129"/>
      <c r="BA151" s="129"/>
      <c r="BB151" s="129"/>
      <c r="BC151" s="129"/>
      <c r="BD151" s="129"/>
      <c r="BE151" s="129"/>
      <c r="BF151" s="129"/>
      <c r="BG151" s="129"/>
      <c r="BH151" s="129"/>
      <c r="BI151" s="129"/>
      <c r="BJ151" s="129"/>
      <c r="BK151" s="129"/>
      <c r="BL151" s="129"/>
      <c r="BM151" s="129"/>
      <c r="BN151" s="129"/>
      <c r="BO151" s="129"/>
      <c r="BP151" s="129"/>
      <c r="BQ151" s="129"/>
      <c r="BR151" s="129"/>
      <c r="BS151" s="129"/>
      <c r="BT151" s="129"/>
      <c r="BU151" s="129"/>
      <c r="BV151" s="129"/>
      <c r="BW151" s="129"/>
      <c r="BX151" s="129"/>
      <c r="BY151" s="129"/>
      <c r="BZ151" s="129"/>
      <c r="CA151" s="129"/>
      <c r="CB151" s="116"/>
      <c r="CC151" s="116"/>
      <c r="CD151" s="116"/>
      <c r="CE151" s="116"/>
      <c r="CF151" s="116"/>
      <c r="CG151" s="116"/>
      <c r="CH151" s="116"/>
      <c r="CI151" s="116"/>
      <c r="CJ151" s="116"/>
      <c r="CK151" s="116"/>
      <c r="CL151" s="116"/>
      <c r="CM151" s="116"/>
      <c r="CN151" s="116"/>
      <c r="CO151" s="116"/>
      <c r="CP151" s="116"/>
    </row>
    <row r="152" spans="1:94" ht="19.5" customHeight="1">
      <c r="A152" s="116"/>
      <c r="B152" s="116"/>
      <c r="C152" s="116"/>
      <c r="D152" s="116"/>
      <c r="E152" s="116"/>
      <c r="F152" s="129"/>
      <c r="G152" s="129"/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  <c r="AA152" s="129"/>
      <c r="AB152" s="129"/>
      <c r="AC152" s="129"/>
      <c r="AD152" s="129"/>
      <c r="AE152" s="129"/>
      <c r="AF152" s="129"/>
      <c r="AG152" s="129"/>
      <c r="AH152" s="129"/>
      <c r="AI152" s="129"/>
      <c r="AJ152" s="129"/>
      <c r="AK152" s="129"/>
      <c r="AL152" s="129"/>
      <c r="AM152" s="129"/>
      <c r="AN152" s="129"/>
      <c r="AO152" s="129"/>
      <c r="AP152" s="129"/>
      <c r="AQ152" s="129"/>
      <c r="AR152" s="129"/>
      <c r="AS152" s="129"/>
      <c r="AT152" s="129"/>
      <c r="AU152" s="129"/>
      <c r="AV152" s="129"/>
      <c r="AW152" s="129"/>
      <c r="AX152" s="129"/>
      <c r="AY152" s="129"/>
      <c r="AZ152" s="129"/>
      <c r="BA152" s="129"/>
      <c r="BB152" s="129"/>
      <c r="BC152" s="129"/>
      <c r="BD152" s="129"/>
      <c r="BE152" s="129"/>
      <c r="BF152" s="129"/>
      <c r="BG152" s="129"/>
      <c r="BH152" s="129"/>
      <c r="BI152" s="129"/>
      <c r="BJ152" s="129"/>
      <c r="BK152" s="129"/>
      <c r="BL152" s="129"/>
      <c r="BM152" s="129"/>
      <c r="BN152" s="129"/>
      <c r="BO152" s="129"/>
      <c r="BP152" s="129"/>
      <c r="BQ152" s="129"/>
      <c r="BR152" s="129"/>
      <c r="BS152" s="129"/>
      <c r="BT152" s="129"/>
      <c r="BU152" s="129"/>
      <c r="BV152" s="129"/>
      <c r="BW152" s="129"/>
      <c r="BX152" s="129"/>
      <c r="BY152" s="129"/>
      <c r="BZ152" s="129"/>
      <c r="CA152" s="129"/>
      <c r="CB152" s="116"/>
      <c r="CC152" s="116"/>
      <c r="CD152" s="116"/>
      <c r="CE152" s="116"/>
      <c r="CF152" s="116"/>
      <c r="CG152" s="116"/>
      <c r="CH152" s="116"/>
      <c r="CI152" s="116"/>
      <c r="CJ152" s="116"/>
      <c r="CK152" s="116"/>
      <c r="CL152" s="116"/>
      <c r="CM152" s="116"/>
      <c r="CN152" s="116"/>
      <c r="CO152" s="116"/>
      <c r="CP152" s="116"/>
    </row>
    <row r="153" spans="1:94" ht="19.5" customHeight="1">
      <c r="A153" s="116"/>
      <c r="B153" s="116"/>
      <c r="C153" s="116"/>
      <c r="D153" s="116"/>
      <c r="E153" s="116"/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  <c r="AA153" s="129"/>
      <c r="AB153" s="129"/>
      <c r="AC153" s="129"/>
      <c r="AD153" s="129"/>
      <c r="AE153" s="129"/>
      <c r="AF153" s="129"/>
      <c r="AG153" s="129"/>
      <c r="AH153" s="129"/>
      <c r="AI153" s="129"/>
      <c r="AJ153" s="129"/>
      <c r="AK153" s="129"/>
      <c r="AL153" s="129"/>
      <c r="AM153" s="129"/>
      <c r="AN153" s="129"/>
      <c r="AO153" s="129"/>
      <c r="AP153" s="129"/>
      <c r="AQ153" s="129"/>
      <c r="AR153" s="129"/>
      <c r="AS153" s="129"/>
      <c r="AT153" s="129"/>
      <c r="AU153" s="129"/>
      <c r="AV153" s="129"/>
      <c r="AW153" s="129"/>
      <c r="AX153" s="129"/>
      <c r="AY153" s="129"/>
      <c r="AZ153" s="129"/>
      <c r="BA153" s="129"/>
      <c r="BB153" s="129"/>
      <c r="BC153" s="129"/>
      <c r="BD153" s="129"/>
      <c r="BE153" s="129"/>
      <c r="BF153" s="129"/>
      <c r="BG153" s="129"/>
      <c r="BH153" s="129"/>
      <c r="BI153" s="129"/>
      <c r="BJ153" s="129"/>
      <c r="BK153" s="129"/>
      <c r="BL153" s="129"/>
      <c r="BM153" s="129"/>
      <c r="BN153" s="129"/>
      <c r="BO153" s="129"/>
      <c r="BP153" s="129"/>
      <c r="BQ153" s="129"/>
      <c r="BR153" s="129"/>
      <c r="BS153" s="129"/>
      <c r="BT153" s="129"/>
      <c r="BU153" s="129"/>
      <c r="BV153" s="129"/>
      <c r="BW153" s="129"/>
      <c r="BX153" s="129"/>
      <c r="BY153" s="129"/>
      <c r="BZ153" s="129"/>
      <c r="CA153" s="129"/>
      <c r="CB153" s="116"/>
      <c r="CC153" s="116"/>
      <c r="CD153" s="116"/>
      <c r="CE153" s="116"/>
      <c r="CF153" s="116"/>
      <c r="CG153" s="116"/>
      <c r="CH153" s="116"/>
      <c r="CI153" s="116"/>
      <c r="CJ153" s="116"/>
      <c r="CK153" s="116"/>
      <c r="CL153" s="116"/>
      <c r="CM153" s="116"/>
      <c r="CN153" s="116"/>
      <c r="CO153" s="116"/>
      <c r="CP153" s="116"/>
    </row>
    <row r="154" spans="1:94" ht="19.5" customHeight="1">
      <c r="A154" s="116"/>
      <c r="B154" s="116"/>
      <c r="C154" s="116"/>
      <c r="D154" s="116"/>
      <c r="E154" s="116"/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  <c r="AA154" s="129"/>
      <c r="AB154" s="129"/>
      <c r="AC154" s="129"/>
      <c r="AD154" s="129"/>
      <c r="AE154" s="129"/>
      <c r="AF154" s="129"/>
      <c r="AG154" s="129"/>
      <c r="AH154" s="129"/>
      <c r="AI154" s="129"/>
      <c r="AJ154" s="129"/>
      <c r="AK154" s="129"/>
      <c r="AL154" s="129"/>
      <c r="AM154" s="129"/>
      <c r="AN154" s="129"/>
      <c r="AO154" s="129"/>
      <c r="AP154" s="129"/>
      <c r="AQ154" s="129"/>
      <c r="AR154" s="129"/>
      <c r="AS154" s="129"/>
      <c r="AT154" s="129"/>
      <c r="AU154" s="129"/>
      <c r="AV154" s="129"/>
      <c r="AW154" s="129"/>
      <c r="AX154" s="129"/>
      <c r="AY154" s="129"/>
      <c r="AZ154" s="129"/>
      <c r="BA154" s="129"/>
      <c r="BB154" s="129"/>
      <c r="BC154" s="129"/>
      <c r="BD154" s="129"/>
      <c r="BE154" s="129"/>
      <c r="BF154" s="129"/>
      <c r="BG154" s="129"/>
      <c r="BH154" s="129"/>
      <c r="BI154" s="129"/>
      <c r="BJ154" s="129"/>
      <c r="BK154" s="129"/>
      <c r="BL154" s="129"/>
      <c r="BM154" s="129"/>
      <c r="BN154" s="129"/>
      <c r="BO154" s="129"/>
      <c r="BP154" s="129"/>
      <c r="BQ154" s="129"/>
      <c r="BR154" s="129"/>
      <c r="BS154" s="129"/>
      <c r="BT154" s="129"/>
      <c r="BU154" s="129"/>
      <c r="BV154" s="129"/>
      <c r="BW154" s="129"/>
      <c r="BX154" s="129"/>
      <c r="BY154" s="129"/>
      <c r="BZ154" s="129"/>
      <c r="CA154" s="129"/>
      <c r="CB154" s="116"/>
      <c r="CC154" s="116"/>
      <c r="CD154" s="116"/>
      <c r="CE154" s="116"/>
      <c r="CF154" s="116"/>
      <c r="CG154" s="116"/>
      <c r="CH154" s="116"/>
      <c r="CI154" s="116"/>
      <c r="CJ154" s="116"/>
      <c r="CK154" s="116"/>
      <c r="CL154" s="116"/>
      <c r="CM154" s="116"/>
      <c r="CN154" s="116"/>
      <c r="CO154" s="116"/>
      <c r="CP154" s="116"/>
    </row>
    <row r="155" spans="1:94" ht="19.5" customHeight="1">
      <c r="A155" s="116"/>
      <c r="B155" s="116"/>
      <c r="C155" s="116"/>
      <c r="D155" s="116"/>
      <c r="E155" s="116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  <c r="AA155" s="129"/>
      <c r="AB155" s="129"/>
      <c r="AC155" s="129"/>
      <c r="AD155" s="129"/>
      <c r="AE155" s="129"/>
      <c r="AF155" s="129"/>
      <c r="AG155" s="129"/>
      <c r="AH155" s="129"/>
      <c r="AI155" s="129"/>
      <c r="AJ155" s="129"/>
      <c r="AK155" s="129"/>
      <c r="AL155" s="129"/>
      <c r="AM155" s="129"/>
      <c r="AN155" s="129"/>
      <c r="AO155" s="129"/>
      <c r="AP155" s="129"/>
      <c r="AQ155" s="129"/>
      <c r="AR155" s="129"/>
      <c r="AS155" s="129"/>
      <c r="AT155" s="129"/>
      <c r="AU155" s="129"/>
      <c r="AV155" s="129"/>
      <c r="AW155" s="129"/>
      <c r="AX155" s="129"/>
      <c r="AY155" s="129"/>
      <c r="AZ155" s="129"/>
      <c r="BA155" s="129"/>
      <c r="BB155" s="129"/>
      <c r="BC155" s="129"/>
      <c r="BD155" s="129"/>
      <c r="BE155" s="129"/>
      <c r="BF155" s="129"/>
      <c r="BG155" s="129"/>
      <c r="BH155" s="129"/>
      <c r="BI155" s="129"/>
      <c r="BJ155" s="129"/>
      <c r="BK155" s="129"/>
      <c r="BL155" s="129"/>
      <c r="BM155" s="129"/>
      <c r="BN155" s="129"/>
      <c r="BO155" s="129"/>
      <c r="BP155" s="129"/>
      <c r="BQ155" s="129"/>
      <c r="BR155" s="129"/>
      <c r="BS155" s="129"/>
      <c r="BT155" s="129"/>
      <c r="BU155" s="129"/>
      <c r="BV155" s="129"/>
      <c r="BW155" s="129"/>
      <c r="BX155" s="129"/>
      <c r="BY155" s="129"/>
      <c r="BZ155" s="129"/>
      <c r="CA155" s="129"/>
      <c r="CB155" s="116"/>
      <c r="CC155" s="116"/>
      <c r="CD155" s="116"/>
      <c r="CE155" s="116"/>
      <c r="CF155" s="116"/>
      <c r="CG155" s="116"/>
      <c r="CH155" s="116"/>
      <c r="CI155" s="116"/>
      <c r="CJ155" s="116"/>
      <c r="CK155" s="116"/>
      <c r="CL155" s="116"/>
      <c r="CM155" s="116"/>
      <c r="CN155" s="116"/>
      <c r="CO155" s="116"/>
      <c r="CP155" s="116"/>
    </row>
    <row r="156" spans="1:94" ht="19.5" customHeight="1">
      <c r="A156" s="116"/>
      <c r="B156" s="116"/>
      <c r="C156" s="116"/>
      <c r="D156" s="116"/>
      <c r="E156" s="116"/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  <c r="AA156" s="129"/>
      <c r="AB156" s="129"/>
      <c r="AC156" s="129"/>
      <c r="AD156" s="129"/>
      <c r="AE156" s="129"/>
      <c r="AF156" s="129"/>
      <c r="AG156" s="129"/>
      <c r="AH156" s="129"/>
      <c r="AI156" s="129"/>
      <c r="AJ156" s="129"/>
      <c r="AK156" s="129"/>
      <c r="AL156" s="129"/>
      <c r="AM156" s="129"/>
      <c r="AN156" s="129"/>
      <c r="AO156" s="129"/>
      <c r="AP156" s="129"/>
      <c r="AQ156" s="129"/>
      <c r="AR156" s="129"/>
      <c r="AS156" s="129"/>
      <c r="AT156" s="129"/>
      <c r="AU156" s="129"/>
      <c r="AV156" s="129"/>
      <c r="AW156" s="129"/>
      <c r="AX156" s="129"/>
      <c r="AY156" s="129"/>
      <c r="AZ156" s="129"/>
      <c r="BA156" s="129"/>
      <c r="BB156" s="129"/>
      <c r="BC156" s="129"/>
      <c r="BD156" s="129"/>
      <c r="BE156" s="129"/>
      <c r="BF156" s="129"/>
      <c r="BG156" s="129"/>
      <c r="BH156" s="129"/>
      <c r="BI156" s="129"/>
      <c r="BJ156" s="129"/>
      <c r="BK156" s="129"/>
      <c r="BL156" s="129"/>
      <c r="BM156" s="129"/>
      <c r="BN156" s="129"/>
      <c r="BO156" s="129"/>
      <c r="BP156" s="129"/>
      <c r="BQ156" s="129"/>
      <c r="BR156" s="129"/>
      <c r="BS156" s="129"/>
      <c r="BT156" s="129"/>
      <c r="BU156" s="129"/>
      <c r="BV156" s="129"/>
      <c r="BW156" s="129"/>
      <c r="BX156" s="129"/>
      <c r="BY156" s="129"/>
      <c r="BZ156" s="129"/>
      <c r="CA156" s="129"/>
      <c r="CB156" s="116"/>
      <c r="CC156" s="116"/>
      <c r="CD156" s="116"/>
      <c r="CE156" s="116"/>
      <c r="CF156" s="116"/>
      <c r="CG156" s="116"/>
      <c r="CH156" s="116"/>
      <c r="CI156" s="116"/>
      <c r="CJ156" s="116"/>
      <c r="CK156" s="116"/>
      <c r="CL156" s="116"/>
      <c r="CM156" s="116"/>
      <c r="CN156" s="116"/>
      <c r="CO156" s="116"/>
      <c r="CP156" s="116"/>
    </row>
    <row r="157" spans="1:94" ht="19.5" customHeight="1">
      <c r="A157" s="116"/>
      <c r="B157" s="116"/>
      <c r="C157" s="116"/>
      <c r="D157" s="116"/>
      <c r="E157" s="116"/>
      <c r="F157" s="129"/>
      <c r="G157" s="129"/>
      <c r="H157" s="129"/>
      <c r="I157" s="129"/>
      <c r="J157" s="129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  <c r="AA157" s="129"/>
      <c r="AB157" s="129"/>
      <c r="AC157" s="129"/>
      <c r="AD157" s="129"/>
      <c r="AE157" s="129"/>
      <c r="AF157" s="129"/>
      <c r="AG157" s="129"/>
      <c r="AH157" s="129"/>
      <c r="AI157" s="129"/>
      <c r="AJ157" s="129"/>
      <c r="AK157" s="129"/>
      <c r="AL157" s="129"/>
      <c r="AM157" s="129"/>
      <c r="AN157" s="129"/>
      <c r="AO157" s="129"/>
      <c r="AP157" s="129"/>
      <c r="AQ157" s="129"/>
      <c r="AR157" s="129"/>
      <c r="AS157" s="129"/>
      <c r="AT157" s="129"/>
      <c r="AU157" s="129"/>
      <c r="AV157" s="129"/>
      <c r="AW157" s="129"/>
      <c r="AX157" s="129"/>
      <c r="AY157" s="129"/>
      <c r="AZ157" s="129"/>
      <c r="BA157" s="129"/>
      <c r="BB157" s="129"/>
      <c r="BC157" s="129"/>
      <c r="BD157" s="129"/>
      <c r="BE157" s="129"/>
      <c r="BF157" s="129"/>
      <c r="BG157" s="129"/>
      <c r="BH157" s="129"/>
      <c r="BI157" s="129"/>
      <c r="BJ157" s="129"/>
      <c r="BK157" s="129"/>
      <c r="BL157" s="129"/>
      <c r="BM157" s="129"/>
      <c r="BN157" s="129"/>
      <c r="BO157" s="129"/>
      <c r="BP157" s="129"/>
      <c r="BQ157" s="129"/>
      <c r="BR157" s="129"/>
      <c r="BS157" s="129"/>
      <c r="BT157" s="129"/>
      <c r="BU157" s="129"/>
      <c r="BV157" s="129"/>
      <c r="BW157" s="129"/>
      <c r="BX157" s="129"/>
      <c r="BY157" s="129"/>
      <c r="BZ157" s="129"/>
      <c r="CA157" s="129"/>
      <c r="CB157" s="116"/>
      <c r="CC157" s="116"/>
      <c r="CD157" s="116"/>
      <c r="CE157" s="116"/>
      <c r="CF157" s="116"/>
      <c r="CG157" s="116"/>
      <c r="CH157" s="116"/>
      <c r="CI157" s="116"/>
      <c r="CJ157" s="116"/>
      <c r="CK157" s="116"/>
      <c r="CL157" s="116"/>
      <c r="CM157" s="116"/>
      <c r="CN157" s="116"/>
      <c r="CO157" s="116"/>
      <c r="CP157" s="116"/>
    </row>
    <row r="158" spans="1:94" ht="19.5" customHeight="1">
      <c r="A158" s="116"/>
      <c r="B158" s="116"/>
      <c r="C158" s="116"/>
      <c r="D158" s="116"/>
      <c r="E158" s="116"/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  <c r="AA158" s="129"/>
      <c r="AB158" s="129"/>
      <c r="AC158" s="129"/>
      <c r="AD158" s="129"/>
      <c r="AE158" s="129"/>
      <c r="AF158" s="129"/>
      <c r="AG158" s="129"/>
      <c r="AH158" s="129"/>
      <c r="AI158" s="129"/>
      <c r="AJ158" s="129"/>
      <c r="AK158" s="129"/>
      <c r="AL158" s="129"/>
      <c r="AM158" s="129"/>
      <c r="AN158" s="129"/>
      <c r="AO158" s="129"/>
      <c r="AP158" s="129"/>
      <c r="AQ158" s="129"/>
      <c r="AR158" s="129"/>
      <c r="AS158" s="129"/>
      <c r="AT158" s="129"/>
      <c r="AU158" s="129"/>
      <c r="AV158" s="129"/>
      <c r="AW158" s="129"/>
      <c r="AX158" s="129"/>
      <c r="AY158" s="129"/>
      <c r="AZ158" s="129"/>
      <c r="BA158" s="129"/>
      <c r="BB158" s="129"/>
      <c r="BC158" s="129"/>
      <c r="BD158" s="129"/>
      <c r="BE158" s="129"/>
      <c r="BF158" s="129"/>
      <c r="BG158" s="129"/>
      <c r="BH158" s="129"/>
      <c r="BI158" s="129"/>
      <c r="BJ158" s="129"/>
      <c r="BK158" s="129"/>
      <c r="BL158" s="129"/>
      <c r="BM158" s="129"/>
      <c r="BN158" s="129"/>
      <c r="BO158" s="129"/>
      <c r="BP158" s="129"/>
      <c r="BQ158" s="129"/>
      <c r="BR158" s="129"/>
      <c r="BS158" s="129"/>
      <c r="BT158" s="129"/>
      <c r="BU158" s="129"/>
      <c r="BV158" s="129"/>
      <c r="BW158" s="129"/>
      <c r="BX158" s="129"/>
      <c r="BY158" s="129"/>
      <c r="BZ158" s="129"/>
      <c r="CA158" s="129"/>
      <c r="CB158" s="116"/>
      <c r="CC158" s="116"/>
      <c r="CD158" s="116"/>
      <c r="CE158" s="116"/>
      <c r="CF158" s="116"/>
      <c r="CG158" s="116"/>
      <c r="CH158" s="116"/>
      <c r="CI158" s="116"/>
      <c r="CJ158" s="116"/>
      <c r="CK158" s="116"/>
      <c r="CL158" s="116"/>
      <c r="CM158" s="116"/>
      <c r="CN158" s="116"/>
      <c r="CO158" s="116"/>
      <c r="CP158" s="116"/>
    </row>
    <row r="159" spans="1:94" ht="19.5" customHeight="1">
      <c r="A159" s="116"/>
      <c r="B159" s="116"/>
      <c r="C159" s="116"/>
      <c r="D159" s="116"/>
      <c r="E159" s="116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29"/>
      <c r="AB159" s="129"/>
      <c r="AC159" s="129"/>
      <c r="AD159" s="129"/>
      <c r="AE159" s="129"/>
      <c r="AF159" s="129"/>
      <c r="AG159" s="129"/>
      <c r="AH159" s="129"/>
      <c r="AI159" s="129"/>
      <c r="AJ159" s="129"/>
      <c r="AK159" s="129"/>
      <c r="AL159" s="129"/>
      <c r="AM159" s="129"/>
      <c r="AN159" s="129"/>
      <c r="AO159" s="129"/>
      <c r="AP159" s="129"/>
      <c r="AQ159" s="129"/>
      <c r="AR159" s="129"/>
      <c r="AS159" s="129"/>
      <c r="AT159" s="129"/>
      <c r="AU159" s="129"/>
      <c r="AV159" s="129"/>
      <c r="AW159" s="129"/>
      <c r="AX159" s="129"/>
      <c r="AY159" s="129"/>
      <c r="AZ159" s="129"/>
      <c r="BA159" s="129"/>
      <c r="BB159" s="129"/>
      <c r="BC159" s="129"/>
      <c r="BD159" s="129"/>
      <c r="BE159" s="129"/>
      <c r="BF159" s="129"/>
      <c r="BG159" s="129"/>
      <c r="BH159" s="129"/>
      <c r="BI159" s="129"/>
      <c r="BJ159" s="129"/>
      <c r="BK159" s="129"/>
      <c r="BL159" s="129"/>
      <c r="BM159" s="129"/>
      <c r="BN159" s="129"/>
      <c r="BO159" s="129"/>
      <c r="BP159" s="129"/>
      <c r="BQ159" s="129"/>
      <c r="BR159" s="129"/>
      <c r="BS159" s="129"/>
      <c r="BT159" s="129"/>
      <c r="BU159" s="129"/>
      <c r="BV159" s="129"/>
      <c r="BW159" s="129"/>
      <c r="BX159" s="129"/>
      <c r="BY159" s="129"/>
      <c r="BZ159" s="129"/>
      <c r="CA159" s="129"/>
      <c r="CB159" s="116"/>
      <c r="CC159" s="116"/>
      <c r="CD159" s="116"/>
      <c r="CE159" s="116"/>
      <c r="CF159" s="116"/>
      <c r="CG159" s="116"/>
      <c r="CH159" s="116"/>
      <c r="CI159" s="116"/>
      <c r="CJ159" s="116"/>
      <c r="CK159" s="116"/>
      <c r="CL159" s="116"/>
      <c r="CM159" s="116"/>
      <c r="CN159" s="116"/>
      <c r="CO159" s="116"/>
      <c r="CP159" s="116"/>
    </row>
    <row r="160" spans="1:94" ht="19.5" customHeight="1">
      <c r="A160" s="116"/>
      <c r="B160" s="116"/>
      <c r="C160" s="116"/>
      <c r="D160" s="116"/>
      <c r="E160" s="116"/>
      <c r="F160" s="129"/>
      <c r="G160" s="129"/>
      <c r="H160" s="129"/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29"/>
      <c r="AB160" s="129"/>
      <c r="AC160" s="129"/>
      <c r="AD160" s="129"/>
      <c r="AE160" s="129"/>
      <c r="AF160" s="129"/>
      <c r="AG160" s="129"/>
      <c r="AH160" s="129"/>
      <c r="AI160" s="129"/>
      <c r="AJ160" s="129"/>
      <c r="AK160" s="129"/>
      <c r="AL160" s="129"/>
      <c r="AM160" s="129"/>
      <c r="AN160" s="129"/>
      <c r="AO160" s="129"/>
      <c r="AP160" s="129"/>
      <c r="AQ160" s="129"/>
      <c r="AR160" s="129"/>
      <c r="AS160" s="129"/>
      <c r="AT160" s="129"/>
      <c r="AU160" s="129"/>
      <c r="AV160" s="129"/>
      <c r="AW160" s="129"/>
      <c r="AX160" s="129"/>
      <c r="AY160" s="129"/>
      <c r="AZ160" s="129"/>
      <c r="BA160" s="129"/>
      <c r="BB160" s="129"/>
      <c r="BC160" s="129"/>
      <c r="BD160" s="129"/>
      <c r="BE160" s="129"/>
      <c r="BF160" s="129"/>
      <c r="BG160" s="129"/>
      <c r="BH160" s="129"/>
      <c r="BI160" s="129"/>
      <c r="BJ160" s="129"/>
      <c r="BK160" s="129"/>
      <c r="BL160" s="129"/>
      <c r="BM160" s="129"/>
      <c r="BN160" s="129"/>
      <c r="BO160" s="129"/>
      <c r="BP160" s="129"/>
      <c r="BQ160" s="129"/>
      <c r="BR160" s="129"/>
      <c r="BS160" s="129"/>
      <c r="BT160" s="129"/>
      <c r="BU160" s="129"/>
      <c r="BV160" s="129"/>
      <c r="BW160" s="129"/>
      <c r="BX160" s="129"/>
      <c r="BY160" s="129"/>
      <c r="BZ160" s="129"/>
      <c r="CA160" s="129"/>
      <c r="CB160" s="116"/>
      <c r="CC160" s="116"/>
      <c r="CD160" s="116"/>
      <c r="CE160" s="116"/>
      <c r="CF160" s="116"/>
      <c r="CG160" s="116"/>
      <c r="CH160" s="116"/>
      <c r="CI160" s="116"/>
      <c r="CJ160" s="116"/>
      <c r="CK160" s="116"/>
      <c r="CL160" s="116"/>
      <c r="CM160" s="116"/>
      <c r="CN160" s="116"/>
      <c r="CO160" s="116"/>
      <c r="CP160" s="116"/>
    </row>
    <row r="161" spans="1:94" ht="19.5" customHeight="1">
      <c r="A161" s="116"/>
      <c r="B161" s="116"/>
      <c r="C161" s="116"/>
      <c r="D161" s="116"/>
      <c r="E161" s="116"/>
      <c r="F161" s="129"/>
      <c r="G161" s="129"/>
      <c r="H161" s="129"/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  <c r="AA161" s="129"/>
      <c r="AB161" s="129"/>
      <c r="AC161" s="129"/>
      <c r="AD161" s="129"/>
      <c r="AE161" s="129"/>
      <c r="AF161" s="129"/>
      <c r="AG161" s="129"/>
      <c r="AH161" s="129"/>
      <c r="AI161" s="129"/>
      <c r="AJ161" s="129"/>
      <c r="AK161" s="129"/>
      <c r="AL161" s="129"/>
      <c r="AM161" s="129"/>
      <c r="AN161" s="129"/>
      <c r="AO161" s="129"/>
      <c r="AP161" s="129"/>
      <c r="AQ161" s="129"/>
      <c r="AR161" s="129"/>
      <c r="AS161" s="129"/>
      <c r="AT161" s="129"/>
      <c r="AU161" s="129"/>
      <c r="AV161" s="129"/>
      <c r="AW161" s="129"/>
      <c r="AX161" s="129"/>
      <c r="AY161" s="129"/>
      <c r="AZ161" s="129"/>
      <c r="BA161" s="129"/>
      <c r="BB161" s="129"/>
      <c r="BC161" s="129"/>
      <c r="BD161" s="129"/>
      <c r="BE161" s="129"/>
      <c r="BF161" s="129"/>
      <c r="BG161" s="129"/>
      <c r="BH161" s="129"/>
      <c r="BI161" s="129"/>
      <c r="BJ161" s="129"/>
      <c r="BK161" s="129"/>
      <c r="BL161" s="129"/>
      <c r="BM161" s="129"/>
      <c r="BN161" s="129"/>
      <c r="BO161" s="129"/>
      <c r="BP161" s="129"/>
      <c r="BQ161" s="129"/>
      <c r="BR161" s="129"/>
      <c r="BS161" s="129"/>
      <c r="BT161" s="129"/>
      <c r="BU161" s="129"/>
      <c r="BV161" s="129"/>
      <c r="BW161" s="129"/>
      <c r="BX161" s="129"/>
      <c r="BY161" s="129"/>
      <c r="BZ161" s="129"/>
      <c r="CA161" s="129"/>
      <c r="CB161" s="116"/>
      <c r="CC161" s="116"/>
      <c r="CD161" s="116"/>
      <c r="CE161" s="116"/>
      <c r="CF161" s="116"/>
      <c r="CG161" s="116"/>
      <c r="CH161" s="116"/>
      <c r="CI161" s="116"/>
      <c r="CJ161" s="116"/>
      <c r="CK161" s="116"/>
      <c r="CL161" s="116"/>
      <c r="CM161" s="116"/>
      <c r="CN161" s="116"/>
      <c r="CO161" s="116"/>
      <c r="CP161" s="116"/>
    </row>
    <row r="162" spans="1:94" ht="19.5" customHeight="1">
      <c r="A162" s="116"/>
      <c r="B162" s="116"/>
      <c r="C162" s="116"/>
      <c r="D162" s="116"/>
      <c r="E162" s="116"/>
      <c r="F162" s="129"/>
      <c r="G162" s="129"/>
      <c r="H162" s="129"/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  <c r="AA162" s="129"/>
      <c r="AB162" s="129"/>
      <c r="AC162" s="129"/>
      <c r="AD162" s="129"/>
      <c r="AE162" s="129"/>
      <c r="AF162" s="129"/>
      <c r="AG162" s="129"/>
      <c r="AH162" s="129"/>
      <c r="AI162" s="129"/>
      <c r="AJ162" s="129"/>
      <c r="AK162" s="129"/>
      <c r="AL162" s="129"/>
      <c r="AM162" s="129"/>
      <c r="AN162" s="129"/>
      <c r="AO162" s="129"/>
      <c r="AP162" s="129"/>
      <c r="AQ162" s="129"/>
      <c r="AR162" s="129"/>
      <c r="AS162" s="129"/>
      <c r="AT162" s="129"/>
      <c r="AU162" s="129"/>
      <c r="AV162" s="129"/>
      <c r="AW162" s="129"/>
      <c r="AX162" s="129"/>
      <c r="AY162" s="129"/>
      <c r="AZ162" s="129"/>
      <c r="BA162" s="129"/>
      <c r="BB162" s="129"/>
      <c r="BC162" s="129"/>
      <c r="BD162" s="129"/>
      <c r="BE162" s="129"/>
      <c r="BF162" s="129"/>
      <c r="BG162" s="129"/>
      <c r="BH162" s="129"/>
      <c r="BI162" s="129"/>
      <c r="BJ162" s="129"/>
      <c r="BK162" s="129"/>
      <c r="BL162" s="129"/>
      <c r="BM162" s="129"/>
      <c r="BN162" s="129"/>
      <c r="BO162" s="129"/>
      <c r="BP162" s="129"/>
      <c r="BQ162" s="129"/>
      <c r="BR162" s="129"/>
      <c r="BS162" s="129"/>
      <c r="BT162" s="129"/>
      <c r="BU162" s="129"/>
      <c r="BV162" s="129"/>
      <c r="BW162" s="129"/>
      <c r="BX162" s="129"/>
      <c r="BY162" s="129"/>
      <c r="BZ162" s="129"/>
      <c r="CA162" s="129"/>
      <c r="CB162" s="116"/>
      <c r="CC162" s="116"/>
      <c r="CD162" s="116"/>
      <c r="CE162" s="116"/>
      <c r="CF162" s="116"/>
      <c r="CG162" s="116"/>
      <c r="CH162" s="116"/>
      <c r="CI162" s="116"/>
      <c r="CJ162" s="116"/>
      <c r="CK162" s="116"/>
      <c r="CL162" s="116"/>
      <c r="CM162" s="116"/>
      <c r="CN162" s="116"/>
      <c r="CO162" s="116"/>
      <c r="CP162" s="116"/>
    </row>
    <row r="163" spans="1:94" ht="19.5" customHeight="1">
      <c r="A163" s="116"/>
      <c r="B163" s="116"/>
      <c r="C163" s="116"/>
      <c r="D163" s="116"/>
      <c r="E163" s="116"/>
      <c r="F163" s="129"/>
      <c r="G163" s="129"/>
      <c r="H163" s="129"/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  <c r="AA163" s="129"/>
      <c r="AB163" s="129"/>
      <c r="AC163" s="129"/>
      <c r="AD163" s="129"/>
      <c r="AE163" s="129"/>
      <c r="AF163" s="129"/>
      <c r="AG163" s="129"/>
      <c r="AH163" s="129"/>
      <c r="AI163" s="129"/>
      <c r="AJ163" s="129"/>
      <c r="AK163" s="129"/>
      <c r="AL163" s="129"/>
      <c r="AM163" s="129"/>
      <c r="AN163" s="129"/>
      <c r="AO163" s="129"/>
      <c r="AP163" s="129"/>
      <c r="AQ163" s="129"/>
      <c r="AR163" s="129"/>
      <c r="AS163" s="129"/>
      <c r="AT163" s="129"/>
      <c r="AU163" s="129"/>
      <c r="AV163" s="129"/>
      <c r="AW163" s="129"/>
      <c r="AX163" s="129"/>
      <c r="AY163" s="129"/>
      <c r="AZ163" s="129"/>
      <c r="BA163" s="129"/>
      <c r="BB163" s="129"/>
      <c r="BC163" s="129"/>
      <c r="BD163" s="129"/>
      <c r="BE163" s="129"/>
      <c r="BF163" s="129"/>
      <c r="BG163" s="129"/>
      <c r="BH163" s="129"/>
      <c r="BI163" s="129"/>
      <c r="BJ163" s="129"/>
      <c r="BK163" s="129"/>
      <c r="BL163" s="129"/>
      <c r="BM163" s="129"/>
      <c r="BN163" s="129"/>
      <c r="BO163" s="129"/>
      <c r="BP163" s="129"/>
      <c r="BQ163" s="129"/>
      <c r="BR163" s="129"/>
      <c r="BS163" s="129"/>
      <c r="BT163" s="129"/>
      <c r="BU163" s="129"/>
      <c r="BV163" s="129"/>
      <c r="BW163" s="129"/>
      <c r="BX163" s="129"/>
      <c r="BY163" s="129"/>
      <c r="BZ163" s="129"/>
      <c r="CA163" s="129"/>
      <c r="CB163" s="116"/>
      <c r="CC163" s="116"/>
      <c r="CD163" s="116"/>
      <c r="CE163" s="116"/>
      <c r="CF163" s="116"/>
      <c r="CG163" s="116"/>
      <c r="CH163" s="116"/>
      <c r="CI163" s="116"/>
      <c r="CJ163" s="116"/>
      <c r="CK163" s="116"/>
      <c r="CL163" s="116"/>
      <c r="CM163" s="116"/>
      <c r="CN163" s="116"/>
      <c r="CO163" s="116"/>
      <c r="CP163" s="116"/>
    </row>
    <row r="164" spans="1:94" ht="19.5" customHeight="1">
      <c r="A164" s="116"/>
      <c r="B164" s="116"/>
      <c r="C164" s="116"/>
      <c r="D164" s="116"/>
      <c r="E164" s="116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29"/>
      <c r="AB164" s="129"/>
      <c r="AC164" s="129"/>
      <c r="AD164" s="129"/>
      <c r="AE164" s="129"/>
      <c r="AF164" s="129"/>
      <c r="AG164" s="129"/>
      <c r="AH164" s="129"/>
      <c r="AI164" s="129"/>
      <c r="AJ164" s="129"/>
      <c r="AK164" s="129"/>
      <c r="AL164" s="129"/>
      <c r="AM164" s="129"/>
      <c r="AN164" s="129"/>
      <c r="AO164" s="129"/>
      <c r="AP164" s="129"/>
      <c r="AQ164" s="129"/>
      <c r="AR164" s="129"/>
      <c r="AS164" s="129"/>
      <c r="AT164" s="129"/>
      <c r="AU164" s="129"/>
      <c r="AV164" s="129"/>
      <c r="AW164" s="129"/>
      <c r="AX164" s="129"/>
      <c r="AY164" s="129"/>
      <c r="AZ164" s="129"/>
      <c r="BA164" s="129"/>
      <c r="BB164" s="129"/>
      <c r="BC164" s="129"/>
      <c r="BD164" s="129"/>
      <c r="BE164" s="129"/>
      <c r="BF164" s="129"/>
      <c r="BG164" s="129"/>
      <c r="BH164" s="129"/>
      <c r="BI164" s="129"/>
      <c r="BJ164" s="129"/>
      <c r="BK164" s="129"/>
      <c r="BL164" s="129"/>
      <c r="BM164" s="129"/>
      <c r="BN164" s="129"/>
      <c r="BO164" s="129"/>
      <c r="BP164" s="129"/>
      <c r="BQ164" s="129"/>
      <c r="BR164" s="129"/>
      <c r="BS164" s="129"/>
      <c r="BT164" s="129"/>
      <c r="BU164" s="129"/>
      <c r="BV164" s="129"/>
      <c r="BW164" s="129"/>
      <c r="BX164" s="129"/>
      <c r="BY164" s="129"/>
      <c r="BZ164" s="129"/>
      <c r="CA164" s="129"/>
      <c r="CB164" s="116"/>
      <c r="CC164" s="116"/>
      <c r="CD164" s="116"/>
      <c r="CE164" s="116"/>
      <c r="CF164" s="116"/>
      <c r="CG164" s="116"/>
      <c r="CH164" s="116"/>
      <c r="CI164" s="116"/>
      <c r="CJ164" s="116"/>
      <c r="CK164" s="116"/>
      <c r="CL164" s="116"/>
      <c r="CM164" s="116"/>
      <c r="CN164" s="116"/>
      <c r="CO164" s="116"/>
      <c r="CP164" s="116"/>
    </row>
    <row r="165" spans="1:94" ht="19.5" customHeight="1">
      <c r="A165" s="116"/>
      <c r="B165" s="116"/>
      <c r="C165" s="116"/>
      <c r="D165" s="116"/>
      <c r="E165" s="116"/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  <c r="AA165" s="129"/>
      <c r="AB165" s="129"/>
      <c r="AC165" s="129"/>
      <c r="AD165" s="129"/>
      <c r="AE165" s="129"/>
      <c r="AF165" s="129"/>
      <c r="AG165" s="129"/>
      <c r="AH165" s="129"/>
      <c r="AI165" s="129"/>
      <c r="AJ165" s="129"/>
      <c r="AK165" s="129"/>
      <c r="AL165" s="129"/>
      <c r="AM165" s="129"/>
      <c r="AN165" s="129"/>
      <c r="AO165" s="129"/>
      <c r="AP165" s="129"/>
      <c r="AQ165" s="129"/>
      <c r="AR165" s="129"/>
      <c r="AS165" s="129"/>
      <c r="AT165" s="129"/>
      <c r="AU165" s="129"/>
      <c r="AV165" s="129"/>
      <c r="AW165" s="129"/>
      <c r="AX165" s="129"/>
      <c r="AY165" s="129"/>
      <c r="AZ165" s="129"/>
      <c r="BA165" s="129"/>
      <c r="BB165" s="129"/>
      <c r="BC165" s="129"/>
      <c r="BD165" s="129"/>
      <c r="BE165" s="129"/>
      <c r="BF165" s="129"/>
      <c r="BG165" s="129"/>
      <c r="BH165" s="129"/>
      <c r="BI165" s="129"/>
      <c r="BJ165" s="129"/>
      <c r="BK165" s="129"/>
      <c r="BL165" s="129"/>
      <c r="BM165" s="129"/>
      <c r="BN165" s="129"/>
      <c r="BO165" s="129"/>
      <c r="BP165" s="129"/>
      <c r="BQ165" s="129"/>
      <c r="BR165" s="129"/>
      <c r="BS165" s="129"/>
      <c r="BT165" s="129"/>
      <c r="BU165" s="129"/>
      <c r="BV165" s="129"/>
      <c r="BW165" s="129"/>
      <c r="BX165" s="129"/>
      <c r="BY165" s="129"/>
      <c r="BZ165" s="129"/>
      <c r="CA165" s="129"/>
      <c r="CB165" s="116"/>
      <c r="CC165" s="116"/>
      <c r="CD165" s="116"/>
      <c r="CE165" s="116"/>
      <c r="CF165" s="116"/>
      <c r="CG165" s="116"/>
      <c r="CH165" s="116"/>
      <c r="CI165" s="116"/>
      <c r="CJ165" s="116"/>
      <c r="CK165" s="116"/>
      <c r="CL165" s="116"/>
      <c r="CM165" s="116"/>
      <c r="CN165" s="116"/>
      <c r="CO165" s="116"/>
      <c r="CP165" s="116"/>
    </row>
    <row r="166" spans="1:94" ht="19.5" customHeight="1">
      <c r="A166" s="116"/>
      <c r="B166" s="116"/>
      <c r="C166" s="116"/>
      <c r="D166" s="116"/>
      <c r="E166" s="116"/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  <c r="AA166" s="129"/>
      <c r="AB166" s="129"/>
      <c r="AC166" s="129"/>
      <c r="AD166" s="129"/>
      <c r="AE166" s="129"/>
      <c r="AF166" s="129"/>
      <c r="AG166" s="129"/>
      <c r="AH166" s="129"/>
      <c r="AI166" s="129"/>
      <c r="AJ166" s="129"/>
      <c r="AK166" s="129"/>
      <c r="AL166" s="129"/>
      <c r="AM166" s="129"/>
      <c r="AN166" s="129"/>
      <c r="AO166" s="129"/>
      <c r="AP166" s="129"/>
      <c r="AQ166" s="129"/>
      <c r="AR166" s="129"/>
      <c r="AS166" s="129"/>
      <c r="AT166" s="129"/>
      <c r="AU166" s="129"/>
      <c r="AV166" s="129"/>
      <c r="AW166" s="129"/>
      <c r="AX166" s="129"/>
      <c r="AY166" s="129"/>
      <c r="AZ166" s="129"/>
      <c r="BA166" s="129"/>
      <c r="BB166" s="129"/>
      <c r="BC166" s="129"/>
      <c r="BD166" s="129"/>
      <c r="BE166" s="129"/>
      <c r="BF166" s="129"/>
      <c r="BG166" s="129"/>
      <c r="BH166" s="129"/>
      <c r="BI166" s="129"/>
      <c r="BJ166" s="129"/>
      <c r="BK166" s="129"/>
      <c r="BL166" s="129"/>
      <c r="BM166" s="129"/>
      <c r="BN166" s="129"/>
      <c r="BO166" s="129"/>
      <c r="BP166" s="129"/>
      <c r="BQ166" s="129"/>
      <c r="BR166" s="129"/>
      <c r="BS166" s="129"/>
      <c r="BT166" s="129"/>
      <c r="BU166" s="129"/>
      <c r="BV166" s="129"/>
      <c r="BW166" s="129"/>
      <c r="BX166" s="129"/>
      <c r="BY166" s="129"/>
      <c r="BZ166" s="129"/>
      <c r="CA166" s="129"/>
      <c r="CB166" s="116"/>
      <c r="CC166" s="116"/>
      <c r="CD166" s="116"/>
      <c r="CE166" s="116"/>
      <c r="CF166" s="116"/>
      <c r="CG166" s="116"/>
      <c r="CH166" s="116"/>
      <c r="CI166" s="116"/>
      <c r="CJ166" s="116"/>
      <c r="CK166" s="116"/>
      <c r="CL166" s="116"/>
      <c r="CM166" s="116"/>
      <c r="CN166" s="116"/>
      <c r="CO166" s="116"/>
      <c r="CP166" s="116"/>
    </row>
    <row r="167" spans="1:94" ht="19.5" customHeight="1">
      <c r="A167" s="116"/>
      <c r="B167" s="116"/>
      <c r="C167" s="116"/>
      <c r="D167" s="116"/>
      <c r="E167" s="116"/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  <c r="AA167" s="129"/>
      <c r="AB167" s="129"/>
      <c r="AC167" s="129"/>
      <c r="AD167" s="129"/>
      <c r="AE167" s="129"/>
      <c r="AF167" s="129"/>
      <c r="AG167" s="129"/>
      <c r="AH167" s="129"/>
      <c r="AI167" s="129"/>
      <c r="AJ167" s="129"/>
      <c r="AK167" s="129"/>
      <c r="AL167" s="129"/>
      <c r="AM167" s="129"/>
      <c r="AN167" s="129"/>
      <c r="AO167" s="129"/>
      <c r="AP167" s="129"/>
      <c r="AQ167" s="129"/>
      <c r="AR167" s="129"/>
      <c r="AS167" s="129"/>
      <c r="AT167" s="129"/>
      <c r="AU167" s="129"/>
      <c r="AV167" s="129"/>
      <c r="AW167" s="129"/>
      <c r="AX167" s="129"/>
      <c r="AY167" s="129"/>
      <c r="AZ167" s="129"/>
      <c r="BA167" s="129"/>
      <c r="BB167" s="129"/>
      <c r="BC167" s="129"/>
      <c r="BD167" s="129"/>
      <c r="BE167" s="129"/>
      <c r="BF167" s="129"/>
      <c r="BG167" s="129"/>
      <c r="BH167" s="129"/>
      <c r="BI167" s="129"/>
      <c r="BJ167" s="129"/>
      <c r="BK167" s="129"/>
      <c r="BL167" s="129"/>
      <c r="BM167" s="129"/>
      <c r="BN167" s="129"/>
      <c r="BO167" s="129"/>
      <c r="BP167" s="129"/>
      <c r="BQ167" s="129"/>
      <c r="BR167" s="129"/>
      <c r="BS167" s="129"/>
      <c r="BT167" s="129"/>
      <c r="BU167" s="129"/>
      <c r="BV167" s="129"/>
      <c r="BW167" s="129"/>
      <c r="BX167" s="129"/>
      <c r="BY167" s="129"/>
      <c r="BZ167" s="129"/>
      <c r="CA167" s="129"/>
      <c r="CB167" s="116"/>
      <c r="CC167" s="116"/>
      <c r="CD167" s="116"/>
      <c r="CE167" s="116"/>
      <c r="CF167" s="116"/>
      <c r="CG167" s="116"/>
      <c r="CH167" s="116"/>
      <c r="CI167" s="116"/>
      <c r="CJ167" s="116"/>
      <c r="CK167" s="116"/>
      <c r="CL167" s="116"/>
      <c r="CM167" s="116"/>
      <c r="CN167" s="116"/>
      <c r="CO167" s="116"/>
      <c r="CP167" s="116"/>
    </row>
    <row r="168" spans="1:94" ht="19.5" customHeight="1">
      <c r="A168" s="116"/>
      <c r="B168" s="116"/>
      <c r="C168" s="116"/>
      <c r="D168" s="116"/>
      <c r="E168" s="116"/>
      <c r="F168" s="129"/>
      <c r="G168" s="129"/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  <c r="AA168" s="129"/>
      <c r="AB168" s="129"/>
      <c r="AC168" s="129"/>
      <c r="AD168" s="129"/>
      <c r="AE168" s="129"/>
      <c r="AF168" s="129"/>
      <c r="AG168" s="129"/>
      <c r="AH168" s="129"/>
      <c r="AI168" s="129"/>
      <c r="AJ168" s="129"/>
      <c r="AK168" s="129"/>
      <c r="AL168" s="129"/>
      <c r="AM168" s="129"/>
      <c r="AN168" s="129"/>
      <c r="AO168" s="129"/>
      <c r="AP168" s="129"/>
      <c r="AQ168" s="129"/>
      <c r="AR168" s="129"/>
      <c r="AS168" s="129"/>
      <c r="AT168" s="129"/>
      <c r="AU168" s="129"/>
      <c r="AV168" s="129"/>
      <c r="AW168" s="129"/>
      <c r="AX168" s="129"/>
      <c r="AY168" s="129"/>
      <c r="AZ168" s="129"/>
      <c r="BA168" s="129"/>
      <c r="BB168" s="129"/>
      <c r="BC168" s="129"/>
      <c r="BD168" s="129"/>
      <c r="BE168" s="129"/>
      <c r="BF168" s="129"/>
      <c r="BG168" s="129"/>
      <c r="BH168" s="129"/>
      <c r="BI168" s="129"/>
      <c r="BJ168" s="129"/>
      <c r="BK168" s="129"/>
      <c r="BL168" s="129"/>
      <c r="BM168" s="129"/>
      <c r="BN168" s="129"/>
      <c r="BO168" s="129"/>
      <c r="BP168" s="129"/>
      <c r="BQ168" s="129"/>
      <c r="BR168" s="129"/>
      <c r="BS168" s="129"/>
      <c r="BT168" s="129"/>
      <c r="BU168" s="129"/>
      <c r="BV168" s="129"/>
      <c r="BW168" s="129"/>
      <c r="BX168" s="129"/>
      <c r="BY168" s="129"/>
      <c r="BZ168" s="129"/>
      <c r="CA168" s="129"/>
      <c r="CB168" s="116"/>
      <c r="CC168" s="116"/>
      <c r="CD168" s="116"/>
      <c r="CE168" s="116"/>
      <c r="CF168" s="116"/>
      <c r="CG168" s="116"/>
      <c r="CH168" s="116"/>
      <c r="CI168" s="116"/>
      <c r="CJ168" s="116"/>
      <c r="CK168" s="116"/>
      <c r="CL168" s="116"/>
      <c r="CM168" s="116"/>
      <c r="CN168" s="116"/>
      <c r="CO168" s="116"/>
      <c r="CP168" s="116"/>
    </row>
    <row r="169" spans="1:94" ht="19.5" customHeight="1">
      <c r="A169" s="116"/>
      <c r="B169" s="116"/>
      <c r="C169" s="116"/>
      <c r="D169" s="116"/>
      <c r="E169" s="116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  <c r="AA169" s="129"/>
      <c r="AB169" s="129"/>
      <c r="AC169" s="129"/>
      <c r="AD169" s="129"/>
      <c r="AE169" s="129"/>
      <c r="AF169" s="129"/>
      <c r="AG169" s="129"/>
      <c r="AH169" s="129"/>
      <c r="AI169" s="129"/>
      <c r="AJ169" s="129"/>
      <c r="AK169" s="129"/>
      <c r="AL169" s="129"/>
      <c r="AM169" s="129"/>
      <c r="AN169" s="129"/>
      <c r="AO169" s="129"/>
      <c r="AP169" s="129"/>
      <c r="AQ169" s="129"/>
      <c r="AR169" s="129"/>
      <c r="AS169" s="129"/>
      <c r="AT169" s="129"/>
      <c r="AU169" s="129"/>
      <c r="AV169" s="129"/>
      <c r="AW169" s="129"/>
      <c r="AX169" s="129"/>
      <c r="AY169" s="129"/>
      <c r="AZ169" s="129"/>
      <c r="BA169" s="129"/>
      <c r="BB169" s="129"/>
      <c r="BC169" s="129"/>
      <c r="BD169" s="129"/>
      <c r="BE169" s="129"/>
      <c r="BF169" s="129"/>
      <c r="BG169" s="129"/>
      <c r="BH169" s="129"/>
      <c r="BI169" s="129"/>
      <c r="BJ169" s="129"/>
      <c r="BK169" s="129"/>
      <c r="BL169" s="129"/>
      <c r="BM169" s="129"/>
      <c r="BN169" s="129"/>
      <c r="BO169" s="129"/>
      <c r="BP169" s="129"/>
      <c r="BQ169" s="129"/>
      <c r="BR169" s="129"/>
      <c r="BS169" s="129"/>
      <c r="BT169" s="129"/>
      <c r="BU169" s="129"/>
      <c r="BV169" s="129"/>
      <c r="BW169" s="129"/>
      <c r="BX169" s="129"/>
      <c r="BY169" s="129"/>
      <c r="BZ169" s="129"/>
      <c r="CA169" s="129"/>
      <c r="CB169" s="116"/>
      <c r="CC169" s="116"/>
      <c r="CD169" s="116"/>
      <c r="CE169" s="116"/>
      <c r="CF169" s="116"/>
      <c r="CG169" s="116"/>
      <c r="CH169" s="116"/>
      <c r="CI169" s="116"/>
      <c r="CJ169" s="116"/>
      <c r="CK169" s="116"/>
      <c r="CL169" s="116"/>
      <c r="CM169" s="116"/>
      <c r="CN169" s="116"/>
      <c r="CO169" s="116"/>
      <c r="CP169" s="116"/>
    </row>
    <row r="170" spans="1:94" ht="19.5" customHeight="1">
      <c r="A170" s="116"/>
      <c r="B170" s="116"/>
      <c r="C170" s="116"/>
      <c r="D170" s="116"/>
      <c r="E170" s="116"/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  <c r="AA170" s="129"/>
      <c r="AB170" s="129"/>
      <c r="AC170" s="129"/>
      <c r="AD170" s="129"/>
      <c r="AE170" s="129"/>
      <c r="AF170" s="129"/>
      <c r="AG170" s="129"/>
      <c r="AH170" s="129"/>
      <c r="AI170" s="129"/>
      <c r="AJ170" s="129"/>
      <c r="AK170" s="129"/>
      <c r="AL170" s="129"/>
      <c r="AM170" s="129"/>
      <c r="AN170" s="129"/>
      <c r="AO170" s="129"/>
      <c r="AP170" s="129"/>
      <c r="AQ170" s="129"/>
      <c r="AR170" s="129"/>
      <c r="AS170" s="129"/>
      <c r="AT170" s="129"/>
      <c r="AU170" s="129"/>
      <c r="AV170" s="129"/>
      <c r="AW170" s="129"/>
      <c r="AX170" s="129"/>
      <c r="AY170" s="129"/>
      <c r="AZ170" s="129"/>
      <c r="BA170" s="129"/>
      <c r="BB170" s="129"/>
      <c r="BC170" s="129"/>
      <c r="BD170" s="129"/>
      <c r="BE170" s="129"/>
      <c r="BF170" s="129"/>
      <c r="BG170" s="129"/>
      <c r="BH170" s="129"/>
      <c r="BI170" s="129"/>
      <c r="BJ170" s="129"/>
      <c r="BK170" s="129"/>
      <c r="BL170" s="129"/>
      <c r="BM170" s="129"/>
      <c r="BN170" s="129"/>
      <c r="BO170" s="129"/>
      <c r="BP170" s="129"/>
      <c r="BQ170" s="129"/>
      <c r="BR170" s="129"/>
      <c r="BS170" s="129"/>
      <c r="BT170" s="129"/>
      <c r="BU170" s="129"/>
      <c r="BV170" s="129"/>
      <c r="BW170" s="129"/>
      <c r="BX170" s="129"/>
      <c r="BY170" s="129"/>
      <c r="BZ170" s="129"/>
      <c r="CA170" s="129"/>
      <c r="CB170" s="116"/>
      <c r="CC170" s="116"/>
      <c r="CD170" s="116"/>
      <c r="CE170" s="116"/>
      <c r="CF170" s="116"/>
      <c r="CG170" s="116"/>
      <c r="CH170" s="116"/>
      <c r="CI170" s="116"/>
      <c r="CJ170" s="116"/>
      <c r="CK170" s="116"/>
      <c r="CL170" s="116"/>
      <c r="CM170" s="116"/>
      <c r="CN170" s="116"/>
      <c r="CO170" s="116"/>
      <c r="CP170" s="116"/>
    </row>
    <row r="171" spans="1:94" ht="19.5" customHeight="1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116"/>
      <c r="AB171" s="116"/>
      <c r="AC171" s="116"/>
      <c r="AD171" s="116"/>
      <c r="AE171" s="116"/>
      <c r="AF171" s="116"/>
      <c r="AG171" s="116"/>
      <c r="AH171" s="116"/>
      <c r="AI171" s="116"/>
      <c r="AJ171" s="116"/>
      <c r="AK171" s="116"/>
      <c r="AL171" s="116"/>
      <c r="AM171" s="116"/>
      <c r="AN171" s="116"/>
      <c r="AO171" s="116"/>
      <c r="AP171" s="116"/>
      <c r="AQ171" s="116"/>
      <c r="AR171" s="116"/>
      <c r="AS171" s="116"/>
      <c r="AT171" s="116"/>
      <c r="AU171" s="116"/>
      <c r="AV171" s="116"/>
      <c r="AW171" s="116"/>
      <c r="AX171" s="116"/>
      <c r="AY171" s="116"/>
      <c r="AZ171" s="116"/>
      <c r="BA171" s="116"/>
      <c r="BB171" s="116"/>
      <c r="BC171" s="116"/>
      <c r="BD171" s="116"/>
      <c r="BE171" s="116"/>
      <c r="BF171" s="116"/>
      <c r="BG171" s="116"/>
      <c r="BH171" s="116"/>
      <c r="BI171" s="116"/>
      <c r="BJ171" s="116"/>
      <c r="BK171" s="116"/>
      <c r="BL171" s="116"/>
      <c r="BM171" s="116"/>
      <c r="BN171" s="116"/>
      <c r="BO171" s="116"/>
      <c r="BP171" s="116"/>
      <c r="BQ171" s="116"/>
      <c r="BR171" s="116"/>
      <c r="BS171" s="116"/>
      <c r="BT171" s="116"/>
      <c r="BU171" s="116"/>
      <c r="BV171" s="116"/>
      <c r="BW171" s="116"/>
      <c r="BX171" s="116"/>
      <c r="BY171" s="116"/>
      <c r="BZ171" s="116"/>
      <c r="CA171" s="116"/>
      <c r="CB171" s="116"/>
      <c r="CC171" s="116"/>
      <c r="CD171" s="116"/>
      <c r="CE171" s="116"/>
      <c r="CF171" s="116"/>
      <c r="CG171" s="116"/>
      <c r="CH171" s="116"/>
      <c r="CI171" s="116"/>
      <c r="CJ171" s="116"/>
      <c r="CK171" s="116"/>
      <c r="CL171" s="116"/>
      <c r="CM171" s="116"/>
      <c r="CN171" s="116"/>
      <c r="CO171" s="116"/>
      <c r="CP171" s="116"/>
    </row>
    <row r="172" spans="1:94" ht="19.5" customHeight="1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  <c r="AA172" s="116"/>
      <c r="AB172" s="116"/>
      <c r="AC172" s="116"/>
      <c r="AD172" s="116"/>
      <c r="AE172" s="116"/>
      <c r="AF172" s="116"/>
      <c r="AG172" s="116"/>
      <c r="AH172" s="116"/>
      <c r="AI172" s="116"/>
      <c r="AJ172" s="116"/>
      <c r="AK172" s="116"/>
      <c r="AL172" s="116"/>
      <c r="AM172" s="116"/>
      <c r="AN172" s="116"/>
      <c r="AO172" s="116"/>
      <c r="AP172" s="116"/>
      <c r="AQ172" s="116"/>
      <c r="AR172" s="116"/>
      <c r="AS172" s="116"/>
      <c r="AT172" s="116"/>
      <c r="AU172" s="116"/>
      <c r="AV172" s="116"/>
      <c r="AW172" s="116"/>
      <c r="AX172" s="116"/>
      <c r="AY172" s="116"/>
      <c r="AZ172" s="116"/>
      <c r="BA172" s="116"/>
      <c r="BB172" s="116"/>
      <c r="BC172" s="116"/>
      <c r="BD172" s="116"/>
      <c r="BE172" s="116"/>
      <c r="BF172" s="116"/>
      <c r="BG172" s="116"/>
      <c r="BH172" s="116"/>
      <c r="BI172" s="116"/>
      <c r="BJ172" s="116"/>
      <c r="BK172" s="116"/>
      <c r="BL172" s="116"/>
      <c r="BM172" s="116"/>
      <c r="BN172" s="116"/>
      <c r="BO172" s="116"/>
      <c r="BP172" s="116"/>
      <c r="BQ172" s="116"/>
      <c r="BR172" s="116"/>
      <c r="BS172" s="116"/>
      <c r="BT172" s="116"/>
      <c r="BU172" s="116"/>
      <c r="BV172" s="116"/>
      <c r="BW172" s="116"/>
      <c r="BX172" s="116"/>
      <c r="BY172" s="116"/>
      <c r="BZ172" s="116"/>
      <c r="CA172" s="116"/>
      <c r="CB172" s="116"/>
      <c r="CC172" s="116"/>
      <c r="CD172" s="116"/>
      <c r="CE172" s="116"/>
      <c r="CF172" s="116"/>
      <c r="CG172" s="116"/>
      <c r="CH172" s="116"/>
      <c r="CI172" s="116"/>
      <c r="CJ172" s="116"/>
      <c r="CK172" s="116"/>
      <c r="CL172" s="116"/>
      <c r="CM172" s="116"/>
      <c r="CN172" s="116"/>
      <c r="CO172" s="116"/>
      <c r="CP172" s="116"/>
    </row>
    <row r="173" spans="1:94" ht="19.5" customHeight="1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  <c r="AA173" s="116"/>
      <c r="AB173" s="116"/>
      <c r="AC173" s="116"/>
      <c r="AD173" s="116"/>
      <c r="AE173" s="116"/>
      <c r="AF173" s="116"/>
      <c r="AG173" s="116"/>
      <c r="AH173" s="116"/>
      <c r="AI173" s="116"/>
      <c r="AJ173" s="116"/>
      <c r="AK173" s="116"/>
      <c r="AL173" s="116"/>
      <c r="AM173" s="116"/>
      <c r="AN173" s="116"/>
      <c r="AO173" s="116"/>
      <c r="AP173" s="116"/>
      <c r="AQ173" s="116"/>
      <c r="AR173" s="116"/>
      <c r="AS173" s="116"/>
      <c r="AT173" s="116"/>
      <c r="AU173" s="116"/>
      <c r="AV173" s="116"/>
      <c r="AW173" s="116"/>
      <c r="AX173" s="116"/>
      <c r="AY173" s="116"/>
      <c r="AZ173" s="116"/>
      <c r="BA173" s="116"/>
      <c r="BB173" s="116"/>
      <c r="BC173" s="116"/>
      <c r="BD173" s="116"/>
      <c r="BE173" s="116"/>
      <c r="BF173" s="116"/>
      <c r="BG173" s="116"/>
      <c r="BH173" s="116"/>
      <c r="BI173" s="116"/>
      <c r="BJ173" s="116"/>
      <c r="BK173" s="116"/>
      <c r="BL173" s="116"/>
      <c r="BM173" s="116"/>
      <c r="BN173" s="116"/>
      <c r="BO173" s="116"/>
      <c r="BP173" s="116"/>
      <c r="BQ173" s="116"/>
      <c r="BR173" s="116"/>
      <c r="BS173" s="116"/>
      <c r="BT173" s="116"/>
      <c r="BU173" s="116"/>
      <c r="BV173" s="116"/>
      <c r="BW173" s="116"/>
      <c r="BX173" s="116"/>
      <c r="BY173" s="116"/>
      <c r="BZ173" s="116"/>
      <c r="CA173" s="116"/>
      <c r="CB173" s="116"/>
      <c r="CC173" s="116"/>
      <c r="CD173" s="116"/>
      <c r="CE173" s="116"/>
      <c r="CF173" s="116"/>
      <c r="CG173" s="116"/>
      <c r="CH173" s="116"/>
      <c r="CI173" s="116"/>
      <c r="CJ173" s="116"/>
      <c r="CK173" s="116"/>
      <c r="CL173" s="116"/>
      <c r="CM173" s="116"/>
      <c r="CN173" s="116"/>
      <c r="CO173" s="116"/>
      <c r="CP173" s="116"/>
    </row>
    <row r="174" spans="1:94" ht="19.5" customHeight="1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  <c r="AA174" s="116"/>
      <c r="AB174" s="116"/>
      <c r="AC174" s="116"/>
      <c r="AD174" s="116"/>
      <c r="AE174" s="116"/>
      <c r="AF174" s="116"/>
      <c r="AG174" s="116"/>
      <c r="AH174" s="116"/>
      <c r="AI174" s="116"/>
      <c r="AJ174" s="116"/>
      <c r="AK174" s="116"/>
      <c r="AL174" s="116"/>
      <c r="AM174" s="116"/>
      <c r="AN174" s="116"/>
      <c r="AO174" s="116"/>
      <c r="AP174" s="116"/>
      <c r="AQ174" s="116"/>
      <c r="AR174" s="116"/>
      <c r="AS174" s="116"/>
      <c r="AT174" s="116"/>
      <c r="AU174" s="116"/>
      <c r="AV174" s="116"/>
      <c r="AW174" s="116"/>
      <c r="AX174" s="116"/>
      <c r="AY174" s="116"/>
      <c r="AZ174" s="116"/>
      <c r="BA174" s="116"/>
      <c r="BB174" s="116"/>
      <c r="BC174" s="116"/>
      <c r="BD174" s="116"/>
      <c r="BE174" s="116"/>
      <c r="BF174" s="116"/>
      <c r="BG174" s="116"/>
      <c r="BH174" s="116"/>
      <c r="BI174" s="116"/>
      <c r="BJ174" s="116"/>
      <c r="BK174" s="116"/>
      <c r="BL174" s="116"/>
      <c r="BM174" s="116"/>
      <c r="BN174" s="116"/>
      <c r="BO174" s="116"/>
      <c r="BP174" s="116"/>
      <c r="BQ174" s="116"/>
      <c r="BR174" s="116"/>
      <c r="BS174" s="116"/>
      <c r="BT174" s="116"/>
      <c r="BU174" s="116"/>
      <c r="BV174" s="116"/>
      <c r="BW174" s="116"/>
      <c r="BX174" s="116"/>
      <c r="BY174" s="116"/>
      <c r="BZ174" s="116"/>
      <c r="CA174" s="116"/>
      <c r="CB174" s="116"/>
      <c r="CC174" s="116"/>
      <c r="CD174" s="116"/>
      <c r="CE174" s="116"/>
      <c r="CF174" s="116"/>
      <c r="CG174" s="116"/>
      <c r="CH174" s="116"/>
      <c r="CI174" s="116"/>
      <c r="CJ174" s="116"/>
      <c r="CK174" s="116"/>
      <c r="CL174" s="116"/>
      <c r="CM174" s="116"/>
      <c r="CN174" s="116"/>
      <c r="CO174" s="116"/>
      <c r="CP174" s="116"/>
    </row>
    <row r="175" spans="1:94" ht="19.5" customHeight="1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  <c r="AA175" s="116"/>
      <c r="AB175" s="116"/>
      <c r="AC175" s="116"/>
      <c r="AD175" s="116"/>
      <c r="AE175" s="116"/>
      <c r="AF175" s="116"/>
      <c r="AG175" s="116"/>
      <c r="AH175" s="116"/>
      <c r="AI175" s="116"/>
      <c r="AJ175" s="116"/>
      <c r="AK175" s="116"/>
      <c r="AL175" s="116"/>
      <c r="AM175" s="116"/>
      <c r="AN175" s="116"/>
      <c r="AO175" s="116"/>
      <c r="AP175" s="116"/>
      <c r="AQ175" s="116"/>
      <c r="AR175" s="116"/>
      <c r="AS175" s="116"/>
      <c r="AT175" s="116"/>
      <c r="AU175" s="116"/>
      <c r="AV175" s="116"/>
      <c r="AW175" s="116"/>
      <c r="AX175" s="116"/>
      <c r="AY175" s="116"/>
      <c r="AZ175" s="116"/>
      <c r="BA175" s="116"/>
      <c r="BB175" s="116"/>
      <c r="BC175" s="116"/>
      <c r="BD175" s="116"/>
      <c r="BE175" s="116"/>
      <c r="BF175" s="116"/>
      <c r="BG175" s="116"/>
      <c r="BH175" s="116"/>
      <c r="BI175" s="116"/>
      <c r="BJ175" s="116"/>
      <c r="BK175" s="116"/>
      <c r="BL175" s="116"/>
      <c r="BM175" s="116"/>
      <c r="BN175" s="116"/>
      <c r="BO175" s="116"/>
      <c r="BP175" s="116"/>
      <c r="BQ175" s="116"/>
      <c r="BR175" s="116"/>
      <c r="BS175" s="116"/>
      <c r="BT175" s="116"/>
      <c r="BU175" s="116"/>
      <c r="BV175" s="116"/>
      <c r="BW175" s="116"/>
      <c r="BX175" s="116"/>
      <c r="BY175" s="116"/>
      <c r="BZ175" s="116"/>
      <c r="CA175" s="116"/>
      <c r="CB175" s="116"/>
      <c r="CC175" s="116"/>
      <c r="CD175" s="116"/>
      <c r="CE175" s="116"/>
      <c r="CF175" s="116"/>
      <c r="CG175" s="116"/>
      <c r="CH175" s="116"/>
      <c r="CI175" s="116"/>
      <c r="CJ175" s="116"/>
      <c r="CK175" s="116"/>
      <c r="CL175" s="116"/>
      <c r="CM175" s="116"/>
      <c r="CN175" s="116"/>
      <c r="CO175" s="116"/>
      <c r="CP175" s="116"/>
    </row>
    <row r="176" spans="1:94" ht="19.5" customHeight="1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  <c r="AB176" s="116"/>
      <c r="AC176" s="116"/>
      <c r="AD176" s="116"/>
      <c r="AE176" s="116"/>
      <c r="AF176" s="116"/>
      <c r="AG176" s="116"/>
      <c r="AH176" s="116"/>
      <c r="AI176" s="116"/>
      <c r="AJ176" s="116"/>
      <c r="AK176" s="116"/>
      <c r="AL176" s="116"/>
      <c r="AM176" s="116"/>
      <c r="AN176" s="116"/>
      <c r="AO176" s="116"/>
      <c r="AP176" s="116"/>
      <c r="AQ176" s="116"/>
      <c r="AR176" s="116"/>
      <c r="AS176" s="116"/>
      <c r="AT176" s="116"/>
      <c r="AU176" s="116"/>
      <c r="AV176" s="116"/>
      <c r="AW176" s="116"/>
      <c r="AX176" s="116"/>
      <c r="AY176" s="116"/>
      <c r="AZ176" s="116"/>
      <c r="BA176" s="116"/>
      <c r="BB176" s="116"/>
      <c r="BC176" s="116"/>
      <c r="BD176" s="116"/>
      <c r="BE176" s="116"/>
      <c r="BF176" s="116"/>
      <c r="BG176" s="116"/>
      <c r="BH176" s="116"/>
      <c r="BI176" s="116"/>
      <c r="BJ176" s="116"/>
      <c r="BK176" s="116"/>
      <c r="BL176" s="116"/>
      <c r="BM176" s="116"/>
      <c r="BN176" s="116"/>
      <c r="BO176" s="116"/>
      <c r="BP176" s="116"/>
      <c r="BQ176" s="116"/>
      <c r="BR176" s="116"/>
      <c r="BS176" s="116"/>
      <c r="BT176" s="116"/>
      <c r="BU176" s="116"/>
      <c r="BV176" s="116"/>
      <c r="BW176" s="116"/>
      <c r="BX176" s="116"/>
      <c r="BY176" s="116"/>
      <c r="BZ176" s="116"/>
      <c r="CA176" s="116"/>
      <c r="CB176" s="116"/>
      <c r="CC176" s="116"/>
      <c r="CD176" s="116"/>
      <c r="CE176" s="116"/>
      <c r="CF176" s="116"/>
      <c r="CG176" s="116"/>
      <c r="CH176" s="116"/>
      <c r="CI176" s="116"/>
      <c r="CJ176" s="116"/>
      <c r="CK176" s="116"/>
      <c r="CL176" s="116"/>
      <c r="CM176" s="116"/>
      <c r="CN176" s="116"/>
      <c r="CO176" s="116"/>
      <c r="CP176" s="116"/>
    </row>
    <row r="177" spans="1:94" ht="19.5" customHeight="1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116"/>
      <c r="AB177" s="116"/>
      <c r="AC177" s="116"/>
      <c r="AD177" s="116"/>
      <c r="AE177" s="116"/>
      <c r="AF177" s="116"/>
      <c r="AG177" s="116"/>
      <c r="AH177" s="116"/>
      <c r="AI177" s="116"/>
      <c r="AJ177" s="116"/>
      <c r="AK177" s="116"/>
      <c r="AL177" s="116"/>
      <c r="AM177" s="116"/>
      <c r="AN177" s="116"/>
      <c r="AO177" s="116"/>
      <c r="AP177" s="116"/>
      <c r="AQ177" s="116"/>
      <c r="AR177" s="116"/>
      <c r="AS177" s="116"/>
      <c r="AT177" s="116"/>
      <c r="AU177" s="116"/>
      <c r="AV177" s="116"/>
      <c r="AW177" s="116"/>
      <c r="AX177" s="116"/>
      <c r="AY177" s="116"/>
      <c r="AZ177" s="116"/>
      <c r="BA177" s="116"/>
      <c r="BB177" s="116"/>
      <c r="BC177" s="116"/>
      <c r="BD177" s="116"/>
      <c r="BE177" s="116"/>
      <c r="BF177" s="116"/>
      <c r="BG177" s="116"/>
      <c r="BH177" s="116"/>
      <c r="BI177" s="116"/>
      <c r="BJ177" s="116"/>
      <c r="BK177" s="116"/>
      <c r="BL177" s="116"/>
      <c r="BM177" s="116"/>
      <c r="BN177" s="116"/>
      <c r="BO177" s="116"/>
      <c r="BP177" s="116"/>
      <c r="BQ177" s="116"/>
      <c r="BR177" s="116"/>
      <c r="BS177" s="116"/>
      <c r="BT177" s="116"/>
      <c r="BU177" s="116"/>
      <c r="BV177" s="116"/>
      <c r="BW177" s="116"/>
      <c r="BX177" s="116"/>
      <c r="BY177" s="116"/>
      <c r="BZ177" s="116"/>
      <c r="CA177" s="116"/>
      <c r="CB177" s="116"/>
      <c r="CC177" s="116"/>
      <c r="CD177" s="116"/>
      <c r="CE177" s="116"/>
      <c r="CF177" s="116"/>
      <c r="CG177" s="116"/>
      <c r="CH177" s="116"/>
      <c r="CI177" s="116"/>
      <c r="CJ177" s="116"/>
      <c r="CK177" s="116"/>
      <c r="CL177" s="116"/>
      <c r="CM177" s="116"/>
      <c r="CN177" s="116"/>
      <c r="CO177" s="116"/>
      <c r="CP177" s="116"/>
    </row>
    <row r="178" spans="1:94" ht="19.5" customHeight="1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116"/>
      <c r="AB178" s="116"/>
      <c r="AC178" s="116"/>
      <c r="AD178" s="116"/>
      <c r="AE178" s="116"/>
      <c r="AF178" s="116"/>
      <c r="AG178" s="116"/>
      <c r="AH178" s="116"/>
      <c r="AI178" s="116"/>
      <c r="AJ178" s="116"/>
      <c r="AK178" s="116"/>
      <c r="AL178" s="116"/>
      <c r="AM178" s="116"/>
      <c r="AN178" s="116"/>
      <c r="AO178" s="116"/>
      <c r="AP178" s="116"/>
      <c r="AQ178" s="116"/>
      <c r="AR178" s="116"/>
      <c r="AS178" s="116"/>
      <c r="AT178" s="116"/>
      <c r="AU178" s="116"/>
      <c r="AV178" s="116"/>
      <c r="AW178" s="116"/>
      <c r="AX178" s="116"/>
      <c r="AY178" s="116"/>
      <c r="AZ178" s="116"/>
      <c r="BA178" s="116"/>
      <c r="BB178" s="116"/>
      <c r="BC178" s="116"/>
      <c r="BD178" s="116"/>
      <c r="BE178" s="116"/>
      <c r="BF178" s="116"/>
      <c r="BG178" s="116"/>
      <c r="BH178" s="116"/>
      <c r="BI178" s="116"/>
      <c r="BJ178" s="116"/>
      <c r="BK178" s="116"/>
      <c r="BL178" s="116"/>
      <c r="BM178" s="116"/>
      <c r="BN178" s="116"/>
      <c r="BO178" s="116"/>
      <c r="BP178" s="116"/>
      <c r="BQ178" s="116"/>
      <c r="BR178" s="116"/>
      <c r="BS178" s="116"/>
      <c r="BT178" s="116"/>
      <c r="BU178" s="116"/>
      <c r="BV178" s="116"/>
      <c r="BW178" s="116"/>
      <c r="BX178" s="116"/>
      <c r="BY178" s="116"/>
      <c r="BZ178" s="116"/>
      <c r="CA178" s="116"/>
      <c r="CB178" s="116"/>
      <c r="CC178" s="116"/>
      <c r="CD178" s="116"/>
      <c r="CE178" s="116"/>
      <c r="CF178" s="116"/>
      <c r="CG178" s="116"/>
      <c r="CH178" s="116"/>
      <c r="CI178" s="116"/>
      <c r="CJ178" s="116"/>
      <c r="CK178" s="116"/>
      <c r="CL178" s="116"/>
      <c r="CM178" s="116"/>
      <c r="CN178" s="116"/>
      <c r="CO178" s="116"/>
      <c r="CP178" s="116"/>
    </row>
    <row r="179" spans="1:94" ht="19.5" customHeight="1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  <c r="AA179" s="116"/>
      <c r="AB179" s="116"/>
      <c r="AC179" s="116"/>
      <c r="AD179" s="116"/>
      <c r="AE179" s="116"/>
      <c r="AF179" s="116"/>
      <c r="AG179" s="116"/>
      <c r="AH179" s="116"/>
      <c r="AI179" s="116"/>
      <c r="AJ179" s="116"/>
      <c r="AK179" s="116"/>
      <c r="AL179" s="116"/>
      <c r="AM179" s="116"/>
      <c r="AN179" s="116"/>
      <c r="AO179" s="116"/>
      <c r="AP179" s="116"/>
      <c r="AQ179" s="116"/>
      <c r="AR179" s="116"/>
      <c r="AS179" s="116"/>
      <c r="AT179" s="116"/>
      <c r="AU179" s="116"/>
      <c r="AV179" s="116"/>
      <c r="AW179" s="116"/>
      <c r="AX179" s="116"/>
      <c r="AY179" s="116"/>
      <c r="AZ179" s="116"/>
      <c r="BA179" s="116"/>
      <c r="BB179" s="116"/>
      <c r="BC179" s="116"/>
      <c r="BD179" s="116"/>
      <c r="BE179" s="116"/>
      <c r="BF179" s="116"/>
      <c r="BG179" s="116"/>
      <c r="BH179" s="116"/>
      <c r="BI179" s="116"/>
      <c r="BJ179" s="116"/>
      <c r="BK179" s="116"/>
      <c r="BL179" s="116"/>
      <c r="BM179" s="116"/>
      <c r="BN179" s="116"/>
      <c r="BO179" s="116"/>
      <c r="BP179" s="116"/>
      <c r="BQ179" s="116"/>
      <c r="BR179" s="116"/>
      <c r="BS179" s="116"/>
      <c r="BT179" s="116"/>
      <c r="BU179" s="116"/>
      <c r="BV179" s="116"/>
      <c r="BW179" s="116"/>
      <c r="BX179" s="116"/>
      <c r="BY179" s="116"/>
      <c r="BZ179" s="116"/>
      <c r="CA179" s="116"/>
      <c r="CB179" s="116"/>
      <c r="CC179" s="116"/>
      <c r="CD179" s="116"/>
      <c r="CE179" s="116"/>
      <c r="CF179" s="116"/>
      <c r="CG179" s="116"/>
      <c r="CH179" s="116"/>
      <c r="CI179" s="116"/>
      <c r="CJ179" s="116"/>
      <c r="CK179" s="116"/>
      <c r="CL179" s="116"/>
      <c r="CM179" s="116"/>
      <c r="CN179" s="116"/>
      <c r="CO179" s="116"/>
      <c r="CP179" s="116"/>
    </row>
    <row r="180" spans="1:94" ht="19.5" customHeight="1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  <c r="AB180" s="116"/>
      <c r="AC180" s="116"/>
      <c r="AD180" s="116"/>
      <c r="AE180" s="116"/>
      <c r="AF180" s="116"/>
      <c r="AG180" s="116"/>
      <c r="AH180" s="116"/>
      <c r="AI180" s="116"/>
      <c r="AJ180" s="116"/>
      <c r="AK180" s="116"/>
      <c r="AL180" s="116"/>
      <c r="AM180" s="116"/>
      <c r="AN180" s="116"/>
      <c r="AO180" s="116"/>
      <c r="AP180" s="116"/>
      <c r="AQ180" s="116"/>
      <c r="AR180" s="116"/>
      <c r="AS180" s="116"/>
      <c r="AT180" s="116"/>
      <c r="AU180" s="116"/>
      <c r="AV180" s="116"/>
      <c r="AW180" s="116"/>
      <c r="AX180" s="116"/>
      <c r="AY180" s="116"/>
      <c r="AZ180" s="116"/>
      <c r="BA180" s="116"/>
      <c r="BB180" s="116"/>
      <c r="BC180" s="116"/>
      <c r="BD180" s="116"/>
      <c r="BE180" s="116"/>
      <c r="BF180" s="116"/>
      <c r="BG180" s="116"/>
      <c r="BH180" s="116"/>
      <c r="BI180" s="116"/>
      <c r="BJ180" s="116"/>
      <c r="BK180" s="116"/>
      <c r="BL180" s="116"/>
      <c r="BM180" s="116"/>
      <c r="BN180" s="116"/>
      <c r="BO180" s="116"/>
      <c r="BP180" s="116"/>
      <c r="BQ180" s="116"/>
      <c r="BR180" s="116"/>
      <c r="BS180" s="116"/>
      <c r="BT180" s="116"/>
      <c r="BU180" s="116"/>
      <c r="BV180" s="116"/>
      <c r="BW180" s="116"/>
      <c r="BX180" s="116"/>
      <c r="BY180" s="116"/>
      <c r="BZ180" s="116"/>
      <c r="CA180" s="116"/>
      <c r="CB180" s="116"/>
      <c r="CC180" s="116"/>
      <c r="CD180" s="116"/>
      <c r="CE180" s="116"/>
      <c r="CF180" s="116"/>
      <c r="CG180" s="116"/>
      <c r="CH180" s="116"/>
      <c r="CI180" s="116"/>
      <c r="CJ180" s="116"/>
      <c r="CK180" s="116"/>
      <c r="CL180" s="116"/>
      <c r="CM180" s="116"/>
      <c r="CN180" s="116"/>
      <c r="CO180" s="116"/>
      <c r="CP180" s="116"/>
    </row>
    <row r="181" spans="1:94" ht="19.5" customHeight="1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116"/>
      <c r="AB181" s="116"/>
      <c r="AC181" s="116"/>
      <c r="AD181" s="116"/>
      <c r="AE181" s="116"/>
      <c r="AF181" s="116"/>
      <c r="AG181" s="116"/>
      <c r="AH181" s="116"/>
      <c r="AI181" s="116"/>
      <c r="AJ181" s="116"/>
      <c r="AK181" s="116"/>
      <c r="AL181" s="116"/>
      <c r="AM181" s="116"/>
      <c r="AN181" s="116"/>
      <c r="AO181" s="116"/>
      <c r="AP181" s="116"/>
      <c r="AQ181" s="116"/>
      <c r="AR181" s="116"/>
      <c r="AS181" s="116"/>
      <c r="AT181" s="116"/>
      <c r="AU181" s="116"/>
      <c r="AV181" s="116"/>
      <c r="AW181" s="116"/>
      <c r="AX181" s="116"/>
      <c r="AY181" s="116"/>
      <c r="AZ181" s="116"/>
      <c r="BA181" s="116"/>
      <c r="BB181" s="116"/>
      <c r="BC181" s="116"/>
      <c r="BD181" s="116"/>
      <c r="BE181" s="116"/>
      <c r="BF181" s="116"/>
      <c r="BG181" s="116"/>
      <c r="BH181" s="116"/>
      <c r="BI181" s="116"/>
      <c r="BJ181" s="116"/>
      <c r="BK181" s="116"/>
      <c r="BL181" s="116"/>
      <c r="BM181" s="116"/>
      <c r="BN181" s="116"/>
      <c r="BO181" s="116"/>
      <c r="BP181" s="116"/>
      <c r="BQ181" s="116"/>
      <c r="BR181" s="116"/>
      <c r="BS181" s="116"/>
      <c r="BT181" s="116"/>
      <c r="BU181" s="116"/>
      <c r="BV181" s="116"/>
      <c r="BW181" s="116"/>
      <c r="BX181" s="116"/>
      <c r="BY181" s="116"/>
      <c r="BZ181" s="116"/>
      <c r="CA181" s="116"/>
      <c r="CB181" s="116"/>
      <c r="CC181" s="116"/>
      <c r="CD181" s="116"/>
      <c r="CE181" s="116"/>
      <c r="CF181" s="116"/>
      <c r="CG181" s="116"/>
      <c r="CH181" s="116"/>
      <c r="CI181" s="116"/>
      <c r="CJ181" s="116"/>
      <c r="CK181" s="116"/>
      <c r="CL181" s="116"/>
      <c r="CM181" s="116"/>
      <c r="CN181" s="116"/>
      <c r="CO181" s="116"/>
      <c r="CP181" s="116"/>
    </row>
    <row r="182" spans="1:94" ht="19.5" customHeight="1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  <c r="AB182" s="116"/>
      <c r="AC182" s="116"/>
      <c r="AD182" s="116"/>
      <c r="AE182" s="116"/>
      <c r="AF182" s="116"/>
      <c r="AG182" s="116"/>
      <c r="AH182" s="116"/>
      <c r="AI182" s="116"/>
      <c r="AJ182" s="116"/>
      <c r="AK182" s="116"/>
      <c r="AL182" s="116"/>
      <c r="AM182" s="116"/>
      <c r="AN182" s="116"/>
      <c r="AO182" s="116"/>
      <c r="AP182" s="116"/>
      <c r="AQ182" s="116"/>
      <c r="AR182" s="116"/>
      <c r="AS182" s="116"/>
      <c r="AT182" s="116"/>
      <c r="AU182" s="116"/>
      <c r="AV182" s="116"/>
      <c r="AW182" s="116"/>
      <c r="AX182" s="116"/>
      <c r="AY182" s="116"/>
      <c r="AZ182" s="116"/>
      <c r="BA182" s="116"/>
      <c r="BB182" s="116"/>
      <c r="BC182" s="116"/>
      <c r="BD182" s="116"/>
      <c r="BE182" s="116"/>
      <c r="BF182" s="116"/>
      <c r="BG182" s="116"/>
      <c r="BH182" s="116"/>
      <c r="BI182" s="116"/>
      <c r="BJ182" s="116"/>
      <c r="BK182" s="116"/>
      <c r="BL182" s="116"/>
      <c r="BM182" s="116"/>
      <c r="BN182" s="116"/>
      <c r="BO182" s="116"/>
      <c r="BP182" s="116"/>
      <c r="BQ182" s="116"/>
      <c r="BR182" s="116"/>
      <c r="BS182" s="116"/>
      <c r="BT182" s="116"/>
      <c r="BU182" s="116"/>
      <c r="BV182" s="116"/>
      <c r="BW182" s="116"/>
      <c r="BX182" s="116"/>
      <c r="BY182" s="116"/>
      <c r="BZ182" s="116"/>
      <c r="CA182" s="116"/>
      <c r="CB182" s="116"/>
      <c r="CC182" s="116"/>
      <c r="CD182" s="116"/>
      <c r="CE182" s="116"/>
      <c r="CF182" s="116"/>
      <c r="CG182" s="116"/>
      <c r="CH182" s="116"/>
      <c r="CI182" s="116"/>
      <c r="CJ182" s="116"/>
      <c r="CK182" s="116"/>
      <c r="CL182" s="116"/>
      <c r="CM182" s="116"/>
      <c r="CN182" s="116"/>
      <c r="CO182" s="116"/>
      <c r="CP182" s="116"/>
    </row>
    <row r="183" spans="1:94" ht="19.5" customHeight="1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  <c r="AB183" s="116"/>
      <c r="AC183" s="116"/>
      <c r="AD183" s="116"/>
      <c r="AE183" s="116"/>
      <c r="AF183" s="116"/>
      <c r="AG183" s="116"/>
      <c r="AH183" s="116"/>
      <c r="AI183" s="116"/>
      <c r="AJ183" s="116"/>
      <c r="AK183" s="116"/>
      <c r="AL183" s="116"/>
      <c r="AM183" s="116"/>
      <c r="AN183" s="116"/>
      <c r="AO183" s="116"/>
      <c r="AP183" s="116"/>
      <c r="AQ183" s="116"/>
      <c r="AR183" s="116"/>
      <c r="AS183" s="116"/>
      <c r="AT183" s="116"/>
      <c r="AU183" s="116"/>
      <c r="AV183" s="116"/>
      <c r="AW183" s="116"/>
      <c r="AX183" s="116"/>
      <c r="AY183" s="116"/>
      <c r="AZ183" s="116"/>
      <c r="BA183" s="116"/>
      <c r="BB183" s="116"/>
      <c r="BC183" s="116"/>
      <c r="BD183" s="116"/>
      <c r="BE183" s="116"/>
      <c r="BF183" s="116"/>
      <c r="BG183" s="116"/>
      <c r="BH183" s="116"/>
      <c r="BI183" s="116"/>
      <c r="BJ183" s="116"/>
      <c r="BK183" s="116"/>
      <c r="BL183" s="116"/>
      <c r="BM183" s="116"/>
      <c r="BN183" s="116"/>
      <c r="BO183" s="116"/>
      <c r="BP183" s="116"/>
      <c r="BQ183" s="116"/>
      <c r="BR183" s="116"/>
      <c r="BS183" s="116"/>
      <c r="BT183" s="116"/>
      <c r="BU183" s="116"/>
      <c r="BV183" s="116"/>
      <c r="BW183" s="116"/>
      <c r="BX183" s="116"/>
      <c r="BY183" s="116"/>
      <c r="BZ183" s="116"/>
      <c r="CA183" s="116"/>
      <c r="CB183" s="116"/>
      <c r="CC183" s="116"/>
      <c r="CD183" s="116"/>
      <c r="CE183" s="116"/>
      <c r="CF183" s="116"/>
      <c r="CG183" s="116"/>
      <c r="CH183" s="116"/>
      <c r="CI183" s="116"/>
      <c r="CJ183" s="116"/>
      <c r="CK183" s="116"/>
      <c r="CL183" s="116"/>
      <c r="CM183" s="116"/>
      <c r="CN183" s="116"/>
      <c r="CO183" s="116"/>
      <c r="CP183" s="116"/>
    </row>
    <row r="184" spans="1:94" ht="19.5" customHeight="1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  <c r="AB184" s="116"/>
      <c r="AC184" s="116"/>
      <c r="AD184" s="116"/>
      <c r="AE184" s="116"/>
      <c r="AF184" s="116"/>
      <c r="AG184" s="116"/>
      <c r="AH184" s="116"/>
      <c r="AI184" s="116"/>
      <c r="AJ184" s="116"/>
      <c r="AK184" s="116"/>
      <c r="AL184" s="116"/>
      <c r="AM184" s="116"/>
      <c r="AN184" s="116"/>
      <c r="AO184" s="116"/>
      <c r="AP184" s="116"/>
      <c r="AQ184" s="116"/>
      <c r="AR184" s="116"/>
      <c r="AS184" s="116"/>
      <c r="AT184" s="116"/>
      <c r="AU184" s="116"/>
      <c r="AV184" s="116"/>
      <c r="AW184" s="116"/>
      <c r="AX184" s="116"/>
      <c r="AY184" s="116"/>
      <c r="AZ184" s="116"/>
      <c r="BA184" s="116"/>
      <c r="BB184" s="116"/>
      <c r="BC184" s="116"/>
      <c r="BD184" s="116"/>
      <c r="BE184" s="116"/>
      <c r="BF184" s="116"/>
      <c r="BG184" s="116"/>
      <c r="BH184" s="116"/>
      <c r="BI184" s="116"/>
      <c r="BJ184" s="116"/>
      <c r="BK184" s="116"/>
      <c r="BL184" s="116"/>
      <c r="BM184" s="116"/>
      <c r="BN184" s="116"/>
      <c r="BO184" s="116"/>
      <c r="BP184" s="116"/>
      <c r="BQ184" s="116"/>
      <c r="BR184" s="116"/>
      <c r="BS184" s="116"/>
      <c r="BT184" s="116"/>
      <c r="BU184" s="116"/>
      <c r="BV184" s="116"/>
      <c r="BW184" s="116"/>
      <c r="BX184" s="116"/>
      <c r="BY184" s="116"/>
      <c r="BZ184" s="116"/>
      <c r="CA184" s="116"/>
      <c r="CB184" s="116"/>
      <c r="CC184" s="116"/>
      <c r="CD184" s="116"/>
      <c r="CE184" s="116"/>
      <c r="CF184" s="116"/>
      <c r="CG184" s="116"/>
      <c r="CH184" s="116"/>
      <c r="CI184" s="116"/>
      <c r="CJ184" s="116"/>
      <c r="CK184" s="116"/>
      <c r="CL184" s="116"/>
      <c r="CM184" s="116"/>
      <c r="CN184" s="116"/>
      <c r="CO184" s="116"/>
      <c r="CP184" s="116"/>
    </row>
    <row r="185" spans="1:94" ht="19.5" customHeight="1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  <c r="AB185" s="116"/>
      <c r="AC185" s="116"/>
      <c r="AD185" s="116"/>
      <c r="AE185" s="116"/>
      <c r="AF185" s="116"/>
      <c r="AG185" s="116"/>
      <c r="AH185" s="116"/>
      <c r="AI185" s="116"/>
      <c r="AJ185" s="116"/>
      <c r="AK185" s="116"/>
      <c r="AL185" s="116"/>
      <c r="AM185" s="116"/>
      <c r="AN185" s="116"/>
      <c r="AO185" s="116"/>
      <c r="AP185" s="116"/>
      <c r="AQ185" s="116"/>
      <c r="AR185" s="116"/>
      <c r="AS185" s="116"/>
      <c r="AT185" s="116"/>
      <c r="AU185" s="116"/>
      <c r="AV185" s="116"/>
      <c r="AW185" s="116"/>
      <c r="AX185" s="116"/>
      <c r="AY185" s="116"/>
      <c r="AZ185" s="116"/>
      <c r="BA185" s="116"/>
      <c r="BB185" s="116"/>
      <c r="BC185" s="116"/>
      <c r="BD185" s="116"/>
      <c r="BE185" s="116"/>
      <c r="BF185" s="116"/>
      <c r="BG185" s="116"/>
      <c r="BH185" s="116"/>
      <c r="BI185" s="116"/>
      <c r="BJ185" s="116"/>
      <c r="BK185" s="116"/>
      <c r="BL185" s="116"/>
      <c r="BM185" s="116"/>
      <c r="BN185" s="116"/>
      <c r="BO185" s="116"/>
      <c r="BP185" s="116"/>
      <c r="BQ185" s="116"/>
      <c r="BR185" s="116"/>
      <c r="BS185" s="116"/>
      <c r="BT185" s="116"/>
      <c r="BU185" s="116"/>
      <c r="BV185" s="116"/>
      <c r="BW185" s="116"/>
      <c r="BX185" s="116"/>
      <c r="BY185" s="116"/>
      <c r="BZ185" s="116"/>
      <c r="CA185" s="116"/>
      <c r="CB185" s="116"/>
      <c r="CC185" s="116"/>
      <c r="CD185" s="116"/>
      <c r="CE185" s="116"/>
      <c r="CF185" s="116"/>
      <c r="CG185" s="116"/>
      <c r="CH185" s="116"/>
      <c r="CI185" s="116"/>
      <c r="CJ185" s="116"/>
      <c r="CK185" s="116"/>
      <c r="CL185" s="116"/>
      <c r="CM185" s="116"/>
      <c r="CN185" s="116"/>
      <c r="CO185" s="116"/>
      <c r="CP185" s="116"/>
    </row>
    <row r="186" spans="1:94" ht="19.5" customHeight="1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F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Q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  <c r="BB186" s="116"/>
      <c r="BC186" s="116"/>
      <c r="BD186" s="116"/>
      <c r="BE186" s="116"/>
      <c r="BF186" s="116"/>
      <c r="BG186" s="116"/>
      <c r="BH186" s="116"/>
      <c r="BI186" s="116"/>
      <c r="BJ186" s="116"/>
      <c r="BK186" s="116"/>
      <c r="BL186" s="116"/>
      <c r="BM186" s="116"/>
      <c r="BN186" s="116"/>
      <c r="BO186" s="116"/>
      <c r="BP186" s="116"/>
      <c r="BQ186" s="116"/>
      <c r="BR186" s="116"/>
      <c r="BS186" s="116"/>
      <c r="BT186" s="116"/>
      <c r="BU186" s="116"/>
      <c r="BV186" s="116"/>
      <c r="BW186" s="116"/>
      <c r="BX186" s="116"/>
      <c r="BY186" s="116"/>
      <c r="BZ186" s="116"/>
      <c r="CA186" s="116"/>
      <c r="CB186" s="116"/>
      <c r="CC186" s="116"/>
      <c r="CD186" s="116"/>
      <c r="CE186" s="116"/>
      <c r="CF186" s="116"/>
      <c r="CG186" s="116"/>
      <c r="CH186" s="116"/>
      <c r="CI186" s="116"/>
      <c r="CJ186" s="116"/>
      <c r="CK186" s="116"/>
      <c r="CL186" s="116"/>
      <c r="CM186" s="116"/>
      <c r="CN186" s="116"/>
      <c r="CO186" s="116"/>
      <c r="CP186" s="116"/>
    </row>
    <row r="187" spans="1:94" ht="19.5" customHeight="1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  <c r="AA187" s="116"/>
      <c r="AB187" s="116"/>
      <c r="AC187" s="116"/>
      <c r="AD187" s="116"/>
      <c r="AE187" s="116"/>
      <c r="AF187" s="116"/>
      <c r="AG187" s="116"/>
      <c r="AH187" s="116"/>
      <c r="AI187" s="116"/>
      <c r="AJ187" s="116"/>
      <c r="AK187" s="116"/>
      <c r="AL187" s="116"/>
      <c r="AM187" s="116"/>
      <c r="AN187" s="116"/>
      <c r="AO187" s="116"/>
      <c r="AP187" s="116"/>
      <c r="AQ187" s="116"/>
      <c r="AR187" s="116"/>
      <c r="AS187" s="116"/>
      <c r="AT187" s="116"/>
      <c r="AU187" s="116"/>
      <c r="AV187" s="116"/>
      <c r="AW187" s="116"/>
      <c r="AX187" s="116"/>
      <c r="AY187" s="116"/>
      <c r="AZ187" s="116"/>
      <c r="BA187" s="116"/>
      <c r="BB187" s="116"/>
      <c r="BC187" s="116"/>
      <c r="BD187" s="116"/>
      <c r="BE187" s="116"/>
      <c r="BF187" s="116"/>
      <c r="BG187" s="116"/>
      <c r="BH187" s="116"/>
      <c r="BI187" s="116"/>
      <c r="BJ187" s="116"/>
      <c r="BK187" s="116"/>
      <c r="BL187" s="116"/>
      <c r="BM187" s="116"/>
      <c r="BN187" s="116"/>
      <c r="BO187" s="116"/>
      <c r="BP187" s="116"/>
      <c r="BQ187" s="116"/>
      <c r="BR187" s="116"/>
      <c r="BS187" s="116"/>
      <c r="BT187" s="116"/>
      <c r="BU187" s="116"/>
      <c r="BV187" s="116"/>
      <c r="BW187" s="116"/>
      <c r="BX187" s="116"/>
      <c r="BY187" s="116"/>
      <c r="BZ187" s="116"/>
      <c r="CA187" s="116"/>
      <c r="CB187" s="116"/>
      <c r="CC187" s="116"/>
      <c r="CD187" s="116"/>
      <c r="CE187" s="116"/>
      <c r="CF187" s="116"/>
      <c r="CG187" s="116"/>
      <c r="CH187" s="116"/>
      <c r="CI187" s="116"/>
      <c r="CJ187" s="116"/>
      <c r="CK187" s="116"/>
      <c r="CL187" s="116"/>
      <c r="CM187" s="116"/>
      <c r="CN187" s="116"/>
      <c r="CO187" s="116"/>
      <c r="CP187" s="116"/>
    </row>
    <row r="188" spans="1:94" ht="19.5" customHeight="1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  <c r="AA188" s="116"/>
      <c r="AB188" s="116"/>
      <c r="AC188" s="116"/>
      <c r="AD188" s="116"/>
      <c r="AE188" s="116"/>
      <c r="AF188" s="116"/>
      <c r="AG188" s="116"/>
      <c r="AH188" s="116"/>
      <c r="AI188" s="116"/>
      <c r="AJ188" s="116"/>
      <c r="AK188" s="116"/>
      <c r="AL188" s="116"/>
      <c r="AM188" s="116"/>
      <c r="AN188" s="116"/>
      <c r="AO188" s="116"/>
      <c r="AP188" s="116"/>
      <c r="AQ188" s="116"/>
      <c r="AR188" s="116"/>
      <c r="AS188" s="116"/>
      <c r="AT188" s="116"/>
      <c r="AU188" s="116"/>
      <c r="AV188" s="116"/>
      <c r="AW188" s="116"/>
      <c r="AX188" s="116"/>
      <c r="AY188" s="116"/>
      <c r="AZ188" s="116"/>
      <c r="BA188" s="116"/>
      <c r="BB188" s="116"/>
      <c r="BC188" s="116"/>
      <c r="BD188" s="116"/>
      <c r="BE188" s="116"/>
      <c r="BF188" s="116"/>
      <c r="BG188" s="116"/>
      <c r="BH188" s="116"/>
      <c r="BI188" s="116"/>
      <c r="BJ188" s="116"/>
      <c r="BK188" s="116"/>
      <c r="BL188" s="116"/>
      <c r="BM188" s="116"/>
      <c r="BN188" s="116"/>
      <c r="BO188" s="116"/>
      <c r="BP188" s="116"/>
      <c r="BQ188" s="116"/>
      <c r="BR188" s="116"/>
      <c r="BS188" s="116"/>
      <c r="BT188" s="116"/>
      <c r="BU188" s="116"/>
      <c r="BV188" s="116"/>
      <c r="BW188" s="116"/>
      <c r="BX188" s="116"/>
      <c r="BY188" s="116"/>
      <c r="BZ188" s="116"/>
      <c r="CA188" s="116"/>
      <c r="CB188" s="116"/>
      <c r="CC188" s="116"/>
      <c r="CD188" s="116"/>
      <c r="CE188" s="116"/>
      <c r="CF188" s="116"/>
      <c r="CG188" s="116"/>
      <c r="CH188" s="116"/>
      <c r="CI188" s="116"/>
      <c r="CJ188" s="116"/>
      <c r="CK188" s="116"/>
      <c r="CL188" s="116"/>
      <c r="CM188" s="116"/>
      <c r="CN188" s="116"/>
      <c r="CO188" s="116"/>
      <c r="CP188" s="116"/>
    </row>
    <row r="189" spans="1:94" ht="19.5" customHeight="1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  <c r="AA189" s="116"/>
      <c r="AB189" s="116"/>
      <c r="AC189" s="116"/>
      <c r="AD189" s="116"/>
      <c r="AE189" s="116"/>
      <c r="AF189" s="116"/>
      <c r="AG189" s="116"/>
      <c r="AH189" s="116"/>
      <c r="AI189" s="116"/>
      <c r="AJ189" s="116"/>
      <c r="AK189" s="116"/>
      <c r="AL189" s="116"/>
      <c r="AM189" s="116"/>
      <c r="AN189" s="116"/>
      <c r="AO189" s="116"/>
      <c r="AP189" s="116"/>
      <c r="AQ189" s="116"/>
      <c r="AR189" s="116"/>
      <c r="AS189" s="116"/>
      <c r="AT189" s="116"/>
      <c r="AU189" s="116"/>
      <c r="AV189" s="116"/>
      <c r="AW189" s="116"/>
      <c r="AX189" s="116"/>
      <c r="AY189" s="116"/>
      <c r="AZ189" s="116"/>
      <c r="BA189" s="116"/>
      <c r="BB189" s="116"/>
      <c r="BC189" s="116"/>
      <c r="BD189" s="116"/>
      <c r="BE189" s="116"/>
      <c r="BF189" s="116"/>
      <c r="BG189" s="116"/>
      <c r="BH189" s="116"/>
      <c r="BI189" s="116"/>
      <c r="BJ189" s="116"/>
      <c r="BK189" s="116"/>
      <c r="BL189" s="116"/>
      <c r="BM189" s="116"/>
      <c r="BN189" s="116"/>
      <c r="BO189" s="116"/>
      <c r="BP189" s="116"/>
      <c r="BQ189" s="116"/>
      <c r="BR189" s="116"/>
      <c r="BS189" s="116"/>
      <c r="BT189" s="116"/>
      <c r="BU189" s="116"/>
      <c r="BV189" s="116"/>
      <c r="BW189" s="116"/>
      <c r="BX189" s="116"/>
      <c r="BY189" s="116"/>
      <c r="BZ189" s="116"/>
      <c r="CA189" s="116"/>
      <c r="CB189" s="116"/>
      <c r="CC189" s="116"/>
      <c r="CD189" s="116"/>
      <c r="CE189" s="116"/>
      <c r="CF189" s="116"/>
      <c r="CG189" s="116"/>
      <c r="CH189" s="116"/>
      <c r="CI189" s="116"/>
      <c r="CJ189" s="116"/>
      <c r="CK189" s="116"/>
      <c r="CL189" s="116"/>
      <c r="CM189" s="116"/>
      <c r="CN189" s="116"/>
      <c r="CO189" s="116"/>
      <c r="CP189" s="116"/>
    </row>
    <row r="190" spans="1:94" ht="19.5" customHeight="1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  <c r="AB190" s="116"/>
      <c r="AC190" s="116"/>
      <c r="AD190" s="116"/>
      <c r="AE190" s="116"/>
      <c r="AF190" s="116"/>
      <c r="AG190" s="116"/>
      <c r="AH190" s="116"/>
      <c r="AI190" s="116"/>
      <c r="AJ190" s="116"/>
      <c r="AK190" s="116"/>
      <c r="AL190" s="116"/>
      <c r="AM190" s="116"/>
      <c r="AN190" s="116"/>
      <c r="AO190" s="116"/>
      <c r="AP190" s="116"/>
      <c r="AQ190" s="116"/>
      <c r="AR190" s="116"/>
      <c r="AS190" s="116"/>
      <c r="AT190" s="116"/>
      <c r="AU190" s="116"/>
      <c r="AV190" s="116"/>
      <c r="AW190" s="116"/>
      <c r="AX190" s="116"/>
      <c r="AY190" s="116"/>
      <c r="AZ190" s="116"/>
      <c r="BA190" s="116"/>
      <c r="BB190" s="116"/>
      <c r="BC190" s="116"/>
      <c r="BD190" s="116"/>
      <c r="BE190" s="116"/>
      <c r="BF190" s="116"/>
      <c r="BG190" s="116"/>
      <c r="BH190" s="116"/>
      <c r="BI190" s="116"/>
      <c r="BJ190" s="116"/>
      <c r="BK190" s="116"/>
      <c r="BL190" s="116"/>
      <c r="BM190" s="116"/>
      <c r="BN190" s="116"/>
      <c r="BO190" s="116"/>
      <c r="BP190" s="116"/>
      <c r="BQ190" s="116"/>
      <c r="BR190" s="116"/>
      <c r="BS190" s="116"/>
      <c r="BT190" s="116"/>
      <c r="BU190" s="116"/>
      <c r="BV190" s="116"/>
      <c r="BW190" s="116"/>
      <c r="BX190" s="116"/>
      <c r="BY190" s="116"/>
      <c r="BZ190" s="116"/>
      <c r="CA190" s="116"/>
      <c r="CB190" s="116"/>
      <c r="CC190" s="116"/>
      <c r="CD190" s="116"/>
      <c r="CE190" s="116"/>
      <c r="CF190" s="116"/>
      <c r="CG190" s="116"/>
      <c r="CH190" s="116"/>
      <c r="CI190" s="116"/>
      <c r="CJ190" s="116"/>
      <c r="CK190" s="116"/>
      <c r="CL190" s="116"/>
      <c r="CM190" s="116"/>
      <c r="CN190" s="116"/>
      <c r="CO190" s="116"/>
      <c r="CP190" s="116"/>
    </row>
    <row r="191" spans="1:94" ht="19.5" customHeight="1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  <c r="AB191" s="116"/>
      <c r="AC191" s="116"/>
      <c r="AD191" s="116"/>
      <c r="AE191" s="116"/>
      <c r="AF191" s="116"/>
      <c r="AG191" s="116"/>
      <c r="AH191" s="116"/>
      <c r="AI191" s="116"/>
      <c r="AJ191" s="116"/>
      <c r="AK191" s="116"/>
      <c r="AL191" s="116"/>
      <c r="AM191" s="116"/>
      <c r="AN191" s="116"/>
      <c r="AO191" s="116"/>
      <c r="AP191" s="116"/>
      <c r="AQ191" s="116"/>
      <c r="AR191" s="116"/>
      <c r="AS191" s="116"/>
      <c r="AT191" s="116"/>
      <c r="AU191" s="116"/>
      <c r="AV191" s="116"/>
      <c r="AW191" s="116"/>
      <c r="AX191" s="116"/>
      <c r="AY191" s="116"/>
      <c r="AZ191" s="116"/>
      <c r="BA191" s="116"/>
      <c r="BB191" s="116"/>
      <c r="BC191" s="116"/>
      <c r="BD191" s="116"/>
      <c r="BE191" s="116"/>
      <c r="BF191" s="116"/>
      <c r="BG191" s="116"/>
      <c r="BH191" s="116"/>
      <c r="BI191" s="116"/>
      <c r="BJ191" s="116"/>
      <c r="BK191" s="116"/>
      <c r="BL191" s="116"/>
      <c r="BM191" s="116"/>
      <c r="BN191" s="116"/>
      <c r="BO191" s="116"/>
      <c r="BP191" s="116"/>
      <c r="BQ191" s="116"/>
      <c r="BR191" s="116"/>
      <c r="BS191" s="116"/>
      <c r="BT191" s="116"/>
      <c r="BU191" s="116"/>
      <c r="BV191" s="116"/>
      <c r="BW191" s="116"/>
      <c r="BX191" s="116"/>
      <c r="BY191" s="116"/>
      <c r="BZ191" s="116"/>
      <c r="CA191" s="116"/>
      <c r="CB191" s="116"/>
      <c r="CC191" s="116"/>
      <c r="CD191" s="116"/>
      <c r="CE191" s="116"/>
      <c r="CF191" s="116"/>
      <c r="CG191" s="116"/>
      <c r="CH191" s="116"/>
      <c r="CI191" s="116"/>
      <c r="CJ191" s="116"/>
      <c r="CK191" s="116"/>
      <c r="CL191" s="116"/>
      <c r="CM191" s="116"/>
      <c r="CN191" s="116"/>
      <c r="CO191" s="116"/>
      <c r="CP191" s="116"/>
    </row>
    <row r="192" spans="1:94" ht="19.5" customHeight="1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  <c r="AA192" s="116"/>
      <c r="AB192" s="116"/>
      <c r="AC192" s="116"/>
      <c r="AD192" s="116"/>
      <c r="AE192" s="116"/>
      <c r="AF192" s="116"/>
      <c r="AG192" s="116"/>
      <c r="AH192" s="116"/>
      <c r="AI192" s="116"/>
      <c r="AJ192" s="116"/>
      <c r="AK192" s="116"/>
      <c r="AL192" s="116"/>
      <c r="AM192" s="116"/>
      <c r="AN192" s="116"/>
      <c r="AO192" s="116"/>
      <c r="AP192" s="116"/>
      <c r="AQ192" s="116"/>
      <c r="AR192" s="116"/>
      <c r="AS192" s="116"/>
      <c r="AT192" s="116"/>
      <c r="AU192" s="116"/>
      <c r="AV192" s="116"/>
      <c r="AW192" s="116"/>
      <c r="AX192" s="116"/>
      <c r="AY192" s="116"/>
      <c r="AZ192" s="116"/>
      <c r="BA192" s="116"/>
      <c r="BB192" s="116"/>
      <c r="BC192" s="116"/>
      <c r="BD192" s="116"/>
      <c r="BE192" s="116"/>
      <c r="BF192" s="116"/>
      <c r="BG192" s="116"/>
      <c r="BH192" s="116"/>
      <c r="BI192" s="116"/>
      <c r="BJ192" s="116"/>
      <c r="BK192" s="116"/>
      <c r="BL192" s="116"/>
      <c r="BM192" s="116"/>
      <c r="BN192" s="116"/>
      <c r="BO192" s="116"/>
      <c r="BP192" s="116"/>
      <c r="BQ192" s="116"/>
      <c r="BR192" s="116"/>
      <c r="BS192" s="116"/>
      <c r="BT192" s="116"/>
      <c r="BU192" s="116"/>
      <c r="BV192" s="116"/>
      <c r="BW192" s="116"/>
      <c r="BX192" s="116"/>
      <c r="BY192" s="116"/>
      <c r="BZ192" s="116"/>
      <c r="CA192" s="116"/>
      <c r="CB192" s="116"/>
      <c r="CC192" s="116"/>
      <c r="CD192" s="116"/>
      <c r="CE192" s="116"/>
      <c r="CF192" s="116"/>
      <c r="CG192" s="116"/>
      <c r="CH192" s="116"/>
      <c r="CI192" s="116"/>
      <c r="CJ192" s="116"/>
      <c r="CK192" s="116"/>
      <c r="CL192" s="116"/>
      <c r="CM192" s="116"/>
      <c r="CN192" s="116"/>
      <c r="CO192" s="116"/>
      <c r="CP192" s="116"/>
    </row>
    <row r="193" spans="1:94" ht="19.5" customHeight="1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  <c r="AB193" s="116"/>
      <c r="AC193" s="116"/>
      <c r="AD193" s="116"/>
      <c r="AE193" s="116"/>
      <c r="AF193" s="116"/>
      <c r="AG193" s="116"/>
      <c r="AH193" s="116"/>
      <c r="AI193" s="116"/>
      <c r="AJ193" s="116"/>
      <c r="AK193" s="116"/>
      <c r="AL193" s="116"/>
      <c r="AM193" s="116"/>
      <c r="AN193" s="116"/>
      <c r="AO193" s="116"/>
      <c r="AP193" s="116"/>
      <c r="AQ193" s="116"/>
      <c r="AR193" s="116"/>
      <c r="AS193" s="116"/>
      <c r="AT193" s="116"/>
      <c r="AU193" s="116"/>
      <c r="AV193" s="116"/>
      <c r="AW193" s="116"/>
      <c r="AX193" s="116"/>
      <c r="AY193" s="116"/>
      <c r="AZ193" s="116"/>
      <c r="BA193" s="116"/>
      <c r="BB193" s="116"/>
      <c r="BC193" s="116"/>
      <c r="BD193" s="116"/>
      <c r="BE193" s="116"/>
      <c r="BF193" s="116"/>
      <c r="BG193" s="116"/>
      <c r="BH193" s="116"/>
      <c r="BI193" s="116"/>
      <c r="BJ193" s="116"/>
      <c r="BK193" s="116"/>
      <c r="BL193" s="116"/>
      <c r="BM193" s="116"/>
      <c r="BN193" s="116"/>
      <c r="BO193" s="116"/>
      <c r="BP193" s="116"/>
      <c r="BQ193" s="116"/>
      <c r="BR193" s="116"/>
      <c r="BS193" s="116"/>
      <c r="BT193" s="116"/>
      <c r="BU193" s="116"/>
      <c r="BV193" s="116"/>
      <c r="BW193" s="116"/>
      <c r="BX193" s="116"/>
      <c r="BY193" s="116"/>
      <c r="BZ193" s="116"/>
      <c r="CA193" s="116"/>
      <c r="CB193" s="116"/>
      <c r="CC193" s="116"/>
      <c r="CD193" s="116"/>
      <c r="CE193" s="116"/>
      <c r="CF193" s="116"/>
      <c r="CG193" s="116"/>
      <c r="CH193" s="116"/>
      <c r="CI193" s="116"/>
      <c r="CJ193" s="116"/>
      <c r="CK193" s="116"/>
      <c r="CL193" s="116"/>
      <c r="CM193" s="116"/>
      <c r="CN193" s="116"/>
      <c r="CO193" s="116"/>
      <c r="CP193" s="116"/>
    </row>
    <row r="194" spans="1:94" ht="19.5" customHeight="1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  <c r="AB194" s="116"/>
      <c r="AC194" s="116"/>
      <c r="AD194" s="116"/>
      <c r="AE194" s="116"/>
      <c r="AF194" s="116"/>
      <c r="AG194" s="116"/>
      <c r="AH194" s="116"/>
      <c r="AI194" s="116"/>
      <c r="AJ194" s="116"/>
      <c r="AK194" s="116"/>
      <c r="AL194" s="116"/>
      <c r="AM194" s="116"/>
      <c r="AN194" s="116"/>
      <c r="AO194" s="116"/>
      <c r="AP194" s="116"/>
      <c r="AQ194" s="116"/>
      <c r="AR194" s="116"/>
      <c r="AS194" s="116"/>
      <c r="AT194" s="116"/>
      <c r="AU194" s="116"/>
      <c r="AV194" s="116"/>
      <c r="AW194" s="116"/>
      <c r="AX194" s="116"/>
      <c r="AY194" s="116"/>
      <c r="AZ194" s="116"/>
      <c r="BA194" s="116"/>
      <c r="BB194" s="116"/>
      <c r="BC194" s="116"/>
      <c r="BD194" s="116"/>
      <c r="BE194" s="116"/>
      <c r="BF194" s="116"/>
      <c r="BG194" s="116"/>
      <c r="BH194" s="116"/>
      <c r="BI194" s="116"/>
      <c r="BJ194" s="116"/>
      <c r="BK194" s="116"/>
      <c r="BL194" s="116"/>
      <c r="BM194" s="116"/>
      <c r="BN194" s="116"/>
      <c r="BO194" s="116"/>
      <c r="BP194" s="116"/>
      <c r="BQ194" s="116"/>
      <c r="BR194" s="116"/>
      <c r="BS194" s="116"/>
      <c r="BT194" s="116"/>
      <c r="BU194" s="116"/>
      <c r="BV194" s="116"/>
      <c r="BW194" s="116"/>
      <c r="BX194" s="116"/>
      <c r="BY194" s="116"/>
      <c r="BZ194" s="116"/>
      <c r="CA194" s="116"/>
      <c r="CB194" s="116"/>
      <c r="CC194" s="116"/>
      <c r="CD194" s="116"/>
      <c r="CE194" s="116"/>
      <c r="CF194" s="116"/>
      <c r="CG194" s="116"/>
      <c r="CH194" s="116"/>
      <c r="CI194" s="116"/>
      <c r="CJ194" s="116"/>
      <c r="CK194" s="116"/>
      <c r="CL194" s="116"/>
      <c r="CM194" s="116"/>
      <c r="CN194" s="116"/>
      <c r="CO194" s="116"/>
      <c r="CP194" s="116"/>
    </row>
    <row r="195" spans="1:94" ht="19.5" customHeight="1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  <c r="AB195" s="116"/>
      <c r="AC195" s="116"/>
      <c r="AD195" s="116"/>
      <c r="AE195" s="116"/>
      <c r="AF195" s="116"/>
      <c r="AG195" s="116"/>
      <c r="AH195" s="116"/>
      <c r="AI195" s="116"/>
      <c r="AJ195" s="116"/>
      <c r="AK195" s="116"/>
      <c r="AL195" s="116"/>
      <c r="AM195" s="116"/>
      <c r="AN195" s="116"/>
      <c r="AO195" s="116"/>
      <c r="AP195" s="116"/>
      <c r="AQ195" s="116"/>
      <c r="AR195" s="116"/>
      <c r="AS195" s="116"/>
      <c r="AT195" s="116"/>
      <c r="AU195" s="116"/>
      <c r="AV195" s="116"/>
      <c r="AW195" s="116"/>
      <c r="AX195" s="116"/>
      <c r="AY195" s="116"/>
      <c r="AZ195" s="116"/>
      <c r="BA195" s="116"/>
      <c r="BB195" s="116"/>
      <c r="BC195" s="116"/>
      <c r="BD195" s="116"/>
      <c r="BE195" s="116"/>
      <c r="BF195" s="116"/>
      <c r="BG195" s="116"/>
      <c r="BH195" s="116"/>
      <c r="BI195" s="116"/>
      <c r="BJ195" s="116"/>
      <c r="BK195" s="116"/>
      <c r="BL195" s="116"/>
      <c r="BM195" s="116"/>
      <c r="BN195" s="116"/>
      <c r="BO195" s="116"/>
      <c r="BP195" s="116"/>
      <c r="BQ195" s="116"/>
      <c r="BR195" s="116"/>
      <c r="BS195" s="116"/>
      <c r="BT195" s="116"/>
      <c r="BU195" s="116"/>
      <c r="BV195" s="116"/>
      <c r="BW195" s="116"/>
      <c r="BX195" s="116"/>
      <c r="BY195" s="116"/>
      <c r="BZ195" s="116"/>
      <c r="CA195" s="116"/>
      <c r="CB195" s="116"/>
      <c r="CC195" s="116"/>
      <c r="CD195" s="116"/>
      <c r="CE195" s="116"/>
      <c r="CF195" s="116"/>
      <c r="CG195" s="116"/>
      <c r="CH195" s="116"/>
      <c r="CI195" s="116"/>
      <c r="CJ195" s="116"/>
      <c r="CK195" s="116"/>
      <c r="CL195" s="116"/>
      <c r="CM195" s="116"/>
      <c r="CN195" s="116"/>
      <c r="CO195" s="116"/>
      <c r="CP195" s="116"/>
    </row>
    <row r="196" spans="1:94" ht="19.5" customHeight="1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  <c r="AB196" s="116"/>
      <c r="AC196" s="116"/>
      <c r="AD196" s="116"/>
      <c r="AE196" s="116"/>
      <c r="AF196" s="116"/>
      <c r="AG196" s="116"/>
      <c r="AH196" s="116"/>
      <c r="AI196" s="116"/>
      <c r="AJ196" s="116"/>
      <c r="AK196" s="116"/>
      <c r="AL196" s="116"/>
      <c r="AM196" s="116"/>
      <c r="AN196" s="116"/>
      <c r="AO196" s="116"/>
      <c r="AP196" s="116"/>
      <c r="AQ196" s="116"/>
      <c r="AR196" s="116"/>
      <c r="AS196" s="116"/>
      <c r="AT196" s="116"/>
      <c r="AU196" s="116"/>
      <c r="AV196" s="116"/>
      <c r="AW196" s="116"/>
      <c r="AX196" s="116"/>
      <c r="AY196" s="116"/>
      <c r="AZ196" s="116"/>
      <c r="BA196" s="116"/>
      <c r="BB196" s="116"/>
      <c r="BC196" s="116"/>
      <c r="BD196" s="116"/>
      <c r="BE196" s="116"/>
      <c r="BF196" s="116"/>
      <c r="BG196" s="116"/>
      <c r="BH196" s="116"/>
      <c r="BI196" s="116"/>
      <c r="BJ196" s="116"/>
      <c r="BK196" s="116"/>
      <c r="BL196" s="116"/>
      <c r="BM196" s="116"/>
      <c r="BN196" s="116"/>
      <c r="BO196" s="116"/>
      <c r="BP196" s="116"/>
      <c r="BQ196" s="116"/>
      <c r="BR196" s="116"/>
      <c r="BS196" s="116"/>
      <c r="BT196" s="116"/>
      <c r="BU196" s="116"/>
      <c r="BV196" s="116"/>
      <c r="BW196" s="116"/>
      <c r="BX196" s="116"/>
      <c r="BY196" s="116"/>
      <c r="BZ196" s="116"/>
      <c r="CA196" s="116"/>
      <c r="CB196" s="116"/>
      <c r="CC196" s="116"/>
      <c r="CD196" s="116"/>
      <c r="CE196" s="116"/>
      <c r="CF196" s="116"/>
      <c r="CG196" s="116"/>
      <c r="CH196" s="116"/>
      <c r="CI196" s="116"/>
      <c r="CJ196" s="116"/>
      <c r="CK196" s="116"/>
      <c r="CL196" s="116"/>
      <c r="CM196" s="116"/>
      <c r="CN196" s="116"/>
      <c r="CO196" s="116"/>
      <c r="CP196" s="116"/>
    </row>
    <row r="197" spans="1:94" ht="19.5" customHeight="1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  <c r="AA197" s="116"/>
      <c r="AB197" s="116"/>
      <c r="AC197" s="116"/>
      <c r="AD197" s="116"/>
      <c r="AE197" s="116"/>
      <c r="AF197" s="116"/>
      <c r="AG197" s="116"/>
      <c r="AH197" s="116"/>
      <c r="AI197" s="116"/>
      <c r="AJ197" s="116"/>
      <c r="AK197" s="116"/>
      <c r="AL197" s="116"/>
      <c r="AM197" s="116"/>
      <c r="AN197" s="116"/>
      <c r="AO197" s="116"/>
      <c r="AP197" s="116"/>
      <c r="AQ197" s="116"/>
      <c r="AR197" s="116"/>
      <c r="AS197" s="116"/>
      <c r="AT197" s="116"/>
      <c r="AU197" s="116"/>
      <c r="AV197" s="116"/>
      <c r="AW197" s="116"/>
      <c r="AX197" s="116"/>
      <c r="AY197" s="116"/>
      <c r="AZ197" s="116"/>
      <c r="BA197" s="116"/>
      <c r="BB197" s="116"/>
      <c r="BC197" s="116"/>
      <c r="BD197" s="116"/>
      <c r="BE197" s="116"/>
      <c r="BF197" s="116"/>
      <c r="BG197" s="116"/>
      <c r="BH197" s="116"/>
      <c r="BI197" s="116"/>
      <c r="BJ197" s="116"/>
      <c r="BK197" s="116"/>
      <c r="BL197" s="116"/>
      <c r="BM197" s="116"/>
      <c r="BN197" s="116"/>
      <c r="BO197" s="116"/>
      <c r="BP197" s="116"/>
      <c r="BQ197" s="116"/>
      <c r="BR197" s="116"/>
      <c r="BS197" s="116"/>
      <c r="BT197" s="116"/>
      <c r="BU197" s="116"/>
      <c r="BV197" s="116"/>
      <c r="BW197" s="116"/>
      <c r="BX197" s="116"/>
      <c r="BY197" s="116"/>
      <c r="BZ197" s="116"/>
      <c r="CA197" s="116"/>
      <c r="CB197" s="116"/>
      <c r="CC197" s="116"/>
      <c r="CD197" s="116"/>
      <c r="CE197" s="116"/>
      <c r="CF197" s="116"/>
      <c r="CG197" s="116"/>
      <c r="CH197" s="116"/>
      <c r="CI197" s="116"/>
      <c r="CJ197" s="116"/>
      <c r="CK197" s="116"/>
      <c r="CL197" s="116"/>
      <c r="CM197" s="116"/>
      <c r="CN197" s="116"/>
      <c r="CO197" s="116"/>
      <c r="CP197" s="116"/>
    </row>
    <row r="198" spans="1:94" ht="19.5" customHeight="1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  <c r="AA198" s="116"/>
      <c r="AB198" s="116"/>
      <c r="AC198" s="116"/>
      <c r="AD198" s="116"/>
      <c r="AE198" s="116"/>
      <c r="AF198" s="116"/>
      <c r="AG198" s="116"/>
      <c r="AH198" s="116"/>
      <c r="AI198" s="116"/>
      <c r="AJ198" s="116"/>
      <c r="AK198" s="116"/>
      <c r="AL198" s="116"/>
      <c r="AM198" s="116"/>
      <c r="AN198" s="116"/>
      <c r="AO198" s="116"/>
      <c r="AP198" s="116"/>
      <c r="AQ198" s="116"/>
      <c r="AR198" s="116"/>
      <c r="AS198" s="116"/>
      <c r="AT198" s="116"/>
      <c r="AU198" s="116"/>
      <c r="AV198" s="116"/>
      <c r="AW198" s="116"/>
      <c r="AX198" s="116"/>
      <c r="AY198" s="116"/>
      <c r="AZ198" s="116"/>
      <c r="BA198" s="116"/>
      <c r="BB198" s="116"/>
      <c r="BC198" s="116"/>
      <c r="BD198" s="116"/>
      <c r="BE198" s="116"/>
      <c r="BF198" s="116"/>
      <c r="BG198" s="116"/>
      <c r="BH198" s="116"/>
      <c r="BI198" s="116"/>
      <c r="BJ198" s="116"/>
      <c r="BK198" s="116"/>
      <c r="BL198" s="116"/>
      <c r="BM198" s="116"/>
      <c r="BN198" s="116"/>
      <c r="BO198" s="116"/>
      <c r="BP198" s="116"/>
      <c r="BQ198" s="116"/>
      <c r="BR198" s="116"/>
      <c r="BS198" s="116"/>
      <c r="BT198" s="116"/>
      <c r="BU198" s="116"/>
      <c r="BV198" s="116"/>
      <c r="BW198" s="116"/>
      <c r="BX198" s="116"/>
      <c r="BY198" s="116"/>
      <c r="BZ198" s="116"/>
      <c r="CA198" s="116"/>
      <c r="CB198" s="116"/>
      <c r="CC198" s="116"/>
      <c r="CD198" s="116"/>
      <c r="CE198" s="116"/>
      <c r="CF198" s="116"/>
      <c r="CG198" s="116"/>
      <c r="CH198" s="116"/>
      <c r="CI198" s="116"/>
      <c r="CJ198" s="116"/>
      <c r="CK198" s="116"/>
      <c r="CL198" s="116"/>
      <c r="CM198" s="116"/>
      <c r="CN198" s="116"/>
      <c r="CO198" s="116"/>
      <c r="CP198" s="116"/>
    </row>
    <row r="199" spans="1:94" ht="19.5" customHeight="1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  <c r="AA199" s="116"/>
      <c r="AB199" s="116"/>
      <c r="AC199" s="116"/>
      <c r="AD199" s="116"/>
      <c r="AE199" s="116"/>
      <c r="AF199" s="116"/>
      <c r="AG199" s="116"/>
      <c r="AH199" s="116"/>
      <c r="AI199" s="116"/>
      <c r="AJ199" s="116"/>
      <c r="AK199" s="116"/>
      <c r="AL199" s="116"/>
      <c r="AM199" s="116"/>
      <c r="AN199" s="116"/>
      <c r="AO199" s="116"/>
      <c r="AP199" s="116"/>
      <c r="AQ199" s="116"/>
      <c r="AR199" s="116"/>
      <c r="AS199" s="116"/>
      <c r="AT199" s="116"/>
      <c r="AU199" s="116"/>
      <c r="AV199" s="116"/>
      <c r="AW199" s="116"/>
      <c r="AX199" s="116"/>
      <c r="AY199" s="116"/>
      <c r="AZ199" s="116"/>
      <c r="BA199" s="116"/>
      <c r="BB199" s="116"/>
      <c r="BC199" s="116"/>
      <c r="BD199" s="116"/>
      <c r="BE199" s="116"/>
      <c r="BF199" s="116"/>
      <c r="BG199" s="116"/>
      <c r="BH199" s="116"/>
      <c r="BI199" s="116"/>
      <c r="BJ199" s="116"/>
      <c r="BK199" s="116"/>
      <c r="BL199" s="116"/>
      <c r="BM199" s="116"/>
      <c r="BN199" s="116"/>
      <c r="BO199" s="116"/>
      <c r="BP199" s="116"/>
      <c r="BQ199" s="116"/>
      <c r="BR199" s="116"/>
      <c r="BS199" s="116"/>
      <c r="BT199" s="116"/>
      <c r="BU199" s="116"/>
      <c r="BV199" s="116"/>
      <c r="BW199" s="116"/>
      <c r="BX199" s="116"/>
      <c r="BY199" s="116"/>
      <c r="BZ199" s="116"/>
      <c r="CA199" s="116"/>
      <c r="CB199" s="116"/>
      <c r="CC199" s="116"/>
      <c r="CD199" s="116"/>
      <c r="CE199" s="116"/>
      <c r="CF199" s="116"/>
      <c r="CG199" s="116"/>
      <c r="CH199" s="116"/>
      <c r="CI199" s="116"/>
      <c r="CJ199" s="116"/>
      <c r="CK199" s="116"/>
      <c r="CL199" s="116"/>
      <c r="CM199" s="116"/>
      <c r="CN199" s="116"/>
      <c r="CO199" s="116"/>
      <c r="CP199" s="116"/>
    </row>
    <row r="200" spans="1:94" ht="19.5" customHeight="1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  <c r="AA200" s="116"/>
      <c r="AB200" s="116"/>
      <c r="AC200" s="116"/>
      <c r="AD200" s="116"/>
      <c r="AE200" s="116"/>
      <c r="AF200" s="116"/>
      <c r="AG200" s="116"/>
      <c r="AH200" s="116"/>
      <c r="AI200" s="116"/>
      <c r="AJ200" s="116"/>
      <c r="AK200" s="116"/>
      <c r="AL200" s="116"/>
      <c r="AM200" s="116"/>
      <c r="AN200" s="116"/>
      <c r="AO200" s="116"/>
      <c r="AP200" s="116"/>
      <c r="AQ200" s="116"/>
      <c r="AR200" s="116"/>
      <c r="AS200" s="116"/>
      <c r="AT200" s="116"/>
      <c r="AU200" s="116"/>
      <c r="AV200" s="116"/>
      <c r="AW200" s="116"/>
      <c r="AX200" s="116"/>
      <c r="AY200" s="116"/>
      <c r="AZ200" s="116"/>
      <c r="BA200" s="116"/>
      <c r="BB200" s="116"/>
      <c r="BC200" s="116"/>
      <c r="BD200" s="116"/>
      <c r="BE200" s="116"/>
      <c r="BF200" s="116"/>
      <c r="BG200" s="116"/>
      <c r="BH200" s="116"/>
      <c r="BI200" s="116"/>
      <c r="BJ200" s="116"/>
      <c r="BK200" s="116"/>
      <c r="BL200" s="116"/>
      <c r="BM200" s="116"/>
      <c r="BN200" s="116"/>
      <c r="BO200" s="116"/>
      <c r="BP200" s="116"/>
      <c r="BQ200" s="116"/>
      <c r="BR200" s="116"/>
      <c r="BS200" s="116"/>
      <c r="BT200" s="116"/>
      <c r="BU200" s="116"/>
      <c r="BV200" s="116"/>
      <c r="BW200" s="116"/>
      <c r="BX200" s="116"/>
      <c r="BY200" s="116"/>
      <c r="BZ200" s="116"/>
      <c r="CA200" s="116"/>
      <c r="CB200" s="116"/>
      <c r="CC200" s="116"/>
      <c r="CD200" s="116"/>
      <c r="CE200" s="116"/>
      <c r="CF200" s="116"/>
      <c r="CG200" s="116"/>
      <c r="CH200" s="116"/>
      <c r="CI200" s="116"/>
      <c r="CJ200" s="116"/>
      <c r="CK200" s="116"/>
      <c r="CL200" s="116"/>
      <c r="CM200" s="116"/>
      <c r="CN200" s="116"/>
      <c r="CO200" s="116"/>
      <c r="CP200" s="116"/>
    </row>
    <row r="201" spans="1:94" ht="19.5" customHeight="1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  <c r="AA201" s="116"/>
      <c r="AB201" s="116"/>
      <c r="AC201" s="116"/>
      <c r="AD201" s="116"/>
      <c r="AE201" s="116"/>
      <c r="AF201" s="116"/>
      <c r="AG201" s="116"/>
      <c r="AH201" s="116"/>
      <c r="AI201" s="116"/>
      <c r="AJ201" s="116"/>
      <c r="AK201" s="116"/>
      <c r="AL201" s="116"/>
      <c r="AM201" s="116"/>
      <c r="AN201" s="116"/>
      <c r="AO201" s="116"/>
      <c r="AP201" s="116"/>
      <c r="AQ201" s="116"/>
      <c r="AR201" s="116"/>
      <c r="AS201" s="116"/>
      <c r="AT201" s="116"/>
      <c r="AU201" s="116"/>
      <c r="AV201" s="116"/>
      <c r="AW201" s="116"/>
      <c r="AX201" s="116"/>
      <c r="AY201" s="116"/>
      <c r="AZ201" s="116"/>
      <c r="BA201" s="116"/>
      <c r="BB201" s="116"/>
      <c r="BC201" s="116"/>
      <c r="BD201" s="116"/>
      <c r="BE201" s="116"/>
      <c r="BF201" s="116"/>
      <c r="BG201" s="116"/>
      <c r="BH201" s="116"/>
      <c r="BI201" s="116"/>
      <c r="BJ201" s="116"/>
      <c r="BK201" s="116"/>
      <c r="BL201" s="116"/>
      <c r="BM201" s="116"/>
      <c r="BN201" s="116"/>
      <c r="BO201" s="116"/>
      <c r="BP201" s="116"/>
      <c r="BQ201" s="116"/>
      <c r="BR201" s="116"/>
      <c r="BS201" s="116"/>
      <c r="BT201" s="116"/>
      <c r="BU201" s="116"/>
      <c r="BV201" s="116"/>
      <c r="BW201" s="116"/>
      <c r="BX201" s="116"/>
      <c r="BY201" s="116"/>
      <c r="BZ201" s="116"/>
      <c r="CA201" s="116"/>
      <c r="CB201" s="116"/>
      <c r="CC201" s="116"/>
      <c r="CD201" s="116"/>
      <c r="CE201" s="116"/>
      <c r="CF201" s="116"/>
      <c r="CG201" s="116"/>
      <c r="CH201" s="116"/>
      <c r="CI201" s="116"/>
      <c r="CJ201" s="116"/>
      <c r="CK201" s="116"/>
      <c r="CL201" s="116"/>
      <c r="CM201" s="116"/>
      <c r="CN201" s="116"/>
      <c r="CO201" s="116"/>
      <c r="CP201" s="116"/>
    </row>
    <row r="202" spans="1:94" ht="19.5" customHeight="1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  <c r="AA202" s="116"/>
      <c r="AB202" s="116"/>
      <c r="AC202" s="116"/>
      <c r="AD202" s="116"/>
      <c r="AE202" s="116"/>
      <c r="AF202" s="116"/>
      <c r="AG202" s="116"/>
      <c r="AH202" s="116"/>
      <c r="AI202" s="116"/>
      <c r="AJ202" s="116"/>
      <c r="AK202" s="116"/>
      <c r="AL202" s="116"/>
      <c r="AM202" s="116"/>
      <c r="AN202" s="116"/>
      <c r="AO202" s="116"/>
      <c r="AP202" s="116"/>
      <c r="AQ202" s="116"/>
      <c r="AR202" s="116"/>
      <c r="AS202" s="116"/>
      <c r="AT202" s="116"/>
      <c r="AU202" s="116"/>
      <c r="AV202" s="116"/>
      <c r="AW202" s="116"/>
      <c r="AX202" s="116"/>
      <c r="AY202" s="116"/>
      <c r="AZ202" s="116"/>
      <c r="BA202" s="116"/>
      <c r="BB202" s="116"/>
      <c r="BC202" s="116"/>
      <c r="BD202" s="116"/>
      <c r="BE202" s="116"/>
      <c r="BF202" s="116"/>
      <c r="BG202" s="116"/>
      <c r="BH202" s="116"/>
      <c r="BI202" s="116"/>
      <c r="BJ202" s="116"/>
      <c r="BK202" s="116"/>
      <c r="BL202" s="116"/>
      <c r="BM202" s="116"/>
      <c r="BN202" s="116"/>
      <c r="BO202" s="116"/>
      <c r="BP202" s="116"/>
      <c r="BQ202" s="116"/>
      <c r="BR202" s="116"/>
      <c r="BS202" s="116"/>
      <c r="BT202" s="116"/>
      <c r="BU202" s="116"/>
      <c r="BV202" s="116"/>
      <c r="BW202" s="116"/>
      <c r="BX202" s="116"/>
      <c r="BY202" s="116"/>
      <c r="BZ202" s="116"/>
      <c r="CA202" s="116"/>
      <c r="CB202" s="116"/>
      <c r="CC202" s="116"/>
      <c r="CD202" s="116"/>
      <c r="CE202" s="116"/>
      <c r="CF202" s="116"/>
      <c r="CG202" s="116"/>
      <c r="CH202" s="116"/>
      <c r="CI202" s="116"/>
      <c r="CJ202" s="116"/>
      <c r="CK202" s="116"/>
      <c r="CL202" s="116"/>
      <c r="CM202" s="116"/>
      <c r="CN202" s="116"/>
      <c r="CO202" s="116"/>
      <c r="CP202" s="116"/>
    </row>
    <row r="203" spans="1:94" ht="19.5" customHeight="1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  <c r="AA203" s="116"/>
      <c r="AB203" s="116"/>
      <c r="AC203" s="116"/>
      <c r="AD203" s="116"/>
      <c r="AE203" s="116"/>
      <c r="AF203" s="116"/>
      <c r="AG203" s="116"/>
      <c r="AH203" s="116"/>
      <c r="AI203" s="116"/>
      <c r="AJ203" s="116"/>
      <c r="AK203" s="116"/>
      <c r="AL203" s="116"/>
      <c r="AM203" s="116"/>
      <c r="AN203" s="116"/>
      <c r="AO203" s="116"/>
      <c r="AP203" s="116"/>
      <c r="AQ203" s="116"/>
      <c r="AR203" s="116"/>
      <c r="AS203" s="116"/>
      <c r="AT203" s="116"/>
      <c r="AU203" s="116"/>
      <c r="AV203" s="116"/>
      <c r="AW203" s="116"/>
      <c r="AX203" s="116"/>
      <c r="AY203" s="116"/>
      <c r="AZ203" s="116"/>
      <c r="BA203" s="116"/>
      <c r="BB203" s="116"/>
      <c r="BC203" s="116"/>
      <c r="BD203" s="116"/>
      <c r="BE203" s="116"/>
      <c r="BF203" s="116"/>
      <c r="BG203" s="116"/>
      <c r="BH203" s="116"/>
      <c r="BI203" s="116"/>
      <c r="BJ203" s="116"/>
      <c r="BK203" s="116"/>
      <c r="BL203" s="116"/>
      <c r="BM203" s="116"/>
      <c r="BN203" s="116"/>
      <c r="BO203" s="116"/>
      <c r="BP203" s="116"/>
      <c r="BQ203" s="116"/>
      <c r="BR203" s="116"/>
      <c r="BS203" s="116"/>
      <c r="BT203" s="116"/>
      <c r="BU203" s="116"/>
      <c r="BV203" s="116"/>
      <c r="BW203" s="116"/>
      <c r="BX203" s="116"/>
      <c r="BY203" s="116"/>
      <c r="BZ203" s="116"/>
      <c r="CA203" s="116"/>
      <c r="CB203" s="116"/>
      <c r="CC203" s="116"/>
      <c r="CD203" s="116"/>
      <c r="CE203" s="116"/>
      <c r="CF203" s="116"/>
      <c r="CG203" s="116"/>
      <c r="CH203" s="116"/>
      <c r="CI203" s="116"/>
      <c r="CJ203" s="116"/>
      <c r="CK203" s="116"/>
      <c r="CL203" s="116"/>
      <c r="CM203" s="116"/>
      <c r="CN203" s="116"/>
      <c r="CO203" s="116"/>
      <c r="CP203" s="116"/>
    </row>
    <row r="204" spans="1:94" ht="19.5" customHeight="1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  <c r="AA204" s="116"/>
      <c r="AB204" s="116"/>
      <c r="AC204" s="116"/>
      <c r="AD204" s="116"/>
      <c r="AE204" s="116"/>
      <c r="AF204" s="116"/>
      <c r="AG204" s="116"/>
      <c r="AH204" s="116"/>
      <c r="AI204" s="116"/>
      <c r="AJ204" s="116"/>
      <c r="AK204" s="116"/>
      <c r="AL204" s="116"/>
      <c r="AM204" s="116"/>
      <c r="AN204" s="116"/>
      <c r="AO204" s="116"/>
      <c r="AP204" s="116"/>
      <c r="AQ204" s="116"/>
      <c r="AR204" s="116"/>
      <c r="AS204" s="116"/>
      <c r="AT204" s="116"/>
      <c r="AU204" s="116"/>
      <c r="AV204" s="116"/>
      <c r="AW204" s="116"/>
      <c r="AX204" s="116"/>
      <c r="AY204" s="116"/>
      <c r="AZ204" s="116"/>
      <c r="BA204" s="116"/>
      <c r="BB204" s="116"/>
      <c r="BC204" s="116"/>
      <c r="BD204" s="116"/>
      <c r="BE204" s="116"/>
      <c r="BF204" s="116"/>
      <c r="BG204" s="116"/>
      <c r="BH204" s="116"/>
      <c r="BI204" s="116"/>
      <c r="BJ204" s="116"/>
      <c r="BK204" s="116"/>
      <c r="BL204" s="116"/>
      <c r="BM204" s="116"/>
      <c r="BN204" s="116"/>
      <c r="BO204" s="116"/>
      <c r="BP204" s="116"/>
      <c r="BQ204" s="116"/>
      <c r="BR204" s="116"/>
      <c r="BS204" s="116"/>
      <c r="BT204" s="116"/>
      <c r="BU204" s="116"/>
      <c r="BV204" s="116"/>
      <c r="BW204" s="116"/>
      <c r="BX204" s="116"/>
      <c r="BY204" s="116"/>
      <c r="BZ204" s="116"/>
      <c r="CA204" s="116"/>
      <c r="CB204" s="116"/>
      <c r="CC204" s="116"/>
      <c r="CD204" s="116"/>
      <c r="CE204" s="116"/>
      <c r="CF204" s="116"/>
      <c r="CG204" s="116"/>
      <c r="CH204" s="116"/>
      <c r="CI204" s="116"/>
      <c r="CJ204" s="116"/>
      <c r="CK204" s="116"/>
      <c r="CL204" s="116"/>
      <c r="CM204" s="116"/>
      <c r="CN204" s="116"/>
      <c r="CO204" s="116"/>
      <c r="CP204" s="116"/>
    </row>
    <row r="205" spans="1:94" ht="19.5" customHeight="1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  <c r="AA205" s="116"/>
      <c r="AB205" s="116"/>
      <c r="AC205" s="116"/>
      <c r="AD205" s="116"/>
      <c r="AE205" s="116"/>
      <c r="AF205" s="116"/>
      <c r="AG205" s="116"/>
      <c r="AH205" s="116"/>
      <c r="AI205" s="116"/>
      <c r="AJ205" s="116"/>
      <c r="AK205" s="116"/>
      <c r="AL205" s="116"/>
      <c r="AM205" s="116"/>
      <c r="AN205" s="116"/>
      <c r="AO205" s="116"/>
      <c r="AP205" s="116"/>
      <c r="AQ205" s="116"/>
      <c r="AR205" s="116"/>
      <c r="AS205" s="116"/>
      <c r="AT205" s="116"/>
      <c r="AU205" s="116"/>
      <c r="AV205" s="116"/>
      <c r="AW205" s="116"/>
      <c r="AX205" s="116"/>
      <c r="AY205" s="116"/>
      <c r="AZ205" s="116"/>
      <c r="BA205" s="116"/>
      <c r="BB205" s="116"/>
      <c r="BC205" s="116"/>
      <c r="BD205" s="116"/>
      <c r="BE205" s="116"/>
      <c r="BF205" s="116"/>
      <c r="BG205" s="116"/>
      <c r="BH205" s="116"/>
      <c r="BI205" s="116"/>
      <c r="BJ205" s="116"/>
      <c r="BK205" s="116"/>
      <c r="BL205" s="116"/>
      <c r="BM205" s="116"/>
      <c r="BN205" s="116"/>
      <c r="BO205" s="116"/>
      <c r="BP205" s="116"/>
      <c r="BQ205" s="116"/>
      <c r="BR205" s="116"/>
      <c r="BS205" s="116"/>
      <c r="BT205" s="116"/>
      <c r="BU205" s="116"/>
      <c r="BV205" s="116"/>
      <c r="BW205" s="116"/>
      <c r="BX205" s="116"/>
      <c r="BY205" s="116"/>
      <c r="BZ205" s="116"/>
      <c r="CA205" s="116"/>
      <c r="CB205" s="116"/>
      <c r="CC205" s="116"/>
      <c r="CD205" s="116"/>
      <c r="CE205" s="116"/>
      <c r="CF205" s="116"/>
      <c r="CG205" s="116"/>
      <c r="CH205" s="116"/>
      <c r="CI205" s="116"/>
      <c r="CJ205" s="116"/>
      <c r="CK205" s="116"/>
      <c r="CL205" s="116"/>
      <c r="CM205" s="116"/>
      <c r="CN205" s="116"/>
      <c r="CO205" s="116"/>
      <c r="CP205" s="116"/>
    </row>
    <row r="206" spans="1:94" ht="19.5" customHeight="1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F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Q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  <c r="BB206" s="116"/>
      <c r="BC206" s="116"/>
      <c r="BD206" s="116"/>
      <c r="BE206" s="116"/>
      <c r="BF206" s="116"/>
      <c r="BG206" s="116"/>
      <c r="BH206" s="116"/>
      <c r="BI206" s="116"/>
      <c r="BJ206" s="116"/>
      <c r="BK206" s="116"/>
      <c r="BL206" s="116"/>
      <c r="BM206" s="116"/>
      <c r="BN206" s="116"/>
      <c r="BO206" s="116"/>
      <c r="BP206" s="116"/>
      <c r="BQ206" s="116"/>
      <c r="BR206" s="116"/>
      <c r="BS206" s="116"/>
      <c r="BT206" s="116"/>
      <c r="BU206" s="116"/>
      <c r="BV206" s="116"/>
      <c r="BW206" s="116"/>
      <c r="BX206" s="116"/>
      <c r="BY206" s="116"/>
      <c r="BZ206" s="116"/>
      <c r="CA206" s="116"/>
      <c r="CB206" s="116"/>
      <c r="CC206" s="116"/>
      <c r="CD206" s="116"/>
      <c r="CE206" s="116"/>
      <c r="CF206" s="116"/>
      <c r="CG206" s="116"/>
      <c r="CH206" s="116"/>
      <c r="CI206" s="116"/>
      <c r="CJ206" s="116"/>
      <c r="CK206" s="116"/>
      <c r="CL206" s="116"/>
      <c r="CM206" s="116"/>
      <c r="CN206" s="116"/>
      <c r="CO206" s="116"/>
      <c r="CP206" s="116"/>
    </row>
    <row r="207" spans="1:94" ht="19.5" customHeight="1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  <c r="AA207" s="116"/>
      <c r="AB207" s="116"/>
      <c r="AC207" s="116"/>
      <c r="AD207" s="116"/>
      <c r="AE207" s="116"/>
      <c r="AF207" s="116"/>
      <c r="AG207" s="116"/>
      <c r="AH207" s="116"/>
      <c r="AI207" s="116"/>
      <c r="AJ207" s="116"/>
      <c r="AK207" s="116"/>
      <c r="AL207" s="116"/>
      <c r="AM207" s="116"/>
      <c r="AN207" s="116"/>
      <c r="AO207" s="116"/>
      <c r="AP207" s="116"/>
      <c r="AQ207" s="116"/>
      <c r="AR207" s="116"/>
      <c r="AS207" s="116"/>
      <c r="AT207" s="116"/>
      <c r="AU207" s="116"/>
      <c r="AV207" s="116"/>
      <c r="AW207" s="116"/>
      <c r="AX207" s="116"/>
      <c r="AY207" s="116"/>
      <c r="AZ207" s="116"/>
      <c r="BA207" s="116"/>
      <c r="BB207" s="116"/>
      <c r="BC207" s="116"/>
      <c r="BD207" s="116"/>
      <c r="BE207" s="116"/>
      <c r="BF207" s="116"/>
      <c r="BG207" s="116"/>
      <c r="BH207" s="116"/>
      <c r="BI207" s="116"/>
      <c r="BJ207" s="116"/>
      <c r="BK207" s="116"/>
      <c r="BL207" s="116"/>
      <c r="BM207" s="116"/>
      <c r="BN207" s="116"/>
      <c r="BO207" s="116"/>
      <c r="BP207" s="116"/>
      <c r="BQ207" s="116"/>
      <c r="BR207" s="116"/>
      <c r="BS207" s="116"/>
      <c r="BT207" s="116"/>
      <c r="BU207" s="116"/>
      <c r="BV207" s="116"/>
      <c r="BW207" s="116"/>
      <c r="BX207" s="116"/>
      <c r="BY207" s="116"/>
      <c r="BZ207" s="116"/>
      <c r="CA207" s="116"/>
      <c r="CB207" s="116"/>
      <c r="CC207" s="116"/>
      <c r="CD207" s="116"/>
      <c r="CE207" s="116"/>
      <c r="CF207" s="116"/>
      <c r="CG207" s="116"/>
      <c r="CH207" s="116"/>
      <c r="CI207" s="116"/>
      <c r="CJ207" s="116"/>
      <c r="CK207" s="116"/>
      <c r="CL207" s="116"/>
      <c r="CM207" s="116"/>
      <c r="CN207" s="116"/>
      <c r="CO207" s="116"/>
      <c r="CP207" s="116"/>
    </row>
    <row r="208" spans="1:94" ht="19.5" customHeight="1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  <c r="AB208" s="116"/>
      <c r="AC208" s="116"/>
      <c r="AD208" s="116"/>
      <c r="AE208" s="116"/>
      <c r="AF208" s="116"/>
      <c r="AG208" s="116"/>
      <c r="AH208" s="116"/>
      <c r="AI208" s="116"/>
      <c r="AJ208" s="116"/>
      <c r="AK208" s="116"/>
      <c r="AL208" s="116"/>
      <c r="AM208" s="116"/>
      <c r="AN208" s="116"/>
      <c r="AO208" s="116"/>
      <c r="AP208" s="116"/>
      <c r="AQ208" s="116"/>
      <c r="AR208" s="116"/>
      <c r="AS208" s="116"/>
      <c r="AT208" s="116"/>
      <c r="AU208" s="116"/>
      <c r="AV208" s="116"/>
      <c r="AW208" s="116"/>
      <c r="AX208" s="116"/>
      <c r="AY208" s="116"/>
      <c r="AZ208" s="116"/>
      <c r="BA208" s="116"/>
      <c r="BB208" s="116"/>
      <c r="BC208" s="116"/>
      <c r="BD208" s="116"/>
      <c r="BE208" s="116"/>
      <c r="BF208" s="116"/>
      <c r="BG208" s="116"/>
      <c r="BH208" s="116"/>
      <c r="BI208" s="116"/>
      <c r="BJ208" s="116"/>
      <c r="BK208" s="116"/>
      <c r="BL208" s="116"/>
      <c r="BM208" s="116"/>
      <c r="BN208" s="116"/>
      <c r="BO208" s="116"/>
      <c r="BP208" s="116"/>
      <c r="BQ208" s="116"/>
      <c r="BR208" s="116"/>
      <c r="BS208" s="116"/>
      <c r="BT208" s="116"/>
      <c r="BU208" s="116"/>
      <c r="BV208" s="116"/>
      <c r="BW208" s="116"/>
      <c r="BX208" s="116"/>
      <c r="BY208" s="116"/>
      <c r="BZ208" s="116"/>
      <c r="CA208" s="116"/>
      <c r="CB208" s="116"/>
      <c r="CC208" s="116"/>
      <c r="CD208" s="116"/>
      <c r="CE208" s="116"/>
      <c r="CF208" s="116"/>
      <c r="CG208" s="116"/>
      <c r="CH208" s="116"/>
      <c r="CI208" s="116"/>
      <c r="CJ208" s="116"/>
      <c r="CK208" s="116"/>
      <c r="CL208" s="116"/>
      <c r="CM208" s="116"/>
      <c r="CN208" s="116"/>
      <c r="CO208" s="116"/>
      <c r="CP208" s="116"/>
    </row>
    <row r="209" spans="1:94" ht="19.5" customHeight="1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  <c r="AA209" s="116"/>
      <c r="AB209" s="116"/>
      <c r="AC209" s="116"/>
      <c r="AD209" s="116"/>
      <c r="AE209" s="116"/>
      <c r="AF209" s="116"/>
      <c r="AG209" s="116"/>
      <c r="AH209" s="116"/>
      <c r="AI209" s="116"/>
      <c r="AJ209" s="116"/>
      <c r="AK209" s="116"/>
      <c r="AL209" s="116"/>
      <c r="AM209" s="116"/>
      <c r="AN209" s="116"/>
      <c r="AO209" s="116"/>
      <c r="AP209" s="116"/>
      <c r="AQ209" s="116"/>
      <c r="AR209" s="116"/>
      <c r="AS209" s="116"/>
      <c r="AT209" s="116"/>
      <c r="AU209" s="116"/>
      <c r="AV209" s="116"/>
      <c r="AW209" s="116"/>
      <c r="AX209" s="116"/>
      <c r="AY209" s="116"/>
      <c r="AZ209" s="116"/>
      <c r="BA209" s="116"/>
      <c r="BB209" s="116"/>
      <c r="BC209" s="116"/>
      <c r="BD209" s="116"/>
      <c r="BE209" s="116"/>
      <c r="BF209" s="116"/>
      <c r="BG209" s="116"/>
      <c r="BH209" s="116"/>
      <c r="BI209" s="116"/>
      <c r="BJ209" s="116"/>
      <c r="BK209" s="116"/>
      <c r="BL209" s="116"/>
      <c r="BM209" s="116"/>
      <c r="BN209" s="116"/>
      <c r="BO209" s="116"/>
      <c r="BP209" s="116"/>
      <c r="BQ209" s="116"/>
      <c r="BR209" s="116"/>
      <c r="BS209" s="116"/>
      <c r="BT209" s="116"/>
      <c r="BU209" s="116"/>
      <c r="BV209" s="116"/>
      <c r="BW209" s="116"/>
      <c r="BX209" s="116"/>
      <c r="BY209" s="116"/>
      <c r="BZ209" s="116"/>
      <c r="CA209" s="116"/>
      <c r="CB209" s="116"/>
      <c r="CC209" s="116"/>
      <c r="CD209" s="116"/>
      <c r="CE209" s="116"/>
      <c r="CF209" s="116"/>
      <c r="CG209" s="116"/>
      <c r="CH209" s="116"/>
      <c r="CI209" s="116"/>
      <c r="CJ209" s="116"/>
      <c r="CK209" s="116"/>
      <c r="CL209" s="116"/>
      <c r="CM209" s="116"/>
      <c r="CN209" s="116"/>
      <c r="CO209" s="116"/>
      <c r="CP209" s="116"/>
    </row>
    <row r="210" spans="1:94" ht="19.5" customHeight="1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  <c r="AA210" s="116"/>
      <c r="AB210" s="116"/>
      <c r="AC210" s="116"/>
      <c r="AD210" s="116"/>
      <c r="AE210" s="116"/>
      <c r="AF210" s="116"/>
      <c r="AG210" s="116"/>
      <c r="AH210" s="116"/>
      <c r="AI210" s="116"/>
      <c r="AJ210" s="116"/>
      <c r="AK210" s="116"/>
      <c r="AL210" s="116"/>
      <c r="AM210" s="116"/>
      <c r="AN210" s="116"/>
      <c r="AO210" s="116"/>
      <c r="AP210" s="116"/>
      <c r="AQ210" s="116"/>
      <c r="AR210" s="116"/>
      <c r="AS210" s="116"/>
      <c r="AT210" s="116"/>
      <c r="AU210" s="116"/>
      <c r="AV210" s="116"/>
      <c r="AW210" s="116"/>
      <c r="AX210" s="116"/>
      <c r="AY210" s="116"/>
      <c r="AZ210" s="116"/>
      <c r="BA210" s="116"/>
      <c r="BB210" s="116"/>
      <c r="BC210" s="116"/>
      <c r="BD210" s="116"/>
      <c r="BE210" s="116"/>
      <c r="BF210" s="116"/>
      <c r="BG210" s="116"/>
      <c r="BH210" s="116"/>
      <c r="BI210" s="116"/>
      <c r="BJ210" s="116"/>
      <c r="BK210" s="116"/>
      <c r="BL210" s="116"/>
      <c r="BM210" s="116"/>
      <c r="BN210" s="116"/>
      <c r="BO210" s="116"/>
      <c r="BP210" s="116"/>
      <c r="BQ210" s="116"/>
      <c r="BR210" s="116"/>
      <c r="BS210" s="116"/>
      <c r="BT210" s="116"/>
      <c r="BU210" s="116"/>
      <c r="BV210" s="116"/>
      <c r="BW210" s="116"/>
      <c r="BX210" s="116"/>
      <c r="BY210" s="116"/>
      <c r="BZ210" s="116"/>
      <c r="CA210" s="116"/>
      <c r="CB210" s="116"/>
      <c r="CC210" s="116"/>
      <c r="CD210" s="116"/>
      <c r="CE210" s="116"/>
      <c r="CF210" s="116"/>
      <c r="CG210" s="116"/>
      <c r="CH210" s="116"/>
      <c r="CI210" s="116"/>
      <c r="CJ210" s="116"/>
      <c r="CK210" s="116"/>
      <c r="CL210" s="116"/>
      <c r="CM210" s="116"/>
      <c r="CN210" s="116"/>
      <c r="CO210" s="116"/>
      <c r="CP210" s="116"/>
    </row>
    <row r="211" spans="1:94" ht="19.5" customHeight="1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  <c r="AA211" s="116"/>
      <c r="AB211" s="116"/>
      <c r="AC211" s="116"/>
      <c r="AD211" s="116"/>
      <c r="AE211" s="116"/>
      <c r="AF211" s="116"/>
      <c r="AG211" s="116"/>
      <c r="AH211" s="116"/>
      <c r="AI211" s="116"/>
      <c r="AJ211" s="116"/>
      <c r="AK211" s="116"/>
      <c r="AL211" s="116"/>
      <c r="AM211" s="116"/>
      <c r="AN211" s="116"/>
      <c r="AO211" s="116"/>
      <c r="AP211" s="116"/>
      <c r="AQ211" s="116"/>
      <c r="AR211" s="116"/>
      <c r="AS211" s="116"/>
      <c r="AT211" s="116"/>
      <c r="AU211" s="116"/>
      <c r="AV211" s="116"/>
      <c r="AW211" s="116"/>
      <c r="AX211" s="116"/>
      <c r="AY211" s="116"/>
      <c r="AZ211" s="116"/>
      <c r="BA211" s="116"/>
      <c r="BB211" s="116"/>
      <c r="BC211" s="116"/>
      <c r="BD211" s="116"/>
      <c r="BE211" s="116"/>
      <c r="BF211" s="116"/>
      <c r="BG211" s="116"/>
      <c r="BH211" s="116"/>
      <c r="BI211" s="116"/>
      <c r="BJ211" s="116"/>
      <c r="BK211" s="116"/>
      <c r="BL211" s="116"/>
      <c r="BM211" s="116"/>
      <c r="BN211" s="116"/>
      <c r="BO211" s="116"/>
      <c r="BP211" s="116"/>
      <c r="BQ211" s="116"/>
      <c r="BR211" s="116"/>
      <c r="BS211" s="116"/>
      <c r="BT211" s="116"/>
      <c r="BU211" s="116"/>
      <c r="BV211" s="116"/>
      <c r="BW211" s="116"/>
      <c r="BX211" s="116"/>
      <c r="BY211" s="116"/>
      <c r="BZ211" s="116"/>
      <c r="CA211" s="116"/>
      <c r="CB211" s="116"/>
      <c r="CC211" s="116"/>
      <c r="CD211" s="116"/>
      <c r="CE211" s="116"/>
      <c r="CF211" s="116"/>
      <c r="CG211" s="116"/>
      <c r="CH211" s="116"/>
      <c r="CI211" s="116"/>
      <c r="CJ211" s="116"/>
      <c r="CK211" s="116"/>
      <c r="CL211" s="116"/>
      <c r="CM211" s="116"/>
      <c r="CN211" s="116"/>
      <c r="CO211" s="116"/>
      <c r="CP211" s="116"/>
    </row>
    <row r="212" spans="1:94" ht="19.5" customHeight="1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  <c r="AA212" s="116"/>
      <c r="AB212" s="116"/>
      <c r="AC212" s="116"/>
      <c r="AD212" s="116"/>
      <c r="AE212" s="116"/>
      <c r="AF212" s="116"/>
      <c r="AG212" s="116"/>
      <c r="AH212" s="116"/>
      <c r="AI212" s="116"/>
      <c r="AJ212" s="116"/>
      <c r="AK212" s="116"/>
      <c r="AL212" s="116"/>
      <c r="AM212" s="116"/>
      <c r="AN212" s="116"/>
      <c r="AO212" s="116"/>
      <c r="AP212" s="116"/>
      <c r="AQ212" s="116"/>
      <c r="AR212" s="116"/>
      <c r="AS212" s="116"/>
      <c r="AT212" s="116"/>
      <c r="AU212" s="116"/>
      <c r="AV212" s="116"/>
      <c r="AW212" s="116"/>
      <c r="AX212" s="116"/>
      <c r="AY212" s="116"/>
      <c r="AZ212" s="116"/>
      <c r="BA212" s="116"/>
      <c r="BB212" s="116"/>
      <c r="BC212" s="116"/>
      <c r="BD212" s="116"/>
      <c r="BE212" s="116"/>
      <c r="BF212" s="116"/>
      <c r="BG212" s="116"/>
      <c r="BH212" s="116"/>
      <c r="BI212" s="116"/>
      <c r="BJ212" s="116"/>
      <c r="BK212" s="116"/>
      <c r="BL212" s="116"/>
      <c r="BM212" s="116"/>
      <c r="BN212" s="116"/>
      <c r="BO212" s="116"/>
      <c r="BP212" s="116"/>
      <c r="BQ212" s="116"/>
      <c r="BR212" s="116"/>
      <c r="BS212" s="116"/>
      <c r="BT212" s="116"/>
      <c r="BU212" s="116"/>
      <c r="BV212" s="116"/>
      <c r="BW212" s="116"/>
      <c r="BX212" s="116"/>
      <c r="BY212" s="116"/>
      <c r="BZ212" s="116"/>
      <c r="CA212" s="116"/>
      <c r="CB212" s="116"/>
      <c r="CC212" s="116"/>
      <c r="CD212" s="116"/>
      <c r="CE212" s="116"/>
      <c r="CF212" s="116"/>
      <c r="CG212" s="116"/>
      <c r="CH212" s="116"/>
      <c r="CI212" s="116"/>
      <c r="CJ212" s="116"/>
      <c r="CK212" s="116"/>
      <c r="CL212" s="116"/>
      <c r="CM212" s="116"/>
      <c r="CN212" s="116"/>
      <c r="CO212" s="116"/>
      <c r="CP212" s="116"/>
    </row>
    <row r="213" spans="1:94" ht="19.5" customHeight="1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  <c r="AA213" s="116"/>
      <c r="AB213" s="116"/>
      <c r="AC213" s="116"/>
      <c r="AD213" s="116"/>
      <c r="AE213" s="116"/>
      <c r="AF213" s="116"/>
      <c r="AG213" s="116"/>
      <c r="AH213" s="116"/>
      <c r="AI213" s="116"/>
      <c r="AJ213" s="116"/>
      <c r="AK213" s="116"/>
      <c r="AL213" s="116"/>
      <c r="AM213" s="116"/>
      <c r="AN213" s="116"/>
      <c r="AO213" s="116"/>
      <c r="AP213" s="116"/>
      <c r="AQ213" s="116"/>
      <c r="AR213" s="116"/>
      <c r="AS213" s="116"/>
      <c r="AT213" s="116"/>
      <c r="AU213" s="116"/>
      <c r="AV213" s="116"/>
      <c r="AW213" s="116"/>
      <c r="AX213" s="116"/>
      <c r="AY213" s="116"/>
      <c r="AZ213" s="116"/>
      <c r="BA213" s="116"/>
      <c r="BB213" s="116"/>
      <c r="BC213" s="116"/>
      <c r="BD213" s="116"/>
      <c r="BE213" s="116"/>
      <c r="BF213" s="116"/>
      <c r="BG213" s="116"/>
      <c r="BH213" s="116"/>
      <c r="BI213" s="116"/>
      <c r="BJ213" s="116"/>
      <c r="BK213" s="116"/>
      <c r="BL213" s="116"/>
      <c r="BM213" s="116"/>
      <c r="BN213" s="116"/>
      <c r="BO213" s="116"/>
      <c r="BP213" s="116"/>
      <c r="BQ213" s="116"/>
      <c r="BR213" s="116"/>
      <c r="BS213" s="116"/>
      <c r="BT213" s="116"/>
      <c r="BU213" s="116"/>
      <c r="BV213" s="116"/>
      <c r="BW213" s="116"/>
      <c r="BX213" s="116"/>
      <c r="BY213" s="116"/>
      <c r="BZ213" s="116"/>
      <c r="CA213" s="116"/>
      <c r="CB213" s="116"/>
      <c r="CC213" s="116"/>
      <c r="CD213" s="116"/>
      <c r="CE213" s="116"/>
      <c r="CF213" s="116"/>
      <c r="CG213" s="116"/>
      <c r="CH213" s="116"/>
      <c r="CI213" s="116"/>
      <c r="CJ213" s="116"/>
      <c r="CK213" s="116"/>
      <c r="CL213" s="116"/>
      <c r="CM213" s="116"/>
      <c r="CN213" s="116"/>
      <c r="CO213" s="116"/>
      <c r="CP213" s="116"/>
    </row>
    <row r="214" spans="1:94" ht="19.5" customHeight="1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  <c r="AA214" s="116"/>
      <c r="AB214" s="116"/>
      <c r="AC214" s="116"/>
      <c r="AD214" s="116"/>
      <c r="AE214" s="116"/>
      <c r="AF214" s="116"/>
      <c r="AG214" s="116"/>
      <c r="AH214" s="116"/>
      <c r="AI214" s="116"/>
      <c r="AJ214" s="116"/>
      <c r="AK214" s="116"/>
      <c r="AL214" s="116"/>
      <c r="AM214" s="116"/>
      <c r="AN214" s="116"/>
      <c r="AO214" s="116"/>
      <c r="AP214" s="116"/>
      <c r="AQ214" s="116"/>
      <c r="AR214" s="116"/>
      <c r="AS214" s="116"/>
      <c r="AT214" s="116"/>
      <c r="AU214" s="116"/>
      <c r="AV214" s="116"/>
      <c r="AW214" s="116"/>
      <c r="AX214" s="116"/>
      <c r="AY214" s="116"/>
      <c r="AZ214" s="116"/>
      <c r="BA214" s="116"/>
      <c r="BB214" s="116"/>
      <c r="BC214" s="116"/>
      <c r="BD214" s="116"/>
      <c r="BE214" s="116"/>
      <c r="BF214" s="116"/>
      <c r="BG214" s="116"/>
      <c r="BH214" s="116"/>
      <c r="BI214" s="116"/>
      <c r="BJ214" s="116"/>
      <c r="BK214" s="116"/>
      <c r="BL214" s="116"/>
      <c r="BM214" s="116"/>
      <c r="BN214" s="116"/>
      <c r="BO214" s="116"/>
      <c r="BP214" s="116"/>
      <c r="BQ214" s="116"/>
      <c r="BR214" s="116"/>
      <c r="BS214" s="116"/>
      <c r="BT214" s="116"/>
      <c r="BU214" s="116"/>
      <c r="BV214" s="116"/>
      <c r="BW214" s="116"/>
      <c r="BX214" s="116"/>
      <c r="BY214" s="116"/>
      <c r="BZ214" s="116"/>
      <c r="CA214" s="116"/>
      <c r="CB214" s="116"/>
      <c r="CC214" s="116"/>
      <c r="CD214" s="116"/>
      <c r="CE214" s="116"/>
      <c r="CF214" s="116"/>
      <c r="CG214" s="116"/>
      <c r="CH214" s="116"/>
      <c r="CI214" s="116"/>
      <c r="CJ214" s="116"/>
      <c r="CK214" s="116"/>
      <c r="CL214" s="116"/>
      <c r="CM214" s="116"/>
      <c r="CN214" s="116"/>
      <c r="CO214" s="116"/>
      <c r="CP214" s="116"/>
    </row>
    <row r="215" spans="1:94" ht="19.5" customHeight="1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  <c r="AA215" s="116"/>
      <c r="AB215" s="116"/>
      <c r="AC215" s="116"/>
      <c r="AD215" s="116"/>
      <c r="AE215" s="116"/>
      <c r="AF215" s="116"/>
      <c r="AG215" s="116"/>
      <c r="AH215" s="116"/>
      <c r="AI215" s="116"/>
      <c r="AJ215" s="116"/>
      <c r="AK215" s="116"/>
      <c r="AL215" s="116"/>
      <c r="AM215" s="116"/>
      <c r="AN215" s="116"/>
      <c r="AO215" s="116"/>
      <c r="AP215" s="116"/>
      <c r="AQ215" s="116"/>
      <c r="AR215" s="116"/>
      <c r="AS215" s="116"/>
      <c r="AT215" s="116"/>
      <c r="AU215" s="116"/>
      <c r="AV215" s="116"/>
      <c r="AW215" s="116"/>
      <c r="AX215" s="116"/>
      <c r="AY215" s="116"/>
      <c r="AZ215" s="116"/>
      <c r="BA215" s="116"/>
      <c r="BB215" s="116"/>
      <c r="BC215" s="116"/>
      <c r="BD215" s="116"/>
      <c r="BE215" s="116"/>
      <c r="BF215" s="116"/>
      <c r="BG215" s="116"/>
      <c r="BH215" s="116"/>
      <c r="BI215" s="116"/>
      <c r="BJ215" s="116"/>
      <c r="BK215" s="116"/>
      <c r="BL215" s="116"/>
      <c r="BM215" s="116"/>
      <c r="BN215" s="116"/>
      <c r="BO215" s="116"/>
      <c r="BP215" s="116"/>
      <c r="BQ215" s="116"/>
      <c r="BR215" s="116"/>
      <c r="BS215" s="116"/>
      <c r="BT215" s="116"/>
      <c r="BU215" s="116"/>
      <c r="BV215" s="116"/>
      <c r="BW215" s="116"/>
      <c r="BX215" s="116"/>
      <c r="BY215" s="116"/>
      <c r="BZ215" s="116"/>
      <c r="CA215" s="116"/>
      <c r="CB215" s="116"/>
      <c r="CC215" s="116"/>
      <c r="CD215" s="116"/>
      <c r="CE215" s="116"/>
      <c r="CF215" s="116"/>
      <c r="CG215" s="116"/>
      <c r="CH215" s="116"/>
      <c r="CI215" s="116"/>
      <c r="CJ215" s="116"/>
      <c r="CK215" s="116"/>
      <c r="CL215" s="116"/>
      <c r="CM215" s="116"/>
      <c r="CN215" s="116"/>
      <c r="CO215" s="116"/>
      <c r="CP215" s="116"/>
    </row>
    <row r="216" spans="1:94" ht="19.5" customHeight="1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  <c r="AB216" s="116"/>
      <c r="AC216" s="116"/>
      <c r="AD216" s="116"/>
      <c r="AE216" s="116"/>
      <c r="AF216" s="116"/>
      <c r="AG216" s="116"/>
      <c r="AH216" s="116"/>
      <c r="AI216" s="116"/>
      <c r="AJ216" s="116"/>
      <c r="AK216" s="116"/>
      <c r="AL216" s="116"/>
      <c r="AM216" s="116"/>
      <c r="AN216" s="116"/>
      <c r="AO216" s="116"/>
      <c r="AP216" s="116"/>
      <c r="AQ216" s="116"/>
      <c r="AR216" s="116"/>
      <c r="AS216" s="116"/>
      <c r="AT216" s="116"/>
      <c r="AU216" s="116"/>
      <c r="AV216" s="116"/>
      <c r="AW216" s="116"/>
      <c r="AX216" s="116"/>
      <c r="AY216" s="116"/>
      <c r="AZ216" s="116"/>
      <c r="BA216" s="116"/>
      <c r="BB216" s="116"/>
      <c r="BC216" s="116"/>
      <c r="BD216" s="116"/>
      <c r="BE216" s="116"/>
      <c r="BF216" s="116"/>
      <c r="BG216" s="116"/>
      <c r="BH216" s="116"/>
      <c r="BI216" s="116"/>
      <c r="BJ216" s="116"/>
      <c r="BK216" s="116"/>
      <c r="BL216" s="116"/>
      <c r="BM216" s="116"/>
      <c r="BN216" s="116"/>
      <c r="BO216" s="116"/>
      <c r="BP216" s="116"/>
      <c r="BQ216" s="116"/>
      <c r="BR216" s="116"/>
      <c r="BS216" s="116"/>
      <c r="BT216" s="116"/>
      <c r="BU216" s="116"/>
      <c r="BV216" s="116"/>
      <c r="BW216" s="116"/>
      <c r="BX216" s="116"/>
      <c r="BY216" s="116"/>
      <c r="BZ216" s="116"/>
      <c r="CA216" s="116"/>
      <c r="CB216" s="116"/>
      <c r="CC216" s="116"/>
      <c r="CD216" s="116"/>
      <c r="CE216" s="116"/>
      <c r="CF216" s="116"/>
      <c r="CG216" s="116"/>
      <c r="CH216" s="116"/>
      <c r="CI216" s="116"/>
      <c r="CJ216" s="116"/>
      <c r="CK216" s="116"/>
      <c r="CL216" s="116"/>
      <c r="CM216" s="116"/>
      <c r="CN216" s="116"/>
      <c r="CO216" s="116"/>
      <c r="CP216" s="116"/>
    </row>
    <row r="217" spans="1:94" ht="19.5" customHeight="1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  <c r="AA217" s="116"/>
      <c r="AB217" s="116"/>
      <c r="AC217" s="116"/>
      <c r="AD217" s="116"/>
      <c r="AE217" s="116"/>
      <c r="AF217" s="116"/>
      <c r="AG217" s="116"/>
      <c r="AH217" s="116"/>
      <c r="AI217" s="116"/>
      <c r="AJ217" s="116"/>
      <c r="AK217" s="116"/>
      <c r="AL217" s="116"/>
      <c r="AM217" s="116"/>
      <c r="AN217" s="116"/>
      <c r="AO217" s="116"/>
      <c r="AP217" s="116"/>
      <c r="AQ217" s="116"/>
      <c r="AR217" s="116"/>
      <c r="AS217" s="116"/>
      <c r="AT217" s="116"/>
      <c r="AU217" s="116"/>
      <c r="AV217" s="116"/>
      <c r="AW217" s="116"/>
      <c r="AX217" s="116"/>
      <c r="AY217" s="116"/>
      <c r="AZ217" s="116"/>
      <c r="BA217" s="116"/>
      <c r="BB217" s="116"/>
      <c r="BC217" s="116"/>
      <c r="BD217" s="116"/>
      <c r="BE217" s="116"/>
      <c r="BF217" s="116"/>
      <c r="BG217" s="116"/>
      <c r="BH217" s="116"/>
      <c r="BI217" s="116"/>
      <c r="BJ217" s="116"/>
      <c r="BK217" s="116"/>
      <c r="BL217" s="116"/>
      <c r="BM217" s="116"/>
      <c r="BN217" s="116"/>
      <c r="BO217" s="116"/>
      <c r="BP217" s="116"/>
      <c r="BQ217" s="116"/>
      <c r="BR217" s="116"/>
      <c r="BS217" s="116"/>
      <c r="BT217" s="116"/>
      <c r="BU217" s="116"/>
      <c r="BV217" s="116"/>
      <c r="BW217" s="116"/>
      <c r="BX217" s="116"/>
      <c r="BY217" s="116"/>
      <c r="BZ217" s="116"/>
      <c r="CA217" s="116"/>
      <c r="CB217" s="116"/>
      <c r="CC217" s="116"/>
      <c r="CD217" s="116"/>
      <c r="CE217" s="116"/>
      <c r="CF217" s="116"/>
      <c r="CG217" s="116"/>
      <c r="CH217" s="116"/>
      <c r="CI217" s="116"/>
      <c r="CJ217" s="116"/>
      <c r="CK217" s="116"/>
      <c r="CL217" s="116"/>
      <c r="CM217" s="116"/>
      <c r="CN217" s="116"/>
      <c r="CO217" s="116"/>
      <c r="CP217" s="116"/>
    </row>
    <row r="218" spans="1:94" ht="19.5" customHeight="1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6"/>
      <c r="AB218" s="116"/>
      <c r="AC218" s="116"/>
      <c r="AD218" s="116"/>
      <c r="AE218" s="116"/>
      <c r="AF218" s="116"/>
      <c r="AG218" s="116"/>
      <c r="AH218" s="116"/>
      <c r="AI218" s="116"/>
      <c r="AJ218" s="116"/>
      <c r="AK218" s="116"/>
      <c r="AL218" s="116"/>
      <c r="AM218" s="116"/>
      <c r="AN218" s="116"/>
      <c r="AO218" s="116"/>
      <c r="AP218" s="116"/>
      <c r="AQ218" s="116"/>
      <c r="AR218" s="116"/>
      <c r="AS218" s="116"/>
      <c r="AT218" s="116"/>
      <c r="AU218" s="116"/>
      <c r="AV218" s="116"/>
      <c r="AW218" s="116"/>
      <c r="AX218" s="116"/>
      <c r="AY218" s="116"/>
      <c r="AZ218" s="116"/>
      <c r="BA218" s="116"/>
      <c r="BB218" s="116"/>
      <c r="BC218" s="116"/>
      <c r="BD218" s="116"/>
      <c r="BE218" s="116"/>
      <c r="BF218" s="116"/>
      <c r="BG218" s="116"/>
      <c r="BH218" s="116"/>
      <c r="BI218" s="116"/>
      <c r="BJ218" s="116"/>
      <c r="BK218" s="116"/>
      <c r="BL218" s="116"/>
      <c r="BM218" s="116"/>
      <c r="BN218" s="116"/>
      <c r="BO218" s="116"/>
      <c r="BP218" s="116"/>
      <c r="BQ218" s="116"/>
      <c r="BR218" s="116"/>
      <c r="BS218" s="116"/>
      <c r="BT218" s="116"/>
      <c r="BU218" s="116"/>
      <c r="BV218" s="116"/>
      <c r="BW218" s="116"/>
      <c r="BX218" s="116"/>
      <c r="BY218" s="116"/>
      <c r="BZ218" s="116"/>
      <c r="CA218" s="116"/>
      <c r="CB218" s="116"/>
      <c r="CC218" s="116"/>
      <c r="CD218" s="116"/>
      <c r="CE218" s="116"/>
      <c r="CF218" s="116"/>
      <c r="CG218" s="116"/>
      <c r="CH218" s="116"/>
      <c r="CI218" s="116"/>
      <c r="CJ218" s="116"/>
      <c r="CK218" s="116"/>
      <c r="CL218" s="116"/>
      <c r="CM218" s="116"/>
      <c r="CN218" s="116"/>
      <c r="CO218" s="116"/>
      <c r="CP218" s="116"/>
    </row>
    <row r="219" spans="1:94" ht="19.5" customHeight="1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116"/>
      <c r="AQ219" s="116"/>
      <c r="AR219" s="116"/>
      <c r="AS219" s="116"/>
      <c r="AT219" s="116"/>
      <c r="AU219" s="116"/>
      <c r="AV219" s="116"/>
      <c r="AW219" s="116"/>
      <c r="AX219" s="116"/>
      <c r="AY219" s="116"/>
      <c r="AZ219" s="116"/>
      <c r="BA219" s="116"/>
      <c r="BB219" s="116"/>
      <c r="BC219" s="116"/>
      <c r="BD219" s="116"/>
      <c r="BE219" s="116"/>
      <c r="BF219" s="116"/>
      <c r="BG219" s="116"/>
      <c r="BH219" s="116"/>
      <c r="BI219" s="116"/>
      <c r="BJ219" s="116"/>
      <c r="BK219" s="116"/>
      <c r="BL219" s="116"/>
      <c r="BM219" s="116"/>
      <c r="BN219" s="116"/>
      <c r="BO219" s="116"/>
      <c r="BP219" s="116"/>
      <c r="BQ219" s="116"/>
      <c r="BR219" s="116"/>
      <c r="BS219" s="116"/>
      <c r="BT219" s="116"/>
      <c r="BU219" s="116"/>
      <c r="BV219" s="116"/>
      <c r="BW219" s="116"/>
      <c r="BX219" s="116"/>
      <c r="BY219" s="116"/>
      <c r="BZ219" s="116"/>
      <c r="CA219" s="116"/>
      <c r="CB219" s="116"/>
      <c r="CC219" s="116"/>
      <c r="CD219" s="116"/>
      <c r="CE219" s="116"/>
      <c r="CF219" s="116"/>
      <c r="CG219" s="116"/>
      <c r="CH219" s="116"/>
      <c r="CI219" s="116"/>
      <c r="CJ219" s="116"/>
      <c r="CK219" s="116"/>
      <c r="CL219" s="116"/>
      <c r="CM219" s="116"/>
      <c r="CN219" s="116"/>
      <c r="CO219" s="116"/>
      <c r="CP219" s="116"/>
    </row>
    <row r="220" spans="1:94" ht="19.5" customHeight="1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116"/>
      <c r="AQ220" s="116"/>
      <c r="AR220" s="116"/>
      <c r="AS220" s="116"/>
      <c r="AT220" s="116"/>
      <c r="AU220" s="116"/>
      <c r="AV220" s="116"/>
      <c r="AW220" s="116"/>
      <c r="AX220" s="116"/>
      <c r="AY220" s="116"/>
      <c r="AZ220" s="116"/>
      <c r="BA220" s="116"/>
      <c r="BB220" s="116"/>
      <c r="BC220" s="116"/>
      <c r="BD220" s="116"/>
      <c r="BE220" s="116"/>
      <c r="BF220" s="116"/>
      <c r="BG220" s="116"/>
      <c r="BH220" s="116"/>
      <c r="BI220" s="116"/>
      <c r="BJ220" s="116"/>
      <c r="BK220" s="116"/>
      <c r="BL220" s="116"/>
      <c r="BM220" s="116"/>
      <c r="BN220" s="116"/>
      <c r="BO220" s="116"/>
      <c r="BP220" s="116"/>
      <c r="BQ220" s="116"/>
      <c r="BR220" s="116"/>
      <c r="BS220" s="116"/>
      <c r="BT220" s="116"/>
      <c r="BU220" s="116"/>
      <c r="BV220" s="116"/>
      <c r="BW220" s="116"/>
      <c r="BX220" s="116"/>
      <c r="BY220" s="116"/>
      <c r="BZ220" s="116"/>
      <c r="CA220" s="116"/>
      <c r="CB220" s="116"/>
      <c r="CC220" s="116"/>
      <c r="CD220" s="116"/>
      <c r="CE220" s="116"/>
      <c r="CF220" s="116"/>
      <c r="CG220" s="116"/>
      <c r="CH220" s="116"/>
      <c r="CI220" s="116"/>
      <c r="CJ220" s="116"/>
      <c r="CK220" s="116"/>
      <c r="CL220" s="116"/>
      <c r="CM220" s="116"/>
      <c r="CN220" s="116"/>
      <c r="CO220" s="116"/>
      <c r="CP220" s="116"/>
    </row>
    <row r="221" spans="1:94" ht="19.5" customHeight="1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116"/>
      <c r="AB221" s="116"/>
      <c r="AC221" s="116"/>
      <c r="AD221" s="116"/>
      <c r="AE221" s="116"/>
      <c r="AF221" s="116"/>
      <c r="AG221" s="116"/>
      <c r="AH221" s="116"/>
      <c r="AI221" s="116"/>
      <c r="AJ221" s="116"/>
      <c r="AK221" s="116"/>
      <c r="AL221" s="116"/>
      <c r="AM221" s="116"/>
      <c r="AN221" s="116"/>
      <c r="AO221" s="116"/>
      <c r="AP221" s="116"/>
      <c r="AQ221" s="116"/>
      <c r="AR221" s="116"/>
      <c r="AS221" s="116"/>
      <c r="AT221" s="116"/>
      <c r="AU221" s="116"/>
      <c r="AV221" s="116"/>
      <c r="AW221" s="116"/>
      <c r="AX221" s="116"/>
      <c r="AY221" s="116"/>
      <c r="AZ221" s="116"/>
      <c r="BA221" s="116"/>
      <c r="BB221" s="116"/>
      <c r="BC221" s="116"/>
      <c r="BD221" s="116"/>
      <c r="BE221" s="116"/>
      <c r="BF221" s="116"/>
      <c r="BG221" s="116"/>
      <c r="BH221" s="116"/>
      <c r="BI221" s="116"/>
      <c r="BJ221" s="116"/>
      <c r="BK221" s="116"/>
      <c r="BL221" s="116"/>
      <c r="BM221" s="116"/>
      <c r="BN221" s="116"/>
      <c r="BO221" s="116"/>
      <c r="BP221" s="116"/>
      <c r="BQ221" s="116"/>
      <c r="BR221" s="116"/>
      <c r="BS221" s="116"/>
      <c r="BT221" s="116"/>
      <c r="BU221" s="116"/>
      <c r="BV221" s="116"/>
      <c r="BW221" s="116"/>
      <c r="BX221" s="116"/>
      <c r="BY221" s="116"/>
      <c r="BZ221" s="116"/>
      <c r="CA221" s="116"/>
      <c r="CB221" s="116"/>
      <c r="CC221" s="116"/>
      <c r="CD221" s="116"/>
      <c r="CE221" s="116"/>
      <c r="CF221" s="116"/>
      <c r="CG221" s="116"/>
      <c r="CH221" s="116"/>
      <c r="CI221" s="116"/>
      <c r="CJ221" s="116"/>
      <c r="CK221" s="116"/>
      <c r="CL221" s="116"/>
      <c r="CM221" s="116"/>
      <c r="CN221" s="116"/>
      <c r="CO221" s="116"/>
      <c r="CP221" s="116"/>
    </row>
    <row r="222" spans="1:94" ht="19.5" customHeight="1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116"/>
      <c r="AB222" s="116"/>
      <c r="AC222" s="116"/>
      <c r="AD222" s="116"/>
      <c r="AE222" s="116"/>
      <c r="AF222" s="116"/>
      <c r="AG222" s="116"/>
      <c r="AH222" s="116"/>
      <c r="AI222" s="116"/>
      <c r="AJ222" s="116"/>
      <c r="AK222" s="116"/>
      <c r="AL222" s="116"/>
      <c r="AM222" s="116"/>
      <c r="AN222" s="116"/>
      <c r="AO222" s="116"/>
      <c r="AP222" s="116"/>
      <c r="AQ222" s="116"/>
      <c r="AR222" s="116"/>
      <c r="AS222" s="116"/>
      <c r="AT222" s="116"/>
      <c r="AU222" s="116"/>
      <c r="AV222" s="116"/>
      <c r="AW222" s="116"/>
      <c r="AX222" s="116"/>
      <c r="AY222" s="116"/>
      <c r="AZ222" s="116"/>
      <c r="BA222" s="116"/>
      <c r="BB222" s="116"/>
      <c r="BC222" s="116"/>
      <c r="BD222" s="116"/>
      <c r="BE222" s="116"/>
      <c r="BF222" s="116"/>
      <c r="BG222" s="116"/>
      <c r="BH222" s="116"/>
      <c r="BI222" s="116"/>
      <c r="BJ222" s="116"/>
      <c r="BK222" s="116"/>
      <c r="BL222" s="116"/>
      <c r="BM222" s="116"/>
      <c r="BN222" s="116"/>
      <c r="BO222" s="116"/>
      <c r="BP222" s="116"/>
      <c r="BQ222" s="116"/>
      <c r="BR222" s="116"/>
      <c r="BS222" s="116"/>
      <c r="BT222" s="116"/>
      <c r="BU222" s="116"/>
      <c r="BV222" s="116"/>
      <c r="BW222" s="116"/>
      <c r="BX222" s="116"/>
      <c r="BY222" s="116"/>
      <c r="BZ222" s="116"/>
      <c r="CA222" s="116"/>
      <c r="CB222" s="116"/>
      <c r="CC222" s="116"/>
      <c r="CD222" s="116"/>
      <c r="CE222" s="116"/>
      <c r="CF222" s="116"/>
      <c r="CG222" s="116"/>
      <c r="CH222" s="116"/>
      <c r="CI222" s="116"/>
      <c r="CJ222" s="116"/>
      <c r="CK222" s="116"/>
      <c r="CL222" s="116"/>
      <c r="CM222" s="116"/>
      <c r="CN222" s="116"/>
      <c r="CO222" s="116"/>
      <c r="CP222" s="116"/>
    </row>
    <row r="223" spans="1:94" ht="19.5" customHeight="1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116"/>
      <c r="AB223" s="116"/>
      <c r="AC223" s="116"/>
      <c r="AD223" s="116"/>
      <c r="AE223" s="116"/>
      <c r="AF223" s="116"/>
      <c r="AG223" s="116"/>
      <c r="AH223" s="116"/>
      <c r="AI223" s="116"/>
      <c r="AJ223" s="116"/>
      <c r="AK223" s="116"/>
      <c r="AL223" s="116"/>
      <c r="AM223" s="116"/>
      <c r="AN223" s="116"/>
      <c r="AO223" s="116"/>
      <c r="AP223" s="116"/>
      <c r="AQ223" s="116"/>
      <c r="AR223" s="116"/>
      <c r="AS223" s="116"/>
      <c r="AT223" s="116"/>
      <c r="AU223" s="116"/>
      <c r="AV223" s="116"/>
      <c r="AW223" s="116"/>
      <c r="AX223" s="116"/>
      <c r="AY223" s="116"/>
      <c r="AZ223" s="116"/>
      <c r="BA223" s="116"/>
      <c r="BB223" s="116"/>
      <c r="BC223" s="116"/>
      <c r="BD223" s="116"/>
      <c r="BE223" s="116"/>
      <c r="BF223" s="116"/>
      <c r="BG223" s="116"/>
      <c r="BH223" s="116"/>
      <c r="BI223" s="116"/>
      <c r="BJ223" s="116"/>
      <c r="BK223" s="116"/>
      <c r="BL223" s="116"/>
      <c r="BM223" s="116"/>
      <c r="BN223" s="116"/>
      <c r="BO223" s="116"/>
      <c r="BP223" s="116"/>
      <c r="BQ223" s="116"/>
      <c r="BR223" s="116"/>
      <c r="BS223" s="116"/>
      <c r="BT223" s="116"/>
      <c r="BU223" s="116"/>
      <c r="BV223" s="116"/>
      <c r="BW223" s="116"/>
      <c r="BX223" s="116"/>
      <c r="BY223" s="116"/>
      <c r="BZ223" s="116"/>
      <c r="CA223" s="116"/>
      <c r="CB223" s="116"/>
      <c r="CC223" s="116"/>
      <c r="CD223" s="116"/>
      <c r="CE223" s="116"/>
      <c r="CF223" s="116"/>
      <c r="CG223" s="116"/>
      <c r="CH223" s="116"/>
      <c r="CI223" s="116"/>
      <c r="CJ223" s="116"/>
      <c r="CK223" s="116"/>
      <c r="CL223" s="116"/>
      <c r="CM223" s="116"/>
      <c r="CN223" s="116"/>
      <c r="CO223" s="116"/>
      <c r="CP223" s="116"/>
    </row>
    <row r="224" spans="1:94" ht="19.5" customHeight="1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  <c r="AA224" s="116"/>
      <c r="AB224" s="116"/>
      <c r="AC224" s="116"/>
      <c r="AD224" s="116"/>
      <c r="AE224" s="116"/>
      <c r="AF224" s="116"/>
      <c r="AG224" s="116"/>
      <c r="AH224" s="116"/>
      <c r="AI224" s="116"/>
      <c r="AJ224" s="116"/>
      <c r="AK224" s="116"/>
      <c r="AL224" s="116"/>
      <c r="AM224" s="116"/>
      <c r="AN224" s="116"/>
      <c r="AO224" s="116"/>
      <c r="AP224" s="116"/>
      <c r="AQ224" s="116"/>
      <c r="AR224" s="116"/>
      <c r="AS224" s="116"/>
      <c r="AT224" s="116"/>
      <c r="AU224" s="116"/>
      <c r="AV224" s="116"/>
      <c r="AW224" s="116"/>
      <c r="AX224" s="116"/>
      <c r="AY224" s="116"/>
      <c r="AZ224" s="116"/>
      <c r="BA224" s="116"/>
      <c r="BB224" s="116"/>
      <c r="BC224" s="116"/>
      <c r="BD224" s="116"/>
      <c r="BE224" s="116"/>
      <c r="BF224" s="116"/>
      <c r="BG224" s="116"/>
      <c r="BH224" s="116"/>
      <c r="BI224" s="116"/>
      <c r="BJ224" s="116"/>
      <c r="BK224" s="116"/>
      <c r="BL224" s="116"/>
      <c r="BM224" s="116"/>
      <c r="BN224" s="116"/>
      <c r="BO224" s="116"/>
      <c r="BP224" s="116"/>
      <c r="BQ224" s="116"/>
      <c r="BR224" s="116"/>
      <c r="BS224" s="116"/>
      <c r="BT224" s="116"/>
      <c r="BU224" s="116"/>
      <c r="BV224" s="116"/>
      <c r="BW224" s="116"/>
      <c r="BX224" s="116"/>
      <c r="BY224" s="116"/>
      <c r="BZ224" s="116"/>
      <c r="CA224" s="116"/>
      <c r="CB224" s="116"/>
      <c r="CC224" s="116"/>
      <c r="CD224" s="116"/>
      <c r="CE224" s="116"/>
      <c r="CF224" s="116"/>
      <c r="CG224" s="116"/>
      <c r="CH224" s="116"/>
      <c r="CI224" s="116"/>
      <c r="CJ224" s="116"/>
      <c r="CK224" s="116"/>
      <c r="CL224" s="116"/>
      <c r="CM224" s="116"/>
      <c r="CN224" s="116"/>
      <c r="CO224" s="116"/>
      <c r="CP224" s="116"/>
    </row>
    <row r="225" spans="1:94" ht="19.5" customHeight="1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  <c r="AA225" s="116"/>
      <c r="AB225" s="116"/>
      <c r="AC225" s="116"/>
      <c r="AD225" s="116"/>
      <c r="AE225" s="116"/>
      <c r="AF225" s="116"/>
      <c r="AG225" s="116"/>
      <c r="AH225" s="116"/>
      <c r="AI225" s="116"/>
      <c r="AJ225" s="116"/>
      <c r="AK225" s="116"/>
      <c r="AL225" s="116"/>
      <c r="AM225" s="116"/>
      <c r="AN225" s="116"/>
      <c r="AO225" s="116"/>
      <c r="AP225" s="116"/>
      <c r="AQ225" s="116"/>
      <c r="AR225" s="116"/>
      <c r="AS225" s="116"/>
      <c r="AT225" s="116"/>
      <c r="AU225" s="116"/>
      <c r="AV225" s="116"/>
      <c r="AW225" s="116"/>
      <c r="AX225" s="116"/>
      <c r="AY225" s="116"/>
      <c r="AZ225" s="116"/>
      <c r="BA225" s="116"/>
      <c r="BB225" s="116"/>
      <c r="BC225" s="116"/>
      <c r="BD225" s="116"/>
      <c r="BE225" s="116"/>
      <c r="BF225" s="116"/>
      <c r="BG225" s="116"/>
      <c r="BH225" s="116"/>
      <c r="BI225" s="116"/>
      <c r="BJ225" s="116"/>
      <c r="BK225" s="116"/>
      <c r="BL225" s="116"/>
      <c r="BM225" s="116"/>
      <c r="BN225" s="116"/>
      <c r="BO225" s="116"/>
      <c r="BP225" s="116"/>
      <c r="BQ225" s="116"/>
      <c r="BR225" s="116"/>
      <c r="BS225" s="116"/>
      <c r="BT225" s="116"/>
      <c r="BU225" s="116"/>
      <c r="BV225" s="116"/>
      <c r="BW225" s="116"/>
      <c r="BX225" s="116"/>
      <c r="BY225" s="116"/>
      <c r="BZ225" s="116"/>
      <c r="CA225" s="116"/>
      <c r="CB225" s="116"/>
      <c r="CC225" s="116"/>
      <c r="CD225" s="116"/>
      <c r="CE225" s="116"/>
      <c r="CF225" s="116"/>
      <c r="CG225" s="116"/>
      <c r="CH225" s="116"/>
      <c r="CI225" s="116"/>
      <c r="CJ225" s="116"/>
      <c r="CK225" s="116"/>
      <c r="CL225" s="116"/>
      <c r="CM225" s="116"/>
      <c r="CN225" s="116"/>
      <c r="CO225" s="116"/>
      <c r="CP225" s="116"/>
    </row>
    <row r="226" spans="1:94" ht="19.5" customHeight="1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F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Q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  <c r="BB226" s="116"/>
      <c r="BC226" s="116"/>
      <c r="BD226" s="116"/>
      <c r="BE226" s="116"/>
      <c r="BF226" s="116"/>
      <c r="BG226" s="116"/>
      <c r="BH226" s="116"/>
      <c r="BI226" s="116"/>
      <c r="BJ226" s="116"/>
      <c r="BK226" s="116"/>
      <c r="BL226" s="116"/>
      <c r="BM226" s="116"/>
      <c r="BN226" s="116"/>
      <c r="BO226" s="116"/>
      <c r="BP226" s="116"/>
      <c r="BQ226" s="116"/>
      <c r="BR226" s="116"/>
      <c r="BS226" s="116"/>
      <c r="BT226" s="116"/>
      <c r="BU226" s="116"/>
      <c r="BV226" s="116"/>
      <c r="BW226" s="116"/>
      <c r="BX226" s="116"/>
      <c r="BY226" s="116"/>
      <c r="BZ226" s="116"/>
      <c r="CA226" s="116"/>
      <c r="CB226" s="116"/>
      <c r="CC226" s="116"/>
      <c r="CD226" s="116"/>
      <c r="CE226" s="116"/>
      <c r="CF226" s="116"/>
      <c r="CG226" s="116"/>
      <c r="CH226" s="116"/>
      <c r="CI226" s="116"/>
      <c r="CJ226" s="116"/>
      <c r="CK226" s="116"/>
      <c r="CL226" s="116"/>
      <c r="CM226" s="116"/>
      <c r="CN226" s="116"/>
      <c r="CO226" s="116"/>
      <c r="CP226" s="116"/>
    </row>
    <row r="227" spans="1:94" ht="19.5" customHeight="1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  <c r="AA227" s="116"/>
      <c r="AB227" s="116"/>
      <c r="AC227" s="116"/>
      <c r="AD227" s="116"/>
      <c r="AE227" s="116"/>
      <c r="AF227" s="116"/>
      <c r="AG227" s="116"/>
      <c r="AH227" s="116"/>
      <c r="AI227" s="116"/>
      <c r="AJ227" s="116"/>
      <c r="AK227" s="116"/>
      <c r="AL227" s="116"/>
      <c r="AM227" s="116"/>
      <c r="AN227" s="116"/>
      <c r="AO227" s="116"/>
      <c r="AP227" s="116"/>
      <c r="AQ227" s="116"/>
      <c r="AR227" s="116"/>
      <c r="AS227" s="116"/>
      <c r="AT227" s="116"/>
      <c r="AU227" s="116"/>
      <c r="AV227" s="116"/>
      <c r="AW227" s="116"/>
      <c r="AX227" s="116"/>
      <c r="AY227" s="116"/>
      <c r="AZ227" s="116"/>
      <c r="BA227" s="116"/>
      <c r="BB227" s="116"/>
      <c r="BC227" s="116"/>
      <c r="BD227" s="116"/>
      <c r="BE227" s="116"/>
      <c r="BF227" s="116"/>
      <c r="BG227" s="116"/>
      <c r="BH227" s="116"/>
      <c r="BI227" s="116"/>
      <c r="BJ227" s="116"/>
      <c r="BK227" s="116"/>
      <c r="BL227" s="116"/>
      <c r="BM227" s="116"/>
      <c r="BN227" s="116"/>
      <c r="BO227" s="116"/>
      <c r="BP227" s="116"/>
      <c r="BQ227" s="116"/>
      <c r="BR227" s="116"/>
      <c r="BS227" s="116"/>
      <c r="BT227" s="116"/>
      <c r="BU227" s="116"/>
      <c r="BV227" s="116"/>
      <c r="BW227" s="116"/>
      <c r="BX227" s="116"/>
      <c r="BY227" s="116"/>
      <c r="BZ227" s="116"/>
      <c r="CA227" s="116"/>
      <c r="CB227" s="116"/>
      <c r="CC227" s="116"/>
      <c r="CD227" s="116"/>
      <c r="CE227" s="116"/>
      <c r="CF227" s="116"/>
      <c r="CG227" s="116"/>
      <c r="CH227" s="116"/>
      <c r="CI227" s="116"/>
      <c r="CJ227" s="116"/>
      <c r="CK227" s="116"/>
      <c r="CL227" s="116"/>
      <c r="CM227" s="116"/>
      <c r="CN227" s="116"/>
      <c r="CO227" s="116"/>
      <c r="CP227" s="116"/>
    </row>
    <row r="228" spans="1:94" ht="19.5" customHeight="1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  <c r="AB228" s="116"/>
      <c r="AC228" s="116"/>
      <c r="AD228" s="116"/>
      <c r="AE228" s="116"/>
      <c r="AF228" s="116"/>
      <c r="AG228" s="116"/>
      <c r="AH228" s="116"/>
      <c r="AI228" s="116"/>
      <c r="AJ228" s="116"/>
      <c r="AK228" s="116"/>
      <c r="AL228" s="116"/>
      <c r="AM228" s="116"/>
      <c r="AN228" s="116"/>
      <c r="AO228" s="116"/>
      <c r="AP228" s="116"/>
      <c r="AQ228" s="116"/>
      <c r="AR228" s="116"/>
      <c r="AS228" s="116"/>
      <c r="AT228" s="116"/>
      <c r="AU228" s="116"/>
      <c r="AV228" s="116"/>
      <c r="AW228" s="116"/>
      <c r="AX228" s="116"/>
      <c r="AY228" s="116"/>
      <c r="AZ228" s="116"/>
      <c r="BA228" s="116"/>
      <c r="BB228" s="116"/>
      <c r="BC228" s="116"/>
      <c r="BD228" s="116"/>
      <c r="BE228" s="116"/>
      <c r="BF228" s="116"/>
      <c r="BG228" s="116"/>
      <c r="BH228" s="116"/>
      <c r="BI228" s="116"/>
      <c r="BJ228" s="116"/>
      <c r="BK228" s="116"/>
      <c r="BL228" s="116"/>
      <c r="BM228" s="116"/>
      <c r="BN228" s="116"/>
      <c r="BO228" s="116"/>
      <c r="BP228" s="116"/>
      <c r="BQ228" s="116"/>
      <c r="BR228" s="116"/>
      <c r="BS228" s="116"/>
      <c r="BT228" s="116"/>
      <c r="BU228" s="116"/>
      <c r="BV228" s="116"/>
      <c r="BW228" s="116"/>
      <c r="BX228" s="116"/>
      <c r="BY228" s="116"/>
      <c r="BZ228" s="116"/>
      <c r="CA228" s="116"/>
      <c r="CB228" s="116"/>
      <c r="CC228" s="116"/>
      <c r="CD228" s="116"/>
      <c r="CE228" s="116"/>
      <c r="CF228" s="116"/>
      <c r="CG228" s="116"/>
      <c r="CH228" s="116"/>
      <c r="CI228" s="116"/>
      <c r="CJ228" s="116"/>
      <c r="CK228" s="116"/>
      <c r="CL228" s="116"/>
      <c r="CM228" s="116"/>
      <c r="CN228" s="116"/>
      <c r="CO228" s="116"/>
      <c r="CP228" s="116"/>
    </row>
    <row r="229" spans="1:94" ht="19.5" customHeight="1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  <c r="AA229" s="116"/>
      <c r="AB229" s="116"/>
      <c r="AC229" s="116"/>
      <c r="AD229" s="116"/>
      <c r="AE229" s="116"/>
      <c r="AF229" s="116"/>
      <c r="AG229" s="116"/>
      <c r="AH229" s="116"/>
      <c r="AI229" s="116"/>
      <c r="AJ229" s="116"/>
      <c r="AK229" s="116"/>
      <c r="AL229" s="116"/>
      <c r="AM229" s="116"/>
      <c r="AN229" s="116"/>
      <c r="AO229" s="116"/>
      <c r="AP229" s="116"/>
      <c r="AQ229" s="116"/>
      <c r="AR229" s="116"/>
      <c r="AS229" s="116"/>
      <c r="AT229" s="116"/>
      <c r="AU229" s="116"/>
      <c r="AV229" s="116"/>
      <c r="AW229" s="116"/>
      <c r="AX229" s="116"/>
      <c r="AY229" s="116"/>
      <c r="AZ229" s="116"/>
      <c r="BA229" s="116"/>
      <c r="BB229" s="116"/>
      <c r="BC229" s="116"/>
      <c r="BD229" s="116"/>
      <c r="BE229" s="116"/>
      <c r="BF229" s="116"/>
      <c r="BG229" s="116"/>
      <c r="BH229" s="116"/>
      <c r="BI229" s="116"/>
      <c r="BJ229" s="116"/>
      <c r="BK229" s="116"/>
      <c r="BL229" s="116"/>
      <c r="BM229" s="116"/>
      <c r="BN229" s="116"/>
      <c r="BO229" s="116"/>
      <c r="BP229" s="116"/>
      <c r="BQ229" s="116"/>
      <c r="BR229" s="116"/>
      <c r="BS229" s="116"/>
      <c r="BT229" s="116"/>
      <c r="BU229" s="116"/>
      <c r="BV229" s="116"/>
      <c r="BW229" s="116"/>
      <c r="BX229" s="116"/>
      <c r="BY229" s="116"/>
      <c r="BZ229" s="116"/>
      <c r="CA229" s="116"/>
      <c r="CB229" s="116"/>
      <c r="CC229" s="116"/>
      <c r="CD229" s="116"/>
      <c r="CE229" s="116"/>
      <c r="CF229" s="116"/>
      <c r="CG229" s="116"/>
      <c r="CH229" s="116"/>
      <c r="CI229" s="116"/>
      <c r="CJ229" s="116"/>
      <c r="CK229" s="116"/>
      <c r="CL229" s="116"/>
      <c r="CM229" s="116"/>
      <c r="CN229" s="116"/>
      <c r="CO229" s="116"/>
      <c r="CP229" s="116"/>
    </row>
    <row r="230" spans="1:94" ht="19.5" customHeight="1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  <c r="AA230" s="116"/>
      <c r="AB230" s="116"/>
      <c r="AC230" s="116"/>
      <c r="AD230" s="116"/>
      <c r="AE230" s="116"/>
      <c r="AF230" s="116"/>
      <c r="AG230" s="116"/>
      <c r="AH230" s="116"/>
      <c r="AI230" s="116"/>
      <c r="AJ230" s="116"/>
      <c r="AK230" s="116"/>
      <c r="AL230" s="116"/>
      <c r="AM230" s="116"/>
      <c r="AN230" s="116"/>
      <c r="AO230" s="116"/>
      <c r="AP230" s="116"/>
      <c r="AQ230" s="116"/>
      <c r="AR230" s="116"/>
      <c r="AS230" s="116"/>
      <c r="AT230" s="116"/>
      <c r="AU230" s="116"/>
      <c r="AV230" s="116"/>
      <c r="AW230" s="116"/>
      <c r="AX230" s="116"/>
      <c r="AY230" s="116"/>
      <c r="AZ230" s="116"/>
      <c r="BA230" s="116"/>
      <c r="BB230" s="116"/>
      <c r="BC230" s="116"/>
      <c r="BD230" s="116"/>
      <c r="BE230" s="116"/>
      <c r="BF230" s="116"/>
      <c r="BG230" s="116"/>
      <c r="BH230" s="116"/>
      <c r="BI230" s="116"/>
      <c r="BJ230" s="116"/>
      <c r="BK230" s="116"/>
      <c r="BL230" s="116"/>
      <c r="BM230" s="116"/>
      <c r="BN230" s="116"/>
      <c r="BO230" s="116"/>
      <c r="BP230" s="116"/>
      <c r="BQ230" s="116"/>
      <c r="BR230" s="116"/>
      <c r="BS230" s="116"/>
      <c r="BT230" s="116"/>
      <c r="BU230" s="116"/>
      <c r="BV230" s="116"/>
      <c r="BW230" s="116"/>
      <c r="BX230" s="116"/>
      <c r="BY230" s="116"/>
      <c r="BZ230" s="116"/>
      <c r="CA230" s="116"/>
      <c r="CB230" s="116"/>
      <c r="CC230" s="116"/>
      <c r="CD230" s="116"/>
      <c r="CE230" s="116"/>
      <c r="CF230" s="116"/>
      <c r="CG230" s="116"/>
      <c r="CH230" s="116"/>
      <c r="CI230" s="116"/>
      <c r="CJ230" s="116"/>
      <c r="CK230" s="116"/>
      <c r="CL230" s="116"/>
      <c r="CM230" s="116"/>
      <c r="CN230" s="116"/>
      <c r="CO230" s="116"/>
      <c r="CP230" s="116"/>
    </row>
    <row r="231" spans="1:94" ht="19.5" customHeight="1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  <c r="AC231" s="116"/>
      <c r="AD231" s="116"/>
      <c r="AE231" s="116"/>
      <c r="AF231" s="116"/>
      <c r="AG231" s="116"/>
      <c r="AH231" s="116"/>
      <c r="AI231" s="116"/>
      <c r="AJ231" s="116"/>
      <c r="AK231" s="116"/>
      <c r="AL231" s="116"/>
      <c r="AM231" s="116"/>
      <c r="AN231" s="116"/>
      <c r="AO231" s="116"/>
      <c r="AP231" s="116"/>
      <c r="AQ231" s="116"/>
      <c r="AR231" s="116"/>
      <c r="AS231" s="116"/>
      <c r="AT231" s="116"/>
      <c r="AU231" s="116"/>
      <c r="AV231" s="116"/>
      <c r="AW231" s="116"/>
      <c r="AX231" s="116"/>
      <c r="AY231" s="116"/>
      <c r="AZ231" s="116"/>
      <c r="BA231" s="116"/>
      <c r="BB231" s="116"/>
      <c r="BC231" s="116"/>
      <c r="BD231" s="116"/>
      <c r="BE231" s="116"/>
      <c r="BF231" s="116"/>
      <c r="BG231" s="116"/>
      <c r="BH231" s="116"/>
      <c r="BI231" s="116"/>
      <c r="BJ231" s="116"/>
      <c r="BK231" s="116"/>
      <c r="BL231" s="116"/>
      <c r="BM231" s="116"/>
      <c r="BN231" s="116"/>
      <c r="BO231" s="116"/>
      <c r="BP231" s="116"/>
      <c r="BQ231" s="116"/>
      <c r="BR231" s="116"/>
      <c r="BS231" s="116"/>
      <c r="BT231" s="116"/>
      <c r="BU231" s="116"/>
      <c r="BV231" s="116"/>
      <c r="BW231" s="116"/>
      <c r="BX231" s="116"/>
      <c r="BY231" s="116"/>
      <c r="BZ231" s="116"/>
      <c r="CA231" s="116"/>
      <c r="CB231" s="116"/>
      <c r="CC231" s="116"/>
      <c r="CD231" s="116"/>
      <c r="CE231" s="116"/>
      <c r="CF231" s="116"/>
      <c r="CG231" s="116"/>
      <c r="CH231" s="116"/>
      <c r="CI231" s="116"/>
      <c r="CJ231" s="116"/>
      <c r="CK231" s="116"/>
      <c r="CL231" s="116"/>
      <c r="CM231" s="116"/>
      <c r="CN231" s="116"/>
      <c r="CO231" s="116"/>
      <c r="CP231" s="116"/>
    </row>
    <row r="232" spans="1:94" ht="19.5" customHeight="1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  <c r="AB232" s="116"/>
      <c r="AC232" s="116"/>
      <c r="AD232" s="116"/>
      <c r="AE232" s="116"/>
      <c r="AF232" s="116"/>
      <c r="AG232" s="116"/>
      <c r="AH232" s="116"/>
      <c r="AI232" s="116"/>
      <c r="AJ232" s="116"/>
      <c r="AK232" s="116"/>
      <c r="AL232" s="116"/>
      <c r="AM232" s="116"/>
      <c r="AN232" s="116"/>
      <c r="AO232" s="116"/>
      <c r="AP232" s="116"/>
      <c r="AQ232" s="116"/>
      <c r="AR232" s="116"/>
      <c r="AS232" s="116"/>
      <c r="AT232" s="116"/>
      <c r="AU232" s="116"/>
      <c r="AV232" s="116"/>
      <c r="AW232" s="116"/>
      <c r="AX232" s="116"/>
      <c r="AY232" s="116"/>
      <c r="AZ232" s="116"/>
      <c r="BA232" s="116"/>
      <c r="BB232" s="116"/>
      <c r="BC232" s="116"/>
      <c r="BD232" s="116"/>
      <c r="BE232" s="116"/>
      <c r="BF232" s="116"/>
      <c r="BG232" s="116"/>
      <c r="BH232" s="116"/>
      <c r="BI232" s="116"/>
      <c r="BJ232" s="116"/>
      <c r="BK232" s="116"/>
      <c r="BL232" s="116"/>
      <c r="BM232" s="116"/>
      <c r="BN232" s="116"/>
      <c r="BO232" s="116"/>
      <c r="BP232" s="116"/>
      <c r="BQ232" s="116"/>
      <c r="BR232" s="116"/>
      <c r="BS232" s="116"/>
      <c r="BT232" s="116"/>
      <c r="BU232" s="116"/>
      <c r="BV232" s="116"/>
      <c r="BW232" s="116"/>
      <c r="BX232" s="116"/>
      <c r="BY232" s="116"/>
      <c r="BZ232" s="116"/>
      <c r="CA232" s="116"/>
      <c r="CB232" s="116"/>
      <c r="CC232" s="116"/>
      <c r="CD232" s="116"/>
      <c r="CE232" s="116"/>
      <c r="CF232" s="116"/>
      <c r="CG232" s="116"/>
      <c r="CH232" s="116"/>
      <c r="CI232" s="116"/>
      <c r="CJ232" s="116"/>
      <c r="CK232" s="116"/>
      <c r="CL232" s="116"/>
      <c r="CM232" s="116"/>
      <c r="CN232" s="116"/>
      <c r="CO232" s="116"/>
      <c r="CP232" s="116"/>
    </row>
    <row r="233" spans="1:94" ht="19.5" customHeight="1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  <c r="AC233" s="116"/>
      <c r="AD233" s="116"/>
      <c r="AE233" s="116"/>
      <c r="AF233" s="116"/>
      <c r="AG233" s="116"/>
      <c r="AH233" s="116"/>
      <c r="AI233" s="116"/>
      <c r="AJ233" s="116"/>
      <c r="AK233" s="116"/>
      <c r="AL233" s="116"/>
      <c r="AM233" s="116"/>
      <c r="AN233" s="116"/>
      <c r="AO233" s="116"/>
      <c r="AP233" s="116"/>
      <c r="AQ233" s="116"/>
      <c r="AR233" s="116"/>
      <c r="AS233" s="116"/>
      <c r="AT233" s="116"/>
      <c r="AU233" s="116"/>
      <c r="AV233" s="116"/>
      <c r="AW233" s="116"/>
      <c r="AX233" s="116"/>
      <c r="AY233" s="116"/>
      <c r="AZ233" s="116"/>
      <c r="BA233" s="116"/>
      <c r="BB233" s="116"/>
      <c r="BC233" s="116"/>
      <c r="BD233" s="116"/>
      <c r="BE233" s="116"/>
      <c r="BF233" s="116"/>
      <c r="BG233" s="116"/>
      <c r="BH233" s="116"/>
      <c r="BI233" s="116"/>
      <c r="BJ233" s="116"/>
      <c r="BK233" s="116"/>
      <c r="BL233" s="116"/>
      <c r="BM233" s="116"/>
      <c r="BN233" s="116"/>
      <c r="BO233" s="116"/>
      <c r="BP233" s="116"/>
      <c r="BQ233" s="116"/>
      <c r="BR233" s="116"/>
      <c r="BS233" s="116"/>
      <c r="BT233" s="116"/>
      <c r="BU233" s="116"/>
      <c r="BV233" s="116"/>
      <c r="BW233" s="116"/>
      <c r="BX233" s="116"/>
      <c r="BY233" s="116"/>
      <c r="BZ233" s="116"/>
      <c r="CA233" s="116"/>
      <c r="CB233" s="116"/>
      <c r="CC233" s="116"/>
      <c r="CD233" s="116"/>
      <c r="CE233" s="116"/>
      <c r="CF233" s="116"/>
      <c r="CG233" s="116"/>
      <c r="CH233" s="116"/>
      <c r="CI233" s="116"/>
      <c r="CJ233" s="116"/>
      <c r="CK233" s="116"/>
      <c r="CL233" s="116"/>
      <c r="CM233" s="116"/>
      <c r="CN233" s="116"/>
      <c r="CO233" s="116"/>
      <c r="CP233" s="116"/>
    </row>
    <row r="234" spans="1:94" ht="19.5" customHeight="1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  <c r="AB234" s="116"/>
      <c r="AC234" s="116"/>
      <c r="AD234" s="116"/>
      <c r="AE234" s="116"/>
      <c r="AF234" s="116"/>
      <c r="AG234" s="116"/>
      <c r="AH234" s="116"/>
      <c r="AI234" s="116"/>
      <c r="AJ234" s="116"/>
      <c r="AK234" s="116"/>
      <c r="AL234" s="116"/>
      <c r="AM234" s="116"/>
      <c r="AN234" s="116"/>
      <c r="AO234" s="116"/>
      <c r="AP234" s="116"/>
      <c r="AQ234" s="116"/>
      <c r="AR234" s="116"/>
      <c r="AS234" s="116"/>
      <c r="AT234" s="116"/>
      <c r="AU234" s="116"/>
      <c r="AV234" s="116"/>
      <c r="AW234" s="116"/>
      <c r="AX234" s="116"/>
      <c r="AY234" s="116"/>
      <c r="AZ234" s="116"/>
      <c r="BA234" s="116"/>
      <c r="BB234" s="116"/>
      <c r="BC234" s="116"/>
      <c r="BD234" s="116"/>
      <c r="BE234" s="116"/>
      <c r="BF234" s="116"/>
      <c r="BG234" s="116"/>
      <c r="BH234" s="116"/>
      <c r="BI234" s="116"/>
      <c r="BJ234" s="116"/>
      <c r="BK234" s="116"/>
      <c r="BL234" s="116"/>
      <c r="BM234" s="116"/>
      <c r="BN234" s="116"/>
      <c r="BO234" s="116"/>
      <c r="BP234" s="116"/>
      <c r="BQ234" s="116"/>
      <c r="BR234" s="116"/>
      <c r="BS234" s="116"/>
      <c r="BT234" s="116"/>
      <c r="BU234" s="116"/>
      <c r="BV234" s="116"/>
      <c r="BW234" s="116"/>
      <c r="BX234" s="116"/>
      <c r="BY234" s="116"/>
      <c r="BZ234" s="116"/>
      <c r="CA234" s="116"/>
      <c r="CB234" s="116"/>
      <c r="CC234" s="116"/>
      <c r="CD234" s="116"/>
      <c r="CE234" s="116"/>
      <c r="CF234" s="116"/>
      <c r="CG234" s="116"/>
      <c r="CH234" s="116"/>
      <c r="CI234" s="116"/>
      <c r="CJ234" s="116"/>
      <c r="CK234" s="116"/>
      <c r="CL234" s="116"/>
      <c r="CM234" s="116"/>
      <c r="CN234" s="116"/>
      <c r="CO234" s="116"/>
      <c r="CP234" s="116"/>
    </row>
    <row r="235" spans="1:94" ht="19.5" customHeight="1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6"/>
      <c r="AG235" s="116"/>
      <c r="AH235" s="116"/>
      <c r="AI235" s="116"/>
      <c r="AJ235" s="116"/>
      <c r="AK235" s="116"/>
      <c r="AL235" s="116"/>
      <c r="AM235" s="116"/>
      <c r="AN235" s="116"/>
      <c r="AO235" s="116"/>
      <c r="AP235" s="116"/>
      <c r="AQ235" s="116"/>
      <c r="AR235" s="116"/>
      <c r="AS235" s="116"/>
      <c r="AT235" s="116"/>
      <c r="AU235" s="116"/>
      <c r="AV235" s="116"/>
      <c r="AW235" s="116"/>
      <c r="AX235" s="116"/>
      <c r="AY235" s="116"/>
      <c r="AZ235" s="116"/>
      <c r="BA235" s="116"/>
      <c r="BB235" s="116"/>
      <c r="BC235" s="116"/>
      <c r="BD235" s="116"/>
      <c r="BE235" s="116"/>
      <c r="BF235" s="116"/>
      <c r="BG235" s="116"/>
      <c r="BH235" s="116"/>
      <c r="BI235" s="116"/>
      <c r="BJ235" s="116"/>
      <c r="BK235" s="116"/>
      <c r="BL235" s="116"/>
      <c r="BM235" s="116"/>
      <c r="BN235" s="116"/>
      <c r="BO235" s="116"/>
      <c r="BP235" s="116"/>
      <c r="BQ235" s="116"/>
      <c r="BR235" s="116"/>
      <c r="BS235" s="116"/>
      <c r="BT235" s="116"/>
      <c r="BU235" s="116"/>
      <c r="BV235" s="116"/>
      <c r="BW235" s="116"/>
      <c r="BX235" s="116"/>
      <c r="BY235" s="116"/>
      <c r="BZ235" s="116"/>
      <c r="CA235" s="116"/>
      <c r="CB235" s="116"/>
      <c r="CC235" s="116"/>
      <c r="CD235" s="116"/>
      <c r="CE235" s="116"/>
      <c r="CF235" s="116"/>
      <c r="CG235" s="116"/>
      <c r="CH235" s="116"/>
      <c r="CI235" s="116"/>
      <c r="CJ235" s="116"/>
      <c r="CK235" s="116"/>
      <c r="CL235" s="116"/>
      <c r="CM235" s="116"/>
      <c r="CN235" s="116"/>
      <c r="CO235" s="116"/>
      <c r="CP235" s="116"/>
    </row>
    <row r="236" spans="1:94" ht="19.5" customHeight="1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  <c r="AC236" s="116"/>
      <c r="AD236" s="116"/>
      <c r="AE236" s="116"/>
      <c r="AF236" s="116"/>
      <c r="AG236" s="116"/>
      <c r="AH236" s="116"/>
      <c r="AI236" s="116"/>
      <c r="AJ236" s="116"/>
      <c r="AK236" s="116"/>
      <c r="AL236" s="116"/>
      <c r="AM236" s="116"/>
      <c r="AN236" s="116"/>
      <c r="AO236" s="116"/>
      <c r="AP236" s="116"/>
      <c r="AQ236" s="116"/>
      <c r="AR236" s="116"/>
      <c r="AS236" s="116"/>
      <c r="AT236" s="116"/>
      <c r="AU236" s="116"/>
      <c r="AV236" s="116"/>
      <c r="AW236" s="116"/>
      <c r="AX236" s="116"/>
      <c r="AY236" s="116"/>
      <c r="AZ236" s="116"/>
      <c r="BA236" s="116"/>
      <c r="BB236" s="116"/>
      <c r="BC236" s="116"/>
      <c r="BD236" s="116"/>
      <c r="BE236" s="116"/>
      <c r="BF236" s="116"/>
      <c r="BG236" s="116"/>
      <c r="BH236" s="116"/>
      <c r="BI236" s="116"/>
      <c r="BJ236" s="116"/>
      <c r="BK236" s="116"/>
      <c r="BL236" s="116"/>
      <c r="BM236" s="116"/>
      <c r="BN236" s="116"/>
      <c r="BO236" s="116"/>
      <c r="BP236" s="116"/>
      <c r="BQ236" s="116"/>
      <c r="BR236" s="116"/>
      <c r="BS236" s="116"/>
      <c r="BT236" s="116"/>
      <c r="BU236" s="116"/>
      <c r="BV236" s="116"/>
      <c r="BW236" s="116"/>
      <c r="BX236" s="116"/>
      <c r="BY236" s="116"/>
      <c r="BZ236" s="116"/>
      <c r="CA236" s="116"/>
      <c r="CB236" s="116"/>
      <c r="CC236" s="116"/>
      <c r="CD236" s="116"/>
      <c r="CE236" s="116"/>
      <c r="CF236" s="116"/>
      <c r="CG236" s="116"/>
      <c r="CH236" s="116"/>
      <c r="CI236" s="116"/>
      <c r="CJ236" s="116"/>
      <c r="CK236" s="116"/>
      <c r="CL236" s="116"/>
      <c r="CM236" s="116"/>
      <c r="CN236" s="116"/>
      <c r="CO236" s="116"/>
      <c r="CP236" s="116"/>
    </row>
    <row r="237" spans="1:94" ht="19.5" customHeight="1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116"/>
      <c r="AB237" s="116"/>
      <c r="AC237" s="116"/>
      <c r="AD237" s="116"/>
      <c r="AE237" s="116"/>
      <c r="AF237" s="116"/>
      <c r="AG237" s="116"/>
      <c r="AH237" s="116"/>
      <c r="AI237" s="116"/>
      <c r="AJ237" s="116"/>
      <c r="AK237" s="116"/>
      <c r="AL237" s="116"/>
      <c r="AM237" s="116"/>
      <c r="AN237" s="116"/>
      <c r="AO237" s="116"/>
      <c r="AP237" s="116"/>
      <c r="AQ237" s="116"/>
      <c r="AR237" s="116"/>
      <c r="AS237" s="116"/>
      <c r="AT237" s="116"/>
      <c r="AU237" s="116"/>
      <c r="AV237" s="116"/>
      <c r="AW237" s="116"/>
      <c r="AX237" s="116"/>
      <c r="AY237" s="116"/>
      <c r="AZ237" s="116"/>
      <c r="BA237" s="116"/>
      <c r="BB237" s="116"/>
      <c r="BC237" s="116"/>
      <c r="BD237" s="116"/>
      <c r="BE237" s="116"/>
      <c r="BF237" s="116"/>
      <c r="BG237" s="116"/>
      <c r="BH237" s="116"/>
      <c r="BI237" s="116"/>
      <c r="BJ237" s="116"/>
      <c r="BK237" s="116"/>
      <c r="BL237" s="116"/>
      <c r="BM237" s="116"/>
      <c r="BN237" s="116"/>
      <c r="BO237" s="116"/>
      <c r="BP237" s="116"/>
      <c r="BQ237" s="116"/>
      <c r="BR237" s="116"/>
      <c r="BS237" s="116"/>
      <c r="BT237" s="116"/>
      <c r="BU237" s="116"/>
      <c r="BV237" s="116"/>
      <c r="BW237" s="116"/>
      <c r="BX237" s="116"/>
      <c r="BY237" s="116"/>
      <c r="BZ237" s="116"/>
      <c r="CA237" s="116"/>
      <c r="CB237" s="116"/>
      <c r="CC237" s="116"/>
      <c r="CD237" s="116"/>
      <c r="CE237" s="116"/>
      <c r="CF237" s="116"/>
      <c r="CG237" s="116"/>
      <c r="CH237" s="116"/>
      <c r="CI237" s="116"/>
      <c r="CJ237" s="116"/>
      <c r="CK237" s="116"/>
      <c r="CL237" s="116"/>
      <c r="CM237" s="116"/>
      <c r="CN237" s="116"/>
      <c r="CO237" s="116"/>
      <c r="CP237" s="116"/>
    </row>
    <row r="238" spans="1:94" ht="19.5" customHeight="1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  <c r="AA238" s="116"/>
      <c r="AB238" s="116"/>
      <c r="AC238" s="116"/>
      <c r="AD238" s="116"/>
      <c r="AE238" s="116"/>
      <c r="AF238" s="116"/>
      <c r="AG238" s="116"/>
      <c r="AH238" s="116"/>
      <c r="AI238" s="116"/>
      <c r="AJ238" s="116"/>
      <c r="AK238" s="116"/>
      <c r="AL238" s="116"/>
      <c r="AM238" s="116"/>
      <c r="AN238" s="116"/>
      <c r="AO238" s="116"/>
      <c r="AP238" s="116"/>
      <c r="AQ238" s="116"/>
      <c r="AR238" s="116"/>
      <c r="AS238" s="116"/>
      <c r="AT238" s="116"/>
      <c r="AU238" s="116"/>
      <c r="AV238" s="116"/>
      <c r="AW238" s="116"/>
      <c r="AX238" s="116"/>
      <c r="AY238" s="116"/>
      <c r="AZ238" s="116"/>
      <c r="BA238" s="116"/>
      <c r="BB238" s="116"/>
      <c r="BC238" s="116"/>
      <c r="BD238" s="116"/>
      <c r="BE238" s="116"/>
      <c r="BF238" s="116"/>
      <c r="BG238" s="116"/>
      <c r="BH238" s="116"/>
      <c r="BI238" s="116"/>
      <c r="BJ238" s="116"/>
      <c r="BK238" s="116"/>
      <c r="BL238" s="116"/>
      <c r="BM238" s="116"/>
      <c r="BN238" s="116"/>
      <c r="BO238" s="116"/>
      <c r="BP238" s="116"/>
      <c r="BQ238" s="116"/>
      <c r="BR238" s="116"/>
      <c r="BS238" s="116"/>
      <c r="BT238" s="116"/>
      <c r="BU238" s="116"/>
      <c r="BV238" s="116"/>
      <c r="BW238" s="116"/>
      <c r="BX238" s="116"/>
      <c r="BY238" s="116"/>
      <c r="BZ238" s="116"/>
      <c r="CA238" s="116"/>
      <c r="CB238" s="116"/>
      <c r="CC238" s="116"/>
      <c r="CD238" s="116"/>
      <c r="CE238" s="116"/>
      <c r="CF238" s="116"/>
      <c r="CG238" s="116"/>
      <c r="CH238" s="116"/>
      <c r="CI238" s="116"/>
      <c r="CJ238" s="116"/>
      <c r="CK238" s="116"/>
      <c r="CL238" s="116"/>
      <c r="CM238" s="116"/>
      <c r="CN238" s="116"/>
      <c r="CO238" s="116"/>
      <c r="CP238" s="116"/>
    </row>
    <row r="239" spans="1:94" ht="19.5" customHeight="1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  <c r="AA239" s="116"/>
      <c r="AB239" s="116"/>
      <c r="AC239" s="116"/>
      <c r="AD239" s="116"/>
      <c r="AE239" s="116"/>
      <c r="AF239" s="116"/>
      <c r="AG239" s="116"/>
      <c r="AH239" s="116"/>
      <c r="AI239" s="116"/>
      <c r="AJ239" s="116"/>
      <c r="AK239" s="116"/>
      <c r="AL239" s="116"/>
      <c r="AM239" s="116"/>
      <c r="AN239" s="116"/>
      <c r="AO239" s="116"/>
      <c r="AP239" s="116"/>
      <c r="AQ239" s="116"/>
      <c r="AR239" s="116"/>
      <c r="AS239" s="116"/>
      <c r="AT239" s="116"/>
      <c r="AU239" s="116"/>
      <c r="AV239" s="116"/>
      <c r="AW239" s="116"/>
      <c r="AX239" s="116"/>
      <c r="AY239" s="116"/>
      <c r="AZ239" s="116"/>
      <c r="BA239" s="116"/>
      <c r="BB239" s="116"/>
      <c r="BC239" s="116"/>
      <c r="BD239" s="116"/>
      <c r="BE239" s="116"/>
      <c r="BF239" s="116"/>
      <c r="BG239" s="116"/>
      <c r="BH239" s="116"/>
      <c r="BI239" s="116"/>
      <c r="BJ239" s="116"/>
      <c r="BK239" s="116"/>
      <c r="BL239" s="116"/>
      <c r="BM239" s="116"/>
      <c r="BN239" s="116"/>
      <c r="BO239" s="116"/>
      <c r="BP239" s="116"/>
      <c r="BQ239" s="116"/>
      <c r="BR239" s="116"/>
      <c r="BS239" s="116"/>
      <c r="BT239" s="116"/>
      <c r="BU239" s="116"/>
      <c r="BV239" s="116"/>
      <c r="BW239" s="116"/>
      <c r="BX239" s="116"/>
      <c r="BY239" s="116"/>
      <c r="BZ239" s="116"/>
      <c r="CA239" s="116"/>
      <c r="CB239" s="116"/>
      <c r="CC239" s="116"/>
      <c r="CD239" s="116"/>
      <c r="CE239" s="116"/>
      <c r="CF239" s="116"/>
      <c r="CG239" s="116"/>
      <c r="CH239" s="116"/>
      <c r="CI239" s="116"/>
      <c r="CJ239" s="116"/>
      <c r="CK239" s="116"/>
      <c r="CL239" s="116"/>
      <c r="CM239" s="116"/>
      <c r="CN239" s="116"/>
      <c r="CO239" s="116"/>
      <c r="CP239" s="116"/>
    </row>
    <row r="240" spans="1:94" ht="19.5" customHeight="1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  <c r="AA240" s="116"/>
      <c r="AB240" s="116"/>
      <c r="AC240" s="116"/>
      <c r="AD240" s="116"/>
      <c r="AE240" s="116"/>
      <c r="AF240" s="116"/>
      <c r="AG240" s="116"/>
      <c r="AH240" s="116"/>
      <c r="AI240" s="116"/>
      <c r="AJ240" s="116"/>
      <c r="AK240" s="116"/>
      <c r="AL240" s="116"/>
      <c r="AM240" s="116"/>
      <c r="AN240" s="116"/>
      <c r="AO240" s="116"/>
      <c r="AP240" s="116"/>
      <c r="AQ240" s="116"/>
      <c r="AR240" s="116"/>
      <c r="AS240" s="116"/>
      <c r="AT240" s="116"/>
      <c r="AU240" s="116"/>
      <c r="AV240" s="116"/>
      <c r="AW240" s="116"/>
      <c r="AX240" s="116"/>
      <c r="AY240" s="116"/>
      <c r="AZ240" s="116"/>
      <c r="BA240" s="116"/>
      <c r="BB240" s="116"/>
      <c r="BC240" s="116"/>
      <c r="BD240" s="116"/>
      <c r="BE240" s="116"/>
      <c r="BF240" s="116"/>
      <c r="BG240" s="116"/>
      <c r="BH240" s="116"/>
      <c r="BI240" s="116"/>
      <c r="BJ240" s="116"/>
      <c r="BK240" s="116"/>
      <c r="BL240" s="116"/>
      <c r="BM240" s="116"/>
      <c r="BN240" s="116"/>
      <c r="BO240" s="116"/>
      <c r="BP240" s="116"/>
      <c r="BQ240" s="116"/>
      <c r="BR240" s="116"/>
      <c r="BS240" s="116"/>
      <c r="BT240" s="116"/>
      <c r="BU240" s="116"/>
      <c r="BV240" s="116"/>
      <c r="BW240" s="116"/>
      <c r="BX240" s="116"/>
      <c r="BY240" s="116"/>
      <c r="BZ240" s="116"/>
      <c r="CA240" s="116"/>
      <c r="CB240" s="116"/>
      <c r="CC240" s="116"/>
      <c r="CD240" s="116"/>
      <c r="CE240" s="116"/>
      <c r="CF240" s="116"/>
      <c r="CG240" s="116"/>
      <c r="CH240" s="116"/>
      <c r="CI240" s="116"/>
      <c r="CJ240" s="116"/>
      <c r="CK240" s="116"/>
      <c r="CL240" s="116"/>
      <c r="CM240" s="116"/>
      <c r="CN240" s="116"/>
      <c r="CO240" s="116"/>
      <c r="CP240" s="116"/>
    </row>
    <row r="241" spans="1:94" ht="19.5" customHeight="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  <c r="AB241" s="116"/>
      <c r="AC241" s="116"/>
      <c r="AD241" s="116"/>
      <c r="AE241" s="116"/>
      <c r="AF241" s="116"/>
      <c r="AG241" s="116"/>
      <c r="AH241" s="116"/>
      <c r="AI241" s="116"/>
      <c r="AJ241" s="116"/>
      <c r="AK241" s="116"/>
      <c r="AL241" s="116"/>
      <c r="AM241" s="116"/>
      <c r="AN241" s="116"/>
      <c r="AO241" s="116"/>
      <c r="AP241" s="116"/>
      <c r="AQ241" s="116"/>
      <c r="AR241" s="116"/>
      <c r="AS241" s="116"/>
      <c r="AT241" s="116"/>
      <c r="AU241" s="116"/>
      <c r="AV241" s="116"/>
      <c r="AW241" s="116"/>
      <c r="AX241" s="116"/>
      <c r="AY241" s="116"/>
      <c r="AZ241" s="116"/>
      <c r="BA241" s="116"/>
      <c r="BB241" s="116"/>
      <c r="BC241" s="116"/>
      <c r="BD241" s="116"/>
      <c r="BE241" s="116"/>
      <c r="BF241" s="116"/>
      <c r="BG241" s="116"/>
      <c r="BH241" s="116"/>
      <c r="BI241" s="116"/>
      <c r="BJ241" s="116"/>
      <c r="BK241" s="116"/>
      <c r="BL241" s="116"/>
      <c r="BM241" s="116"/>
      <c r="BN241" s="116"/>
      <c r="BO241" s="116"/>
      <c r="BP241" s="116"/>
      <c r="BQ241" s="116"/>
      <c r="BR241" s="116"/>
      <c r="BS241" s="116"/>
      <c r="BT241" s="116"/>
      <c r="BU241" s="116"/>
      <c r="BV241" s="116"/>
      <c r="BW241" s="116"/>
      <c r="BX241" s="116"/>
      <c r="BY241" s="116"/>
      <c r="BZ241" s="116"/>
      <c r="CA241" s="116"/>
      <c r="CB241" s="116"/>
      <c r="CC241" s="116"/>
      <c r="CD241" s="116"/>
      <c r="CE241" s="116"/>
      <c r="CF241" s="116"/>
      <c r="CG241" s="116"/>
      <c r="CH241" s="116"/>
      <c r="CI241" s="116"/>
      <c r="CJ241" s="116"/>
      <c r="CK241" s="116"/>
      <c r="CL241" s="116"/>
      <c r="CM241" s="116"/>
      <c r="CN241" s="116"/>
      <c r="CO241" s="116"/>
      <c r="CP241" s="116"/>
    </row>
    <row r="242" spans="1:94" ht="19.5" customHeight="1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  <c r="AA242" s="116"/>
      <c r="AB242" s="116"/>
      <c r="AC242" s="116"/>
      <c r="AD242" s="116"/>
      <c r="AE242" s="116"/>
      <c r="AF242" s="116"/>
      <c r="AG242" s="116"/>
      <c r="AH242" s="116"/>
      <c r="AI242" s="116"/>
      <c r="AJ242" s="116"/>
      <c r="AK242" s="116"/>
      <c r="AL242" s="116"/>
      <c r="AM242" s="116"/>
      <c r="AN242" s="116"/>
      <c r="AO242" s="116"/>
      <c r="AP242" s="116"/>
      <c r="AQ242" s="116"/>
      <c r="AR242" s="116"/>
      <c r="AS242" s="116"/>
      <c r="AT242" s="116"/>
      <c r="AU242" s="116"/>
      <c r="AV242" s="116"/>
      <c r="AW242" s="116"/>
      <c r="AX242" s="116"/>
      <c r="AY242" s="116"/>
      <c r="AZ242" s="116"/>
      <c r="BA242" s="116"/>
      <c r="BB242" s="116"/>
      <c r="BC242" s="116"/>
      <c r="BD242" s="116"/>
      <c r="BE242" s="116"/>
      <c r="BF242" s="116"/>
      <c r="BG242" s="116"/>
      <c r="BH242" s="116"/>
      <c r="BI242" s="116"/>
      <c r="BJ242" s="116"/>
      <c r="BK242" s="116"/>
      <c r="BL242" s="116"/>
      <c r="BM242" s="116"/>
      <c r="BN242" s="116"/>
      <c r="BO242" s="116"/>
      <c r="BP242" s="116"/>
      <c r="BQ242" s="116"/>
      <c r="BR242" s="116"/>
      <c r="BS242" s="116"/>
      <c r="BT242" s="116"/>
      <c r="BU242" s="116"/>
      <c r="BV242" s="116"/>
      <c r="BW242" s="116"/>
      <c r="BX242" s="116"/>
      <c r="BY242" s="116"/>
      <c r="BZ242" s="116"/>
      <c r="CA242" s="116"/>
      <c r="CB242" s="116"/>
      <c r="CC242" s="116"/>
      <c r="CD242" s="116"/>
      <c r="CE242" s="116"/>
      <c r="CF242" s="116"/>
      <c r="CG242" s="116"/>
      <c r="CH242" s="116"/>
      <c r="CI242" s="116"/>
      <c r="CJ242" s="116"/>
      <c r="CK242" s="116"/>
      <c r="CL242" s="116"/>
      <c r="CM242" s="116"/>
      <c r="CN242" s="116"/>
      <c r="CO242" s="116"/>
      <c r="CP242" s="116"/>
    </row>
    <row r="243" spans="1:94" ht="19.5" customHeight="1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  <c r="AA243" s="116"/>
      <c r="AB243" s="116"/>
      <c r="AC243" s="116"/>
      <c r="AD243" s="116"/>
      <c r="AE243" s="116"/>
      <c r="AF243" s="116"/>
      <c r="AG243" s="116"/>
      <c r="AH243" s="116"/>
      <c r="AI243" s="116"/>
      <c r="AJ243" s="116"/>
      <c r="AK243" s="116"/>
      <c r="AL243" s="116"/>
      <c r="AM243" s="116"/>
      <c r="AN243" s="116"/>
      <c r="AO243" s="116"/>
      <c r="AP243" s="116"/>
      <c r="AQ243" s="116"/>
      <c r="AR243" s="116"/>
      <c r="AS243" s="116"/>
      <c r="AT243" s="116"/>
      <c r="AU243" s="116"/>
      <c r="AV243" s="116"/>
      <c r="AW243" s="116"/>
      <c r="AX243" s="116"/>
      <c r="AY243" s="116"/>
      <c r="AZ243" s="116"/>
      <c r="BA243" s="116"/>
      <c r="BB243" s="116"/>
      <c r="BC243" s="116"/>
      <c r="BD243" s="116"/>
      <c r="BE243" s="116"/>
      <c r="BF243" s="116"/>
      <c r="BG243" s="116"/>
      <c r="BH243" s="116"/>
      <c r="BI243" s="116"/>
      <c r="BJ243" s="116"/>
      <c r="BK243" s="116"/>
      <c r="BL243" s="116"/>
      <c r="BM243" s="116"/>
      <c r="BN243" s="116"/>
      <c r="BO243" s="116"/>
      <c r="BP243" s="116"/>
      <c r="BQ243" s="116"/>
      <c r="BR243" s="116"/>
      <c r="BS243" s="116"/>
      <c r="BT243" s="116"/>
      <c r="BU243" s="116"/>
      <c r="BV243" s="116"/>
      <c r="BW243" s="116"/>
      <c r="BX243" s="116"/>
      <c r="BY243" s="116"/>
      <c r="BZ243" s="116"/>
      <c r="CA243" s="116"/>
      <c r="CB243" s="116"/>
      <c r="CC243" s="116"/>
      <c r="CD243" s="116"/>
      <c r="CE243" s="116"/>
      <c r="CF243" s="116"/>
      <c r="CG243" s="116"/>
      <c r="CH243" s="116"/>
      <c r="CI243" s="116"/>
      <c r="CJ243" s="116"/>
      <c r="CK243" s="116"/>
      <c r="CL243" s="116"/>
      <c r="CM243" s="116"/>
      <c r="CN243" s="116"/>
      <c r="CO243" s="116"/>
      <c r="CP243" s="116"/>
    </row>
    <row r="244" spans="1:94" ht="19.5" customHeight="1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  <c r="AA244" s="116"/>
      <c r="AB244" s="116"/>
      <c r="AC244" s="116"/>
      <c r="AD244" s="116"/>
      <c r="AE244" s="116"/>
      <c r="AF244" s="116"/>
      <c r="AG244" s="116"/>
      <c r="AH244" s="116"/>
      <c r="AI244" s="116"/>
      <c r="AJ244" s="116"/>
      <c r="AK244" s="116"/>
      <c r="AL244" s="116"/>
      <c r="AM244" s="116"/>
      <c r="AN244" s="116"/>
      <c r="AO244" s="116"/>
      <c r="AP244" s="116"/>
      <c r="AQ244" s="116"/>
      <c r="AR244" s="116"/>
      <c r="AS244" s="116"/>
      <c r="AT244" s="116"/>
      <c r="AU244" s="116"/>
      <c r="AV244" s="116"/>
      <c r="AW244" s="116"/>
      <c r="AX244" s="116"/>
      <c r="AY244" s="116"/>
      <c r="AZ244" s="116"/>
      <c r="BA244" s="116"/>
      <c r="BB244" s="116"/>
      <c r="BC244" s="116"/>
      <c r="BD244" s="116"/>
      <c r="BE244" s="116"/>
      <c r="BF244" s="116"/>
      <c r="BG244" s="116"/>
      <c r="BH244" s="116"/>
      <c r="BI244" s="116"/>
      <c r="BJ244" s="116"/>
      <c r="BK244" s="116"/>
      <c r="BL244" s="116"/>
      <c r="BM244" s="116"/>
      <c r="BN244" s="116"/>
      <c r="BO244" s="116"/>
      <c r="BP244" s="116"/>
      <c r="BQ244" s="116"/>
      <c r="BR244" s="116"/>
      <c r="BS244" s="116"/>
      <c r="BT244" s="116"/>
      <c r="BU244" s="116"/>
      <c r="BV244" s="116"/>
      <c r="BW244" s="116"/>
      <c r="BX244" s="116"/>
      <c r="BY244" s="116"/>
      <c r="BZ244" s="116"/>
      <c r="CA244" s="116"/>
      <c r="CB244" s="116"/>
      <c r="CC244" s="116"/>
      <c r="CD244" s="116"/>
      <c r="CE244" s="116"/>
      <c r="CF244" s="116"/>
      <c r="CG244" s="116"/>
      <c r="CH244" s="116"/>
      <c r="CI244" s="116"/>
      <c r="CJ244" s="116"/>
      <c r="CK244" s="116"/>
      <c r="CL244" s="116"/>
      <c r="CM244" s="116"/>
      <c r="CN244" s="116"/>
      <c r="CO244" s="116"/>
      <c r="CP244" s="116"/>
    </row>
    <row r="245" spans="1:94" ht="19.5" customHeight="1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  <c r="AA245" s="116"/>
      <c r="AB245" s="116"/>
      <c r="AC245" s="116"/>
      <c r="AD245" s="116"/>
      <c r="AE245" s="116"/>
      <c r="AF245" s="116"/>
      <c r="AG245" s="116"/>
      <c r="AH245" s="116"/>
      <c r="AI245" s="116"/>
      <c r="AJ245" s="116"/>
      <c r="AK245" s="116"/>
      <c r="AL245" s="116"/>
      <c r="AM245" s="116"/>
      <c r="AN245" s="116"/>
      <c r="AO245" s="116"/>
      <c r="AP245" s="116"/>
      <c r="AQ245" s="116"/>
      <c r="AR245" s="116"/>
      <c r="AS245" s="116"/>
      <c r="AT245" s="116"/>
      <c r="AU245" s="116"/>
      <c r="AV245" s="116"/>
      <c r="AW245" s="116"/>
      <c r="AX245" s="116"/>
      <c r="AY245" s="116"/>
      <c r="AZ245" s="116"/>
      <c r="BA245" s="116"/>
      <c r="BB245" s="116"/>
      <c r="BC245" s="116"/>
      <c r="BD245" s="116"/>
      <c r="BE245" s="116"/>
      <c r="BF245" s="116"/>
      <c r="BG245" s="116"/>
      <c r="BH245" s="116"/>
      <c r="BI245" s="116"/>
      <c r="BJ245" s="116"/>
      <c r="BK245" s="116"/>
      <c r="BL245" s="116"/>
      <c r="BM245" s="116"/>
      <c r="BN245" s="116"/>
      <c r="BO245" s="116"/>
      <c r="BP245" s="116"/>
      <c r="BQ245" s="116"/>
      <c r="BR245" s="116"/>
      <c r="BS245" s="116"/>
      <c r="BT245" s="116"/>
      <c r="BU245" s="116"/>
      <c r="BV245" s="116"/>
      <c r="BW245" s="116"/>
      <c r="BX245" s="116"/>
      <c r="BY245" s="116"/>
      <c r="BZ245" s="116"/>
      <c r="CA245" s="116"/>
      <c r="CB245" s="116"/>
      <c r="CC245" s="116"/>
      <c r="CD245" s="116"/>
      <c r="CE245" s="116"/>
      <c r="CF245" s="116"/>
      <c r="CG245" s="116"/>
      <c r="CH245" s="116"/>
      <c r="CI245" s="116"/>
      <c r="CJ245" s="116"/>
      <c r="CK245" s="116"/>
      <c r="CL245" s="116"/>
      <c r="CM245" s="116"/>
      <c r="CN245" s="116"/>
      <c r="CO245" s="116"/>
      <c r="CP245" s="116"/>
    </row>
    <row r="246" spans="1:94" ht="15.75" customHeight="1"/>
    <row r="247" spans="1:94" ht="15.75" customHeight="1"/>
    <row r="248" spans="1:94" ht="15.75" customHeight="1"/>
    <row r="249" spans="1:94" ht="15.75" customHeight="1"/>
    <row r="250" spans="1:94" ht="15.75" customHeight="1"/>
    <row r="251" spans="1:94" ht="15.75" customHeight="1"/>
    <row r="252" spans="1:94" ht="15.75" customHeight="1"/>
    <row r="253" spans="1:94" ht="15.75" customHeight="1"/>
    <row r="254" spans="1:94" ht="15.75" customHeight="1"/>
    <row r="255" spans="1:94" ht="15.75" customHeight="1"/>
    <row r="256" spans="1:9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84">
    <mergeCell ref="AM8:AM12"/>
    <mergeCell ref="AN8:AN11"/>
    <mergeCell ref="AO8:AO12"/>
    <mergeCell ref="AP8:AP11"/>
    <mergeCell ref="BD8:BD11"/>
    <mergeCell ref="AY8:AY11"/>
    <mergeCell ref="BA8:BA12"/>
    <mergeCell ref="AR8:AR12"/>
    <mergeCell ref="AS8:AS11"/>
    <mergeCell ref="AT8:AT12"/>
    <mergeCell ref="AU8:AU11"/>
    <mergeCell ref="AV8:AV12"/>
    <mergeCell ref="AW8:AW11"/>
    <mergeCell ref="AX8:AX12"/>
    <mergeCell ref="AL8:AL11"/>
    <mergeCell ref="P8:P11"/>
    <mergeCell ref="R8:R12"/>
    <mergeCell ref="U8:U11"/>
    <mergeCell ref="V8:V12"/>
    <mergeCell ref="W8:W11"/>
    <mergeCell ref="Y8:Y12"/>
    <mergeCell ref="Z8:Z11"/>
    <mergeCell ref="AA8:AA12"/>
    <mergeCell ref="AB8:AB11"/>
    <mergeCell ref="AI8:AI11"/>
    <mergeCell ref="AK8:AK12"/>
    <mergeCell ref="AE8:AE11"/>
    <mergeCell ref="AF8:AF12"/>
    <mergeCell ref="AG8:AG11"/>
    <mergeCell ref="AH8:AH12"/>
    <mergeCell ref="A2:BW3"/>
    <mergeCell ref="A4:BW5"/>
    <mergeCell ref="A6:D6"/>
    <mergeCell ref="F6:I6"/>
    <mergeCell ref="K6:P6"/>
    <mergeCell ref="R6:W6"/>
    <mergeCell ref="Y6:AB6"/>
    <mergeCell ref="BP6:BS6"/>
    <mergeCell ref="AD6:AI6"/>
    <mergeCell ref="AK6:AP6"/>
    <mergeCell ref="CA6:CA12"/>
    <mergeCell ref="BB8:BB11"/>
    <mergeCell ref="BC8:BC12"/>
    <mergeCell ref="BY8:BY11"/>
    <mergeCell ref="AR6:AY6"/>
    <mergeCell ref="BA6:BF6"/>
    <mergeCell ref="BE8:BE12"/>
    <mergeCell ref="BS8:BS11"/>
    <mergeCell ref="BU8:BU11"/>
    <mergeCell ref="BV8:BV11"/>
    <mergeCell ref="BX8:BX11"/>
    <mergeCell ref="BH6:BK6"/>
    <mergeCell ref="BM6:BN6"/>
    <mergeCell ref="BU6:BV7"/>
    <mergeCell ref="BX6:BY7"/>
    <mergeCell ref="BM8:BM12"/>
    <mergeCell ref="BN8:BN11"/>
    <mergeCell ref="BP8:BP12"/>
    <mergeCell ref="BQ8:BQ11"/>
    <mergeCell ref="BR8:BR12"/>
    <mergeCell ref="BF8:BF11"/>
    <mergeCell ref="BH8:BH12"/>
    <mergeCell ref="BI8:BI11"/>
    <mergeCell ref="BJ8:BJ12"/>
    <mergeCell ref="BK8:BK11"/>
    <mergeCell ref="I8:I11"/>
    <mergeCell ref="K8:K12"/>
    <mergeCell ref="L8:L11"/>
    <mergeCell ref="M8:M12"/>
    <mergeCell ref="A7:C7"/>
    <mergeCell ref="A8:C8"/>
    <mergeCell ref="F8:F12"/>
    <mergeCell ref="G8:G11"/>
    <mergeCell ref="H8:H12"/>
    <mergeCell ref="A9:C9"/>
    <mergeCell ref="A10:B10"/>
    <mergeCell ref="C10:D10"/>
    <mergeCell ref="A11:A12"/>
    <mergeCell ref="B11:D12"/>
    <mergeCell ref="AD8:AD12"/>
    <mergeCell ref="S8:S11"/>
    <mergeCell ref="T8:T12"/>
    <mergeCell ref="N8:N11"/>
    <mergeCell ref="O8:O12"/>
  </mergeCells>
  <dataValidations count="2">
    <dataValidation type="list" allowBlank="1" sqref="F13:F37 H13:H37 K13:K37 M13:M37 O13:O37 R13:R37 T13:T37 V13:V37 Y13:Y37 AA13:AA37 AD13:AD37 AF13:AF37 AH13:AH37 AK13:AK37 AM13:AM37 AO13:AO37 AR13:AR37 AT13:AT37 AV13:AV37 AX13:AX37 BA13:BA37 BC13:BC37 BE13:BE37 BH13:BH37 BJ13:BJ37 BM13:BM37 BP13:BP37 BR13:BR37" xr:uid="{00000000-0002-0000-0300-000000000000}">
      <formula1>"AD,A,B,C,TRASL.,NA"</formula1>
    </dataValidation>
    <dataValidation type="list" allowBlank="1" showErrorMessage="1" sqref="CA13:CA37" xr:uid="{00000000-0002-0000-0300-000001000000}">
      <formula1>"AD,A,B,C,TRASL.,NA"</formula1>
    </dataValidation>
  </dataValidation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9"/>
  <sheetViews>
    <sheetView showGridLines="0" view="pageLayout" topLeftCell="B4" zoomScale="44" zoomScaleNormal="39" zoomScalePageLayoutView="44" workbookViewId="0">
      <selection activeCell="P17" sqref="P17"/>
    </sheetView>
  </sheetViews>
  <sheetFormatPr baseColWidth="10" defaultColWidth="12.625" defaultRowHeight="15" customHeight="1"/>
  <cols>
    <col min="1" max="1" width="0.125" hidden="1" customWidth="1"/>
    <col min="2" max="2" width="8" customWidth="1"/>
    <col min="3" max="3" width="5.625" customWidth="1"/>
    <col min="4" max="4" width="6.125" customWidth="1"/>
    <col min="5" max="5" width="4.75" customWidth="1"/>
    <col min="6" max="6" width="6.75" customWidth="1"/>
    <col min="7" max="7" width="13.5" customWidth="1"/>
    <col min="8" max="8" width="1.75" customWidth="1"/>
    <col min="9" max="9" width="7.625" customWidth="1"/>
    <col min="10" max="10" width="8.25" customWidth="1"/>
    <col min="11" max="11" width="20.875" customWidth="1"/>
    <col min="12" max="12" width="12.875" customWidth="1"/>
    <col min="13" max="13" width="13.75" customWidth="1"/>
    <col min="14" max="14" width="9.5" customWidth="1"/>
    <col min="15" max="15" width="13.75" customWidth="1"/>
    <col min="16" max="16" width="24.5" customWidth="1"/>
    <col min="17" max="17" width="13.75" customWidth="1"/>
    <col min="18" max="18" width="18.5" customWidth="1"/>
    <col min="19" max="19" width="19.25" customWidth="1"/>
    <col min="20" max="20" width="2.375" customWidth="1"/>
    <col min="21" max="21" width="3.125" customWidth="1"/>
    <col min="22" max="22" width="7.625" customWidth="1"/>
    <col min="23" max="23" width="15.625" customWidth="1"/>
    <col min="24" max="24" width="21.125" customWidth="1"/>
    <col min="25" max="36" width="9.375" customWidth="1"/>
  </cols>
  <sheetData>
    <row r="1" spans="1:36" ht="3.75" hidden="1" customHeight="1">
      <c r="A1" s="7">
        <v>0</v>
      </c>
      <c r="B1" s="7" t="s">
        <v>494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</row>
    <row r="2" spans="1:36" ht="1.5" hidden="1" customHeight="1">
      <c r="B2" s="177" t="s">
        <v>494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16"/>
      <c r="U2" s="116"/>
      <c r="V2" s="116"/>
      <c r="W2" s="116"/>
    </row>
    <row r="3" spans="1:36" ht="15" customHeight="1"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16"/>
      <c r="U3" s="116"/>
      <c r="V3" s="116"/>
      <c r="W3" s="116"/>
      <c r="AJ3" s="7">
        <v>4</v>
      </c>
    </row>
    <row r="4" spans="1:36" ht="15" customHeight="1">
      <c r="B4" s="259" t="s">
        <v>495</v>
      </c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116"/>
      <c r="U4" s="116"/>
      <c r="V4" s="116"/>
      <c r="W4" s="116"/>
    </row>
    <row r="5" spans="1:36" ht="15" customHeight="1"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116"/>
      <c r="U5" s="116"/>
      <c r="V5" s="116"/>
      <c r="W5" s="116"/>
    </row>
    <row r="6" spans="1:36" ht="14.25"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</row>
    <row r="7" spans="1:36" ht="15.75" customHeight="1">
      <c r="B7" s="229" t="s">
        <v>496</v>
      </c>
      <c r="C7" s="202"/>
      <c r="D7" s="202"/>
      <c r="E7" s="202"/>
      <c r="F7" s="203"/>
      <c r="G7" s="238" t="s">
        <v>497</v>
      </c>
      <c r="H7" s="202"/>
      <c r="I7" s="202"/>
      <c r="J7" s="202"/>
      <c r="K7" s="202"/>
      <c r="L7" s="203"/>
      <c r="M7" s="260" t="s">
        <v>498</v>
      </c>
      <c r="N7" s="209"/>
      <c r="O7" s="253" t="s">
        <v>499</v>
      </c>
      <c r="P7" s="208"/>
      <c r="Q7" s="208"/>
      <c r="R7" s="209"/>
      <c r="S7" s="261"/>
      <c r="T7" s="116"/>
      <c r="U7" s="7"/>
      <c r="V7" s="262">
        <v>35</v>
      </c>
      <c r="W7" s="209"/>
    </row>
    <row r="8" spans="1:36" ht="15.75" customHeight="1">
      <c r="B8" s="229" t="s">
        <v>500</v>
      </c>
      <c r="C8" s="202"/>
      <c r="D8" s="202"/>
      <c r="E8" s="202"/>
      <c r="F8" s="203"/>
      <c r="G8" s="237" t="s">
        <v>501</v>
      </c>
      <c r="H8" s="202"/>
      <c r="I8" s="202"/>
      <c r="J8" s="202"/>
      <c r="K8" s="202"/>
      <c r="L8" s="203"/>
      <c r="M8" s="210"/>
      <c r="N8" s="212"/>
      <c r="O8" s="210"/>
      <c r="P8" s="211"/>
      <c r="Q8" s="211"/>
      <c r="R8" s="212"/>
      <c r="S8" s="198"/>
      <c r="T8" s="116"/>
      <c r="U8" s="7"/>
      <c r="V8" s="227"/>
      <c r="W8" s="214"/>
    </row>
    <row r="9" spans="1:36" ht="15.75" customHeight="1">
      <c r="B9" s="229" t="s">
        <v>502</v>
      </c>
      <c r="C9" s="202"/>
      <c r="D9" s="202"/>
      <c r="E9" s="202"/>
      <c r="F9" s="203"/>
      <c r="G9" s="238" t="s">
        <v>503</v>
      </c>
      <c r="H9" s="202"/>
      <c r="I9" s="202"/>
      <c r="J9" s="202"/>
      <c r="K9" s="202"/>
      <c r="L9" s="203"/>
      <c r="M9" s="231" t="s">
        <v>504</v>
      </c>
      <c r="N9" s="203"/>
      <c r="O9" s="239" t="s">
        <v>505</v>
      </c>
      <c r="P9" s="202"/>
      <c r="Q9" s="202"/>
      <c r="R9" s="203"/>
      <c r="S9" s="198"/>
      <c r="T9" s="116"/>
      <c r="U9" s="7"/>
      <c r="V9" s="227"/>
      <c r="W9" s="214"/>
    </row>
    <row r="10" spans="1:36" ht="15.75" customHeight="1">
      <c r="B10" s="229" t="s">
        <v>506</v>
      </c>
      <c r="C10" s="202"/>
      <c r="D10" s="202"/>
      <c r="E10" s="202"/>
      <c r="F10" s="203"/>
      <c r="G10" s="240" t="str">
        <f>+'5°A'!D7</f>
        <v>5°</v>
      </c>
      <c r="H10" s="202"/>
      <c r="I10" s="202"/>
      <c r="J10" s="202"/>
      <c r="K10" s="202"/>
      <c r="L10" s="203"/>
      <c r="M10" s="241" t="s">
        <v>507</v>
      </c>
      <c r="N10" s="203"/>
      <c r="O10" s="240" t="str">
        <f>+'5°A'!D8</f>
        <v>A</v>
      </c>
      <c r="P10" s="202"/>
      <c r="Q10" s="202"/>
      <c r="R10" s="203"/>
      <c r="S10" s="198"/>
      <c r="T10" s="116"/>
      <c r="U10" s="7"/>
      <c r="V10" s="227"/>
      <c r="W10" s="214"/>
    </row>
    <row r="11" spans="1:36" ht="15.75" customHeight="1">
      <c r="B11" s="229" t="s">
        <v>508</v>
      </c>
      <c r="C11" s="202"/>
      <c r="D11" s="202"/>
      <c r="E11" s="202"/>
      <c r="F11" s="203"/>
      <c r="G11" s="230"/>
      <c r="H11" s="202"/>
      <c r="I11" s="202"/>
      <c r="J11" s="202"/>
      <c r="K11" s="203"/>
      <c r="L11" s="178" t="s">
        <v>509</v>
      </c>
      <c r="M11" s="263"/>
      <c r="N11" s="202"/>
      <c r="O11" s="202"/>
      <c r="P11" s="202"/>
      <c r="Q11" s="202"/>
      <c r="R11" s="203"/>
      <c r="S11" s="198"/>
      <c r="T11" s="116"/>
      <c r="U11" s="7"/>
      <c r="V11" s="227"/>
      <c r="W11" s="214"/>
    </row>
    <row r="12" spans="1:36" ht="33.75" customHeight="1">
      <c r="B12" s="231" t="s">
        <v>510</v>
      </c>
      <c r="C12" s="202"/>
      <c r="D12" s="202"/>
      <c r="E12" s="202"/>
      <c r="F12" s="203"/>
      <c r="G12" s="179" t="str">
        <f>IFERROR(VLOOKUP(V7,'5°A'!A13:CA47,2,0),"")</f>
        <v>ZAPATA</v>
      </c>
      <c r="H12" s="180"/>
      <c r="I12" s="180" t="str">
        <f>IFERROR(VLOOKUP(V7,'5°A'!A13:CA47,3,0),"")</f>
        <v>AVILA</v>
      </c>
      <c r="J12" s="180"/>
      <c r="K12" s="180" t="str">
        <f>IFERROR(VLOOKUP(V7,'5°A'!A13:CA47,4,0),"")</f>
        <v>MARÍA JOSE</v>
      </c>
      <c r="L12" s="180"/>
      <c r="M12" s="180"/>
      <c r="N12" s="180"/>
      <c r="O12" s="180"/>
      <c r="P12" s="180"/>
      <c r="Q12" s="180"/>
      <c r="R12" s="181"/>
      <c r="S12" s="198"/>
      <c r="T12" s="116"/>
      <c r="U12" s="7"/>
      <c r="V12" s="210"/>
      <c r="W12" s="212"/>
    </row>
    <row r="13" spans="1:36" ht="33.75" customHeight="1">
      <c r="B13" s="231" t="s">
        <v>511</v>
      </c>
      <c r="C13" s="202"/>
      <c r="D13" s="202"/>
      <c r="E13" s="202"/>
      <c r="F13" s="203"/>
      <c r="G13" s="229" t="str">
        <f>+'5°A'!C10</f>
        <v>PROF. CECILIA MORI RAYGADA</v>
      </c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3"/>
      <c r="S13" s="199"/>
      <c r="T13" s="116"/>
      <c r="U13" s="7"/>
      <c r="V13" s="264" t="s">
        <v>512</v>
      </c>
      <c r="W13" s="209"/>
      <c r="X13" s="7"/>
    </row>
    <row r="14" spans="1:36" ht="15" customHeight="1"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7"/>
      <c r="V14" s="227"/>
      <c r="W14" s="214"/>
      <c r="X14" s="7"/>
    </row>
    <row r="15" spans="1:36" ht="68.25" customHeight="1">
      <c r="B15" s="233" t="s">
        <v>513</v>
      </c>
      <c r="C15" s="234" t="s">
        <v>514</v>
      </c>
      <c r="D15" s="208"/>
      <c r="E15" s="208"/>
      <c r="F15" s="209"/>
      <c r="G15" s="257" t="s">
        <v>515</v>
      </c>
      <c r="H15" s="202"/>
      <c r="I15" s="202"/>
      <c r="J15" s="202"/>
      <c r="K15" s="203"/>
      <c r="L15" s="257" t="s">
        <v>516</v>
      </c>
      <c r="M15" s="202"/>
      <c r="N15" s="202"/>
      <c r="O15" s="203"/>
      <c r="P15" s="257" t="s">
        <v>517</v>
      </c>
      <c r="Q15" s="202"/>
      <c r="R15" s="202"/>
      <c r="S15" s="203"/>
      <c r="T15" s="116"/>
      <c r="U15" s="7"/>
      <c r="V15" s="210"/>
      <c r="W15" s="212"/>
      <c r="X15" s="7"/>
    </row>
    <row r="16" spans="1:36" ht="57.75" customHeight="1">
      <c r="B16" s="199"/>
      <c r="C16" s="210"/>
      <c r="D16" s="211"/>
      <c r="E16" s="211"/>
      <c r="F16" s="212"/>
      <c r="G16" s="182" t="s">
        <v>518</v>
      </c>
      <c r="H16" s="242" t="s">
        <v>519</v>
      </c>
      <c r="I16" s="202"/>
      <c r="J16" s="202"/>
      <c r="K16" s="203"/>
      <c r="L16" s="182" t="s">
        <v>518</v>
      </c>
      <c r="M16" s="242" t="s">
        <v>519</v>
      </c>
      <c r="N16" s="202"/>
      <c r="O16" s="203"/>
      <c r="P16" s="182" t="s">
        <v>518</v>
      </c>
      <c r="Q16" s="242" t="s">
        <v>519</v>
      </c>
      <c r="R16" s="202"/>
      <c r="S16" s="203"/>
      <c r="T16" s="116"/>
      <c r="U16" s="7"/>
      <c r="V16" s="184"/>
      <c r="W16" s="7"/>
      <c r="X16" s="7"/>
    </row>
    <row r="17" spans="2:24" ht="158.25" customHeight="1">
      <c r="B17" s="235" t="s">
        <v>520</v>
      </c>
      <c r="C17" s="232" t="s">
        <v>521</v>
      </c>
      <c r="D17" s="202"/>
      <c r="E17" s="202"/>
      <c r="F17" s="203"/>
      <c r="G17" s="185" t="str">
        <f>IFERROR(VLOOKUP(V7,'5°A'!A13:CA47,6,0),"")</f>
        <v>A</v>
      </c>
      <c r="H17" s="242" t="str">
        <f>IFERROR(VLOOKUP(V7,'5°A'!A13:CA47,7,0),"")</f>
        <v>Manifiesta sus emociones, sentimientos e ideas y asume con argumentos su posición frente a situaciones de conflicto.</v>
      </c>
      <c r="I17" s="202"/>
      <c r="J17" s="202"/>
      <c r="K17" s="203"/>
      <c r="L17" s="185" t="str">
        <f>IFERROR(VLOOKUP(V7,'5°A'!A55:BV134,6,0),"")</f>
        <v/>
      </c>
      <c r="M17" s="242" t="str">
        <f>IFERROR(VLOOKUP(V7,'5°A'!A55:BV134,7,0),"")</f>
        <v/>
      </c>
      <c r="N17" s="202"/>
      <c r="O17" s="203"/>
      <c r="P17" s="186" t="s">
        <v>522</v>
      </c>
      <c r="Q17" s="242" t="s">
        <v>522</v>
      </c>
      <c r="R17" s="202"/>
      <c r="S17" s="203"/>
      <c r="T17" s="116"/>
      <c r="U17" s="7"/>
      <c r="V17" s="184"/>
      <c r="W17" s="7"/>
      <c r="X17" s="7"/>
    </row>
    <row r="18" spans="2:24" ht="162" customHeight="1">
      <c r="B18" s="199"/>
      <c r="C18" s="232" t="s">
        <v>523</v>
      </c>
      <c r="D18" s="202"/>
      <c r="E18" s="202"/>
      <c r="F18" s="203"/>
      <c r="G18" s="185" t="str">
        <f>IFERROR(VLOOKUP(V7,'5°A'!A13:CA47,8,0),"")</f>
        <v>A</v>
      </c>
      <c r="H18" s="242" t="str">
        <f>IFERROR(VLOOKUP(V7,'5°A'!A13:CA47,9,0),"")</f>
        <v>Propone actitudes de respeto y empatía  frente a problemas de discriminación a  personas con necesidades educativas especiales.</v>
      </c>
      <c r="I18" s="202"/>
      <c r="J18" s="202"/>
      <c r="K18" s="203"/>
      <c r="L18" s="185" t="str">
        <f>IFERROR(VLOOKUP(V7,'5°A'!A55:BV134,8,0),"")</f>
        <v/>
      </c>
      <c r="M18" s="242" t="str">
        <f>IFERROR(VLOOKUP(V7,'5°A'!A55:BV134,9,0),"")</f>
        <v/>
      </c>
      <c r="N18" s="202"/>
      <c r="O18" s="203"/>
      <c r="P18" s="187" t="s">
        <v>522</v>
      </c>
      <c r="Q18" s="242" t="s">
        <v>522</v>
      </c>
      <c r="R18" s="202"/>
      <c r="S18" s="203"/>
      <c r="T18" s="116"/>
      <c r="U18" s="7"/>
      <c r="V18" s="184"/>
      <c r="W18" s="7"/>
      <c r="X18" s="7"/>
    </row>
    <row r="19" spans="2:24" ht="145.5" customHeight="1">
      <c r="B19" s="236" t="s">
        <v>3</v>
      </c>
      <c r="C19" s="232" t="s">
        <v>524</v>
      </c>
      <c r="D19" s="202"/>
      <c r="E19" s="202"/>
      <c r="F19" s="203"/>
      <c r="G19" s="185" t="str">
        <f>IFERROR(VLOOKUP(V7,'5°A'!A13:CA47,11,0),"")</f>
        <v>A</v>
      </c>
      <c r="H19" s="242" t="str">
        <f>IFERROR(VLOOKUP(V7,'5°A'!A12:CA47,12,0),"")</f>
        <v>Demuestra un manejo satisfactorio de la competencia</v>
      </c>
      <c r="I19" s="202"/>
      <c r="J19" s="202"/>
      <c r="K19" s="203"/>
      <c r="L19" s="185" t="str">
        <f>IFERROR(VLOOKUP(V7,'5°A'!A55:BV134,11,0),"")</f>
        <v/>
      </c>
      <c r="M19" s="242" t="str">
        <f>IFERROR(VLOOKUP(V7,'5°A'!A55:BV134,12,0),"")</f>
        <v/>
      </c>
      <c r="N19" s="202"/>
      <c r="O19" s="203"/>
      <c r="P19" s="187" t="s">
        <v>522</v>
      </c>
      <c r="Q19" s="242" t="s">
        <v>522</v>
      </c>
      <c r="R19" s="202"/>
      <c r="S19" s="203"/>
      <c r="T19" s="116"/>
      <c r="U19" s="7"/>
      <c r="V19" s="7"/>
      <c r="W19" s="7"/>
      <c r="X19" s="7"/>
    </row>
    <row r="20" spans="2:24" ht="154.5" customHeight="1">
      <c r="B20" s="198"/>
      <c r="C20" s="232" t="s">
        <v>525</v>
      </c>
      <c r="D20" s="202"/>
      <c r="E20" s="202"/>
      <c r="F20" s="203"/>
      <c r="G20" s="185" t="str">
        <f>IFERROR(VLOOKUP(V7,'5°A'!A12:CA47,13,0),"")</f>
        <v>A</v>
      </c>
      <c r="H20" s="242" t="str">
        <f>IFERROR(VLOOKUP(V7,'5°A'!A13:CA47,14,0),"")</f>
        <v>Demuestra un manejo satisfactorio de la competencia</v>
      </c>
      <c r="I20" s="202"/>
      <c r="J20" s="202"/>
      <c r="K20" s="203"/>
      <c r="L20" s="185" t="str">
        <f>IFERROR(VLOOKUP(V7,'5°A'!A55:BV134,13,0),"")</f>
        <v/>
      </c>
      <c r="M20" s="242" t="str">
        <f>IFERROR(VLOOKUP(V7,'5°A'!A55:BV134,14,0),"")</f>
        <v/>
      </c>
      <c r="N20" s="202"/>
      <c r="O20" s="203"/>
      <c r="P20" s="187" t="s">
        <v>522</v>
      </c>
      <c r="Q20" s="242" t="s">
        <v>522</v>
      </c>
      <c r="R20" s="202"/>
      <c r="S20" s="203"/>
      <c r="T20" s="116"/>
      <c r="U20" s="7"/>
      <c r="V20" s="7"/>
      <c r="W20" s="7"/>
      <c r="X20" s="7"/>
    </row>
    <row r="21" spans="2:24" ht="168" customHeight="1">
      <c r="B21" s="199"/>
      <c r="C21" s="232" t="s">
        <v>526</v>
      </c>
      <c r="D21" s="202"/>
      <c r="E21" s="202"/>
      <c r="F21" s="203"/>
      <c r="G21" s="185" t="str">
        <f>IFERROR(VLOOKUP(V7,'5°A'!A13:CA47,15,0),"")</f>
        <v>A</v>
      </c>
      <c r="H21" s="242" t="str">
        <f>IFERROR(VLOOKUP(V7,'5°A'!A12:CA47,16,0),"")</f>
        <v>Demuestra un manejo satisfactorio de la competencia</v>
      </c>
      <c r="I21" s="202"/>
      <c r="J21" s="202"/>
      <c r="K21" s="203"/>
      <c r="L21" s="185" t="str">
        <f>IFERROR(VLOOKUP(V7,'5°A'!A55:BV134,15,0),"")</f>
        <v/>
      </c>
      <c r="M21" s="242" t="str">
        <f>IFERROR(VLOOKUP(V7,'5°A'!A55:BV134,16,0),"")</f>
        <v/>
      </c>
      <c r="N21" s="202"/>
      <c r="O21" s="203"/>
      <c r="P21" s="187" t="s">
        <v>522</v>
      </c>
      <c r="Q21" s="242" t="s">
        <v>522</v>
      </c>
      <c r="R21" s="202"/>
      <c r="S21" s="203"/>
      <c r="T21" s="116"/>
      <c r="U21" s="116"/>
      <c r="V21" s="116"/>
      <c r="W21" s="116"/>
    </row>
    <row r="22" spans="2:24" ht="137.25" customHeight="1">
      <c r="B22" s="236" t="s">
        <v>527</v>
      </c>
      <c r="C22" s="232" t="s">
        <v>528</v>
      </c>
      <c r="D22" s="202"/>
      <c r="E22" s="202"/>
      <c r="F22" s="203"/>
      <c r="G22" s="185" t="str">
        <f>IFERROR(VLOOKUP(V7,'5°A'!A13:CA47,18,0),"")</f>
        <v>B</v>
      </c>
      <c r="H22" s="242" t="str">
        <f>IFERROR(VLOOKUP(V7,'5°A'!A13:CA47,19,0),"")</f>
        <v>Demuestras interés en la práctica de la carrera de velocidad, pero tienes que practicar la técnica de la entrega del testimonio en la carrera de relevos.</v>
      </c>
      <c r="I22" s="202"/>
      <c r="J22" s="202"/>
      <c r="K22" s="203"/>
      <c r="L22" s="185" t="str">
        <f>IFERROR(VLOOKUP(AV7,'5°A'!A55:BV134,18,0),"")</f>
        <v/>
      </c>
      <c r="M22" s="242" t="str">
        <f>IFERROR(VLOOKUP(V7,'5°A'!A55:BV134,19,0),"")</f>
        <v/>
      </c>
      <c r="N22" s="202"/>
      <c r="O22" s="203"/>
      <c r="P22" s="187" t="s">
        <v>522</v>
      </c>
      <c r="Q22" s="242" t="s">
        <v>522</v>
      </c>
      <c r="R22" s="202"/>
      <c r="S22" s="203"/>
      <c r="T22" s="116"/>
      <c r="U22" s="116"/>
      <c r="V22" s="116"/>
      <c r="W22" s="116"/>
    </row>
    <row r="23" spans="2:24" ht="138.75" customHeight="1">
      <c r="B23" s="198"/>
      <c r="C23" s="232" t="s">
        <v>529</v>
      </c>
      <c r="D23" s="202"/>
      <c r="E23" s="202"/>
      <c r="F23" s="203"/>
      <c r="G23" s="185" t="str">
        <f>IFERROR(VLOOKUP(V7,'5°A'!A13:CA47,20,0),"")</f>
        <v>A</v>
      </c>
      <c r="H23" s="242" t="str">
        <f>IFERROR(VLOOKUP(V7,'5°A'!A12:CA47,21,0),"")</f>
        <v>Estableces soluciones en los juegos predeportivas aplicados al fútbol, poniendo en práctica al equipo.</v>
      </c>
      <c r="I23" s="202"/>
      <c r="J23" s="202"/>
      <c r="K23" s="203"/>
      <c r="L23" s="185" t="str">
        <f>IFERROR(VLOOKUP(V7,'5°A'!A55:BV134,20,0),"")</f>
        <v/>
      </c>
      <c r="M23" s="242" t="str">
        <f>IFERROR(VLOOKUP(V7,'5°A'!A55:BV134,21,0),"")</f>
        <v/>
      </c>
      <c r="N23" s="202"/>
      <c r="O23" s="203"/>
      <c r="P23" s="187" t="s">
        <v>522</v>
      </c>
      <c r="Q23" s="242" t="s">
        <v>522</v>
      </c>
      <c r="R23" s="202"/>
      <c r="S23" s="203"/>
      <c r="T23" s="116"/>
      <c r="U23" s="116"/>
      <c r="V23" s="116"/>
      <c r="W23" s="116"/>
    </row>
    <row r="24" spans="2:24" ht="132.75" customHeight="1">
      <c r="B24" s="199"/>
      <c r="C24" s="232" t="s">
        <v>530</v>
      </c>
      <c r="D24" s="202"/>
      <c r="E24" s="202"/>
      <c r="F24" s="203"/>
      <c r="G24" s="188" t="str">
        <f>IFERROR(VLOOKUP(V7,'5°A'!A13:CA47,22,0),"")</f>
        <v>A</v>
      </c>
      <c r="H24" s="242" t="str">
        <f>IFERROR(VLOOKUP(V7,'5°A'!A13:CA47,23,0),"")</f>
        <v>Promueves prácticas para el cuidado de tu salud, al demostrar tus habilidades motrices en el salto alto, demostrando la técnica Fosbury Flop.</v>
      </c>
      <c r="I24" s="202"/>
      <c r="J24" s="202"/>
      <c r="K24" s="203"/>
      <c r="L24" s="188" t="str">
        <f>IFERROR(VLOOKUP(V7,'5°A'!A55:BV134,22,0),"")</f>
        <v/>
      </c>
      <c r="M24" s="242" t="str">
        <f>IFERROR(VLOOKUP(V7,'5°A'!A55:BV134,23,0),"")</f>
        <v/>
      </c>
      <c r="N24" s="202"/>
      <c r="O24" s="203"/>
      <c r="P24" s="183" t="s">
        <v>522</v>
      </c>
      <c r="Q24" s="242" t="s">
        <v>522</v>
      </c>
      <c r="R24" s="202"/>
      <c r="S24" s="203"/>
      <c r="T24" s="116"/>
      <c r="U24" s="116"/>
      <c r="V24" s="116"/>
      <c r="W24" s="116"/>
    </row>
    <row r="25" spans="2:24" ht="129" customHeight="1">
      <c r="B25" s="243" t="s">
        <v>5</v>
      </c>
      <c r="C25" s="232" t="s">
        <v>531</v>
      </c>
      <c r="D25" s="202"/>
      <c r="E25" s="202"/>
      <c r="F25" s="203"/>
      <c r="G25" s="185" t="str">
        <f>IFERROR(VLOOKUP(V7,'5°A'!A13:CA47,25,0),"")</f>
        <v>AD</v>
      </c>
      <c r="H25" s="242" t="str">
        <f>IFERROR(VLOOKUP(V7,'5°A'!A13:CA47,26,0),"")</f>
        <v>APRECIA  LAS DIVERSAS FUNCIONES QUE A CUMPLIDO EL ARTE</v>
      </c>
      <c r="I25" s="202"/>
      <c r="J25" s="202"/>
      <c r="K25" s="203"/>
      <c r="L25" s="185" t="str">
        <f>IFERROR(VLOOKUP(V7,'5°A'!A55:BV134,25,0),"")</f>
        <v/>
      </c>
      <c r="M25" s="242" t="str">
        <f>IFERROR(VLOOKUP(V7,'5°A'!A55:BV134,26,0),"")</f>
        <v/>
      </c>
      <c r="N25" s="202"/>
      <c r="O25" s="203"/>
      <c r="P25" s="187" t="s">
        <v>522</v>
      </c>
      <c r="Q25" s="242" t="s">
        <v>522</v>
      </c>
      <c r="R25" s="202"/>
      <c r="S25" s="203"/>
      <c r="T25" s="116"/>
      <c r="U25" s="116"/>
      <c r="V25" s="116"/>
      <c r="W25" s="116"/>
    </row>
    <row r="26" spans="2:24" ht="145.5" customHeight="1">
      <c r="B26" s="199"/>
      <c r="C26" s="232" t="s">
        <v>532</v>
      </c>
      <c r="D26" s="202"/>
      <c r="E26" s="202"/>
      <c r="F26" s="203"/>
      <c r="G26" s="185" t="str">
        <f>IFERROR(VLOOKUP(V7,'5°A'!A13:CA47,27,0),"")</f>
        <v>AD</v>
      </c>
      <c r="H26" s="242" t="str">
        <f>IFERROR(VLOOKUP(V7,'5°A'!A13:CA47,28,0),"")</f>
        <v>Crea proyectos artísticos que comunican de manera efectiva</v>
      </c>
      <c r="I26" s="202"/>
      <c r="J26" s="202"/>
      <c r="K26" s="203"/>
      <c r="L26" s="185" t="str">
        <f>IFERROR(VLOOKUP(V7,'5°A'!A55:BV134,27,0),"")</f>
        <v/>
      </c>
      <c r="M26" s="242" t="str">
        <f>IFERROR(VLOOKUP(V7,'5°A'!A55:BV134,28,0),"")</f>
        <v/>
      </c>
      <c r="N26" s="202"/>
      <c r="O26" s="203"/>
      <c r="P26" s="187" t="s">
        <v>522</v>
      </c>
      <c r="Q26" s="242" t="s">
        <v>522</v>
      </c>
      <c r="R26" s="202"/>
      <c r="S26" s="203"/>
      <c r="T26" s="116"/>
      <c r="U26" s="116"/>
      <c r="V26" s="116"/>
      <c r="W26" s="116"/>
    </row>
    <row r="27" spans="2:24" ht="150.75" customHeight="1">
      <c r="B27" s="236" t="s">
        <v>6</v>
      </c>
      <c r="C27" s="232" t="s">
        <v>533</v>
      </c>
      <c r="D27" s="202"/>
      <c r="E27" s="202"/>
      <c r="F27" s="203"/>
      <c r="G27" s="185" t="str">
        <f>IFERROR(VLOOKUP(V7,'5°A'!A13:CA47,30,0),"")</f>
        <v>B</v>
      </c>
      <c r="H27" s="242" t="str">
        <f>IFERROR(VLOOKUP(V7,'5°A'!A13:CA47,31,0),"")</f>
        <v>Expresa sus ideas, sin embargo le falta fluidez y orden al desarrollar sus ideas y adecuar su texto al propósito comunicativo</v>
      </c>
      <c r="I27" s="202"/>
      <c r="J27" s="202"/>
      <c r="K27" s="203"/>
      <c r="L27" s="185" t="str">
        <f>IFERROR(VLOOKUP(V7,'5°A'!A55:BV134,30,0),"")</f>
        <v/>
      </c>
      <c r="M27" s="242" t="str">
        <f>IFERROR(VLOOKUP(V7,'5°A'!A55:BV134,31,0),"")</f>
        <v/>
      </c>
      <c r="N27" s="202"/>
      <c r="O27" s="203"/>
      <c r="P27" s="187" t="s">
        <v>522</v>
      </c>
      <c r="Q27" s="242" t="s">
        <v>522</v>
      </c>
      <c r="R27" s="202"/>
      <c r="S27" s="203"/>
      <c r="T27" s="116"/>
      <c r="U27" s="116"/>
      <c r="V27" s="116"/>
      <c r="W27" s="116"/>
    </row>
    <row r="28" spans="2:24" ht="175.5" customHeight="1">
      <c r="B28" s="198"/>
      <c r="C28" s="232" t="s">
        <v>534</v>
      </c>
      <c r="D28" s="202"/>
      <c r="E28" s="202"/>
      <c r="F28" s="203"/>
      <c r="G28" s="185" t="str">
        <f>IFERROR(VLOOKUP(V7,'5°A'!A13:CA47,32,0),"")</f>
        <v>B</v>
      </c>
      <c r="H28" s="242" t="str">
        <f>IFERROR(VLOOKUP(V7,'5°A'!A12:CA47,33,0),"")</f>
        <v>Obtiene informacion relevante, explica el tema, sin embargo falta inferir la intención del autor así como el sentido global del texto.</v>
      </c>
      <c r="I28" s="202"/>
      <c r="J28" s="202"/>
      <c r="K28" s="203"/>
      <c r="L28" s="185" t="str">
        <f>IFERROR(VLOOKUP(V7,'5°A'!A55:BV134,32,0),"")</f>
        <v/>
      </c>
      <c r="M28" s="242" t="str">
        <f>IFERROR(VLOOKUP(V7,'5°A'!A55:BV134,33,0),"")</f>
        <v/>
      </c>
      <c r="N28" s="202"/>
      <c r="O28" s="203"/>
      <c r="P28" s="187" t="s">
        <v>522</v>
      </c>
      <c r="Q28" s="242" t="s">
        <v>522</v>
      </c>
      <c r="R28" s="202"/>
      <c r="S28" s="203"/>
      <c r="T28" s="116"/>
      <c r="U28" s="116"/>
      <c r="V28" s="116"/>
      <c r="W28" s="116"/>
    </row>
    <row r="29" spans="2:24" ht="180.75" customHeight="1">
      <c r="B29" s="199"/>
      <c r="C29" s="232" t="s">
        <v>535</v>
      </c>
      <c r="D29" s="202"/>
      <c r="E29" s="202"/>
      <c r="F29" s="203"/>
      <c r="G29" s="185" t="str">
        <f>IFERROR(VLOOKUP(V7,'5°A'!A13:CA47,34,0),"")</f>
        <v>B</v>
      </c>
      <c r="H29" s="242" t="str">
        <f>IFERROR(VLOOKUP(V7,'5°A'!A13:CA47,35,0),"")</f>
        <v>Escribe textos diversos adecuandose al destinatario y tipo textual, sin embargo falta desarrollar las ideas en forma ordenada y reflexionando permanentemente sobre el sentido del texto.</v>
      </c>
      <c r="I29" s="202"/>
      <c r="J29" s="202"/>
      <c r="K29" s="203"/>
      <c r="L29" s="185" t="str">
        <f>IFERROR(VLOOKUP(V7,'5°A'!A55:BV134,34,0),"")</f>
        <v/>
      </c>
      <c r="M29" s="242" t="str">
        <f>IFERROR(VLOOKUP(V7,'5°A'!A55:BV134,35,0),"")</f>
        <v/>
      </c>
      <c r="N29" s="202"/>
      <c r="O29" s="203"/>
      <c r="P29" s="187" t="s">
        <v>522</v>
      </c>
      <c r="Q29" s="242" t="s">
        <v>522</v>
      </c>
      <c r="R29" s="202"/>
      <c r="S29" s="203"/>
      <c r="T29" s="116"/>
      <c r="U29" s="116"/>
      <c r="V29" s="116"/>
      <c r="W29" s="116"/>
    </row>
    <row r="30" spans="2:24" ht="173.25" customHeight="1">
      <c r="B30" s="236" t="s">
        <v>536</v>
      </c>
      <c r="C30" s="232" t="s">
        <v>537</v>
      </c>
      <c r="D30" s="202"/>
      <c r="E30" s="202"/>
      <c r="F30" s="203"/>
      <c r="G30" s="185" t="str">
        <f>IFERROR(VLOOKUP(V7,'5°A'!A13:CA47,37,0),"")</f>
        <v>A</v>
      </c>
      <c r="H30" s="242" t="str">
        <f>IFERROR(VLOOKUP(V7,'5°A'!A12:CA47,38,0),"")</f>
        <v>El estudiante se comunica en inglés con vocabulario apropiado. El volumen y la entonación son adecuados en la pronunciación de los vocabularios.</v>
      </c>
      <c r="I30" s="202"/>
      <c r="J30" s="202"/>
      <c r="K30" s="203"/>
      <c r="L30" s="185" t="str">
        <f>IFERROR(VLOOKUP(V7,'5°A'!A55:BV134,37,0),"")</f>
        <v/>
      </c>
      <c r="M30" s="242" t="str">
        <f>IFERROR(VLOOKUP(V7,'5°A'!A55:BV134,38,0),"")</f>
        <v/>
      </c>
      <c r="N30" s="202"/>
      <c r="O30" s="203"/>
      <c r="P30" s="187" t="s">
        <v>522</v>
      </c>
      <c r="Q30" s="242" t="s">
        <v>522</v>
      </c>
      <c r="R30" s="202"/>
      <c r="S30" s="203"/>
      <c r="T30" s="116"/>
      <c r="U30" s="116"/>
      <c r="V30" s="116"/>
      <c r="W30" s="116"/>
    </row>
    <row r="31" spans="2:24" ht="194.25" customHeight="1">
      <c r="B31" s="198"/>
      <c r="C31" s="232" t="s">
        <v>538</v>
      </c>
      <c r="D31" s="202"/>
      <c r="E31" s="202"/>
      <c r="F31" s="203"/>
      <c r="G31" s="185" t="str">
        <f>IFERROR(VLOOKUP(V7,'5°A'!A12:CA47,39,0),"")</f>
        <v>A</v>
      </c>
      <c r="H31" s="242" t="str">
        <f>IFERROR(VLOOKUP(V7,'5°A'!A13:CA47,40,0),"")</f>
        <v xml:space="preserve">El estudiante comprende los textos que lee en inglés, reconociendo relaciones lógicas (Clarroom language, All about me, the places) en la información entregada. </v>
      </c>
      <c r="I31" s="202"/>
      <c r="J31" s="202"/>
      <c r="K31" s="203"/>
      <c r="L31" s="185" t="str">
        <f>IFERROR(VLOOKUP(V7,'5°A'!A55:BV134,39,0),"")</f>
        <v/>
      </c>
      <c r="M31" s="242" t="str">
        <f>IFERROR(VLOOKUP(V7,'5°A'!A55:BV134,40,0),"")</f>
        <v/>
      </c>
      <c r="N31" s="202"/>
      <c r="O31" s="203"/>
      <c r="P31" s="187" t="s">
        <v>522</v>
      </c>
      <c r="Q31" s="242" t="s">
        <v>522</v>
      </c>
      <c r="R31" s="202"/>
      <c r="S31" s="203"/>
      <c r="T31" s="116"/>
      <c r="U31" s="116"/>
      <c r="V31" s="116"/>
      <c r="W31" s="116"/>
    </row>
    <row r="32" spans="2:24" ht="190.5" customHeight="1">
      <c r="B32" s="199"/>
      <c r="C32" s="232" t="s">
        <v>539</v>
      </c>
      <c r="D32" s="202"/>
      <c r="E32" s="202"/>
      <c r="F32" s="203"/>
      <c r="G32" s="185" t="str">
        <f>IFERROR(VLOOKUP(V7,'5°A'!A13:CA47,41,0),"")</f>
        <v>A</v>
      </c>
      <c r="H32" s="242" t="str">
        <f>IFERROR(VLOOKUP(V7,'5°A'!A13:CA47,42,0),"")</f>
        <v>El estudiante escribe oraciones en inglés, relacionando sus ideas con vocabulario cotidiano y construcciones gramaticales simples.</v>
      </c>
      <c r="I32" s="202"/>
      <c r="J32" s="202"/>
      <c r="K32" s="203"/>
      <c r="L32" s="185" t="str">
        <f>IFERROR(VLOOKUP(V7,'5°A'!A55:BV134,41,0),"")</f>
        <v/>
      </c>
      <c r="M32" s="242" t="str">
        <f>IFERROR(VLOOKUP(V7,'5°A'!A55:BV134,42,0),"")</f>
        <v/>
      </c>
      <c r="N32" s="202"/>
      <c r="O32" s="203"/>
      <c r="P32" s="187" t="s">
        <v>522</v>
      </c>
      <c r="Q32" s="242" t="s">
        <v>522</v>
      </c>
      <c r="R32" s="202"/>
      <c r="S32" s="203"/>
      <c r="T32" s="116"/>
      <c r="U32" s="116"/>
      <c r="V32" s="116"/>
      <c r="W32" s="116"/>
    </row>
    <row r="33" spans="2:23" ht="180" customHeight="1">
      <c r="B33" s="236" t="s">
        <v>540</v>
      </c>
      <c r="C33" s="232" t="s">
        <v>541</v>
      </c>
      <c r="D33" s="202"/>
      <c r="E33" s="202"/>
      <c r="F33" s="203"/>
      <c r="G33" s="185" t="str">
        <f>IFERROR(VLOOKUP(V7,'5°A'!A13:CA47,44,0),"")</f>
        <v>A</v>
      </c>
      <c r="H33" s="242" t="str">
        <f>IFERROR(VLOOKUP(V7,'5°A'!A13:CA47,45,0),"")</f>
        <v>Resuelve problemas referido a expresiones numéricas y operativas con números racionales. Tiene dificultad en aplicar propiedades</v>
      </c>
      <c r="I33" s="202"/>
      <c r="J33" s="202"/>
      <c r="K33" s="203"/>
      <c r="L33" s="185" t="str">
        <f>IFERROR(VLOOKUP(V7,'5°A'!A55:BV134,44,0),"")</f>
        <v/>
      </c>
      <c r="M33" s="242" t="str">
        <f>IFERROR(VLOOKUP(V7,'5°A'!A55:BV134,45,0),"")</f>
        <v/>
      </c>
      <c r="N33" s="202"/>
      <c r="O33" s="203"/>
      <c r="P33" s="187" t="s">
        <v>522</v>
      </c>
      <c r="Q33" s="242" t="s">
        <v>522</v>
      </c>
      <c r="R33" s="202"/>
      <c r="S33" s="203"/>
      <c r="T33" s="116"/>
      <c r="U33" s="116"/>
      <c r="V33" s="116"/>
      <c r="W33" s="116"/>
    </row>
    <row r="34" spans="2:23" ht="185.25" customHeight="1">
      <c r="B34" s="198"/>
      <c r="C34" s="232" t="s">
        <v>542</v>
      </c>
      <c r="D34" s="202"/>
      <c r="E34" s="202"/>
      <c r="F34" s="203"/>
      <c r="G34" s="185" t="str">
        <f>IFERROR(VLOOKUP(V7,'5°A'!A13:CA47,46,0),"")</f>
        <v>A</v>
      </c>
      <c r="H34" s="242" t="str">
        <f>IFERROR(VLOOKUP(V7,'5°A'!A12:CA47,47,0),"")</f>
        <v>Resuelve problemas referidos a sistema de ecuaciones lineales. Tiene dificultad en la comprensión de la solución e interpretación</v>
      </c>
      <c r="I34" s="202"/>
      <c r="J34" s="202"/>
      <c r="K34" s="203"/>
      <c r="L34" s="185" t="str">
        <f>IFERROR(VLOOKUP(V7,'5°A'!A55:BV134,46,0),"")</f>
        <v/>
      </c>
      <c r="M34" s="242" t="str">
        <f>IFERROR(VLOOKUP(V7,'5°A'!A55:BV134,47,0),"")</f>
        <v/>
      </c>
      <c r="N34" s="202"/>
      <c r="O34" s="203"/>
      <c r="P34" s="187" t="s">
        <v>522</v>
      </c>
      <c r="Q34" s="242" t="s">
        <v>522</v>
      </c>
      <c r="R34" s="202"/>
      <c r="S34" s="203"/>
      <c r="T34" s="116"/>
      <c r="U34" s="116"/>
      <c r="V34" s="116"/>
      <c r="W34" s="116"/>
    </row>
    <row r="35" spans="2:23" ht="199.5" customHeight="1">
      <c r="B35" s="198"/>
      <c r="C35" s="232" t="s">
        <v>543</v>
      </c>
      <c r="D35" s="202"/>
      <c r="E35" s="202"/>
      <c r="F35" s="203"/>
      <c r="G35" s="185" t="str">
        <f>IFERROR(VLOOKUP(V7,'5°A'!A12:CA47,48,0),"")</f>
        <v>A</v>
      </c>
      <c r="H35" s="242" t="str">
        <f>IFERROR(VLOOKUP(V7,'5°A'!A13:CA47,49,0),"")</f>
        <v>Resuelve problemas sobre relaciones entre medidas de sus lados de un triángulo rectángulo. Tiene dificultad en determinar ángulos y lados</v>
      </c>
      <c r="I35" s="202"/>
      <c r="J35" s="202"/>
      <c r="K35" s="203"/>
      <c r="L35" s="185" t="str">
        <f>IFERROR(VLOOKUP(V7,'5°A'!A55:BV134,48,0),"")</f>
        <v/>
      </c>
      <c r="M35" s="242" t="str">
        <f>IFERROR(VLOOKUP(V7,'5°A'!A55:BV134,49,0),"")</f>
        <v/>
      </c>
      <c r="N35" s="202"/>
      <c r="O35" s="203"/>
      <c r="P35" s="187" t="s">
        <v>522</v>
      </c>
      <c r="Q35" s="242" t="s">
        <v>522</v>
      </c>
      <c r="R35" s="202"/>
      <c r="S35" s="203"/>
      <c r="T35" s="116"/>
      <c r="U35" s="116"/>
      <c r="V35" s="116"/>
      <c r="W35" s="116"/>
    </row>
    <row r="36" spans="2:23" ht="199.5" customHeight="1">
      <c r="B36" s="199"/>
      <c r="C36" s="232" t="s">
        <v>544</v>
      </c>
      <c r="D36" s="202"/>
      <c r="E36" s="202"/>
      <c r="F36" s="203"/>
      <c r="G36" s="185" t="str">
        <f>IFERROR(VLOOKUP(V7,'5°A'!A13:CA47,50,0),"")</f>
        <v>A</v>
      </c>
      <c r="H36" s="242" t="str">
        <f>IFERROR(VLOOKUP(V7,'5°A'!A12:CA47,51,0),"")</f>
        <v>Resuelve problemas sobre medida de tendencia central. Tiene dificultad en interpretar la informacion contenida</v>
      </c>
      <c r="I36" s="202"/>
      <c r="J36" s="202"/>
      <c r="K36" s="203"/>
      <c r="L36" s="185" t="str">
        <f>IFERROR(VLOOKUP(V7,'5°A'!A55:BV134,50,0),"")</f>
        <v/>
      </c>
      <c r="M36" s="242" t="str">
        <f>IFERROR(VLOOKUP(V7,'5°A'!A55:BV134,51,0),"")</f>
        <v/>
      </c>
      <c r="N36" s="202"/>
      <c r="O36" s="203"/>
      <c r="P36" s="187" t="s">
        <v>522</v>
      </c>
      <c r="Q36" s="242" t="s">
        <v>522</v>
      </c>
      <c r="R36" s="202"/>
      <c r="S36" s="203"/>
      <c r="T36" s="116"/>
      <c r="U36" s="116"/>
      <c r="V36" s="116"/>
      <c r="W36" s="116"/>
    </row>
    <row r="37" spans="2:23" ht="199.5" customHeight="1">
      <c r="B37" s="236" t="s">
        <v>545</v>
      </c>
      <c r="C37" s="232" t="s">
        <v>546</v>
      </c>
      <c r="D37" s="202"/>
      <c r="E37" s="202"/>
      <c r="F37" s="203"/>
      <c r="G37" s="185" t="str">
        <f>IFERROR(VLOOKUP(V7,'5°A'!A12:CA47,53,0),"")</f>
        <v>A</v>
      </c>
      <c r="H37" s="242" t="str">
        <f>IFERROR(VLOOKUP(V7,'5°A'!A13:CA47,54,0),"")</f>
        <v>El estudiante, demostro lograr la competencia a traves del desarrollo total de todas las actividades programadas</v>
      </c>
      <c r="I37" s="202"/>
      <c r="J37" s="202"/>
      <c r="K37" s="203"/>
      <c r="L37" s="185" t="str">
        <f>IFERROR(VLOOKUP(V7,'5°A'!A55:BV134,53,0),"")</f>
        <v/>
      </c>
      <c r="M37" s="242" t="str">
        <f>IFERROR(VLOOKUP(V7,'5°A'!A55:BV134,54,0),"")</f>
        <v/>
      </c>
      <c r="N37" s="202"/>
      <c r="O37" s="203"/>
      <c r="P37" s="187" t="s">
        <v>522</v>
      </c>
      <c r="Q37" s="242" t="s">
        <v>522</v>
      </c>
      <c r="R37" s="202"/>
      <c r="S37" s="203"/>
      <c r="T37" s="116"/>
      <c r="U37" s="116"/>
      <c r="V37" s="116"/>
      <c r="W37" s="116"/>
    </row>
    <row r="38" spans="2:23" ht="199.5" customHeight="1">
      <c r="B38" s="198"/>
      <c r="C38" s="232" t="s">
        <v>547</v>
      </c>
      <c r="D38" s="202"/>
      <c r="E38" s="202"/>
      <c r="F38" s="203"/>
      <c r="G38" s="185" t="str">
        <f>IFERROR(VLOOKUP(V7,'5°A'!A12:CA47,55,0),"")</f>
        <v>A</v>
      </c>
      <c r="H38" s="242" t="str">
        <f>IFERROR(VLOOKUP(V7,'5°A'!A12:CA47,56,0),"")</f>
        <v>El estudiante, demostro lograr la competencia a traves del desarrollo total de todas las actividades programadas</v>
      </c>
      <c r="I38" s="202"/>
      <c r="J38" s="202"/>
      <c r="K38" s="203"/>
      <c r="L38" s="185" t="str">
        <f>IFERROR(VLOOKUP(V7,'5°A'!A55:BV134,55,0),"")</f>
        <v/>
      </c>
      <c r="M38" s="242" t="str">
        <f>IFERROR(VLOOKUP(V7,'5°A'!A55:BV134,56,0),"")</f>
        <v/>
      </c>
      <c r="N38" s="202"/>
      <c r="O38" s="203"/>
      <c r="P38" s="187" t="s">
        <v>522</v>
      </c>
      <c r="Q38" s="242" t="s">
        <v>522</v>
      </c>
      <c r="R38" s="202"/>
      <c r="S38" s="203"/>
      <c r="T38" s="116"/>
      <c r="U38" s="116"/>
      <c r="V38" s="116"/>
      <c r="W38" s="116"/>
    </row>
    <row r="39" spans="2:23" ht="199.5" customHeight="1">
      <c r="B39" s="199"/>
      <c r="C39" s="232" t="s">
        <v>548</v>
      </c>
      <c r="D39" s="202"/>
      <c r="E39" s="202"/>
      <c r="F39" s="203"/>
      <c r="G39" s="185" t="str">
        <f>IFERROR(VLOOKUP(V7,'5°A'!A13:CA47,57,0),"")</f>
        <v>A</v>
      </c>
      <c r="H39" s="242" t="str">
        <f>IFERROR(VLOOKUP(V7,'5°A'!A12:CA47,58,0),"")</f>
        <v>El estudiante, demostro lograr la competencia a traves del desarrollo total de todas las actividades programadas</v>
      </c>
      <c r="I39" s="202"/>
      <c r="J39" s="202"/>
      <c r="K39" s="203"/>
      <c r="L39" s="185" t="str">
        <f>IFERROR(VLOOKUP(V7,'5°A'!A55:BV134,57,0),"")</f>
        <v/>
      </c>
      <c r="M39" s="242" t="str">
        <f>IFERROR(VLOOKUP(V7,'5°A'!A55:BV134,58,0),"")</f>
        <v/>
      </c>
      <c r="N39" s="202"/>
      <c r="O39" s="203"/>
      <c r="P39" s="187" t="s">
        <v>522</v>
      </c>
      <c r="Q39" s="242" t="s">
        <v>522</v>
      </c>
      <c r="R39" s="202"/>
      <c r="S39" s="203"/>
      <c r="T39" s="116"/>
      <c r="U39" s="116"/>
      <c r="V39" s="116"/>
      <c r="W39" s="116"/>
    </row>
    <row r="40" spans="2:23" ht="199.5" customHeight="1">
      <c r="B40" s="236" t="s">
        <v>549</v>
      </c>
      <c r="C40" s="232" t="s">
        <v>550</v>
      </c>
      <c r="D40" s="202"/>
      <c r="E40" s="202"/>
      <c r="F40" s="203"/>
      <c r="G40" s="185" t="str">
        <f>IFERROR(VLOOKUP(V7,'5°A'!A12:CA47,60,0),"")</f>
        <v>A</v>
      </c>
      <c r="H40" s="242" t="str">
        <f>IFERROR(VLOOKUP(V7,'5°A'!A13:CA47,61,0),"")</f>
        <v>Logra valorar las manifestaciones de su entorno argumentando su fe de manera comprensible.</v>
      </c>
      <c r="I40" s="202"/>
      <c r="J40" s="202"/>
      <c r="K40" s="203"/>
      <c r="L40" s="185" t="str">
        <f>IFERROR(VLOOKUP(V7,'5°A'!A55:BV134,60,0),"")</f>
        <v/>
      </c>
      <c r="M40" s="242" t="str">
        <f>IFERROR(VLOOKUP(V7,'5°A'!A55:BV134,61,0),"")</f>
        <v/>
      </c>
      <c r="N40" s="202"/>
      <c r="O40" s="203"/>
      <c r="P40" s="187" t="s">
        <v>522</v>
      </c>
      <c r="Q40" s="242" t="s">
        <v>522</v>
      </c>
      <c r="R40" s="202"/>
      <c r="S40" s="203"/>
      <c r="T40" s="116"/>
      <c r="U40" s="116"/>
      <c r="V40" s="116"/>
      <c r="W40" s="116"/>
    </row>
    <row r="41" spans="2:23" ht="199.5" customHeight="1">
      <c r="B41" s="199"/>
      <c r="C41" s="232" t="s">
        <v>551</v>
      </c>
      <c r="D41" s="202"/>
      <c r="E41" s="202"/>
      <c r="F41" s="203"/>
      <c r="G41" s="185" t="str">
        <f>IFERROR(VLOOKUP(V7,'5°A'!A12:CA47,62,0),"")</f>
        <v>A</v>
      </c>
      <c r="H41" s="242" t="str">
        <f>IFERROR(VLOOKUP(V7,'5°A'!A12:CA47,63,0),"")</f>
        <v>Logra promover acciones  orientadas  a laconstrucción de una comunidad de fe.</v>
      </c>
      <c r="I41" s="202"/>
      <c r="J41" s="202"/>
      <c r="K41" s="203"/>
      <c r="L41" s="185" t="str">
        <f>IFERROR(VLOOKUP(V7,'5°A'!A55:BV134,62,0),"")</f>
        <v/>
      </c>
      <c r="M41" s="242" t="str">
        <f>IFERROR(VLOOKUP(V7,'5°A'!A55:BV134,63,0),"")</f>
        <v/>
      </c>
      <c r="N41" s="202"/>
      <c r="O41" s="203"/>
      <c r="P41" s="187" t="s">
        <v>522</v>
      </c>
      <c r="Q41" s="242" t="s">
        <v>522</v>
      </c>
      <c r="R41" s="202"/>
      <c r="S41" s="203"/>
      <c r="T41" s="116"/>
      <c r="U41" s="116"/>
      <c r="V41" s="116"/>
      <c r="W41" s="116"/>
    </row>
    <row r="42" spans="2:23" ht="199.5" customHeight="1">
      <c r="B42" s="189" t="s">
        <v>552</v>
      </c>
      <c r="C42" s="232" t="s">
        <v>553</v>
      </c>
      <c r="D42" s="202"/>
      <c r="E42" s="202"/>
      <c r="F42" s="203"/>
      <c r="G42" s="185" t="str">
        <f>IFERROR(VLOOKUP(V7,'5°A'!A13:CA47,65,0),"")</f>
        <v>A</v>
      </c>
      <c r="H42" s="242" t="str">
        <f>IFERROR(VLOOKUP(V7,'5°A'!A13:CA47,66,0),"")</f>
        <v>La estudiante combina los conocimientos teórico con lo práctico, trabajando en equipo junto a sus pares.</v>
      </c>
      <c r="I42" s="202"/>
      <c r="J42" s="202"/>
      <c r="K42" s="203"/>
      <c r="L42" s="185" t="str">
        <f>IFERROR(VLOOKUP(V7,'5°A'!A55:BV134,65,0),"")</f>
        <v/>
      </c>
      <c r="M42" s="242" t="str">
        <f>IFERROR(VLOOKUP(V7,'5°A'!A55:BV134,66,0),"")</f>
        <v/>
      </c>
      <c r="N42" s="202"/>
      <c r="O42" s="203"/>
      <c r="P42" s="187" t="s">
        <v>522</v>
      </c>
      <c r="Q42" s="242" t="s">
        <v>522</v>
      </c>
      <c r="R42" s="202"/>
      <c r="S42" s="203"/>
      <c r="T42" s="116"/>
      <c r="U42" s="116"/>
      <c r="V42" s="116"/>
      <c r="W42" s="116"/>
    </row>
    <row r="43" spans="2:23" ht="15.75" customHeight="1"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</row>
    <row r="44" spans="2:23" ht="23.25" customHeight="1">
      <c r="B44" s="244" t="s">
        <v>12</v>
      </c>
      <c r="C44" s="208"/>
      <c r="D44" s="208"/>
      <c r="E44" s="208"/>
      <c r="F44" s="209"/>
      <c r="G44" s="246" t="s">
        <v>515</v>
      </c>
      <c r="H44" s="202"/>
      <c r="I44" s="202"/>
      <c r="J44" s="202"/>
      <c r="K44" s="203"/>
      <c r="L44" s="246" t="s">
        <v>516</v>
      </c>
      <c r="M44" s="202"/>
      <c r="N44" s="202"/>
      <c r="O44" s="203"/>
      <c r="P44" s="246" t="s">
        <v>517</v>
      </c>
      <c r="Q44" s="202"/>
      <c r="R44" s="202"/>
      <c r="S44" s="203"/>
      <c r="T44" s="116"/>
      <c r="U44" s="116"/>
      <c r="V44" s="116"/>
      <c r="W44" s="116"/>
    </row>
    <row r="45" spans="2:23" ht="53.25" customHeight="1">
      <c r="B45" s="210"/>
      <c r="C45" s="211"/>
      <c r="D45" s="211"/>
      <c r="E45" s="211"/>
      <c r="F45" s="212"/>
      <c r="G45" s="190" t="s">
        <v>518</v>
      </c>
      <c r="H45" s="245" t="s">
        <v>519</v>
      </c>
      <c r="I45" s="202"/>
      <c r="J45" s="202"/>
      <c r="K45" s="203"/>
      <c r="L45" s="190" t="s">
        <v>518</v>
      </c>
      <c r="M45" s="245" t="s">
        <v>519</v>
      </c>
      <c r="N45" s="202"/>
      <c r="O45" s="203"/>
      <c r="P45" s="190" t="s">
        <v>518</v>
      </c>
      <c r="Q45" s="245" t="s">
        <v>519</v>
      </c>
      <c r="R45" s="202"/>
      <c r="S45" s="203"/>
      <c r="T45" s="116"/>
      <c r="U45" s="116"/>
      <c r="V45" s="116"/>
      <c r="W45" s="116"/>
    </row>
    <row r="46" spans="2:23" ht="108.75" customHeight="1">
      <c r="B46" s="245" t="s">
        <v>554</v>
      </c>
      <c r="C46" s="202"/>
      <c r="D46" s="202"/>
      <c r="E46" s="202"/>
      <c r="F46" s="203"/>
      <c r="G46" s="185" t="str">
        <f>IFERROR(VLOOKUP(V7,'5°A'!A13:CA47,68,0),"")</f>
        <v>A</v>
      </c>
      <c r="H46" s="247" t="str">
        <f>IFERROR(VLOOKUP(V7,'5°A'!A13:CA47,69,0),"")</f>
        <v>Se desenvuelve en entornos virtuales al interactuar en redes sociales de manera consciente con sus pares</v>
      </c>
      <c r="I46" s="202"/>
      <c r="J46" s="202"/>
      <c r="K46" s="203"/>
      <c r="L46" s="185" t="str">
        <f>IFERROR(VLOOKUP(V7,'5°A'!A55:BV134,68,0),"")</f>
        <v/>
      </c>
      <c r="M46" s="242" t="str">
        <f>IFERROR(VLOOKUP(V7,'5°A'!A55:BV134,69,0),"")</f>
        <v/>
      </c>
      <c r="N46" s="202"/>
      <c r="O46" s="203"/>
      <c r="P46" s="186" t="s">
        <v>522</v>
      </c>
      <c r="Q46" s="242" t="s">
        <v>522</v>
      </c>
      <c r="R46" s="202"/>
      <c r="S46" s="203"/>
      <c r="T46" s="116"/>
      <c r="U46" s="116"/>
      <c r="V46" s="116"/>
      <c r="W46" s="116"/>
    </row>
    <row r="47" spans="2:23" ht="112.5" customHeight="1">
      <c r="B47" s="245" t="s">
        <v>555</v>
      </c>
      <c r="C47" s="202"/>
      <c r="D47" s="202"/>
      <c r="E47" s="202"/>
      <c r="F47" s="203"/>
      <c r="G47" s="185" t="str">
        <f>IFERROR(VLOOKUP(V7,'5°A'!A13:CA47,70,0),"")</f>
        <v>A</v>
      </c>
      <c r="H47" s="242" t="str">
        <f>IFERROR(VLOOKUP(V7,'5°A'!A13:CA47,71,0),"")</f>
        <v>Gestiona su aprendizaje de manera autónoma al priorizar la realización de su tarea. Se organiza y autoevalúa</v>
      </c>
      <c r="I47" s="202"/>
      <c r="J47" s="202"/>
      <c r="K47" s="203"/>
      <c r="L47" s="185" t="str">
        <f>IFERROR(VLOOKUP(V7,'5°A'!A55:BV134,70,0),"")</f>
        <v/>
      </c>
      <c r="M47" s="242" t="str">
        <f>IFERROR(VLOOKUP(V7,'5°A'!A55:BV134,71,0),"")</f>
        <v/>
      </c>
      <c r="N47" s="202"/>
      <c r="O47" s="203"/>
      <c r="P47" s="187" t="s">
        <v>522</v>
      </c>
      <c r="Q47" s="242" t="s">
        <v>522</v>
      </c>
      <c r="R47" s="202"/>
      <c r="S47" s="203"/>
      <c r="T47" s="116"/>
      <c r="U47" s="116"/>
      <c r="V47" s="116"/>
      <c r="W47" s="116"/>
    </row>
    <row r="48" spans="2:23" ht="15.75" customHeight="1"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</row>
    <row r="49" spans="2:23" ht="15.75" customHeight="1"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</row>
    <row r="50" spans="2:23" ht="15.75" customHeight="1">
      <c r="B50" s="116"/>
      <c r="C50" s="248" t="s">
        <v>556</v>
      </c>
      <c r="D50" s="224"/>
      <c r="E50" s="224"/>
      <c r="F50" s="224"/>
      <c r="G50" s="224"/>
      <c r="H50" s="224"/>
      <c r="I50" s="224"/>
      <c r="J50" s="224"/>
      <c r="K50" s="224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</row>
    <row r="51" spans="2:23" ht="15.75" customHeight="1"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</row>
    <row r="52" spans="2:23" ht="19.5" customHeight="1">
      <c r="B52" s="7"/>
      <c r="C52" s="249" t="s">
        <v>557</v>
      </c>
      <c r="D52" s="208"/>
      <c r="E52" s="208"/>
      <c r="F52" s="209"/>
      <c r="G52" s="250" t="s">
        <v>13</v>
      </c>
      <c r="H52" s="202"/>
      <c r="I52" s="202"/>
      <c r="J52" s="202"/>
      <c r="K52" s="203"/>
      <c r="L52" s="257" t="s">
        <v>14</v>
      </c>
      <c r="M52" s="202"/>
      <c r="N52" s="202"/>
      <c r="O52" s="202"/>
      <c r="P52" s="258" t="s">
        <v>15</v>
      </c>
      <c r="Q52" s="116"/>
      <c r="R52" s="116"/>
      <c r="S52" s="116"/>
      <c r="T52" s="116"/>
      <c r="U52" s="116"/>
      <c r="V52" s="116"/>
      <c r="W52" s="116"/>
    </row>
    <row r="53" spans="2:23" ht="19.5" customHeight="1">
      <c r="B53" s="7"/>
      <c r="C53" s="210"/>
      <c r="D53" s="211"/>
      <c r="E53" s="211"/>
      <c r="F53" s="212"/>
      <c r="G53" s="251" t="s">
        <v>52</v>
      </c>
      <c r="H53" s="202"/>
      <c r="I53" s="203"/>
      <c r="J53" s="251" t="s">
        <v>53</v>
      </c>
      <c r="K53" s="203"/>
      <c r="L53" s="251" t="s">
        <v>52</v>
      </c>
      <c r="M53" s="203"/>
      <c r="N53" s="251" t="s">
        <v>53</v>
      </c>
      <c r="O53" s="202"/>
      <c r="P53" s="199"/>
      <c r="Q53" s="116"/>
      <c r="R53" s="116"/>
      <c r="S53" s="116"/>
      <c r="T53" s="116"/>
      <c r="U53" s="116"/>
      <c r="V53" s="116"/>
      <c r="W53" s="116"/>
    </row>
    <row r="54" spans="2:23" ht="30" customHeight="1">
      <c r="B54" s="7"/>
      <c r="C54" s="191" t="s">
        <v>515</v>
      </c>
      <c r="D54" s="192"/>
      <c r="E54" s="192"/>
      <c r="F54" s="193"/>
      <c r="G54" s="256">
        <f>IFERROR(VLOOKUP(V7,'5°A'!A13:CA47,73,0),"")</f>
        <v>0</v>
      </c>
      <c r="H54" s="202"/>
      <c r="I54" s="203"/>
      <c r="J54" s="256">
        <f>IFERROR(VLOOKUP(V7,'5°A'!A13:CA47,74,0),"")</f>
        <v>7</v>
      </c>
      <c r="K54" s="203"/>
      <c r="L54" s="256">
        <f>IFERROR(VLOOKUP(V7,'5°A'!A13:CA47,76,0),"")</f>
        <v>0</v>
      </c>
      <c r="M54" s="203"/>
      <c r="N54" s="256">
        <f>IFERROR(VLOOKUP(V7,'5°A'!A13:CA47,77,0),"")</f>
        <v>2</v>
      </c>
      <c r="O54" s="202"/>
      <c r="P54" s="194" t="str">
        <f>IFERROR(VLOOKUP(V7,'5°A'!A13:CA47,79,0),"")</f>
        <v>A</v>
      </c>
      <c r="Q54" s="116"/>
      <c r="R54" s="116"/>
      <c r="S54" s="116"/>
      <c r="T54" s="116"/>
      <c r="U54" s="116"/>
      <c r="V54" s="116"/>
      <c r="W54" s="116"/>
    </row>
    <row r="55" spans="2:23" ht="30" customHeight="1">
      <c r="B55" s="7"/>
      <c r="C55" s="252" t="s">
        <v>516</v>
      </c>
      <c r="D55" s="202"/>
      <c r="E55" s="202"/>
      <c r="F55" s="203"/>
      <c r="G55" s="256" t="str">
        <f>IFERROR(VLOOKUP(V7,'5°A'!A55:BV134,73,0),"")</f>
        <v/>
      </c>
      <c r="H55" s="202"/>
      <c r="I55" s="203"/>
      <c r="J55" s="256" t="str">
        <f>IFERROR(VLOOKUP(V7,'5°A'!A55:BV134,74,0),"")</f>
        <v/>
      </c>
      <c r="K55" s="203"/>
      <c r="L55" s="256" t="str">
        <f>IFERROR(VLOOKUP(V7,'5°A'!A55:BV134,76,0),"")</f>
        <v/>
      </c>
      <c r="M55" s="203"/>
      <c r="N55" s="256" t="str">
        <f>IFERROR(VLOOKUP(V7,'5°A'!A55:BV134,77,0),"")</f>
        <v/>
      </c>
      <c r="O55" s="202"/>
      <c r="P55" s="195"/>
      <c r="Q55" s="116"/>
      <c r="R55" s="116"/>
      <c r="S55" s="116"/>
      <c r="T55" s="116"/>
      <c r="U55" s="116"/>
      <c r="V55" s="116"/>
      <c r="W55" s="116"/>
    </row>
    <row r="56" spans="2:23" ht="30" customHeight="1">
      <c r="B56" s="7"/>
      <c r="C56" s="252" t="s">
        <v>517</v>
      </c>
      <c r="D56" s="202"/>
      <c r="E56" s="202"/>
      <c r="F56" s="203"/>
      <c r="G56" s="256" t="s">
        <v>522</v>
      </c>
      <c r="H56" s="202"/>
      <c r="I56" s="203"/>
      <c r="J56" s="256" t="s">
        <v>522</v>
      </c>
      <c r="K56" s="203"/>
      <c r="L56" s="256" t="s">
        <v>522</v>
      </c>
      <c r="M56" s="203"/>
      <c r="N56" s="256" t="s">
        <v>522</v>
      </c>
      <c r="O56" s="202"/>
      <c r="P56" s="195"/>
      <c r="Q56" s="116"/>
      <c r="R56" s="116"/>
      <c r="S56" s="116"/>
      <c r="T56" s="116"/>
      <c r="U56" s="116"/>
      <c r="V56" s="116"/>
      <c r="W56" s="116"/>
    </row>
    <row r="57" spans="2:23" ht="15.75" customHeight="1">
      <c r="B57" s="7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</row>
    <row r="58" spans="2:23" ht="15.75" customHeight="1">
      <c r="B58" s="7"/>
      <c r="C58" s="253" t="s">
        <v>558</v>
      </c>
      <c r="D58" s="208"/>
      <c r="E58" s="208"/>
      <c r="F58" s="209"/>
      <c r="G58" s="254"/>
      <c r="H58" s="208"/>
      <c r="I58" s="208"/>
      <c r="J58" s="208"/>
      <c r="K58" s="208"/>
      <c r="L58" s="209"/>
      <c r="M58" s="196"/>
      <c r="N58" s="196"/>
      <c r="O58" s="7"/>
      <c r="P58" s="116"/>
      <c r="Q58" s="116"/>
      <c r="R58" s="116"/>
      <c r="S58" s="116"/>
      <c r="T58" s="116"/>
      <c r="U58" s="116"/>
      <c r="V58" s="116"/>
      <c r="W58" s="116"/>
    </row>
    <row r="59" spans="2:23" ht="15.75" customHeight="1">
      <c r="B59" s="7"/>
      <c r="C59" s="227"/>
      <c r="D59" s="224"/>
      <c r="E59" s="224"/>
      <c r="F59" s="214"/>
      <c r="G59" s="227"/>
      <c r="H59" s="224"/>
      <c r="I59" s="224"/>
      <c r="J59" s="224"/>
      <c r="K59" s="224"/>
      <c r="L59" s="214"/>
      <c r="M59" s="196"/>
      <c r="N59" s="196"/>
      <c r="O59" s="7"/>
      <c r="P59" s="116"/>
      <c r="Q59" s="116"/>
      <c r="R59" s="116"/>
      <c r="S59" s="116"/>
      <c r="T59" s="116"/>
      <c r="U59" s="116"/>
      <c r="V59" s="116"/>
      <c r="W59" s="116"/>
    </row>
    <row r="60" spans="2:23" ht="15.75" customHeight="1">
      <c r="B60" s="7"/>
      <c r="C60" s="227"/>
      <c r="D60" s="224"/>
      <c r="E60" s="224"/>
      <c r="F60" s="214"/>
      <c r="G60" s="227"/>
      <c r="H60" s="224"/>
      <c r="I60" s="224"/>
      <c r="J60" s="224"/>
      <c r="K60" s="224"/>
      <c r="L60" s="214"/>
      <c r="M60" s="196"/>
      <c r="N60" s="196"/>
      <c r="O60" s="7"/>
      <c r="P60" s="116"/>
      <c r="Q60" s="116"/>
      <c r="R60" s="116"/>
      <c r="S60" s="116"/>
      <c r="T60" s="116"/>
      <c r="U60" s="116"/>
      <c r="V60" s="116"/>
      <c r="W60" s="116"/>
    </row>
    <row r="61" spans="2:23" ht="15.75" customHeight="1">
      <c r="B61" s="7"/>
      <c r="C61" s="227"/>
      <c r="D61" s="224"/>
      <c r="E61" s="224"/>
      <c r="F61" s="214"/>
      <c r="G61" s="227"/>
      <c r="H61" s="224"/>
      <c r="I61" s="224"/>
      <c r="J61" s="224"/>
      <c r="K61" s="224"/>
      <c r="L61" s="214"/>
      <c r="M61" s="196"/>
      <c r="N61" s="196"/>
      <c r="O61" s="7"/>
      <c r="P61" s="116"/>
      <c r="Q61" s="116"/>
      <c r="R61" s="116"/>
      <c r="S61" s="116"/>
      <c r="T61" s="116"/>
      <c r="U61" s="116"/>
      <c r="V61" s="116"/>
      <c r="W61" s="116"/>
    </row>
    <row r="62" spans="2:23" ht="15.75" customHeight="1">
      <c r="B62" s="7"/>
      <c r="C62" s="210"/>
      <c r="D62" s="211"/>
      <c r="E62" s="211"/>
      <c r="F62" s="212"/>
      <c r="G62" s="210"/>
      <c r="H62" s="211"/>
      <c r="I62" s="211"/>
      <c r="J62" s="211"/>
      <c r="K62" s="211"/>
      <c r="L62" s="212"/>
      <c r="M62" s="196"/>
      <c r="N62" s="196"/>
      <c r="O62" s="7"/>
      <c r="P62" s="116"/>
      <c r="Q62" s="116"/>
      <c r="R62" s="116"/>
      <c r="S62" s="116"/>
      <c r="T62" s="116"/>
      <c r="U62" s="116"/>
      <c r="V62" s="116"/>
      <c r="W62" s="116"/>
    </row>
    <row r="63" spans="2:23" ht="15.75" customHeight="1">
      <c r="B63" s="7"/>
      <c r="C63" s="255" t="s">
        <v>559</v>
      </c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7"/>
      <c r="P63" s="116"/>
      <c r="Q63" s="116"/>
      <c r="R63" s="116"/>
      <c r="S63" s="116"/>
      <c r="T63" s="116"/>
      <c r="U63" s="116"/>
      <c r="V63" s="116"/>
      <c r="W63" s="116"/>
    </row>
    <row r="64" spans="2:23" ht="15.75" customHeight="1"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</row>
    <row r="65" spans="2:23" ht="15.75" customHeight="1"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</row>
    <row r="66" spans="2:23" ht="15.75" customHeight="1"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</row>
    <row r="67" spans="2:23" ht="15.75" customHeight="1"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</row>
    <row r="68" spans="2:23" ht="15.75" customHeight="1"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</row>
    <row r="69" spans="2:23" ht="15.75" customHeight="1"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</row>
    <row r="70" spans="2:23" ht="15.75" customHeight="1"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</row>
    <row r="71" spans="2:23" ht="15.75" customHeight="1"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</row>
    <row r="72" spans="2:23" ht="15.75" customHeight="1"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</row>
    <row r="73" spans="2:23" ht="15.75" customHeight="1"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</row>
    <row r="74" spans="2:23" ht="15.75" customHeight="1"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</row>
    <row r="75" spans="2:23" ht="15.75" customHeight="1"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</row>
    <row r="76" spans="2:23" ht="15.75" customHeight="1"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</row>
    <row r="77" spans="2:23" ht="15.75" customHeight="1"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</row>
    <row r="78" spans="2:23" ht="15.75" customHeight="1"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</row>
    <row r="79" spans="2:23" ht="15.75" customHeight="1"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</row>
    <row r="80" spans="2:23" ht="15.75" customHeight="1"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</row>
    <row r="81" spans="2:23" ht="15.75" customHeight="1"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</row>
    <row r="82" spans="2:23" ht="15.75" customHeight="1"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</row>
    <row r="83" spans="2:23" ht="15.75" customHeight="1"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</row>
    <row r="84" spans="2:23" ht="15.75" customHeight="1"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</row>
    <row r="85" spans="2:23" ht="15.75" customHeight="1"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</row>
    <row r="86" spans="2:23" ht="15.75" customHeight="1"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</row>
    <row r="87" spans="2:23" ht="15.75" customHeight="1"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</row>
    <row r="88" spans="2:23" ht="15.75" customHeight="1"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</row>
    <row r="89" spans="2:23" ht="15.75" customHeight="1"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</row>
    <row r="90" spans="2:23" ht="15.75" customHeight="1"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</row>
    <row r="91" spans="2:23" ht="15.75" customHeight="1"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</row>
    <row r="92" spans="2:23" ht="15.75" customHeight="1"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</row>
    <row r="93" spans="2:23" ht="15.75" customHeight="1"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</row>
    <row r="94" spans="2:23" ht="15.75" customHeight="1"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</row>
    <row r="95" spans="2:23" ht="15.75" customHeight="1"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</row>
    <row r="96" spans="2:23" ht="15.75" customHeight="1"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</row>
    <row r="97" spans="2:23" ht="15.75" customHeight="1"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</row>
    <row r="98" spans="2:23" ht="15.75" customHeight="1"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</row>
    <row r="99" spans="2:23" ht="15.75" customHeight="1"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</row>
    <row r="100" spans="2:23" ht="15.75" customHeight="1"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</row>
    <row r="101" spans="2:23" ht="15.75" customHeight="1"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</row>
    <row r="102" spans="2:23" ht="15.75" customHeight="1"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</row>
    <row r="103" spans="2:23" ht="15.75" customHeight="1"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</row>
    <row r="104" spans="2:23" ht="15.75" customHeight="1"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</row>
    <row r="105" spans="2:23" ht="15.75" customHeight="1"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</row>
    <row r="106" spans="2:23" ht="15.75" customHeight="1"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</row>
    <row r="107" spans="2:23" ht="15.75" customHeight="1"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</row>
    <row r="108" spans="2:23" ht="15.75" customHeight="1"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</row>
    <row r="109" spans="2:23" ht="15.75" customHeight="1"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</row>
    <row r="110" spans="2:23" ht="15.75" customHeight="1"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</row>
    <row r="111" spans="2:23" ht="15.75" customHeight="1"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</row>
    <row r="112" spans="2:23" ht="15.75" customHeight="1"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</row>
    <row r="113" spans="2:23" ht="15.75" customHeight="1"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</row>
    <row r="114" spans="2:23" ht="15.75" customHeight="1"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</row>
    <row r="115" spans="2:23" ht="15.75" customHeight="1"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</row>
    <row r="116" spans="2:23" ht="15.75" customHeight="1"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</row>
    <row r="117" spans="2:23" ht="15.75" customHeight="1"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</row>
    <row r="118" spans="2:23" ht="15.75" customHeight="1"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</row>
    <row r="119" spans="2:23" ht="15.75" customHeight="1"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</row>
    <row r="120" spans="2:23" ht="15.75" customHeight="1"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</row>
    <row r="121" spans="2:23" ht="15.75" customHeight="1"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</row>
    <row r="122" spans="2:23" ht="15.75" customHeight="1"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</row>
    <row r="123" spans="2:23" ht="15.75" customHeight="1"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</row>
    <row r="124" spans="2:23" ht="15.75" customHeight="1"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</row>
    <row r="125" spans="2:23" ht="15.75" customHeight="1"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</row>
    <row r="126" spans="2:23" ht="15.75" customHeight="1"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</row>
    <row r="127" spans="2:23" ht="15.75" customHeight="1"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</row>
    <row r="128" spans="2:23" ht="15.75" customHeight="1"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</row>
    <row r="129" spans="2:23" ht="15.75" customHeight="1"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</row>
    <row r="130" spans="2:23" ht="15.75" customHeight="1"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</row>
    <row r="131" spans="2:23" ht="15.75" customHeight="1"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</row>
    <row r="132" spans="2:23" ht="15.75" customHeight="1"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</row>
    <row r="133" spans="2:23" ht="15.75" customHeight="1"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</row>
    <row r="134" spans="2:23" ht="15.75" customHeight="1"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</row>
    <row r="135" spans="2:23" ht="15.75" customHeight="1"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</row>
    <row r="136" spans="2:23" ht="15.75" customHeight="1"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</row>
    <row r="137" spans="2:23" ht="15.75" customHeight="1"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</row>
    <row r="138" spans="2:23" ht="15.75" customHeight="1"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</row>
    <row r="139" spans="2:23" ht="15.75" customHeight="1"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</row>
    <row r="140" spans="2:23" ht="15.75" customHeight="1"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</row>
    <row r="141" spans="2:23" ht="15.75" customHeight="1"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</row>
    <row r="142" spans="2:23" ht="15.75" customHeight="1"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</row>
    <row r="143" spans="2:23" ht="15.75" customHeight="1"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</row>
    <row r="144" spans="2:23" ht="15.75" customHeight="1"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</row>
    <row r="145" spans="2:23" ht="15.75" customHeight="1"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</row>
    <row r="146" spans="2:23" ht="15.75" customHeight="1"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</row>
    <row r="147" spans="2:23" ht="15.75" customHeight="1"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</row>
    <row r="148" spans="2:23" ht="15.75" customHeight="1"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</row>
    <row r="149" spans="2:23" ht="15.75" customHeight="1"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</row>
    <row r="150" spans="2:23" ht="15.75" customHeight="1"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</row>
    <row r="151" spans="2:23" ht="15.75" customHeight="1"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</row>
    <row r="152" spans="2:23" ht="15.75" customHeight="1"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</row>
    <row r="153" spans="2:23" ht="15.75" customHeight="1"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</row>
    <row r="154" spans="2:23" ht="15.75" customHeight="1"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</row>
    <row r="155" spans="2:23" ht="15.75" customHeight="1"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</row>
    <row r="156" spans="2:23" ht="15.75" customHeight="1"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</row>
    <row r="157" spans="2:23" ht="15.75" customHeight="1"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</row>
    <row r="158" spans="2:23" ht="15.75" customHeight="1"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</row>
    <row r="159" spans="2:23" ht="15.75" customHeight="1"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</row>
    <row r="160" spans="2:23" ht="15.75" customHeight="1"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</row>
    <row r="161" spans="2:23" ht="15.75" customHeight="1"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</row>
    <row r="162" spans="2:23" ht="15.75" customHeight="1"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</row>
    <row r="163" spans="2:23" ht="15.75" customHeight="1"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</row>
    <row r="164" spans="2:23" ht="15.75" customHeight="1"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</row>
    <row r="165" spans="2:23" ht="15.75" customHeight="1"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</row>
    <row r="166" spans="2:23" ht="15.75" customHeight="1"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</row>
    <row r="167" spans="2:23" ht="15.75" customHeight="1"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</row>
    <row r="168" spans="2:23" ht="15.75" customHeight="1"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</row>
    <row r="169" spans="2:23" ht="15.75" customHeight="1"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</row>
    <row r="170" spans="2:23" ht="15.75" customHeight="1"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</row>
    <row r="171" spans="2:23" ht="15.75" customHeight="1"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</row>
    <row r="172" spans="2:23" ht="15.75" customHeight="1"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</row>
    <row r="173" spans="2:23" ht="15.75" customHeight="1"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</row>
    <row r="174" spans="2:23" ht="15.75" customHeight="1"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</row>
    <row r="175" spans="2:23" ht="15.75" customHeight="1"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</row>
    <row r="176" spans="2:23" ht="15.75" customHeight="1"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</row>
    <row r="177" spans="2:23" ht="15.75" customHeight="1"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</row>
    <row r="178" spans="2:23" ht="15.75" customHeight="1"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</row>
    <row r="179" spans="2:23" ht="15.75" customHeight="1"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</row>
    <row r="180" spans="2:23" ht="15.75" customHeight="1"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</row>
    <row r="181" spans="2:23" ht="15.75" customHeight="1"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</row>
    <row r="182" spans="2:23" ht="15.75" customHeight="1"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</row>
    <row r="183" spans="2:23" ht="15.75" customHeight="1"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</row>
    <row r="184" spans="2:23" ht="15.75" customHeight="1"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</row>
    <row r="185" spans="2:23" ht="15.75" customHeight="1"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</row>
    <row r="186" spans="2:23" ht="15.75" customHeight="1"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</row>
    <row r="187" spans="2:23" ht="15.75" customHeight="1"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</row>
    <row r="188" spans="2:23" ht="15.75" customHeight="1"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</row>
    <row r="189" spans="2:23" ht="15.75" customHeight="1"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</row>
    <row r="190" spans="2:23" ht="15.75" customHeight="1"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</row>
    <row r="191" spans="2:23" ht="15.75" customHeight="1"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</row>
    <row r="192" spans="2:23" ht="15.75" customHeight="1"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</row>
    <row r="193" spans="2:23" ht="15.75" customHeight="1"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</row>
    <row r="194" spans="2:23" ht="15.75" customHeight="1"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</row>
    <row r="195" spans="2:23" ht="15.75" customHeight="1"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</row>
    <row r="196" spans="2:23" ht="15.75" customHeight="1"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</row>
    <row r="197" spans="2:23" ht="15.75" customHeight="1"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</row>
    <row r="198" spans="2:23" ht="15.75" customHeight="1"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</row>
    <row r="199" spans="2:23" ht="15.75" customHeight="1"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</row>
    <row r="200" spans="2:23" ht="15.75" customHeight="1"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</row>
    <row r="201" spans="2:23" ht="15.75" customHeight="1"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</row>
    <row r="202" spans="2:23" ht="15.75" customHeight="1"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</row>
    <row r="203" spans="2:23" ht="15.75" customHeight="1"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</row>
    <row r="204" spans="2:23" ht="15.75" customHeight="1"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</row>
    <row r="205" spans="2:23" ht="15.75" customHeight="1"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</row>
    <row r="206" spans="2:23" ht="15.75" customHeight="1"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</row>
    <row r="207" spans="2:23" ht="15.75" customHeight="1"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</row>
    <row r="208" spans="2:23" ht="15.75" customHeight="1"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</row>
    <row r="209" spans="2:23" ht="15.75" customHeight="1"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</row>
    <row r="210" spans="2:23" ht="15.75" customHeight="1"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</row>
    <row r="211" spans="2:23" ht="15.75" customHeight="1"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</row>
    <row r="212" spans="2:23" ht="15.75" customHeight="1"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</row>
    <row r="213" spans="2:23" ht="15.75" customHeight="1"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</row>
    <row r="214" spans="2:23" ht="15.75" customHeight="1"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</row>
    <row r="215" spans="2:23" ht="15.75" customHeight="1"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</row>
    <row r="216" spans="2:23" ht="15.75" customHeight="1"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</row>
    <row r="217" spans="2:23" ht="15.75" customHeight="1"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</row>
    <row r="218" spans="2:23" ht="15.75" customHeight="1"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</row>
    <row r="219" spans="2:23" ht="15.75" customHeight="1"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</row>
    <row r="220" spans="2:23" ht="15.75" customHeight="1"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</row>
    <row r="221" spans="2:23" ht="15.75" customHeight="1"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</row>
    <row r="222" spans="2:23" ht="15.75" customHeight="1"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</row>
    <row r="223" spans="2:23" ht="15.75" customHeight="1"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</row>
    <row r="224" spans="2:23" ht="15.75" customHeight="1"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</row>
    <row r="225" spans="2:23" ht="15.75" customHeight="1"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</row>
    <row r="226" spans="2:23" ht="15.75" customHeight="1"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</row>
    <row r="227" spans="2:23" ht="15.75" customHeight="1"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</row>
    <row r="228" spans="2:23" ht="15.75" customHeight="1"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</row>
    <row r="229" spans="2:23" ht="15.75" customHeight="1"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</row>
    <row r="230" spans="2:23" ht="15.75" customHeight="1"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</row>
    <row r="231" spans="2:23" ht="15.75" customHeight="1"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</row>
    <row r="232" spans="2:23" ht="15.75" customHeight="1"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</row>
    <row r="233" spans="2:23" ht="15.75" customHeight="1"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</row>
    <row r="234" spans="2:23" ht="15.75" customHeight="1"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</row>
    <row r="235" spans="2:23" ht="15.75" customHeight="1"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</row>
    <row r="236" spans="2:23" ht="15.75" customHeight="1"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</row>
    <row r="237" spans="2:23" ht="15.75" customHeight="1"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</row>
    <row r="238" spans="2:23" ht="15.75" customHeight="1"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</row>
    <row r="239" spans="2:23" ht="15.75" customHeight="1"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</row>
    <row r="240" spans="2:23" ht="15.75" customHeight="1"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</row>
    <row r="241" spans="2:23" ht="15.75" customHeight="1"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</row>
    <row r="242" spans="2:23" ht="15.75" customHeight="1"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</row>
    <row r="243" spans="2:23" ht="15.75" customHeight="1"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</row>
    <row r="244" spans="2:23" ht="15.75" customHeight="1"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</row>
    <row r="245" spans="2:23" ht="15.75" customHeight="1"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</row>
    <row r="246" spans="2:23" ht="15.75" customHeight="1"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</row>
    <row r="247" spans="2:23" ht="15.75" customHeight="1"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</row>
    <row r="248" spans="2:23" ht="15.75" customHeight="1"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</row>
    <row r="249" spans="2:23" ht="15.75" customHeight="1"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</row>
    <row r="250" spans="2:23" ht="15.75" customHeight="1"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</row>
    <row r="251" spans="2:23" ht="15.75" customHeight="1"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</row>
    <row r="252" spans="2:23" ht="15.75" customHeight="1"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</row>
    <row r="253" spans="2:23" ht="15.75" customHeight="1"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</row>
    <row r="254" spans="2:23" ht="15.75" customHeight="1"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</row>
    <row r="255" spans="2:23" ht="15.75" customHeight="1"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</row>
    <row r="256" spans="2:23" ht="15.75" customHeight="1"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</row>
    <row r="257" spans="2:23" ht="15.75" customHeight="1"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</row>
    <row r="258" spans="2:23" ht="15.75" customHeight="1"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</row>
    <row r="259" spans="2:23" ht="15.75" customHeight="1"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</row>
    <row r="260" spans="2:23" ht="15.75" customHeight="1"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</row>
    <row r="261" spans="2:23" ht="15.75" customHeight="1"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</row>
    <row r="262" spans="2:23" ht="15.75" customHeight="1"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</row>
    <row r="263" spans="2:23" ht="15.75" customHeight="1"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</row>
    <row r="264" spans="2:23" ht="15.75" customHeight="1"/>
    <row r="265" spans="2:23" ht="15.75" customHeight="1"/>
    <row r="266" spans="2:23" ht="15.75" customHeight="1"/>
    <row r="267" spans="2:23" ht="15.75" customHeight="1"/>
    <row r="268" spans="2:23" ht="15.75" customHeight="1"/>
    <row r="269" spans="2:23" ht="15.75" customHeight="1"/>
    <row r="270" spans="2:23" ht="15.75" customHeight="1"/>
    <row r="271" spans="2:23" ht="15.75" customHeight="1"/>
    <row r="272" spans="2:2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86">
    <mergeCell ref="M33:O33"/>
    <mergeCell ref="Q33:S33"/>
    <mergeCell ref="V7:W12"/>
    <mergeCell ref="M11:R11"/>
    <mergeCell ref="V13:W15"/>
    <mergeCell ref="G15:K15"/>
    <mergeCell ref="L15:O15"/>
    <mergeCell ref="P15:S15"/>
    <mergeCell ref="H16:K16"/>
    <mergeCell ref="Q16:S16"/>
    <mergeCell ref="Q17:S17"/>
    <mergeCell ref="M16:O16"/>
    <mergeCell ref="M17:O17"/>
    <mergeCell ref="Q31:S31"/>
    <mergeCell ref="Q32:S32"/>
    <mergeCell ref="M27:O27"/>
    <mergeCell ref="M28:O28"/>
    <mergeCell ref="M29:O29"/>
    <mergeCell ref="M30:O30"/>
    <mergeCell ref="Q30:S30"/>
    <mergeCell ref="M31:O31"/>
    <mergeCell ref="M32:O32"/>
    <mergeCell ref="Q28:S28"/>
    <mergeCell ref="Q29:S29"/>
    <mergeCell ref="L52:O52"/>
    <mergeCell ref="P52:P53"/>
    <mergeCell ref="L53:M53"/>
    <mergeCell ref="N53:O53"/>
    <mergeCell ref="B4:S5"/>
    <mergeCell ref="G7:L7"/>
    <mergeCell ref="M7:N8"/>
    <mergeCell ref="O7:R8"/>
    <mergeCell ref="S7:S13"/>
    <mergeCell ref="C18:F18"/>
    <mergeCell ref="C19:F19"/>
    <mergeCell ref="B22:B24"/>
    <mergeCell ref="C22:F22"/>
    <mergeCell ref="C23:F23"/>
    <mergeCell ref="C24:F24"/>
    <mergeCell ref="M18:O18"/>
    <mergeCell ref="Q18:S18"/>
    <mergeCell ref="M19:O19"/>
    <mergeCell ref="Q19:S19"/>
    <mergeCell ref="Q20:S20"/>
    <mergeCell ref="M20:O20"/>
    <mergeCell ref="M21:O21"/>
    <mergeCell ref="M22:O22"/>
    <mergeCell ref="M23:O23"/>
    <mergeCell ref="M39:O39"/>
    <mergeCell ref="M40:O40"/>
    <mergeCell ref="M41:O41"/>
    <mergeCell ref="M42:O42"/>
    <mergeCell ref="L44:O44"/>
    <mergeCell ref="Q46:S46"/>
    <mergeCell ref="Q47:S47"/>
    <mergeCell ref="Q38:S38"/>
    <mergeCell ref="Q39:S39"/>
    <mergeCell ref="Q40:S40"/>
    <mergeCell ref="Q41:S41"/>
    <mergeCell ref="Q42:S42"/>
    <mergeCell ref="P44:S44"/>
    <mergeCell ref="Q45:S45"/>
    <mergeCell ref="M45:O45"/>
    <mergeCell ref="M46:O46"/>
    <mergeCell ref="M47:O47"/>
    <mergeCell ref="M34:O34"/>
    <mergeCell ref="Q34:S34"/>
    <mergeCell ref="M35:O35"/>
    <mergeCell ref="Q35:S35"/>
    <mergeCell ref="M36:O36"/>
    <mergeCell ref="Q36:S36"/>
    <mergeCell ref="Q37:S37"/>
    <mergeCell ref="M37:O37"/>
    <mergeCell ref="M38:O38"/>
    <mergeCell ref="Q22:S22"/>
    <mergeCell ref="Q23:S23"/>
    <mergeCell ref="Q24:S24"/>
    <mergeCell ref="Q25:S25"/>
    <mergeCell ref="Q26:S26"/>
    <mergeCell ref="Q27:S27"/>
    <mergeCell ref="M24:O24"/>
    <mergeCell ref="M25:O25"/>
    <mergeCell ref="M26:O26"/>
    <mergeCell ref="C56:F56"/>
    <mergeCell ref="C58:F62"/>
    <mergeCell ref="G58:L62"/>
    <mergeCell ref="C63:N63"/>
    <mergeCell ref="G54:I54"/>
    <mergeCell ref="J54:K54"/>
    <mergeCell ref="C55:F55"/>
    <mergeCell ref="G55:I55"/>
    <mergeCell ref="J55:K55"/>
    <mergeCell ref="G56:I56"/>
    <mergeCell ref="J56:K56"/>
    <mergeCell ref="L54:M54"/>
    <mergeCell ref="N54:O54"/>
    <mergeCell ref="L55:M55"/>
    <mergeCell ref="N55:O55"/>
    <mergeCell ref="L56:M56"/>
    <mergeCell ref="N56:O56"/>
    <mergeCell ref="G44:K44"/>
    <mergeCell ref="H45:K45"/>
    <mergeCell ref="H46:K46"/>
    <mergeCell ref="H47:K47"/>
    <mergeCell ref="C50:K50"/>
    <mergeCell ref="C52:F53"/>
    <mergeCell ref="G52:K52"/>
    <mergeCell ref="G53:I53"/>
    <mergeCell ref="J53:K53"/>
    <mergeCell ref="H34:K34"/>
    <mergeCell ref="H35:K35"/>
    <mergeCell ref="H36:K36"/>
    <mergeCell ref="H37:K37"/>
    <mergeCell ref="H38:K38"/>
    <mergeCell ref="H39:K39"/>
    <mergeCell ref="H40:K40"/>
    <mergeCell ref="H41:K41"/>
    <mergeCell ref="H42:K42"/>
    <mergeCell ref="B33:B36"/>
    <mergeCell ref="C33:F33"/>
    <mergeCell ref="C34:F34"/>
    <mergeCell ref="C35:F35"/>
    <mergeCell ref="C36:F36"/>
    <mergeCell ref="B37:B39"/>
    <mergeCell ref="C37:F37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C38:F38"/>
    <mergeCell ref="C39:F39"/>
    <mergeCell ref="B40:B41"/>
    <mergeCell ref="C40:F40"/>
    <mergeCell ref="C41:F41"/>
    <mergeCell ref="C42:F42"/>
    <mergeCell ref="B44:F45"/>
    <mergeCell ref="B46:F46"/>
    <mergeCell ref="B47:F47"/>
    <mergeCell ref="C29:F29"/>
    <mergeCell ref="C30:F30"/>
    <mergeCell ref="C31:F31"/>
    <mergeCell ref="C32:F32"/>
    <mergeCell ref="B25:B26"/>
    <mergeCell ref="C25:F25"/>
    <mergeCell ref="C26:F26"/>
    <mergeCell ref="B27:B29"/>
    <mergeCell ref="C27:F27"/>
    <mergeCell ref="C28:F28"/>
    <mergeCell ref="B30:B32"/>
    <mergeCell ref="B11:F11"/>
    <mergeCell ref="G11:K11"/>
    <mergeCell ref="B13:F13"/>
    <mergeCell ref="G13:R13"/>
    <mergeCell ref="C20:F20"/>
    <mergeCell ref="C21:F21"/>
    <mergeCell ref="B7:F7"/>
    <mergeCell ref="B12:F12"/>
    <mergeCell ref="B15:B16"/>
    <mergeCell ref="C15:F16"/>
    <mergeCell ref="B17:B18"/>
    <mergeCell ref="C17:F17"/>
    <mergeCell ref="B19:B21"/>
    <mergeCell ref="B8:F8"/>
    <mergeCell ref="G8:L8"/>
    <mergeCell ref="B9:F9"/>
    <mergeCell ref="G9:L9"/>
    <mergeCell ref="M9:N9"/>
    <mergeCell ref="O9:R9"/>
    <mergeCell ref="B10:F10"/>
    <mergeCell ref="G10:L10"/>
    <mergeCell ref="M10:N10"/>
    <mergeCell ref="O10:R10"/>
    <mergeCell ref="Q21:S21"/>
  </mergeCells>
  <printOptions horizontalCentered="1"/>
  <pageMargins left="0.11811023622047245" right="0.11811023622047245" top="0.11811023622047245" bottom="0.11811023622047245" header="0" footer="0"/>
  <pageSetup paperSize="9" scale="4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9"/>
  <sheetViews>
    <sheetView showGridLines="0" view="pageLayout" topLeftCell="B3" zoomScale="46" zoomScaleNormal="32" zoomScalePageLayoutView="46" workbookViewId="0">
      <selection activeCell="W17" sqref="W17"/>
    </sheetView>
  </sheetViews>
  <sheetFormatPr baseColWidth="10" defaultColWidth="12.625" defaultRowHeight="15" customHeight="1"/>
  <cols>
    <col min="1" max="1" width="0.125" hidden="1" customWidth="1"/>
    <col min="2" max="2" width="8" customWidth="1"/>
    <col min="3" max="3" width="5.625" customWidth="1"/>
    <col min="4" max="4" width="6.125" customWidth="1"/>
    <col min="5" max="5" width="4.75" customWidth="1"/>
    <col min="6" max="6" width="6.75" customWidth="1"/>
    <col min="7" max="7" width="13.5" customWidth="1"/>
    <col min="8" max="8" width="1.75" customWidth="1"/>
    <col min="9" max="9" width="7.625" customWidth="1"/>
    <col min="10" max="10" width="8.25" customWidth="1"/>
    <col min="11" max="11" width="20.875" customWidth="1"/>
    <col min="12" max="12" width="12.875" customWidth="1"/>
    <col min="13" max="13" width="13.75" customWidth="1"/>
    <col min="14" max="14" width="9.5" customWidth="1"/>
    <col min="15" max="15" width="13.75" customWidth="1"/>
    <col min="16" max="16" width="24.5" customWidth="1"/>
    <col min="17" max="17" width="13.75" customWidth="1"/>
    <col min="18" max="18" width="18.5" customWidth="1"/>
    <col min="19" max="19" width="19.25" customWidth="1"/>
    <col min="20" max="20" width="2.375" customWidth="1"/>
    <col min="21" max="21" width="3.125" customWidth="1"/>
    <col min="22" max="22" width="7.625" customWidth="1"/>
    <col min="23" max="23" width="15.625" customWidth="1"/>
    <col min="24" max="24" width="21.125" customWidth="1"/>
    <col min="25" max="36" width="9.375" customWidth="1"/>
  </cols>
  <sheetData>
    <row r="1" spans="1:36" ht="3.75" hidden="1" customHeight="1">
      <c r="A1" s="7">
        <v>0</v>
      </c>
      <c r="B1" s="7" t="s">
        <v>494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</row>
    <row r="2" spans="1:36" ht="1.5" hidden="1" customHeight="1">
      <c r="B2" s="177" t="s">
        <v>494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16"/>
      <c r="U2" s="116"/>
      <c r="V2" s="116"/>
      <c r="W2" s="116"/>
    </row>
    <row r="3" spans="1:36" ht="15" customHeight="1"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16"/>
      <c r="U3" s="116"/>
      <c r="V3" s="116"/>
      <c r="W3" s="116"/>
      <c r="AJ3" s="7">
        <v>4</v>
      </c>
    </row>
    <row r="4" spans="1:36" ht="15" customHeight="1">
      <c r="B4" s="259" t="s">
        <v>495</v>
      </c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116"/>
      <c r="U4" s="116"/>
      <c r="V4" s="116"/>
      <c r="W4" s="116"/>
    </row>
    <row r="5" spans="1:36" ht="15" customHeight="1"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116"/>
      <c r="U5" s="116"/>
      <c r="V5" s="116"/>
      <c r="W5" s="116"/>
    </row>
    <row r="6" spans="1:36" ht="14.25"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</row>
    <row r="7" spans="1:36" ht="15.75" customHeight="1">
      <c r="B7" s="229" t="s">
        <v>496</v>
      </c>
      <c r="C7" s="202"/>
      <c r="D7" s="202"/>
      <c r="E7" s="202"/>
      <c r="F7" s="203"/>
      <c r="G7" s="238" t="s">
        <v>497</v>
      </c>
      <c r="H7" s="202"/>
      <c r="I7" s="202"/>
      <c r="J7" s="202"/>
      <c r="K7" s="202"/>
      <c r="L7" s="203"/>
      <c r="M7" s="260" t="s">
        <v>498</v>
      </c>
      <c r="N7" s="209"/>
      <c r="O7" s="253" t="s">
        <v>499</v>
      </c>
      <c r="P7" s="208"/>
      <c r="Q7" s="208"/>
      <c r="R7" s="209"/>
      <c r="S7" s="261"/>
      <c r="T7" s="116"/>
      <c r="U7" s="7"/>
      <c r="V7" s="262">
        <v>35</v>
      </c>
      <c r="W7" s="209"/>
    </row>
    <row r="8" spans="1:36" ht="15.75" customHeight="1">
      <c r="B8" s="229" t="s">
        <v>500</v>
      </c>
      <c r="C8" s="202"/>
      <c r="D8" s="202"/>
      <c r="E8" s="202"/>
      <c r="F8" s="203"/>
      <c r="G8" s="237" t="s">
        <v>501</v>
      </c>
      <c r="H8" s="202"/>
      <c r="I8" s="202"/>
      <c r="J8" s="202"/>
      <c r="K8" s="202"/>
      <c r="L8" s="203"/>
      <c r="M8" s="210"/>
      <c r="N8" s="212"/>
      <c r="O8" s="210"/>
      <c r="P8" s="211"/>
      <c r="Q8" s="211"/>
      <c r="R8" s="212"/>
      <c r="S8" s="198"/>
      <c r="T8" s="116"/>
      <c r="U8" s="7"/>
      <c r="V8" s="227"/>
      <c r="W8" s="214"/>
    </row>
    <row r="9" spans="1:36" ht="15.75" customHeight="1">
      <c r="B9" s="229" t="s">
        <v>502</v>
      </c>
      <c r="C9" s="202"/>
      <c r="D9" s="202"/>
      <c r="E9" s="202"/>
      <c r="F9" s="203"/>
      <c r="G9" s="238" t="s">
        <v>503</v>
      </c>
      <c r="H9" s="202"/>
      <c r="I9" s="202"/>
      <c r="J9" s="202"/>
      <c r="K9" s="202"/>
      <c r="L9" s="203"/>
      <c r="M9" s="231" t="s">
        <v>504</v>
      </c>
      <c r="N9" s="203"/>
      <c r="O9" s="239" t="s">
        <v>505</v>
      </c>
      <c r="P9" s="202"/>
      <c r="Q9" s="202"/>
      <c r="R9" s="203"/>
      <c r="S9" s="198"/>
      <c r="T9" s="116"/>
      <c r="U9" s="7"/>
      <c r="V9" s="227"/>
      <c r="W9" s="214"/>
    </row>
    <row r="10" spans="1:36" ht="15.75" customHeight="1">
      <c r="B10" s="229" t="s">
        <v>506</v>
      </c>
      <c r="C10" s="202"/>
      <c r="D10" s="202"/>
      <c r="E10" s="202"/>
      <c r="F10" s="203"/>
      <c r="G10" s="240" t="str">
        <f>+'5°B'!D7</f>
        <v>5°</v>
      </c>
      <c r="H10" s="202"/>
      <c r="I10" s="202"/>
      <c r="J10" s="202"/>
      <c r="K10" s="202"/>
      <c r="L10" s="203"/>
      <c r="M10" s="241" t="s">
        <v>507</v>
      </c>
      <c r="N10" s="203"/>
      <c r="O10" s="240" t="str">
        <f>+'5°B'!D8</f>
        <v>B</v>
      </c>
      <c r="P10" s="202"/>
      <c r="Q10" s="202"/>
      <c r="R10" s="203"/>
      <c r="S10" s="198"/>
      <c r="T10" s="116"/>
      <c r="U10" s="7"/>
      <c r="V10" s="227"/>
      <c r="W10" s="214"/>
    </row>
    <row r="11" spans="1:36" ht="15.75" customHeight="1">
      <c r="B11" s="229" t="s">
        <v>508</v>
      </c>
      <c r="C11" s="202"/>
      <c r="D11" s="202"/>
      <c r="E11" s="202"/>
      <c r="F11" s="203"/>
      <c r="G11" s="230"/>
      <c r="H11" s="202"/>
      <c r="I11" s="202"/>
      <c r="J11" s="202"/>
      <c r="K11" s="203"/>
      <c r="L11" s="178" t="s">
        <v>509</v>
      </c>
      <c r="M11" s="263"/>
      <c r="N11" s="202"/>
      <c r="O11" s="202"/>
      <c r="P11" s="202"/>
      <c r="Q11" s="202"/>
      <c r="R11" s="203"/>
      <c r="S11" s="198"/>
      <c r="T11" s="116"/>
      <c r="U11" s="7"/>
      <c r="V11" s="227"/>
      <c r="W11" s="214"/>
    </row>
    <row r="12" spans="1:36" ht="33.75" customHeight="1">
      <c r="B12" s="231" t="s">
        <v>510</v>
      </c>
      <c r="C12" s="202"/>
      <c r="D12" s="202"/>
      <c r="E12" s="202"/>
      <c r="F12" s="203"/>
      <c r="G12" s="179" t="str">
        <f>IFERROR(VLOOKUP(V7,'5°B'!A13:CA47,2,0),"")</f>
        <v>YUMBATO</v>
      </c>
      <c r="H12" s="180"/>
      <c r="I12" s="180" t="str">
        <f>IFERROR(VLOOKUP(V7,'5°B'!A13:CA47,3,0),"")</f>
        <v>PAREDES</v>
      </c>
      <c r="J12" s="180"/>
      <c r="K12" s="180" t="str">
        <f>IFERROR(VLOOKUP(V7,'5°B'!A13:CA47,4,0),"")</f>
        <v>EMILY VALERY</v>
      </c>
      <c r="L12" s="180"/>
      <c r="M12" s="180"/>
      <c r="N12" s="180"/>
      <c r="O12" s="180"/>
      <c r="P12" s="180"/>
      <c r="Q12" s="180"/>
      <c r="R12" s="181"/>
      <c r="S12" s="198"/>
      <c r="T12" s="116"/>
      <c r="U12" s="7"/>
      <c r="V12" s="210"/>
      <c r="W12" s="212"/>
    </row>
    <row r="13" spans="1:36" ht="33.75" customHeight="1">
      <c r="B13" s="231" t="s">
        <v>511</v>
      </c>
      <c r="C13" s="202"/>
      <c r="D13" s="202"/>
      <c r="E13" s="202"/>
      <c r="F13" s="203"/>
      <c r="G13" s="229" t="str">
        <f>+'5°B'!C10</f>
        <v>PROF. NATALIA HUAMÁN CARDICELIS</v>
      </c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3"/>
      <c r="S13" s="199"/>
      <c r="T13" s="116"/>
      <c r="U13" s="7"/>
      <c r="V13" s="264" t="s">
        <v>512</v>
      </c>
      <c r="W13" s="209"/>
      <c r="X13" s="7"/>
    </row>
    <row r="14" spans="1:36" ht="15" customHeight="1"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7"/>
      <c r="V14" s="227"/>
      <c r="W14" s="214"/>
      <c r="X14" s="7"/>
    </row>
    <row r="15" spans="1:36" ht="68.25" customHeight="1">
      <c r="B15" s="233" t="s">
        <v>513</v>
      </c>
      <c r="C15" s="234" t="s">
        <v>514</v>
      </c>
      <c r="D15" s="208"/>
      <c r="E15" s="208"/>
      <c r="F15" s="209"/>
      <c r="G15" s="257" t="s">
        <v>515</v>
      </c>
      <c r="H15" s="202"/>
      <c r="I15" s="202"/>
      <c r="J15" s="202"/>
      <c r="K15" s="203"/>
      <c r="L15" s="257" t="s">
        <v>516</v>
      </c>
      <c r="M15" s="202"/>
      <c r="N15" s="202"/>
      <c r="O15" s="203"/>
      <c r="P15" s="257" t="s">
        <v>517</v>
      </c>
      <c r="Q15" s="202"/>
      <c r="R15" s="202"/>
      <c r="S15" s="203"/>
      <c r="T15" s="116"/>
      <c r="U15" s="7"/>
      <c r="V15" s="210"/>
      <c r="W15" s="212"/>
      <c r="X15" s="7"/>
    </row>
    <row r="16" spans="1:36" ht="57.75" customHeight="1">
      <c r="B16" s="199"/>
      <c r="C16" s="210"/>
      <c r="D16" s="211"/>
      <c r="E16" s="211"/>
      <c r="F16" s="212"/>
      <c r="G16" s="182" t="s">
        <v>518</v>
      </c>
      <c r="H16" s="242" t="s">
        <v>519</v>
      </c>
      <c r="I16" s="202"/>
      <c r="J16" s="202"/>
      <c r="K16" s="203"/>
      <c r="L16" s="182" t="s">
        <v>518</v>
      </c>
      <c r="M16" s="242" t="s">
        <v>519</v>
      </c>
      <c r="N16" s="202"/>
      <c r="O16" s="203"/>
      <c r="P16" s="182" t="s">
        <v>518</v>
      </c>
      <c r="Q16" s="242" t="s">
        <v>519</v>
      </c>
      <c r="R16" s="202"/>
      <c r="S16" s="203"/>
      <c r="T16" s="116"/>
      <c r="U16" s="7"/>
      <c r="V16" s="184"/>
      <c r="W16" s="7"/>
      <c r="X16" s="7"/>
    </row>
    <row r="17" spans="2:24" ht="158.25" customHeight="1">
      <c r="B17" s="235" t="s">
        <v>520</v>
      </c>
      <c r="C17" s="232" t="s">
        <v>521</v>
      </c>
      <c r="D17" s="202"/>
      <c r="E17" s="202"/>
      <c r="F17" s="203"/>
      <c r="G17" s="185" t="str">
        <f>IFERROR(VLOOKUP(V7,'5°B'!A12:CA47,6,0),"")</f>
        <v>A</v>
      </c>
      <c r="H17" s="242" t="str">
        <f>IFERROR(VLOOKUP(V7,'5°B'!A12:CA47,7,0),"")</f>
        <v>El estudiante, demostro lograr la competencia a traves del desarrollo de todas las actividades programadas</v>
      </c>
      <c r="I17" s="202"/>
      <c r="J17" s="202"/>
      <c r="K17" s="203"/>
      <c r="L17" s="185" t="str">
        <f>IFERROR(VLOOKUP(V7,'5°B'!A48:BV127,6,0),"")</f>
        <v/>
      </c>
      <c r="M17" s="242" t="str">
        <f>IFERROR(VLOOKUP(V7,'5°B'!A48:BV127,7,0),"")</f>
        <v/>
      </c>
      <c r="N17" s="202"/>
      <c r="O17" s="203"/>
      <c r="P17" s="186" t="s">
        <v>522</v>
      </c>
      <c r="Q17" s="242"/>
      <c r="R17" s="202"/>
      <c r="S17" s="203"/>
      <c r="T17" s="116"/>
      <c r="U17" s="7"/>
      <c r="V17" s="184"/>
      <c r="W17" s="7"/>
      <c r="X17" s="7"/>
    </row>
    <row r="18" spans="2:24" ht="162" customHeight="1">
      <c r="B18" s="199"/>
      <c r="C18" s="232" t="s">
        <v>523</v>
      </c>
      <c r="D18" s="202"/>
      <c r="E18" s="202"/>
      <c r="F18" s="203"/>
      <c r="G18" s="185" t="str">
        <f>IFERROR(VLOOKUP(V7,'5°B'!A12:CA47,8,0),"")</f>
        <v>A</v>
      </c>
      <c r="H18" s="242" t="str">
        <f>IFERROR(VLOOKUP(V7,'5°B'!A12:CA47,9,0),"")</f>
        <v>El estudiante, demostro lograr la competencia a traves del desarrollo de todas las actividades programadas</v>
      </c>
      <c r="I18" s="202"/>
      <c r="J18" s="202"/>
      <c r="K18" s="203"/>
      <c r="L18" s="185" t="str">
        <f>IFERROR(VLOOKUP(V7,'5°B'!A48:BV127,8,0),"")</f>
        <v/>
      </c>
      <c r="M18" s="242" t="str">
        <f>IFERROR(VLOOKUP(V7,'5°B'!A48:BV127,9,0),"")</f>
        <v/>
      </c>
      <c r="N18" s="202"/>
      <c r="O18" s="203"/>
      <c r="P18" s="187" t="s">
        <v>522</v>
      </c>
      <c r="Q18" s="242" t="s">
        <v>522</v>
      </c>
      <c r="R18" s="202"/>
      <c r="S18" s="203"/>
      <c r="T18" s="116"/>
      <c r="U18" s="7"/>
      <c r="V18" s="184"/>
      <c r="W18" s="7"/>
      <c r="X18" s="7"/>
    </row>
    <row r="19" spans="2:24" ht="145.5" customHeight="1">
      <c r="B19" s="236" t="s">
        <v>3</v>
      </c>
      <c r="C19" s="232" t="s">
        <v>524</v>
      </c>
      <c r="D19" s="202"/>
      <c r="E19" s="202"/>
      <c r="F19" s="203"/>
      <c r="G19" s="185" t="str">
        <f>IFERROR(VLOOKUP(V7,'5°B'!A12:CA47,11,0),"")</f>
        <v>A</v>
      </c>
      <c r="H19" s="242" t="str">
        <f>IFERROR(VLOOKUP(V7,'5°B'!A12:CA47,12,0),"")</f>
        <v>Demuestra un manejo satisfactorio de la competencia</v>
      </c>
      <c r="I19" s="202"/>
      <c r="J19" s="202"/>
      <c r="K19" s="203"/>
      <c r="L19" s="185" t="str">
        <f>IFERROR(VLOOKUP(V7,'5°B'!A48:BV127,11,0),"")</f>
        <v/>
      </c>
      <c r="M19" s="242" t="str">
        <f>IFERROR(VLOOKUP(V7,'5°B'!A48:BV127,12,0),"")</f>
        <v/>
      </c>
      <c r="N19" s="202"/>
      <c r="O19" s="203"/>
      <c r="P19" s="187" t="s">
        <v>522</v>
      </c>
      <c r="Q19" s="242" t="s">
        <v>522</v>
      </c>
      <c r="R19" s="202"/>
      <c r="S19" s="203"/>
      <c r="T19" s="116"/>
      <c r="U19" s="7"/>
      <c r="V19" s="7"/>
      <c r="W19" s="7"/>
      <c r="X19" s="7"/>
    </row>
    <row r="20" spans="2:24" ht="154.5" customHeight="1">
      <c r="B20" s="198"/>
      <c r="C20" s="232" t="s">
        <v>525</v>
      </c>
      <c r="D20" s="202"/>
      <c r="E20" s="202"/>
      <c r="F20" s="203"/>
      <c r="G20" s="185" t="str">
        <f>IFERROR(VLOOKUP(V7,'5°B'!A12:CA47,13,0),"")</f>
        <v>A</v>
      </c>
      <c r="H20" s="242" t="str">
        <f>IFERROR(VLOOKUP(V7,'5°B'!A12:CA47,14,0),"")</f>
        <v>Demuestra un manejo satisfactorio de la competencia</v>
      </c>
      <c r="I20" s="202"/>
      <c r="J20" s="202"/>
      <c r="K20" s="203"/>
      <c r="L20" s="185" t="str">
        <f>IFERROR(VLOOKUP(V7,'5°B'!A48:BV127,13,0),"")</f>
        <v/>
      </c>
      <c r="M20" s="242" t="str">
        <f>IFERROR(VLOOKUP(V7,'5°B'!A48:BV127,14,0),"")</f>
        <v/>
      </c>
      <c r="N20" s="202"/>
      <c r="O20" s="203"/>
      <c r="P20" s="187" t="s">
        <v>522</v>
      </c>
      <c r="Q20" s="242" t="s">
        <v>522</v>
      </c>
      <c r="R20" s="202"/>
      <c r="S20" s="203"/>
      <c r="T20" s="116"/>
      <c r="U20" s="7"/>
      <c r="V20" s="7"/>
      <c r="W20" s="7"/>
      <c r="X20" s="7"/>
    </row>
    <row r="21" spans="2:24" ht="168" customHeight="1">
      <c r="B21" s="199"/>
      <c r="C21" s="232" t="s">
        <v>526</v>
      </c>
      <c r="D21" s="202"/>
      <c r="E21" s="202"/>
      <c r="F21" s="203"/>
      <c r="G21" s="185" t="str">
        <f>IFERROR(VLOOKUP(V7,'5°B'!A12:CA47,15,0),"")</f>
        <v>A</v>
      </c>
      <c r="H21" s="242" t="str">
        <f>IFERROR(VLOOKUP(V7,'5°B'!A12:CA47,16,0),"")</f>
        <v>Demuestra un manejo satisfactorio de la competencia</v>
      </c>
      <c r="I21" s="202"/>
      <c r="J21" s="202"/>
      <c r="K21" s="203"/>
      <c r="L21" s="185" t="str">
        <f>IFERROR(VLOOKUP(V7,'5°B'!A48:BV127,15,0),"")</f>
        <v/>
      </c>
      <c r="M21" s="242" t="str">
        <f>IFERROR(VLOOKUP(V7,'5°B'!A48:BV127,16,0),"")</f>
        <v/>
      </c>
      <c r="N21" s="202"/>
      <c r="O21" s="203"/>
      <c r="P21" s="187" t="s">
        <v>522</v>
      </c>
      <c r="Q21" s="242" t="s">
        <v>522</v>
      </c>
      <c r="R21" s="202"/>
      <c r="S21" s="203"/>
      <c r="T21" s="116"/>
      <c r="U21" s="116"/>
      <c r="V21" s="116"/>
      <c r="W21" s="116"/>
    </row>
    <row r="22" spans="2:24" ht="137.25" customHeight="1">
      <c r="B22" s="236" t="s">
        <v>527</v>
      </c>
      <c r="C22" s="232" t="s">
        <v>528</v>
      </c>
      <c r="D22" s="202"/>
      <c r="E22" s="202"/>
      <c r="F22" s="203"/>
      <c r="G22" s="185" t="str">
        <f>IFERROR(VLOOKUP(V7,'5°B'!A12:CA47,18,0),"")</f>
        <v>A</v>
      </c>
      <c r="H22" s="242" t="str">
        <f>IFERROR(VLOOKUP(V7,'5°B'!A12:CA47,19,0),"")</f>
        <v>Te desenvuelve de manera autónoma en la práctica de la carrera de velocidad y la técnica de entrega del testimonio en la carrera de relevos.</v>
      </c>
      <c r="I22" s="202"/>
      <c r="J22" s="202"/>
      <c r="K22" s="203"/>
      <c r="L22" s="185" t="str">
        <f>IFERROR(VLOOKUP(AV7,'5°B'!A48:BV127,18,0),"")</f>
        <v/>
      </c>
      <c r="M22" s="242" t="str">
        <f>IFERROR(VLOOKUP(V7,'5°B'!A48:BV127,19,0),"")</f>
        <v/>
      </c>
      <c r="N22" s="202"/>
      <c r="O22" s="203"/>
      <c r="P22" s="187" t="s">
        <v>522</v>
      </c>
      <c r="Q22" s="242" t="s">
        <v>522</v>
      </c>
      <c r="R22" s="202"/>
      <c r="S22" s="203"/>
      <c r="T22" s="116"/>
      <c r="U22" s="116"/>
      <c r="V22" s="116"/>
      <c r="W22" s="116"/>
    </row>
    <row r="23" spans="2:24" ht="138.75" customHeight="1">
      <c r="B23" s="198"/>
      <c r="C23" s="232" t="s">
        <v>529</v>
      </c>
      <c r="D23" s="202"/>
      <c r="E23" s="202"/>
      <c r="F23" s="203"/>
      <c r="G23" s="185" t="str">
        <f>IFERROR(VLOOKUP(V7,'5°B'!A12:CA47,20,0),"")</f>
        <v>A</v>
      </c>
      <c r="H23" s="242" t="str">
        <f>IFERROR(VLOOKUP(V7,'5°B'!A12:CA47,21,0),"")</f>
        <v>Estableces soluciones en los juegos predeportivas aplicados al fútbol, poniendo en práctica al equipo.</v>
      </c>
      <c r="I23" s="202"/>
      <c r="J23" s="202"/>
      <c r="K23" s="203"/>
      <c r="L23" s="185" t="str">
        <f>IFERROR(VLOOKUP(V7,'5°B'!A48:BV127,20,0),"")</f>
        <v/>
      </c>
      <c r="M23" s="242" t="str">
        <f>IFERROR(VLOOKUP(V7,'5°B'!A48:BV127,21,0),"")</f>
        <v/>
      </c>
      <c r="N23" s="202"/>
      <c r="O23" s="203"/>
      <c r="P23" s="187" t="s">
        <v>522</v>
      </c>
      <c r="Q23" s="242" t="s">
        <v>522</v>
      </c>
      <c r="R23" s="202"/>
      <c r="S23" s="203"/>
      <c r="T23" s="116"/>
      <c r="U23" s="116"/>
      <c r="V23" s="116"/>
      <c r="W23" s="116"/>
    </row>
    <row r="24" spans="2:24" ht="132.75" customHeight="1">
      <c r="B24" s="199"/>
      <c r="C24" s="232" t="s">
        <v>530</v>
      </c>
      <c r="D24" s="202"/>
      <c r="E24" s="202"/>
      <c r="F24" s="203"/>
      <c r="G24" s="188" t="str">
        <f>IFERROR(VLOOKUP(V7,'5°B'!A12:CA47,22,0),"")</f>
        <v>A</v>
      </c>
      <c r="H24" s="242" t="str">
        <f>IFERROR(VLOOKUP(V7,'5°B'!A12:CA47,23,0),"")</f>
        <v>Promueves prácticas para el cuidado de tu salud, al demostrar tus habilidades motrices en el salto alto, demostrando la técnica Fosbury Flop.</v>
      </c>
      <c r="I24" s="202"/>
      <c r="J24" s="202"/>
      <c r="K24" s="203"/>
      <c r="L24" s="188" t="str">
        <f>IFERROR(VLOOKUP(V7,'5°B'!A48:BV127,22,0),"")</f>
        <v/>
      </c>
      <c r="M24" s="242" t="str">
        <f>IFERROR(VLOOKUP(V7,'5°B'!A48:BV127,23,0),"")</f>
        <v/>
      </c>
      <c r="N24" s="202"/>
      <c r="O24" s="203"/>
      <c r="P24" s="183" t="s">
        <v>522</v>
      </c>
      <c r="Q24" s="242" t="s">
        <v>522</v>
      </c>
      <c r="R24" s="202"/>
      <c r="S24" s="203"/>
      <c r="T24" s="116"/>
      <c r="U24" s="116"/>
      <c r="V24" s="116"/>
      <c r="W24" s="116"/>
    </row>
    <row r="25" spans="2:24" ht="129" customHeight="1">
      <c r="B25" s="243" t="s">
        <v>5</v>
      </c>
      <c r="C25" s="232" t="s">
        <v>531</v>
      </c>
      <c r="D25" s="202"/>
      <c r="E25" s="202"/>
      <c r="F25" s="203"/>
      <c r="G25" s="185" t="str">
        <f>IFERROR(VLOOKUP(V7,'5°B'!A12:CA47,25,0),"")</f>
        <v>C</v>
      </c>
      <c r="H25" s="242" t="str">
        <f>IFERROR(VLOOKUP(V7,'5°B'!A12:CA47,26,0),"")</f>
        <v>Tiene dificultades al crear proyectos artísticos</v>
      </c>
      <c r="I25" s="202"/>
      <c r="J25" s="202"/>
      <c r="K25" s="203"/>
      <c r="L25" s="185" t="str">
        <f>IFERROR(VLOOKUP(V7,'5°B'!A48:BV127,25,0),"")</f>
        <v/>
      </c>
      <c r="M25" s="242" t="str">
        <f>IFERROR(VLOOKUP(V7,'5°B'!A48:BV127,26,0),"")</f>
        <v/>
      </c>
      <c r="N25" s="202"/>
      <c r="O25" s="203"/>
      <c r="P25" s="187" t="s">
        <v>522</v>
      </c>
      <c r="Q25" s="242" t="s">
        <v>522</v>
      </c>
      <c r="R25" s="202"/>
      <c r="S25" s="203"/>
      <c r="T25" s="116"/>
      <c r="U25" s="116"/>
      <c r="V25" s="116"/>
      <c r="W25" s="116"/>
    </row>
    <row r="26" spans="2:24" ht="145.5" customHeight="1">
      <c r="B26" s="199"/>
      <c r="C26" s="232" t="s">
        <v>532</v>
      </c>
      <c r="D26" s="202"/>
      <c r="E26" s="202"/>
      <c r="F26" s="203"/>
      <c r="G26" s="185" t="str">
        <f>IFERROR(VLOOKUP(V7,'5°B'!A12:CA47,27,0),"")</f>
        <v>C</v>
      </c>
      <c r="H26" s="242" t="str">
        <f>IFERROR(VLOOKUP(V7,'5°B'!A12:CA47,28,0),"")</f>
        <v>Tiene dificultades al crear proyectos artísticos</v>
      </c>
      <c r="I26" s="202"/>
      <c r="J26" s="202"/>
      <c r="K26" s="203"/>
      <c r="L26" s="185" t="str">
        <f>IFERROR(VLOOKUP(V7,'5°B'!A48:BV127,27,0),"")</f>
        <v/>
      </c>
      <c r="M26" s="242" t="str">
        <f>IFERROR(VLOOKUP(V7,'5°B'!A48:BV127,28,0),"")</f>
        <v/>
      </c>
      <c r="N26" s="202"/>
      <c r="O26" s="203"/>
      <c r="P26" s="187" t="s">
        <v>522</v>
      </c>
      <c r="Q26" s="242" t="s">
        <v>522</v>
      </c>
      <c r="R26" s="202"/>
      <c r="S26" s="203"/>
      <c r="T26" s="116"/>
      <c r="U26" s="116"/>
      <c r="V26" s="116"/>
      <c r="W26" s="116"/>
    </row>
    <row r="27" spans="2:24" ht="150.75" customHeight="1">
      <c r="B27" s="236" t="s">
        <v>6</v>
      </c>
      <c r="C27" s="232" t="s">
        <v>533</v>
      </c>
      <c r="D27" s="202"/>
      <c r="E27" s="202"/>
      <c r="F27" s="203"/>
      <c r="G27" s="185" t="str">
        <f>IFERROR(VLOOKUP(V7,'5°B'!A12:CA47,30,0),"")</f>
        <v>B</v>
      </c>
      <c r="H27" s="242" t="str">
        <f>IFERROR(VLOOKUP(V7,'5°B'!A12:CA47,31,0),"")</f>
        <v>Expresa sus ideas y emociones, sin embargo le falta orden al desarrollar sus ideas y adecuar su texto al propósito comunicativo.</v>
      </c>
      <c r="I27" s="202"/>
      <c r="J27" s="202"/>
      <c r="K27" s="203"/>
      <c r="L27" s="185" t="str">
        <f>IFERROR(VLOOKUP(V7,'5°B'!A48:BV127,30,0),"")</f>
        <v/>
      </c>
      <c r="M27" s="242" t="str">
        <f>IFERROR(VLOOKUP(V7,'5°B'!A48:BV127,31,0),"")</f>
        <v/>
      </c>
      <c r="N27" s="202"/>
      <c r="O27" s="203"/>
      <c r="P27" s="187" t="s">
        <v>522</v>
      </c>
      <c r="Q27" s="242" t="s">
        <v>522</v>
      </c>
      <c r="R27" s="202"/>
      <c r="S27" s="203"/>
      <c r="T27" s="116"/>
      <c r="U27" s="116"/>
      <c r="V27" s="116"/>
      <c r="W27" s="116"/>
    </row>
    <row r="28" spans="2:24" ht="175.5" customHeight="1">
      <c r="B28" s="198"/>
      <c r="C28" s="232" t="s">
        <v>534</v>
      </c>
      <c r="D28" s="202"/>
      <c r="E28" s="202"/>
      <c r="F28" s="203"/>
      <c r="G28" s="185" t="str">
        <f>IFERROR(VLOOKUP(V7,'5°B'!A12:CA47,32,0),"")</f>
        <v>B</v>
      </c>
      <c r="H28" s="242" t="str">
        <f>IFERROR(VLOOKUP(V7,'5°B'!A12:CA47,33,0),"")</f>
        <v>Obtiene informacion relevante, explica el tema y los usbtemas, sin embargo falta inferir el sentido global del texto.</v>
      </c>
      <c r="I28" s="202"/>
      <c r="J28" s="202"/>
      <c r="K28" s="203"/>
      <c r="L28" s="185" t="str">
        <f>IFERROR(VLOOKUP(V7,'5°B'!A48:BV127,32,0),"")</f>
        <v/>
      </c>
      <c r="M28" s="242" t="str">
        <f>IFERROR(VLOOKUP(V7,'5°B'!A48:BV127,33,0),"")</f>
        <v/>
      </c>
      <c r="N28" s="202"/>
      <c r="O28" s="203"/>
      <c r="P28" s="187" t="s">
        <v>522</v>
      </c>
      <c r="Q28" s="242" t="s">
        <v>522</v>
      </c>
      <c r="R28" s="202"/>
      <c r="S28" s="203"/>
      <c r="T28" s="116"/>
      <c r="U28" s="116"/>
      <c r="V28" s="116"/>
      <c r="W28" s="116"/>
    </row>
    <row r="29" spans="2:24" ht="180.75" customHeight="1">
      <c r="B29" s="199"/>
      <c r="C29" s="232" t="s">
        <v>535</v>
      </c>
      <c r="D29" s="202"/>
      <c r="E29" s="202"/>
      <c r="F29" s="203"/>
      <c r="G29" s="185" t="str">
        <f>IFERROR(VLOOKUP(V7,'5°B'!A13:CA47,34,0),"")</f>
        <v>B</v>
      </c>
      <c r="H29" s="242" t="str">
        <f>IFERROR(VLOOKUP(V7,'5°B'!A12:CA47,35,0),"")</f>
        <v>Escribe textos diversos adecuandose al destinatario y tipo textual, sin embargo falta desarrollar las ideas en forma ordenada y el uso de vocabulario adecuado.</v>
      </c>
      <c r="I29" s="202"/>
      <c r="J29" s="202"/>
      <c r="K29" s="203"/>
      <c r="L29" s="185" t="str">
        <f>IFERROR(VLOOKUP(V7,'5°B'!A48:BV127,34,0),"")</f>
        <v/>
      </c>
      <c r="M29" s="242" t="str">
        <f>IFERROR(VLOOKUP(V7,'5°B'!A48:BV127,35,0),"")</f>
        <v/>
      </c>
      <c r="N29" s="202"/>
      <c r="O29" s="203"/>
      <c r="P29" s="187" t="s">
        <v>522</v>
      </c>
      <c r="Q29" s="242" t="s">
        <v>522</v>
      </c>
      <c r="R29" s="202"/>
      <c r="S29" s="203"/>
      <c r="T29" s="116"/>
      <c r="U29" s="116"/>
      <c r="V29" s="116"/>
      <c r="W29" s="116"/>
    </row>
    <row r="30" spans="2:24" ht="173.25" customHeight="1">
      <c r="B30" s="236" t="s">
        <v>536</v>
      </c>
      <c r="C30" s="232" t="s">
        <v>537</v>
      </c>
      <c r="D30" s="202"/>
      <c r="E30" s="202"/>
      <c r="F30" s="203"/>
      <c r="G30" s="185" t="str">
        <f>IFERROR(VLOOKUP(V7,'5°B'!A12:CA47,37,0),"")</f>
        <v>A</v>
      </c>
      <c r="H30" s="242" t="str">
        <f>IFERROR(VLOOKUP(V7,'5°B'!A12:CA47,38,0),"")</f>
        <v>El estudiante se comunica en inglés con vocabulario apropiado. El volumen y la entonación son adecuados en la pronunciación de los vocabularios.</v>
      </c>
      <c r="I30" s="202"/>
      <c r="J30" s="202"/>
      <c r="K30" s="203"/>
      <c r="L30" s="185" t="str">
        <f>IFERROR(VLOOKUP(V7,'5°B'!A48:BV127,37,0),"")</f>
        <v/>
      </c>
      <c r="M30" s="242" t="str">
        <f>IFERROR(VLOOKUP(V7,'5°B'!A48:BV127,38,0),"")</f>
        <v/>
      </c>
      <c r="N30" s="202"/>
      <c r="O30" s="203"/>
      <c r="P30" s="187" t="s">
        <v>522</v>
      </c>
      <c r="Q30" s="242" t="s">
        <v>522</v>
      </c>
      <c r="R30" s="202"/>
      <c r="S30" s="203"/>
      <c r="T30" s="116"/>
      <c r="U30" s="116"/>
      <c r="V30" s="116"/>
      <c r="W30" s="116"/>
    </row>
    <row r="31" spans="2:24" ht="194.25" customHeight="1">
      <c r="B31" s="198"/>
      <c r="C31" s="232" t="s">
        <v>538</v>
      </c>
      <c r="D31" s="202"/>
      <c r="E31" s="202"/>
      <c r="F31" s="203"/>
      <c r="G31" s="185" t="str">
        <f>IFERROR(VLOOKUP(V7,'5°B'!A12:CA47,39,0),"")</f>
        <v>A</v>
      </c>
      <c r="H31" s="242" t="str">
        <f>IFERROR(VLOOKUP(V7,'5°B'!A12:CA47,40,0),"")</f>
        <v xml:space="preserve">El estudiante comprende los textos que lee en inglés, reconociendo relaciones lógicas (Clarroom language, All about me, the places) en la información entregada. </v>
      </c>
      <c r="I31" s="202"/>
      <c r="J31" s="202"/>
      <c r="K31" s="203"/>
      <c r="L31" s="185" t="str">
        <f>IFERROR(VLOOKUP(V7,'5°B'!A48:BV127,39,0),"")</f>
        <v/>
      </c>
      <c r="M31" s="242" t="str">
        <f>IFERROR(VLOOKUP(V7,'5°B'!A48:BV127,40,0),"")</f>
        <v/>
      </c>
      <c r="N31" s="202"/>
      <c r="O31" s="203"/>
      <c r="P31" s="187" t="s">
        <v>522</v>
      </c>
      <c r="Q31" s="242" t="s">
        <v>522</v>
      </c>
      <c r="R31" s="202"/>
      <c r="S31" s="203"/>
      <c r="T31" s="116"/>
      <c r="U31" s="116"/>
      <c r="V31" s="116"/>
      <c r="W31" s="116"/>
    </row>
    <row r="32" spans="2:24" ht="190.5" customHeight="1">
      <c r="B32" s="199"/>
      <c r="C32" s="232" t="s">
        <v>539</v>
      </c>
      <c r="D32" s="202"/>
      <c r="E32" s="202"/>
      <c r="F32" s="203"/>
      <c r="G32" s="185" t="str">
        <f>IFERROR(VLOOKUP(V7,'5°B'!A12:CA47,41,0),"")</f>
        <v>A</v>
      </c>
      <c r="H32" s="242" t="str">
        <f>IFERROR(VLOOKUP(V7,'5°B'!A12:CA47,42,0),"")</f>
        <v>El estudiante escribe oraciones en inglés, relacionando sus ideas con vocabulario cotidiano y construcciones gramaticales simples.</v>
      </c>
      <c r="I32" s="202"/>
      <c r="J32" s="202"/>
      <c r="K32" s="203"/>
      <c r="L32" s="185" t="str">
        <f>IFERROR(VLOOKUP(V7,'5°B'!A48:BV127,41,0),"")</f>
        <v/>
      </c>
      <c r="M32" s="242" t="str">
        <f>IFERROR(VLOOKUP(V7,'5°B'!A48:BV127,42,0),"")</f>
        <v/>
      </c>
      <c r="N32" s="202"/>
      <c r="O32" s="203"/>
      <c r="P32" s="187" t="s">
        <v>522</v>
      </c>
      <c r="Q32" s="242" t="s">
        <v>522</v>
      </c>
      <c r="R32" s="202"/>
      <c r="S32" s="203"/>
      <c r="T32" s="116"/>
      <c r="U32" s="116"/>
      <c r="V32" s="116"/>
      <c r="W32" s="116"/>
    </row>
    <row r="33" spans="2:23" ht="180" customHeight="1">
      <c r="B33" s="236" t="s">
        <v>540</v>
      </c>
      <c r="C33" s="232" t="s">
        <v>541</v>
      </c>
      <c r="D33" s="202"/>
      <c r="E33" s="202"/>
      <c r="F33" s="203"/>
      <c r="G33" s="185" t="str">
        <f>IFERROR(VLOOKUP(V7,'5°B'!A12:CA47,44,0),"")</f>
        <v>C</v>
      </c>
      <c r="H33" s="242" t="str">
        <f>IFERROR(VLOOKUP(V7,'5°B'!A12:CA47,45,0),"")</f>
        <v>Se encuentra en inicio de aprendizaje</v>
      </c>
      <c r="I33" s="202"/>
      <c r="J33" s="202"/>
      <c r="K33" s="203"/>
      <c r="L33" s="185" t="str">
        <f>IFERROR(VLOOKUP(V7,'5°B'!A48:BV127,44,0),"")</f>
        <v/>
      </c>
      <c r="M33" s="242" t="str">
        <f>IFERROR(VLOOKUP(V7,'5°B'!A48:BV127,45,0),"")</f>
        <v/>
      </c>
      <c r="N33" s="202"/>
      <c r="O33" s="203"/>
      <c r="P33" s="187" t="s">
        <v>522</v>
      </c>
      <c r="Q33" s="242" t="s">
        <v>522</v>
      </c>
      <c r="R33" s="202"/>
      <c r="S33" s="203"/>
      <c r="T33" s="116"/>
      <c r="U33" s="116"/>
      <c r="V33" s="116"/>
      <c r="W33" s="116"/>
    </row>
    <row r="34" spans="2:23" ht="185.25" customHeight="1">
      <c r="B34" s="198"/>
      <c r="C34" s="232" t="s">
        <v>542</v>
      </c>
      <c r="D34" s="202"/>
      <c r="E34" s="202"/>
      <c r="F34" s="203"/>
      <c r="G34" s="185" t="str">
        <f>IFERROR(VLOOKUP(V7,'5°B'!A12:CA47,46,0),"")</f>
        <v>B</v>
      </c>
      <c r="H34" s="242" t="str">
        <f>IFERROR(VLOOKUP(V7,'5°B'!A12:CA47,47,0),"")</f>
        <v>Tiene dificultad en resolver un sistema de ecuaciones. No comprende el método de resolución y su interpretación</v>
      </c>
      <c r="I34" s="202"/>
      <c r="J34" s="202"/>
      <c r="K34" s="203"/>
      <c r="L34" s="185" t="str">
        <f>IFERROR(VLOOKUP(V7,'5°B'!A48:BV127,46,0),"")</f>
        <v/>
      </c>
      <c r="M34" s="242" t="str">
        <f>IFERROR(VLOOKUP(V7,'5°B'!A48:BV127,47,0),"")</f>
        <v/>
      </c>
      <c r="N34" s="202"/>
      <c r="O34" s="203"/>
      <c r="P34" s="187" t="s">
        <v>522</v>
      </c>
      <c r="Q34" s="242" t="s">
        <v>522</v>
      </c>
      <c r="R34" s="202"/>
      <c r="S34" s="203"/>
      <c r="T34" s="116"/>
      <c r="U34" s="116"/>
      <c r="V34" s="116"/>
      <c r="W34" s="116"/>
    </row>
    <row r="35" spans="2:23" ht="199.5" customHeight="1">
      <c r="B35" s="198"/>
      <c r="C35" s="232" t="s">
        <v>543</v>
      </c>
      <c r="D35" s="202"/>
      <c r="E35" s="202"/>
      <c r="F35" s="203"/>
      <c r="G35" s="185" t="str">
        <f>IFERROR(VLOOKUP(V7,'5°B'!A12:CA47,48,0),"")</f>
        <v>A</v>
      </c>
      <c r="H35" s="242" t="str">
        <f>IFERROR(VLOOKUP(V7,'5°B'!A12:CA47,49,0),"")</f>
        <v>Resuelve problemas sobre relaciones entre medidas de sus lados de un triángulo rectángulo. Tiene dificultad en determinar ángulos y lados</v>
      </c>
      <c r="I35" s="202"/>
      <c r="J35" s="202"/>
      <c r="K35" s="203"/>
      <c r="L35" s="185" t="str">
        <f>IFERROR(VLOOKUP(V7,'5°B'!A48:BV127,48,0),"")</f>
        <v/>
      </c>
      <c r="M35" s="242" t="str">
        <f>IFERROR(VLOOKUP(V7,'5°B'!A48:BV127,49,0),"")</f>
        <v/>
      </c>
      <c r="N35" s="202"/>
      <c r="O35" s="203"/>
      <c r="P35" s="187" t="s">
        <v>522</v>
      </c>
      <c r="Q35" s="242" t="s">
        <v>522</v>
      </c>
      <c r="R35" s="202"/>
      <c r="S35" s="203"/>
      <c r="T35" s="116"/>
      <c r="U35" s="116"/>
      <c r="V35" s="116"/>
      <c r="W35" s="116"/>
    </row>
    <row r="36" spans="2:23" ht="199.5" customHeight="1">
      <c r="B36" s="199"/>
      <c r="C36" s="232" t="s">
        <v>544</v>
      </c>
      <c r="D36" s="202"/>
      <c r="E36" s="202"/>
      <c r="F36" s="203"/>
      <c r="G36" s="185" t="str">
        <f>IFERROR(VLOOKUP(V7,'5°B'!A12:CA47,50,0),"")</f>
        <v>A</v>
      </c>
      <c r="H36" s="242" t="str">
        <f>IFERROR(VLOOKUP(V7,'5°B'!A12:CA47,51,0),"")</f>
        <v>Resuelve problemas sobre medida de tendencia central. Tiene dificultad en interpretar la informacion contenida</v>
      </c>
      <c r="I36" s="202"/>
      <c r="J36" s="202"/>
      <c r="K36" s="203"/>
      <c r="L36" s="185" t="str">
        <f>IFERROR(VLOOKUP(V7,'5°B'!A48:BV127,50,0),"")</f>
        <v/>
      </c>
      <c r="M36" s="242" t="str">
        <f>IFERROR(VLOOKUP(V7,'5°B'!A48:BV127,51,0),"")</f>
        <v/>
      </c>
      <c r="N36" s="202"/>
      <c r="O36" s="203"/>
      <c r="P36" s="187" t="s">
        <v>522</v>
      </c>
      <c r="Q36" s="242" t="s">
        <v>522</v>
      </c>
      <c r="R36" s="202"/>
      <c r="S36" s="203"/>
      <c r="T36" s="116"/>
      <c r="U36" s="116"/>
      <c r="V36" s="116"/>
      <c r="W36" s="116"/>
    </row>
    <row r="37" spans="2:23" ht="199.5" customHeight="1">
      <c r="B37" s="236" t="s">
        <v>545</v>
      </c>
      <c r="C37" s="232" t="s">
        <v>546</v>
      </c>
      <c r="D37" s="202"/>
      <c r="E37" s="202"/>
      <c r="F37" s="203"/>
      <c r="G37" s="185" t="str">
        <f>IFERROR(VLOOKUP(V7,'5°B'!A12:CA47,53,0),"")</f>
        <v>B</v>
      </c>
      <c r="H37" s="242" t="str">
        <f>IFERROR(VLOOKUP(V7,'5°B'!A12:CA47,54,0),"")</f>
        <v xml:space="preserve">El estudiante tuvo un desempeño regular al esarrollar las actividades programadas </v>
      </c>
      <c r="I37" s="202"/>
      <c r="J37" s="202"/>
      <c r="K37" s="203"/>
      <c r="L37" s="185" t="str">
        <f>IFERROR(VLOOKUP(V7,'5°B'!A48:BV127,53,0),"")</f>
        <v/>
      </c>
      <c r="M37" s="242" t="str">
        <f>IFERROR(VLOOKUP(V7,'5°B'!A48:BV127,54,0),"")</f>
        <v/>
      </c>
      <c r="N37" s="202"/>
      <c r="O37" s="203"/>
      <c r="P37" s="187" t="s">
        <v>522</v>
      </c>
      <c r="Q37" s="242" t="s">
        <v>522</v>
      </c>
      <c r="R37" s="202"/>
      <c r="S37" s="203"/>
      <c r="T37" s="116"/>
      <c r="U37" s="116"/>
      <c r="V37" s="116"/>
      <c r="W37" s="116"/>
    </row>
    <row r="38" spans="2:23" ht="199.5" customHeight="1">
      <c r="B38" s="198"/>
      <c r="C38" s="232" t="s">
        <v>547</v>
      </c>
      <c r="D38" s="202"/>
      <c r="E38" s="202"/>
      <c r="F38" s="203"/>
      <c r="G38" s="185" t="str">
        <f>IFERROR(VLOOKUP(V7,'5°B'!A12:CA47,55,0),"")</f>
        <v>A</v>
      </c>
      <c r="H38" s="242" t="str">
        <f>IFERROR(VLOOKUP(V7,'5°B'!A12:CA47,56,0),"")</f>
        <v>El estudiante, demostro lograr la competencia a traves del desarrollo total de todas las actividades programadas</v>
      </c>
      <c r="I38" s="202"/>
      <c r="J38" s="202"/>
      <c r="K38" s="203"/>
      <c r="L38" s="185" t="str">
        <f>IFERROR(VLOOKUP(V7,'5°B'!A48:BV127,55,0),"")</f>
        <v/>
      </c>
      <c r="M38" s="242" t="str">
        <f>IFERROR(VLOOKUP(V7,'5°B'!A48:BV127,56,0),"")</f>
        <v/>
      </c>
      <c r="N38" s="202"/>
      <c r="O38" s="203"/>
      <c r="P38" s="187" t="s">
        <v>522</v>
      </c>
      <c r="Q38" s="242" t="s">
        <v>522</v>
      </c>
      <c r="R38" s="202"/>
      <c r="S38" s="203"/>
      <c r="T38" s="116"/>
      <c r="U38" s="116"/>
      <c r="V38" s="116"/>
      <c r="W38" s="116"/>
    </row>
    <row r="39" spans="2:23" ht="199.5" customHeight="1">
      <c r="B39" s="199"/>
      <c r="C39" s="232" t="s">
        <v>548</v>
      </c>
      <c r="D39" s="202"/>
      <c r="E39" s="202"/>
      <c r="F39" s="203"/>
      <c r="G39" s="185" t="str">
        <f>IFERROR(VLOOKUP(V7,'5°B'!A12:CA47,57,0),"")</f>
        <v>B</v>
      </c>
      <c r="H39" s="242" t="str">
        <f>IFERROR(VLOOKUP(V7,'5°B'!A12:CA47,58,0),"")</f>
        <v xml:space="preserve">El estudiante tuvo un desempeño regular al esarrollar las actividades programadas </v>
      </c>
      <c r="I39" s="202"/>
      <c r="J39" s="202"/>
      <c r="K39" s="203"/>
      <c r="L39" s="185" t="str">
        <f>IFERROR(VLOOKUP(V7,'5°B'!A48:BV127,57,0),"")</f>
        <v/>
      </c>
      <c r="M39" s="242" t="str">
        <f>IFERROR(VLOOKUP(V7,'5°B'!A48:BV127,58,0),"")</f>
        <v/>
      </c>
      <c r="N39" s="202"/>
      <c r="O39" s="203"/>
      <c r="P39" s="187" t="s">
        <v>522</v>
      </c>
      <c r="Q39" s="242" t="s">
        <v>522</v>
      </c>
      <c r="R39" s="202"/>
      <c r="S39" s="203"/>
      <c r="T39" s="116"/>
      <c r="U39" s="116"/>
      <c r="V39" s="116"/>
      <c r="W39" s="116"/>
    </row>
    <row r="40" spans="2:23" ht="199.5" customHeight="1">
      <c r="B40" s="236" t="s">
        <v>549</v>
      </c>
      <c r="C40" s="232" t="s">
        <v>550</v>
      </c>
      <c r="D40" s="202"/>
      <c r="E40" s="202"/>
      <c r="F40" s="203"/>
      <c r="G40" s="185" t="str">
        <f>IFERROR(VLOOKUP(V7,'5°B'!A12:CA47,60,0),"")</f>
        <v>B</v>
      </c>
      <c r="H40" s="242" t="str">
        <f>IFERROR(VLOOKUP(V7,'5°B'!A12:CA47,61,0),"")</f>
        <v>Aún le falta reconocer la importancia de la moral cristiana.</v>
      </c>
      <c r="I40" s="202"/>
      <c r="J40" s="202"/>
      <c r="K40" s="203"/>
      <c r="L40" s="185" t="str">
        <f>IFERROR(VLOOKUP(V7,'5°B'!A48:BV127,60,0),"")</f>
        <v/>
      </c>
      <c r="M40" s="242" t="str">
        <f>IFERROR(VLOOKUP(V7,'5°B'!A48:BV127,61,0),"")</f>
        <v/>
      </c>
      <c r="N40" s="202"/>
      <c r="O40" s="203"/>
      <c r="P40" s="187" t="s">
        <v>522</v>
      </c>
      <c r="Q40" s="242" t="s">
        <v>522</v>
      </c>
      <c r="R40" s="202"/>
      <c r="S40" s="203"/>
      <c r="T40" s="116"/>
      <c r="U40" s="116"/>
      <c r="V40" s="116"/>
      <c r="W40" s="116"/>
    </row>
    <row r="41" spans="2:23" ht="199.5" customHeight="1">
      <c r="B41" s="199"/>
      <c r="C41" s="232" t="s">
        <v>551</v>
      </c>
      <c r="D41" s="202"/>
      <c r="E41" s="202"/>
      <c r="F41" s="203"/>
      <c r="G41" s="185" t="str">
        <f>IFERROR(VLOOKUP(V7,'5°B'!A12:CA47,62,0),"")</f>
        <v>A</v>
      </c>
      <c r="H41" s="242" t="str">
        <f>IFERROR(VLOOKUP(V7,'5°B'!A12:CA47,63,0),"")</f>
        <v>Logra promover acciones  orientadas  a laconstrucción de una comunidad de fe.</v>
      </c>
      <c r="I41" s="202"/>
      <c r="J41" s="202"/>
      <c r="K41" s="203"/>
      <c r="L41" s="185" t="str">
        <f>IFERROR(VLOOKUP(V7,'5°B'!A48:BV127,62,0),"")</f>
        <v/>
      </c>
      <c r="M41" s="242" t="str">
        <f>IFERROR(VLOOKUP(V7,'5°B'!A48:BV127,63,0),"")</f>
        <v/>
      </c>
      <c r="N41" s="202"/>
      <c r="O41" s="203"/>
      <c r="P41" s="187" t="s">
        <v>522</v>
      </c>
      <c r="Q41" s="242" t="s">
        <v>522</v>
      </c>
      <c r="R41" s="202"/>
      <c r="S41" s="203"/>
      <c r="T41" s="116"/>
      <c r="U41" s="116"/>
      <c r="V41" s="116"/>
      <c r="W41" s="116"/>
    </row>
    <row r="42" spans="2:23" ht="199.5" customHeight="1">
      <c r="B42" s="189" t="s">
        <v>552</v>
      </c>
      <c r="C42" s="232" t="s">
        <v>553</v>
      </c>
      <c r="D42" s="202"/>
      <c r="E42" s="202"/>
      <c r="F42" s="203"/>
      <c r="G42" s="185" t="str">
        <f>IFERROR(VLOOKUP(V7,'5°B'!A12:CA47,65,0),"")</f>
        <v>B</v>
      </c>
      <c r="H42" s="242" t="str">
        <f>IFERROR(VLOOKUP(V7,'5°B'!A12:CA47,66,0),"")</f>
        <v>La estudiante tiene dificultades de combinar los conocimientos teóricos con lo práctico, trabaja en equipo junto a sus pares.</v>
      </c>
      <c r="I42" s="202"/>
      <c r="J42" s="202"/>
      <c r="K42" s="203"/>
      <c r="L42" s="185" t="str">
        <f>IFERROR(VLOOKUP(V7,'5°B'!A48:BV127,65,0),"")</f>
        <v/>
      </c>
      <c r="M42" s="242" t="str">
        <f>IFERROR(VLOOKUP(V7,'5°B'!A48:BV127,66,0),"")</f>
        <v/>
      </c>
      <c r="N42" s="202"/>
      <c r="O42" s="203"/>
      <c r="P42" s="187" t="s">
        <v>522</v>
      </c>
      <c r="Q42" s="242" t="s">
        <v>522</v>
      </c>
      <c r="R42" s="202"/>
      <c r="S42" s="203"/>
      <c r="T42" s="116"/>
      <c r="U42" s="116"/>
      <c r="V42" s="116"/>
      <c r="W42" s="116"/>
    </row>
    <row r="43" spans="2:23" ht="15.75" customHeight="1"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</row>
    <row r="44" spans="2:23" ht="23.25" customHeight="1">
      <c r="B44" s="244" t="s">
        <v>12</v>
      </c>
      <c r="C44" s="208"/>
      <c r="D44" s="208"/>
      <c r="E44" s="208"/>
      <c r="F44" s="209"/>
      <c r="G44" s="246" t="s">
        <v>515</v>
      </c>
      <c r="H44" s="202"/>
      <c r="I44" s="202"/>
      <c r="J44" s="202"/>
      <c r="K44" s="203"/>
      <c r="L44" s="246" t="s">
        <v>516</v>
      </c>
      <c r="M44" s="202"/>
      <c r="N44" s="202"/>
      <c r="O44" s="203"/>
      <c r="P44" s="246" t="s">
        <v>517</v>
      </c>
      <c r="Q44" s="202"/>
      <c r="R44" s="202"/>
      <c r="S44" s="203"/>
      <c r="T44" s="116"/>
      <c r="U44" s="116"/>
      <c r="V44" s="116"/>
      <c r="W44" s="116"/>
    </row>
    <row r="45" spans="2:23" ht="53.25" customHeight="1">
      <c r="B45" s="210"/>
      <c r="C45" s="211"/>
      <c r="D45" s="211"/>
      <c r="E45" s="211"/>
      <c r="F45" s="212"/>
      <c r="G45" s="190" t="s">
        <v>518</v>
      </c>
      <c r="H45" s="245" t="s">
        <v>519</v>
      </c>
      <c r="I45" s="202"/>
      <c r="J45" s="202"/>
      <c r="K45" s="203"/>
      <c r="L45" s="190" t="s">
        <v>518</v>
      </c>
      <c r="M45" s="245" t="s">
        <v>519</v>
      </c>
      <c r="N45" s="202"/>
      <c r="O45" s="203"/>
      <c r="P45" s="190" t="s">
        <v>518</v>
      </c>
      <c r="Q45" s="245" t="s">
        <v>519</v>
      </c>
      <c r="R45" s="202"/>
      <c r="S45" s="203"/>
      <c r="T45" s="116"/>
      <c r="U45" s="116"/>
      <c r="V45" s="116"/>
      <c r="W45" s="116"/>
    </row>
    <row r="46" spans="2:23" ht="108.75" customHeight="1">
      <c r="B46" s="245" t="s">
        <v>554</v>
      </c>
      <c r="C46" s="202"/>
      <c r="D46" s="202"/>
      <c r="E46" s="202"/>
      <c r="F46" s="203"/>
      <c r="G46" s="185" t="str">
        <f>IFERROR(VLOOKUP(V7,'5°B'!A12:CA47,68,0),"")</f>
        <v>A</v>
      </c>
      <c r="H46" s="242" t="str">
        <f>IFERROR(VLOOKUP(V7,'5°B'!A12:CA47,69,0),"")</f>
        <v>Se desenvuelve en entornos virtuales al interactuar en redes sociales de manera consciente con sus pares</v>
      </c>
      <c r="I46" s="202"/>
      <c r="J46" s="202"/>
      <c r="K46" s="203"/>
      <c r="L46" s="185" t="str">
        <f>IFERROR(VLOOKUP(V7,'5°B'!A48:BV127,68,0),"")</f>
        <v/>
      </c>
      <c r="M46" s="242" t="str">
        <f>IFERROR(VLOOKUP(V7,'5°B'!A48:BV127,69,0),"")</f>
        <v/>
      </c>
      <c r="N46" s="202"/>
      <c r="O46" s="203"/>
      <c r="P46" s="186" t="s">
        <v>522</v>
      </c>
      <c r="Q46" s="242" t="s">
        <v>522</v>
      </c>
      <c r="R46" s="202"/>
      <c r="S46" s="203"/>
      <c r="T46" s="116"/>
      <c r="U46" s="116"/>
      <c r="V46" s="116"/>
      <c r="W46" s="116"/>
    </row>
    <row r="47" spans="2:23" ht="112.5" customHeight="1">
      <c r="B47" s="245" t="s">
        <v>555</v>
      </c>
      <c r="C47" s="202"/>
      <c r="D47" s="202"/>
      <c r="E47" s="202"/>
      <c r="F47" s="203"/>
      <c r="G47" s="185" t="str">
        <f>IFERROR(VLOOKUP(V7,'5°B'!A12:CA47,70,0),"")</f>
        <v>A</v>
      </c>
      <c r="H47" s="242" t="str">
        <f>IFERROR(VLOOKUP(V7,'5°B'!A12:CA47,71,0),"")</f>
        <v>Gestiona su aprendizaje de manera autónoma al priorizar la realización de su tarea. Se organiza y autoevalúa</v>
      </c>
      <c r="I47" s="202"/>
      <c r="J47" s="202"/>
      <c r="K47" s="203"/>
      <c r="L47" s="185" t="str">
        <f>IFERROR(VLOOKUP(V7,'5°B'!A48:BV127,70,0),"")</f>
        <v/>
      </c>
      <c r="M47" s="242" t="str">
        <f>IFERROR(VLOOKUP(V7,'5°B'!A48:BV127,71,0),"")</f>
        <v/>
      </c>
      <c r="N47" s="202"/>
      <c r="O47" s="203"/>
      <c r="P47" s="187" t="s">
        <v>522</v>
      </c>
      <c r="Q47" s="242" t="s">
        <v>522</v>
      </c>
      <c r="R47" s="202"/>
      <c r="S47" s="203"/>
      <c r="T47" s="116"/>
      <c r="U47" s="116"/>
      <c r="V47" s="116"/>
      <c r="W47" s="116"/>
    </row>
    <row r="48" spans="2:23" ht="15.75" customHeight="1"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</row>
    <row r="49" spans="2:23" ht="15.75" customHeight="1"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</row>
    <row r="50" spans="2:23" ht="15.75" customHeight="1">
      <c r="B50" s="116"/>
      <c r="C50" s="248" t="s">
        <v>556</v>
      </c>
      <c r="D50" s="224"/>
      <c r="E50" s="224"/>
      <c r="F50" s="224"/>
      <c r="G50" s="224"/>
      <c r="H50" s="224"/>
      <c r="I50" s="224"/>
      <c r="J50" s="224"/>
      <c r="K50" s="224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</row>
    <row r="51" spans="2:23" ht="15.75" customHeight="1"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</row>
    <row r="52" spans="2:23" ht="19.5" customHeight="1">
      <c r="B52" s="7"/>
      <c r="C52" s="249" t="s">
        <v>557</v>
      </c>
      <c r="D52" s="208"/>
      <c r="E52" s="208"/>
      <c r="F52" s="209"/>
      <c r="G52" s="250" t="s">
        <v>13</v>
      </c>
      <c r="H52" s="202"/>
      <c r="I52" s="202"/>
      <c r="J52" s="202"/>
      <c r="K52" s="203"/>
      <c r="L52" s="257" t="s">
        <v>14</v>
      </c>
      <c r="M52" s="202"/>
      <c r="N52" s="202"/>
      <c r="O52" s="202"/>
      <c r="P52" s="258" t="s">
        <v>15</v>
      </c>
      <c r="Q52" s="116"/>
      <c r="R52" s="116"/>
      <c r="S52" s="116"/>
      <c r="T52" s="116"/>
      <c r="U52" s="116"/>
      <c r="V52" s="116"/>
      <c r="W52" s="116"/>
    </row>
    <row r="53" spans="2:23" ht="19.5" customHeight="1">
      <c r="B53" s="7"/>
      <c r="C53" s="210"/>
      <c r="D53" s="211"/>
      <c r="E53" s="211"/>
      <c r="F53" s="212"/>
      <c r="G53" s="251" t="s">
        <v>52</v>
      </c>
      <c r="H53" s="202"/>
      <c r="I53" s="203"/>
      <c r="J53" s="251" t="s">
        <v>53</v>
      </c>
      <c r="K53" s="203"/>
      <c r="L53" s="251" t="s">
        <v>52</v>
      </c>
      <c r="M53" s="203"/>
      <c r="N53" s="251" t="s">
        <v>53</v>
      </c>
      <c r="O53" s="202"/>
      <c r="P53" s="199"/>
      <c r="Q53" s="116"/>
      <c r="R53" s="116"/>
      <c r="S53" s="116"/>
      <c r="T53" s="116"/>
      <c r="U53" s="116"/>
      <c r="V53" s="116"/>
      <c r="W53" s="116"/>
    </row>
    <row r="54" spans="2:23" ht="30" customHeight="1">
      <c r="B54" s="7"/>
      <c r="C54" s="191" t="s">
        <v>515</v>
      </c>
      <c r="D54" s="192"/>
      <c r="E54" s="192"/>
      <c r="F54" s="193"/>
      <c r="G54" s="256">
        <f>IFERROR(VLOOKUP(V7,'5°B'!A12:CA47,73,0),"")</f>
        <v>2</v>
      </c>
      <c r="H54" s="202"/>
      <c r="I54" s="203"/>
      <c r="J54" s="256">
        <f>IFERROR(VLOOKUP(V7,'5°B'!A12:CA47,74,0),"")</f>
        <v>8</v>
      </c>
      <c r="K54" s="203"/>
      <c r="L54" s="256">
        <f>IFERROR(VLOOKUP(V7,'5°B'!A12:CA47,76,0),"")</f>
        <v>0</v>
      </c>
      <c r="M54" s="203"/>
      <c r="N54" s="256">
        <f>IFERROR(VLOOKUP(V7,'5°B'!A12:CA47,77,0),"")</f>
        <v>4</v>
      </c>
      <c r="O54" s="202"/>
      <c r="P54" s="194" t="str">
        <f>IFERROR(VLOOKUP(V7,'5°B'!A12:CA47,79,0),"")</f>
        <v>B</v>
      </c>
      <c r="Q54" s="116"/>
      <c r="R54" s="116"/>
      <c r="S54" s="116"/>
      <c r="T54" s="116"/>
      <c r="U54" s="116"/>
      <c r="V54" s="116"/>
      <c r="W54" s="116"/>
    </row>
    <row r="55" spans="2:23" ht="30" customHeight="1">
      <c r="B55" s="7"/>
      <c r="C55" s="252" t="s">
        <v>516</v>
      </c>
      <c r="D55" s="202"/>
      <c r="E55" s="202"/>
      <c r="F55" s="203"/>
      <c r="G55" s="256" t="str">
        <f>IFERROR(VLOOKUP(V7,'5°B'!A48:BV127,73,0),"")</f>
        <v/>
      </c>
      <c r="H55" s="202"/>
      <c r="I55" s="203"/>
      <c r="J55" s="256" t="str">
        <f>IFERROR(VLOOKUP(V7,'5°B'!A48:BV127,74,0),"")</f>
        <v/>
      </c>
      <c r="K55" s="203"/>
      <c r="L55" s="256" t="str">
        <f>IFERROR(VLOOKUP(V7,'5°B'!A48:BV127,76,0),"")</f>
        <v/>
      </c>
      <c r="M55" s="203"/>
      <c r="N55" s="256" t="str">
        <f>IFERROR(VLOOKUP(V7,'5°B'!A48:BV127,77,0),"")</f>
        <v/>
      </c>
      <c r="O55" s="202"/>
      <c r="P55" s="195"/>
      <c r="Q55" s="116"/>
      <c r="R55" s="116"/>
      <c r="S55" s="116"/>
      <c r="T55" s="116"/>
      <c r="U55" s="116"/>
      <c r="V55" s="116"/>
      <c r="W55" s="116"/>
    </row>
    <row r="56" spans="2:23" ht="30" customHeight="1">
      <c r="B56" s="7"/>
      <c r="C56" s="252" t="s">
        <v>517</v>
      </c>
      <c r="D56" s="202"/>
      <c r="E56" s="202"/>
      <c r="F56" s="203"/>
      <c r="G56" s="256" t="s">
        <v>522</v>
      </c>
      <c r="H56" s="202"/>
      <c r="I56" s="203"/>
      <c r="J56" s="256" t="s">
        <v>522</v>
      </c>
      <c r="K56" s="203"/>
      <c r="L56" s="256" t="s">
        <v>522</v>
      </c>
      <c r="M56" s="203"/>
      <c r="N56" s="256" t="s">
        <v>522</v>
      </c>
      <c r="O56" s="202"/>
      <c r="P56" s="195"/>
      <c r="Q56" s="116"/>
      <c r="R56" s="116"/>
      <c r="S56" s="116"/>
      <c r="T56" s="116"/>
      <c r="U56" s="116"/>
      <c r="V56" s="116"/>
      <c r="W56" s="116"/>
    </row>
    <row r="57" spans="2:23" ht="15.75" customHeight="1">
      <c r="B57" s="7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</row>
    <row r="58" spans="2:23" ht="15.75" customHeight="1">
      <c r="B58" s="7"/>
      <c r="C58" s="253" t="s">
        <v>558</v>
      </c>
      <c r="D58" s="208"/>
      <c r="E58" s="208"/>
      <c r="F58" s="209"/>
      <c r="G58" s="254"/>
      <c r="H58" s="208"/>
      <c r="I58" s="208"/>
      <c r="J58" s="208"/>
      <c r="K58" s="208"/>
      <c r="L58" s="209"/>
      <c r="M58" s="196"/>
      <c r="N58" s="196"/>
      <c r="O58" s="7"/>
      <c r="P58" s="116"/>
      <c r="Q58" s="116"/>
      <c r="R58" s="116"/>
      <c r="S58" s="116"/>
      <c r="T58" s="116"/>
      <c r="U58" s="116"/>
      <c r="V58" s="116"/>
      <c r="W58" s="116"/>
    </row>
    <row r="59" spans="2:23" ht="15.75" customHeight="1">
      <c r="B59" s="7"/>
      <c r="C59" s="227"/>
      <c r="D59" s="224"/>
      <c r="E59" s="224"/>
      <c r="F59" s="214"/>
      <c r="G59" s="227"/>
      <c r="H59" s="224"/>
      <c r="I59" s="224"/>
      <c r="J59" s="224"/>
      <c r="K59" s="224"/>
      <c r="L59" s="214"/>
      <c r="M59" s="196"/>
      <c r="N59" s="196"/>
      <c r="O59" s="7"/>
      <c r="P59" s="116"/>
      <c r="Q59" s="116"/>
      <c r="R59" s="116"/>
      <c r="S59" s="116"/>
      <c r="T59" s="116"/>
      <c r="U59" s="116"/>
      <c r="V59" s="116"/>
      <c r="W59" s="116"/>
    </row>
    <row r="60" spans="2:23" ht="15.75" customHeight="1">
      <c r="B60" s="7"/>
      <c r="C60" s="227"/>
      <c r="D60" s="224"/>
      <c r="E60" s="224"/>
      <c r="F60" s="214"/>
      <c r="G60" s="227"/>
      <c r="H60" s="224"/>
      <c r="I60" s="224"/>
      <c r="J60" s="224"/>
      <c r="K60" s="224"/>
      <c r="L60" s="214"/>
      <c r="M60" s="196"/>
      <c r="N60" s="196"/>
      <c r="O60" s="7"/>
      <c r="P60" s="116"/>
      <c r="Q60" s="116"/>
      <c r="R60" s="116"/>
      <c r="S60" s="116"/>
      <c r="T60" s="116"/>
      <c r="U60" s="116"/>
      <c r="V60" s="116"/>
      <c r="W60" s="116"/>
    </row>
    <row r="61" spans="2:23" ht="15.75" customHeight="1">
      <c r="B61" s="7"/>
      <c r="C61" s="227"/>
      <c r="D61" s="224"/>
      <c r="E61" s="224"/>
      <c r="F61" s="214"/>
      <c r="G61" s="227"/>
      <c r="H61" s="224"/>
      <c r="I61" s="224"/>
      <c r="J61" s="224"/>
      <c r="K61" s="224"/>
      <c r="L61" s="214"/>
      <c r="M61" s="196"/>
      <c r="N61" s="196"/>
      <c r="O61" s="7"/>
      <c r="P61" s="116"/>
      <c r="Q61" s="116"/>
      <c r="R61" s="116"/>
      <c r="S61" s="116"/>
      <c r="T61" s="116"/>
      <c r="U61" s="116"/>
      <c r="V61" s="116"/>
      <c r="W61" s="116"/>
    </row>
    <row r="62" spans="2:23" ht="15.75" customHeight="1">
      <c r="B62" s="7"/>
      <c r="C62" s="210"/>
      <c r="D62" s="211"/>
      <c r="E62" s="211"/>
      <c r="F62" s="212"/>
      <c r="G62" s="210"/>
      <c r="H62" s="211"/>
      <c r="I62" s="211"/>
      <c r="J62" s="211"/>
      <c r="K62" s="211"/>
      <c r="L62" s="212"/>
      <c r="M62" s="196"/>
      <c r="N62" s="196"/>
      <c r="O62" s="7"/>
      <c r="P62" s="116"/>
      <c r="Q62" s="116"/>
      <c r="R62" s="116"/>
      <c r="S62" s="116"/>
      <c r="T62" s="116"/>
      <c r="U62" s="116"/>
      <c r="V62" s="116"/>
      <c r="W62" s="116"/>
    </row>
    <row r="63" spans="2:23" ht="15.75" customHeight="1">
      <c r="B63" s="7"/>
      <c r="C63" s="255" t="s">
        <v>559</v>
      </c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7"/>
      <c r="P63" s="116"/>
      <c r="Q63" s="116"/>
      <c r="R63" s="116"/>
      <c r="S63" s="116"/>
      <c r="T63" s="116"/>
      <c r="U63" s="116"/>
      <c r="V63" s="116"/>
      <c r="W63" s="116"/>
    </row>
    <row r="64" spans="2:23" ht="15.75" customHeight="1"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</row>
    <row r="65" spans="2:23" ht="15.75" customHeight="1"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</row>
    <row r="66" spans="2:23" ht="15.75" customHeight="1"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</row>
    <row r="67" spans="2:23" ht="15.75" customHeight="1"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</row>
    <row r="68" spans="2:23" ht="15.75" customHeight="1"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</row>
    <row r="69" spans="2:23" ht="15.75" customHeight="1"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</row>
    <row r="70" spans="2:23" ht="15.75" customHeight="1"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</row>
    <row r="71" spans="2:23" ht="15.75" customHeight="1"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</row>
    <row r="72" spans="2:23" ht="15.75" customHeight="1"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</row>
    <row r="73" spans="2:23" ht="15.75" customHeight="1"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</row>
    <row r="74" spans="2:23" ht="15.75" customHeight="1"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</row>
    <row r="75" spans="2:23" ht="15.75" customHeight="1"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</row>
    <row r="76" spans="2:23" ht="15.75" customHeight="1"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</row>
    <row r="77" spans="2:23" ht="15.75" customHeight="1"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</row>
    <row r="78" spans="2:23" ht="15.75" customHeight="1"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</row>
    <row r="79" spans="2:23" ht="15.75" customHeight="1"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</row>
    <row r="80" spans="2:23" ht="15.75" customHeight="1"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</row>
    <row r="81" spans="2:23" ht="15.75" customHeight="1"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</row>
    <row r="82" spans="2:23" ht="15.75" customHeight="1"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</row>
    <row r="83" spans="2:23" ht="15.75" customHeight="1"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</row>
    <row r="84" spans="2:23" ht="15.75" customHeight="1"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</row>
    <row r="85" spans="2:23" ht="15.75" customHeight="1"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</row>
    <row r="86" spans="2:23" ht="15.75" customHeight="1"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</row>
    <row r="87" spans="2:23" ht="15.75" customHeight="1"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</row>
    <row r="88" spans="2:23" ht="15.75" customHeight="1"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</row>
    <row r="89" spans="2:23" ht="15.75" customHeight="1"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</row>
    <row r="90" spans="2:23" ht="15.75" customHeight="1"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</row>
    <row r="91" spans="2:23" ht="15.75" customHeight="1"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</row>
    <row r="92" spans="2:23" ht="15.75" customHeight="1"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</row>
    <row r="93" spans="2:23" ht="15.75" customHeight="1"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</row>
    <row r="94" spans="2:23" ht="15.75" customHeight="1"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</row>
    <row r="95" spans="2:23" ht="15.75" customHeight="1"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</row>
    <row r="96" spans="2:23" ht="15.75" customHeight="1"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</row>
    <row r="97" spans="2:23" ht="15.75" customHeight="1"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</row>
    <row r="98" spans="2:23" ht="15.75" customHeight="1"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</row>
    <row r="99" spans="2:23" ht="15.75" customHeight="1"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</row>
    <row r="100" spans="2:23" ht="15.75" customHeight="1"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</row>
    <row r="101" spans="2:23" ht="15.75" customHeight="1"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</row>
    <row r="102" spans="2:23" ht="15.75" customHeight="1"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</row>
    <row r="103" spans="2:23" ht="15.75" customHeight="1"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</row>
    <row r="104" spans="2:23" ht="15.75" customHeight="1"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</row>
    <row r="105" spans="2:23" ht="15.75" customHeight="1"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</row>
    <row r="106" spans="2:23" ht="15.75" customHeight="1"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</row>
    <row r="107" spans="2:23" ht="15.75" customHeight="1"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</row>
    <row r="108" spans="2:23" ht="15.75" customHeight="1"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</row>
    <row r="109" spans="2:23" ht="15.75" customHeight="1"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</row>
    <row r="110" spans="2:23" ht="15.75" customHeight="1"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</row>
    <row r="111" spans="2:23" ht="15.75" customHeight="1"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</row>
    <row r="112" spans="2:23" ht="15.75" customHeight="1"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</row>
    <row r="113" spans="2:23" ht="15.75" customHeight="1"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</row>
    <row r="114" spans="2:23" ht="15.75" customHeight="1"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</row>
    <row r="115" spans="2:23" ht="15.75" customHeight="1"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</row>
    <row r="116" spans="2:23" ht="15.75" customHeight="1"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</row>
    <row r="117" spans="2:23" ht="15.75" customHeight="1"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</row>
    <row r="118" spans="2:23" ht="15.75" customHeight="1"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</row>
    <row r="119" spans="2:23" ht="15.75" customHeight="1"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</row>
    <row r="120" spans="2:23" ht="15.75" customHeight="1"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</row>
    <row r="121" spans="2:23" ht="15.75" customHeight="1"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</row>
    <row r="122" spans="2:23" ht="15.75" customHeight="1"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</row>
    <row r="123" spans="2:23" ht="15.75" customHeight="1"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</row>
    <row r="124" spans="2:23" ht="15.75" customHeight="1"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</row>
    <row r="125" spans="2:23" ht="15.75" customHeight="1"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</row>
    <row r="126" spans="2:23" ht="15.75" customHeight="1"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</row>
    <row r="127" spans="2:23" ht="15.75" customHeight="1"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</row>
    <row r="128" spans="2:23" ht="15.75" customHeight="1"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</row>
    <row r="129" spans="2:23" ht="15.75" customHeight="1"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</row>
    <row r="130" spans="2:23" ht="15.75" customHeight="1"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</row>
    <row r="131" spans="2:23" ht="15.75" customHeight="1"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</row>
    <row r="132" spans="2:23" ht="15.75" customHeight="1"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</row>
    <row r="133" spans="2:23" ht="15.75" customHeight="1"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</row>
    <row r="134" spans="2:23" ht="15.75" customHeight="1"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</row>
    <row r="135" spans="2:23" ht="15.75" customHeight="1"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</row>
    <row r="136" spans="2:23" ht="15.75" customHeight="1"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</row>
    <row r="137" spans="2:23" ht="15.75" customHeight="1"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</row>
    <row r="138" spans="2:23" ht="15.75" customHeight="1"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</row>
    <row r="139" spans="2:23" ht="15.75" customHeight="1"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</row>
    <row r="140" spans="2:23" ht="15.75" customHeight="1"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</row>
    <row r="141" spans="2:23" ht="15.75" customHeight="1"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</row>
    <row r="142" spans="2:23" ht="15.75" customHeight="1"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</row>
    <row r="143" spans="2:23" ht="15.75" customHeight="1"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</row>
    <row r="144" spans="2:23" ht="15.75" customHeight="1"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</row>
    <row r="145" spans="2:23" ht="15.75" customHeight="1"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</row>
    <row r="146" spans="2:23" ht="15.75" customHeight="1"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</row>
    <row r="147" spans="2:23" ht="15.75" customHeight="1"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</row>
    <row r="148" spans="2:23" ht="15.75" customHeight="1"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</row>
    <row r="149" spans="2:23" ht="15.75" customHeight="1"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</row>
    <row r="150" spans="2:23" ht="15.75" customHeight="1"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</row>
    <row r="151" spans="2:23" ht="15.75" customHeight="1"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</row>
    <row r="152" spans="2:23" ht="15.75" customHeight="1"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</row>
    <row r="153" spans="2:23" ht="15.75" customHeight="1"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</row>
    <row r="154" spans="2:23" ht="15.75" customHeight="1"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</row>
    <row r="155" spans="2:23" ht="15.75" customHeight="1"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</row>
    <row r="156" spans="2:23" ht="15.75" customHeight="1"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</row>
    <row r="157" spans="2:23" ht="15.75" customHeight="1"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</row>
    <row r="158" spans="2:23" ht="15.75" customHeight="1"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</row>
    <row r="159" spans="2:23" ht="15.75" customHeight="1"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</row>
    <row r="160" spans="2:23" ht="15.75" customHeight="1"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</row>
    <row r="161" spans="2:23" ht="15.75" customHeight="1"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</row>
    <row r="162" spans="2:23" ht="15.75" customHeight="1"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</row>
    <row r="163" spans="2:23" ht="15.75" customHeight="1"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</row>
    <row r="164" spans="2:23" ht="15.75" customHeight="1"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</row>
    <row r="165" spans="2:23" ht="15.75" customHeight="1"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</row>
    <row r="166" spans="2:23" ht="15.75" customHeight="1"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</row>
    <row r="167" spans="2:23" ht="15.75" customHeight="1"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</row>
    <row r="168" spans="2:23" ht="15.75" customHeight="1"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</row>
    <row r="169" spans="2:23" ht="15.75" customHeight="1"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</row>
    <row r="170" spans="2:23" ht="15.75" customHeight="1"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</row>
    <row r="171" spans="2:23" ht="15.75" customHeight="1"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</row>
    <row r="172" spans="2:23" ht="15.75" customHeight="1"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</row>
    <row r="173" spans="2:23" ht="15.75" customHeight="1"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</row>
    <row r="174" spans="2:23" ht="15.75" customHeight="1"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</row>
    <row r="175" spans="2:23" ht="15.75" customHeight="1"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</row>
    <row r="176" spans="2:23" ht="15.75" customHeight="1"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</row>
    <row r="177" spans="2:23" ht="15.75" customHeight="1"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</row>
    <row r="178" spans="2:23" ht="15.75" customHeight="1"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</row>
    <row r="179" spans="2:23" ht="15.75" customHeight="1"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</row>
    <row r="180" spans="2:23" ht="15.75" customHeight="1"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</row>
    <row r="181" spans="2:23" ht="15.75" customHeight="1"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</row>
    <row r="182" spans="2:23" ht="15.75" customHeight="1"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</row>
    <row r="183" spans="2:23" ht="15.75" customHeight="1"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</row>
    <row r="184" spans="2:23" ht="15.75" customHeight="1"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</row>
    <row r="185" spans="2:23" ht="15.75" customHeight="1"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</row>
    <row r="186" spans="2:23" ht="15.75" customHeight="1"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</row>
    <row r="187" spans="2:23" ht="15.75" customHeight="1"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</row>
    <row r="188" spans="2:23" ht="15.75" customHeight="1"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</row>
    <row r="189" spans="2:23" ht="15.75" customHeight="1"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</row>
    <row r="190" spans="2:23" ht="15.75" customHeight="1"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</row>
    <row r="191" spans="2:23" ht="15.75" customHeight="1"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</row>
    <row r="192" spans="2:23" ht="15.75" customHeight="1"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</row>
    <row r="193" spans="2:23" ht="15.75" customHeight="1"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</row>
    <row r="194" spans="2:23" ht="15.75" customHeight="1"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</row>
    <row r="195" spans="2:23" ht="15.75" customHeight="1"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</row>
    <row r="196" spans="2:23" ht="15.75" customHeight="1"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</row>
    <row r="197" spans="2:23" ht="15.75" customHeight="1"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</row>
    <row r="198" spans="2:23" ht="15.75" customHeight="1"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</row>
    <row r="199" spans="2:23" ht="15.75" customHeight="1"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</row>
    <row r="200" spans="2:23" ht="15.75" customHeight="1"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</row>
    <row r="201" spans="2:23" ht="15.75" customHeight="1"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</row>
    <row r="202" spans="2:23" ht="15.75" customHeight="1"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</row>
    <row r="203" spans="2:23" ht="15.75" customHeight="1"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</row>
    <row r="204" spans="2:23" ht="15.75" customHeight="1"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</row>
    <row r="205" spans="2:23" ht="15.75" customHeight="1"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</row>
    <row r="206" spans="2:23" ht="15.75" customHeight="1"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</row>
    <row r="207" spans="2:23" ht="15.75" customHeight="1"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</row>
    <row r="208" spans="2:23" ht="15.75" customHeight="1"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</row>
    <row r="209" spans="2:23" ht="15.75" customHeight="1"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</row>
    <row r="210" spans="2:23" ht="15.75" customHeight="1"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</row>
    <row r="211" spans="2:23" ht="15.75" customHeight="1"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</row>
    <row r="212" spans="2:23" ht="15.75" customHeight="1"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</row>
    <row r="213" spans="2:23" ht="15.75" customHeight="1"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</row>
    <row r="214" spans="2:23" ht="15.75" customHeight="1"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</row>
    <row r="215" spans="2:23" ht="15.75" customHeight="1"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</row>
    <row r="216" spans="2:23" ht="15.75" customHeight="1"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</row>
    <row r="217" spans="2:23" ht="15.75" customHeight="1"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</row>
    <row r="218" spans="2:23" ht="15.75" customHeight="1"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</row>
    <row r="219" spans="2:23" ht="15.75" customHeight="1"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</row>
    <row r="220" spans="2:23" ht="15.75" customHeight="1"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</row>
    <row r="221" spans="2:23" ht="15.75" customHeight="1"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</row>
    <row r="222" spans="2:23" ht="15.75" customHeight="1"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</row>
    <row r="223" spans="2:23" ht="15.75" customHeight="1"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</row>
    <row r="224" spans="2:23" ht="15.75" customHeight="1"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</row>
    <row r="225" spans="2:23" ht="15.75" customHeight="1"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</row>
    <row r="226" spans="2:23" ht="15.75" customHeight="1"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</row>
    <row r="227" spans="2:23" ht="15.75" customHeight="1"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</row>
    <row r="228" spans="2:23" ht="15.75" customHeight="1"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</row>
    <row r="229" spans="2:23" ht="15.75" customHeight="1"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</row>
    <row r="230" spans="2:23" ht="15.75" customHeight="1"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</row>
    <row r="231" spans="2:23" ht="15.75" customHeight="1"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</row>
    <row r="232" spans="2:23" ht="15.75" customHeight="1"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</row>
    <row r="233" spans="2:23" ht="15.75" customHeight="1"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</row>
    <row r="234" spans="2:23" ht="15.75" customHeight="1"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</row>
    <row r="235" spans="2:23" ht="15.75" customHeight="1"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</row>
    <row r="236" spans="2:23" ht="15.75" customHeight="1"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</row>
    <row r="237" spans="2:23" ht="15.75" customHeight="1"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</row>
    <row r="238" spans="2:23" ht="15.75" customHeight="1"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</row>
    <row r="239" spans="2:23" ht="15.75" customHeight="1"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</row>
    <row r="240" spans="2:23" ht="15.75" customHeight="1"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</row>
    <row r="241" spans="2:23" ht="15.75" customHeight="1"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</row>
    <row r="242" spans="2:23" ht="15.75" customHeight="1"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</row>
    <row r="243" spans="2:23" ht="15.75" customHeight="1"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</row>
    <row r="244" spans="2:23" ht="15.75" customHeight="1"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</row>
    <row r="245" spans="2:23" ht="15.75" customHeight="1"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</row>
    <row r="246" spans="2:23" ht="15.75" customHeight="1"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</row>
    <row r="247" spans="2:23" ht="15.75" customHeight="1"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</row>
    <row r="248" spans="2:23" ht="15.75" customHeight="1"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</row>
    <row r="249" spans="2:23" ht="15.75" customHeight="1"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</row>
    <row r="250" spans="2:23" ht="15.75" customHeight="1"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</row>
    <row r="251" spans="2:23" ht="15.75" customHeight="1"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</row>
    <row r="252" spans="2:23" ht="15.75" customHeight="1"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</row>
    <row r="253" spans="2:23" ht="15.75" customHeight="1"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</row>
    <row r="254" spans="2:23" ht="15.75" customHeight="1"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</row>
    <row r="255" spans="2:23" ht="15.75" customHeight="1"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</row>
    <row r="256" spans="2:23" ht="15.75" customHeight="1"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</row>
    <row r="257" spans="2:23" ht="15.75" customHeight="1"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</row>
    <row r="258" spans="2:23" ht="15.75" customHeight="1"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</row>
    <row r="259" spans="2:23" ht="15.75" customHeight="1"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</row>
    <row r="260" spans="2:23" ht="15.75" customHeight="1"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</row>
    <row r="261" spans="2:23" ht="15.75" customHeight="1"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</row>
    <row r="262" spans="2:23" ht="15.75" customHeight="1"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</row>
    <row r="263" spans="2:23" ht="15.75" customHeight="1"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</row>
    <row r="264" spans="2:23" ht="15.75" customHeight="1"/>
    <row r="265" spans="2:23" ht="15.75" customHeight="1"/>
    <row r="266" spans="2:23" ht="15.75" customHeight="1"/>
    <row r="267" spans="2:23" ht="15.75" customHeight="1"/>
    <row r="268" spans="2:23" ht="15.75" customHeight="1"/>
    <row r="269" spans="2:23" ht="15.75" customHeight="1"/>
    <row r="270" spans="2:23" ht="15.75" customHeight="1"/>
    <row r="271" spans="2:23" ht="15.75" customHeight="1"/>
    <row r="272" spans="2:2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86">
    <mergeCell ref="M33:O33"/>
    <mergeCell ref="Q33:S33"/>
    <mergeCell ref="V7:W12"/>
    <mergeCell ref="M11:R11"/>
    <mergeCell ref="V13:W15"/>
    <mergeCell ref="G15:K15"/>
    <mergeCell ref="L15:O15"/>
    <mergeCell ref="P15:S15"/>
    <mergeCell ref="H16:K16"/>
    <mergeCell ref="Q16:S16"/>
    <mergeCell ref="Q17:S17"/>
    <mergeCell ref="M16:O16"/>
    <mergeCell ref="M17:O17"/>
    <mergeCell ref="Q31:S31"/>
    <mergeCell ref="Q32:S32"/>
    <mergeCell ref="M27:O27"/>
    <mergeCell ref="M28:O28"/>
    <mergeCell ref="M29:O29"/>
    <mergeCell ref="M30:O30"/>
    <mergeCell ref="Q30:S30"/>
    <mergeCell ref="M31:O31"/>
    <mergeCell ref="M32:O32"/>
    <mergeCell ref="Q28:S28"/>
    <mergeCell ref="Q29:S29"/>
    <mergeCell ref="L52:O52"/>
    <mergeCell ref="P52:P53"/>
    <mergeCell ref="L53:M53"/>
    <mergeCell ref="N53:O53"/>
    <mergeCell ref="B4:S5"/>
    <mergeCell ref="G7:L7"/>
    <mergeCell ref="M7:N8"/>
    <mergeCell ref="O7:R8"/>
    <mergeCell ref="S7:S13"/>
    <mergeCell ref="C18:F18"/>
    <mergeCell ref="C19:F19"/>
    <mergeCell ref="B22:B24"/>
    <mergeCell ref="C22:F22"/>
    <mergeCell ref="C23:F23"/>
    <mergeCell ref="C24:F24"/>
    <mergeCell ref="M18:O18"/>
    <mergeCell ref="Q18:S18"/>
    <mergeCell ref="M19:O19"/>
    <mergeCell ref="Q19:S19"/>
    <mergeCell ref="Q20:S20"/>
    <mergeCell ref="M20:O20"/>
    <mergeCell ref="M21:O21"/>
    <mergeCell ref="M22:O22"/>
    <mergeCell ref="M23:O23"/>
    <mergeCell ref="M39:O39"/>
    <mergeCell ref="M40:O40"/>
    <mergeCell ref="M41:O41"/>
    <mergeCell ref="M42:O42"/>
    <mergeCell ref="L44:O44"/>
    <mergeCell ref="Q46:S46"/>
    <mergeCell ref="Q47:S47"/>
    <mergeCell ref="Q38:S38"/>
    <mergeCell ref="Q39:S39"/>
    <mergeCell ref="Q40:S40"/>
    <mergeCell ref="Q41:S41"/>
    <mergeCell ref="Q42:S42"/>
    <mergeCell ref="P44:S44"/>
    <mergeCell ref="Q45:S45"/>
    <mergeCell ref="M45:O45"/>
    <mergeCell ref="M46:O46"/>
    <mergeCell ref="M47:O47"/>
    <mergeCell ref="M34:O34"/>
    <mergeCell ref="Q34:S34"/>
    <mergeCell ref="M35:O35"/>
    <mergeCell ref="Q35:S35"/>
    <mergeCell ref="M36:O36"/>
    <mergeCell ref="Q36:S36"/>
    <mergeCell ref="Q37:S37"/>
    <mergeCell ref="M37:O37"/>
    <mergeCell ref="M38:O38"/>
    <mergeCell ref="Q22:S22"/>
    <mergeCell ref="Q23:S23"/>
    <mergeCell ref="Q24:S24"/>
    <mergeCell ref="Q25:S25"/>
    <mergeCell ref="Q26:S26"/>
    <mergeCell ref="Q27:S27"/>
    <mergeCell ref="M24:O24"/>
    <mergeCell ref="M25:O25"/>
    <mergeCell ref="M26:O26"/>
    <mergeCell ref="C56:F56"/>
    <mergeCell ref="C58:F62"/>
    <mergeCell ref="G58:L62"/>
    <mergeCell ref="C63:N63"/>
    <mergeCell ref="G54:I54"/>
    <mergeCell ref="J54:K54"/>
    <mergeCell ref="C55:F55"/>
    <mergeCell ref="G55:I55"/>
    <mergeCell ref="J55:K55"/>
    <mergeCell ref="G56:I56"/>
    <mergeCell ref="J56:K56"/>
    <mergeCell ref="L54:M54"/>
    <mergeCell ref="N54:O54"/>
    <mergeCell ref="L55:M55"/>
    <mergeCell ref="N55:O55"/>
    <mergeCell ref="L56:M56"/>
    <mergeCell ref="N56:O56"/>
    <mergeCell ref="G44:K44"/>
    <mergeCell ref="H45:K45"/>
    <mergeCell ref="H46:K46"/>
    <mergeCell ref="H47:K47"/>
    <mergeCell ref="C50:K50"/>
    <mergeCell ref="C52:F53"/>
    <mergeCell ref="G52:K52"/>
    <mergeCell ref="G53:I53"/>
    <mergeCell ref="J53:K53"/>
    <mergeCell ref="H34:K34"/>
    <mergeCell ref="H35:K35"/>
    <mergeCell ref="H36:K36"/>
    <mergeCell ref="H37:K37"/>
    <mergeCell ref="H38:K38"/>
    <mergeCell ref="H39:K39"/>
    <mergeCell ref="H40:K40"/>
    <mergeCell ref="H41:K41"/>
    <mergeCell ref="H42:K42"/>
    <mergeCell ref="B33:B36"/>
    <mergeCell ref="C33:F33"/>
    <mergeCell ref="C34:F34"/>
    <mergeCell ref="C35:F35"/>
    <mergeCell ref="C36:F36"/>
    <mergeCell ref="B37:B39"/>
    <mergeCell ref="C37:F37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C38:F38"/>
    <mergeCell ref="C39:F39"/>
    <mergeCell ref="B40:B41"/>
    <mergeCell ref="C40:F40"/>
    <mergeCell ref="C41:F41"/>
    <mergeCell ref="C42:F42"/>
    <mergeCell ref="B44:F45"/>
    <mergeCell ref="B46:F46"/>
    <mergeCell ref="B47:F47"/>
    <mergeCell ref="C29:F29"/>
    <mergeCell ref="C30:F30"/>
    <mergeCell ref="C31:F31"/>
    <mergeCell ref="C32:F32"/>
    <mergeCell ref="B25:B26"/>
    <mergeCell ref="C25:F25"/>
    <mergeCell ref="C26:F26"/>
    <mergeCell ref="B27:B29"/>
    <mergeCell ref="C27:F27"/>
    <mergeCell ref="C28:F28"/>
    <mergeCell ref="B30:B32"/>
    <mergeCell ref="B11:F11"/>
    <mergeCell ref="G11:K11"/>
    <mergeCell ref="B13:F13"/>
    <mergeCell ref="G13:R13"/>
    <mergeCell ref="C20:F20"/>
    <mergeCell ref="C21:F21"/>
    <mergeCell ref="B7:F7"/>
    <mergeCell ref="B12:F12"/>
    <mergeCell ref="B15:B16"/>
    <mergeCell ref="C15:F16"/>
    <mergeCell ref="B17:B18"/>
    <mergeCell ref="C17:F17"/>
    <mergeCell ref="B19:B21"/>
    <mergeCell ref="B8:F8"/>
    <mergeCell ref="G8:L8"/>
    <mergeCell ref="B9:F9"/>
    <mergeCell ref="G9:L9"/>
    <mergeCell ref="M9:N9"/>
    <mergeCell ref="O9:R9"/>
    <mergeCell ref="B10:F10"/>
    <mergeCell ref="G10:L10"/>
    <mergeCell ref="M10:N10"/>
    <mergeCell ref="O10:R10"/>
    <mergeCell ref="Q21:S21"/>
  </mergeCells>
  <printOptions horizontalCentered="1"/>
  <pageMargins left="0.11811023622047245" right="0.11811023622047245" top="0.11811023622047245" bottom="0.11811023622047245" header="0" footer="0"/>
  <pageSetup paperSize="9" scale="4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9"/>
  <sheetViews>
    <sheetView showGridLines="0" view="pageLayout" topLeftCell="B3" zoomScale="50" zoomScaleNormal="80" zoomScalePageLayoutView="50" workbookViewId="0">
      <selection activeCell="W17" sqref="W17"/>
    </sheetView>
  </sheetViews>
  <sheetFormatPr baseColWidth="10" defaultColWidth="12.625" defaultRowHeight="15" customHeight="1"/>
  <cols>
    <col min="1" max="1" width="0.125" hidden="1" customWidth="1"/>
    <col min="2" max="2" width="8" customWidth="1"/>
    <col min="3" max="3" width="5.625" customWidth="1"/>
    <col min="4" max="4" width="6.125" customWidth="1"/>
    <col min="5" max="5" width="4.75" customWidth="1"/>
    <col min="6" max="6" width="6.75" customWidth="1"/>
    <col min="7" max="7" width="13.5" customWidth="1"/>
    <col min="8" max="8" width="1.75" customWidth="1"/>
    <col min="9" max="9" width="7.625" customWidth="1"/>
    <col min="10" max="10" width="8.25" customWidth="1"/>
    <col min="11" max="11" width="20.875" customWidth="1"/>
    <col min="12" max="12" width="12.875" customWidth="1"/>
    <col min="13" max="13" width="13.75" customWidth="1"/>
    <col min="14" max="14" width="9.5" customWidth="1"/>
    <col min="15" max="15" width="13.75" customWidth="1"/>
    <col min="16" max="16" width="24.5" customWidth="1"/>
    <col min="17" max="17" width="13.75" customWidth="1"/>
    <col min="18" max="18" width="18.5" customWidth="1"/>
    <col min="19" max="19" width="19.25" customWidth="1"/>
    <col min="20" max="20" width="2.375" customWidth="1"/>
    <col min="21" max="21" width="3.125" customWidth="1"/>
    <col min="22" max="22" width="7.625" customWidth="1"/>
    <col min="23" max="23" width="15.625" customWidth="1"/>
    <col min="24" max="24" width="21.125" customWidth="1"/>
    <col min="25" max="36" width="9.375" customWidth="1"/>
  </cols>
  <sheetData>
    <row r="1" spans="1:36" ht="3.75" hidden="1" customHeight="1">
      <c r="A1" s="7">
        <v>0</v>
      </c>
      <c r="B1" s="7" t="s">
        <v>494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</row>
    <row r="2" spans="1:36" ht="1.5" hidden="1" customHeight="1">
      <c r="B2" s="177" t="s">
        <v>494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16"/>
      <c r="U2" s="116"/>
      <c r="V2" s="116"/>
      <c r="W2" s="116"/>
    </row>
    <row r="3" spans="1:36" ht="15" customHeight="1"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16"/>
      <c r="U3" s="116"/>
      <c r="V3" s="116"/>
      <c r="W3" s="116"/>
      <c r="AJ3" s="7">
        <v>4</v>
      </c>
    </row>
    <row r="4" spans="1:36" ht="15" customHeight="1">
      <c r="B4" s="259" t="s">
        <v>495</v>
      </c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116"/>
      <c r="U4" s="116"/>
      <c r="V4" s="116"/>
      <c r="W4" s="116"/>
    </row>
    <row r="5" spans="1:36" ht="15" customHeight="1"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116"/>
      <c r="U5" s="116"/>
      <c r="V5" s="116"/>
      <c r="W5" s="116"/>
    </row>
    <row r="6" spans="1:36" ht="14.25"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</row>
    <row r="7" spans="1:36" ht="15.75" customHeight="1">
      <c r="B7" s="229" t="s">
        <v>496</v>
      </c>
      <c r="C7" s="202"/>
      <c r="D7" s="202"/>
      <c r="E7" s="202"/>
      <c r="F7" s="203"/>
      <c r="G7" s="238" t="s">
        <v>497</v>
      </c>
      <c r="H7" s="202"/>
      <c r="I7" s="202"/>
      <c r="J7" s="202"/>
      <c r="K7" s="202"/>
      <c r="L7" s="203"/>
      <c r="M7" s="260" t="s">
        <v>498</v>
      </c>
      <c r="N7" s="209"/>
      <c r="O7" s="253" t="s">
        <v>499</v>
      </c>
      <c r="P7" s="208"/>
      <c r="Q7" s="208"/>
      <c r="R7" s="209"/>
      <c r="S7" s="261"/>
      <c r="T7" s="116"/>
      <c r="U7" s="7"/>
      <c r="V7" s="262">
        <v>32</v>
      </c>
      <c r="W7" s="209"/>
    </row>
    <row r="8" spans="1:36" ht="15.75" customHeight="1">
      <c r="B8" s="229" t="s">
        <v>500</v>
      </c>
      <c r="C8" s="202"/>
      <c r="D8" s="202"/>
      <c r="E8" s="202"/>
      <c r="F8" s="203"/>
      <c r="G8" s="237" t="s">
        <v>501</v>
      </c>
      <c r="H8" s="202"/>
      <c r="I8" s="202"/>
      <c r="J8" s="202"/>
      <c r="K8" s="202"/>
      <c r="L8" s="203"/>
      <c r="M8" s="210"/>
      <c r="N8" s="212"/>
      <c r="O8" s="210"/>
      <c r="P8" s="211"/>
      <c r="Q8" s="211"/>
      <c r="R8" s="212"/>
      <c r="S8" s="198"/>
      <c r="T8" s="116"/>
      <c r="U8" s="7"/>
      <c r="V8" s="227"/>
      <c r="W8" s="214"/>
    </row>
    <row r="9" spans="1:36" ht="15.75" customHeight="1">
      <c r="B9" s="229" t="s">
        <v>502</v>
      </c>
      <c r="C9" s="202"/>
      <c r="D9" s="202"/>
      <c r="E9" s="202"/>
      <c r="F9" s="203"/>
      <c r="G9" s="238" t="s">
        <v>503</v>
      </c>
      <c r="H9" s="202"/>
      <c r="I9" s="202"/>
      <c r="J9" s="202"/>
      <c r="K9" s="202"/>
      <c r="L9" s="203"/>
      <c r="M9" s="231" t="s">
        <v>504</v>
      </c>
      <c r="N9" s="203"/>
      <c r="O9" s="239" t="s">
        <v>505</v>
      </c>
      <c r="P9" s="202"/>
      <c r="Q9" s="202"/>
      <c r="R9" s="203"/>
      <c r="S9" s="198"/>
      <c r="T9" s="116"/>
      <c r="U9" s="7"/>
      <c r="V9" s="227"/>
      <c r="W9" s="214"/>
    </row>
    <row r="10" spans="1:36" ht="15.75" customHeight="1">
      <c r="B10" s="229" t="s">
        <v>506</v>
      </c>
      <c r="C10" s="202"/>
      <c r="D10" s="202"/>
      <c r="E10" s="202"/>
      <c r="F10" s="203"/>
      <c r="G10" s="240" t="str">
        <f>+'5°C'!D7</f>
        <v>5°</v>
      </c>
      <c r="H10" s="202"/>
      <c r="I10" s="202"/>
      <c r="J10" s="202"/>
      <c r="K10" s="202"/>
      <c r="L10" s="203"/>
      <c r="M10" s="241" t="s">
        <v>507</v>
      </c>
      <c r="N10" s="203"/>
      <c r="O10" s="240" t="str">
        <f>+'5°C'!D8</f>
        <v>C</v>
      </c>
      <c r="P10" s="202"/>
      <c r="Q10" s="202"/>
      <c r="R10" s="203"/>
      <c r="S10" s="198"/>
      <c r="T10" s="116"/>
      <c r="U10" s="7"/>
      <c r="V10" s="227"/>
      <c r="W10" s="214"/>
    </row>
    <row r="11" spans="1:36" ht="15.75" customHeight="1">
      <c r="B11" s="229" t="s">
        <v>508</v>
      </c>
      <c r="C11" s="202"/>
      <c r="D11" s="202"/>
      <c r="E11" s="202"/>
      <c r="F11" s="203"/>
      <c r="G11" s="230"/>
      <c r="H11" s="202"/>
      <c r="I11" s="202"/>
      <c r="J11" s="202"/>
      <c r="K11" s="203"/>
      <c r="L11" s="178" t="s">
        <v>509</v>
      </c>
      <c r="M11" s="263"/>
      <c r="N11" s="202"/>
      <c r="O11" s="202"/>
      <c r="P11" s="202"/>
      <c r="Q11" s="202"/>
      <c r="R11" s="203"/>
      <c r="S11" s="198"/>
      <c r="T11" s="116"/>
      <c r="U11" s="7"/>
      <c r="V11" s="227"/>
      <c r="W11" s="214"/>
    </row>
    <row r="12" spans="1:36" ht="33.75" customHeight="1">
      <c r="B12" s="231" t="s">
        <v>510</v>
      </c>
      <c r="C12" s="202"/>
      <c r="D12" s="202"/>
      <c r="E12" s="202"/>
      <c r="F12" s="203"/>
      <c r="G12" s="179" t="str">
        <f>IFERROR(VLOOKUP(V7,'5°C'!A13:CA45,2,0),"")</f>
        <v>VIN</v>
      </c>
      <c r="H12" s="180"/>
      <c r="I12" s="180" t="str">
        <f>IFERROR(VLOOKUP(V7,'5°C'!A13:CA45,3,0),"")</f>
        <v>SÁNCHEZ</v>
      </c>
      <c r="J12" s="180"/>
      <c r="K12" s="180" t="str">
        <f>IFERROR(VLOOKUP(V7,'5°C'!A13:CA45,4,0),"")</f>
        <v>JHORDYN ANDER</v>
      </c>
      <c r="L12" s="180"/>
      <c r="M12" s="180"/>
      <c r="N12" s="180"/>
      <c r="O12" s="180"/>
      <c r="P12" s="180"/>
      <c r="Q12" s="180"/>
      <c r="R12" s="181"/>
      <c r="S12" s="198"/>
      <c r="T12" s="116"/>
      <c r="U12" s="7"/>
      <c r="V12" s="210"/>
      <c r="W12" s="212"/>
    </row>
    <row r="13" spans="1:36" ht="33.75" customHeight="1">
      <c r="B13" s="231" t="s">
        <v>511</v>
      </c>
      <c r="C13" s="202"/>
      <c r="D13" s="202"/>
      <c r="E13" s="202"/>
      <c r="F13" s="203"/>
      <c r="G13" s="229" t="str">
        <f>+'5°C'!C10</f>
        <v>PROF. DARLYN MILKO PEZO CORREA</v>
      </c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3"/>
      <c r="S13" s="199"/>
      <c r="T13" s="116"/>
      <c r="U13" s="7"/>
      <c r="V13" s="264" t="s">
        <v>512</v>
      </c>
      <c r="W13" s="209"/>
      <c r="X13" s="7"/>
    </row>
    <row r="14" spans="1:36" ht="15" customHeight="1"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7"/>
      <c r="V14" s="227"/>
      <c r="W14" s="214"/>
      <c r="X14" s="7"/>
    </row>
    <row r="15" spans="1:36" ht="68.25" customHeight="1">
      <c r="B15" s="233" t="s">
        <v>513</v>
      </c>
      <c r="C15" s="234" t="s">
        <v>514</v>
      </c>
      <c r="D15" s="208"/>
      <c r="E15" s="208"/>
      <c r="F15" s="209"/>
      <c r="G15" s="257" t="s">
        <v>515</v>
      </c>
      <c r="H15" s="202"/>
      <c r="I15" s="202"/>
      <c r="J15" s="202"/>
      <c r="K15" s="203"/>
      <c r="L15" s="257" t="s">
        <v>516</v>
      </c>
      <c r="M15" s="202"/>
      <c r="N15" s="202"/>
      <c r="O15" s="203"/>
      <c r="P15" s="257" t="s">
        <v>517</v>
      </c>
      <c r="Q15" s="202"/>
      <c r="R15" s="202"/>
      <c r="S15" s="203"/>
      <c r="T15" s="116"/>
      <c r="U15" s="7"/>
      <c r="V15" s="210"/>
      <c r="W15" s="212"/>
      <c r="X15" s="7"/>
    </row>
    <row r="16" spans="1:36" ht="57.75" customHeight="1">
      <c r="B16" s="199"/>
      <c r="C16" s="210"/>
      <c r="D16" s="211"/>
      <c r="E16" s="211"/>
      <c r="F16" s="212"/>
      <c r="G16" s="182" t="s">
        <v>518</v>
      </c>
      <c r="H16" s="242" t="s">
        <v>519</v>
      </c>
      <c r="I16" s="202"/>
      <c r="J16" s="202"/>
      <c r="K16" s="203"/>
      <c r="L16" s="182" t="s">
        <v>518</v>
      </c>
      <c r="M16" s="242" t="s">
        <v>519</v>
      </c>
      <c r="N16" s="202"/>
      <c r="O16" s="203"/>
      <c r="P16" s="182" t="s">
        <v>518</v>
      </c>
      <c r="Q16" s="242" t="s">
        <v>519</v>
      </c>
      <c r="R16" s="202"/>
      <c r="S16" s="203"/>
      <c r="T16" s="116"/>
      <c r="U16" s="7"/>
      <c r="V16" s="184"/>
      <c r="W16" s="7"/>
      <c r="X16" s="7"/>
    </row>
    <row r="17" spans="2:24" ht="158.25" customHeight="1">
      <c r="B17" s="235" t="s">
        <v>520</v>
      </c>
      <c r="C17" s="232" t="s">
        <v>521</v>
      </c>
      <c r="D17" s="202"/>
      <c r="E17" s="202"/>
      <c r="F17" s="203"/>
      <c r="G17" s="185" t="str">
        <f>IFERROR(VLOOKUP(V7,'5°C'!A12:CA45,6,0),"")</f>
        <v>B</v>
      </c>
      <c r="H17" s="242" t="str">
        <f>IFERROR(VLOOKUP(V7,'5°C'!A12:CA45,7,0),"")</f>
        <v>Se encuentra en proceso para lograr la competencia</v>
      </c>
      <c r="I17" s="202"/>
      <c r="J17" s="202"/>
      <c r="K17" s="203"/>
      <c r="L17" s="185" t="str">
        <f>IFERROR(VLOOKUP(V7,'5°C'!A49:BV128,6,0),"")</f>
        <v/>
      </c>
      <c r="M17" s="242" t="str">
        <f>IFERROR(VLOOKUP(V7,'5°C'!A49:BV128,7,0),"")</f>
        <v/>
      </c>
      <c r="N17" s="202"/>
      <c r="O17" s="203"/>
      <c r="P17" s="186" t="s">
        <v>522</v>
      </c>
      <c r="Q17" s="242" t="s">
        <v>522</v>
      </c>
      <c r="R17" s="202"/>
      <c r="S17" s="203"/>
      <c r="T17" s="116"/>
      <c r="U17" s="7"/>
      <c r="V17" s="184"/>
      <c r="W17" s="7"/>
      <c r="X17" s="7"/>
    </row>
    <row r="18" spans="2:24" ht="162" customHeight="1">
      <c r="B18" s="199"/>
      <c r="C18" s="232" t="s">
        <v>523</v>
      </c>
      <c r="D18" s="202"/>
      <c r="E18" s="202"/>
      <c r="F18" s="203"/>
      <c r="G18" s="185" t="str">
        <f>IFERROR(VLOOKUP(V7,'5°C'!A12:CA45,8,0),"")</f>
        <v>B</v>
      </c>
      <c r="H18" s="242" t="str">
        <f>IFERROR(VLOOKUP(V7,'5°C'!A12:CA45,9,0),"")</f>
        <v>Se encuentra en proceso para lograr la competencia</v>
      </c>
      <c r="I18" s="202"/>
      <c r="J18" s="202"/>
      <c r="K18" s="203"/>
      <c r="L18" s="185" t="str">
        <f>IFERROR(VLOOKUP(V7,'5°C'!A49:BV128,8,0),"")</f>
        <v/>
      </c>
      <c r="M18" s="242" t="str">
        <f>IFERROR(VLOOKUP(V7,'5°C'!A49:BV128,9,0),"")</f>
        <v/>
      </c>
      <c r="N18" s="202"/>
      <c r="O18" s="203"/>
      <c r="P18" s="187" t="s">
        <v>522</v>
      </c>
      <c r="Q18" s="242" t="s">
        <v>522</v>
      </c>
      <c r="R18" s="202"/>
      <c r="S18" s="203"/>
      <c r="T18" s="116"/>
      <c r="U18" s="7"/>
      <c r="V18" s="184"/>
      <c r="W18" s="7"/>
      <c r="X18" s="7"/>
    </row>
    <row r="19" spans="2:24" ht="145.5" customHeight="1">
      <c r="B19" s="236" t="s">
        <v>3</v>
      </c>
      <c r="C19" s="232" t="s">
        <v>524</v>
      </c>
      <c r="D19" s="202"/>
      <c r="E19" s="202"/>
      <c r="F19" s="203"/>
      <c r="G19" s="185" t="str">
        <f>IFERROR(VLOOKUP(V7,'5°C'!A12:CA45,11,0),"")</f>
        <v>A</v>
      </c>
      <c r="H19" s="242" t="str">
        <f>IFERROR(VLOOKUP(V7,'5°C'!A12:CA45,12,0),"")</f>
        <v>Demuestra un manejo satisfactorio de la competencia</v>
      </c>
      <c r="I19" s="202"/>
      <c r="J19" s="202"/>
      <c r="K19" s="203"/>
      <c r="L19" s="185" t="str">
        <f>IFERROR(VLOOKUP(V7,'5°C'!A49:BV128,11,0),"")</f>
        <v/>
      </c>
      <c r="M19" s="242" t="str">
        <f>IFERROR(VLOOKUP(V7,'5°C'!A49:BV128,12,0),"")</f>
        <v/>
      </c>
      <c r="N19" s="202"/>
      <c r="O19" s="203"/>
      <c r="P19" s="187" t="s">
        <v>522</v>
      </c>
      <c r="Q19" s="242" t="s">
        <v>522</v>
      </c>
      <c r="R19" s="202"/>
      <c r="S19" s="203"/>
      <c r="T19" s="116"/>
      <c r="U19" s="7"/>
      <c r="V19" s="7"/>
      <c r="W19" s="7"/>
      <c r="X19" s="7"/>
    </row>
    <row r="20" spans="2:24" ht="154.5" customHeight="1">
      <c r="B20" s="198"/>
      <c r="C20" s="232" t="s">
        <v>525</v>
      </c>
      <c r="D20" s="202"/>
      <c r="E20" s="202"/>
      <c r="F20" s="203"/>
      <c r="G20" s="185" t="str">
        <f>IFERROR(VLOOKUP(V7,'5°C'!A12:CA45,13,0),"")</f>
        <v>B</v>
      </c>
      <c r="H20" s="242" t="str">
        <f>IFERROR(VLOOKUP(V7,'5°C'!A12:CA45,14,0),"")</f>
        <v xml:space="preserve">Está en proceso para lograr la competencia.  </v>
      </c>
      <c r="I20" s="202"/>
      <c r="J20" s="202"/>
      <c r="K20" s="203"/>
      <c r="L20" s="185" t="str">
        <f>IFERROR(VLOOKUP(V7,'5°C'!A49:BV128,13,0),"")</f>
        <v/>
      </c>
      <c r="M20" s="242" t="str">
        <f>IFERROR(VLOOKUP(V7,'5°C'!A49:BV128,14,0),"")</f>
        <v/>
      </c>
      <c r="N20" s="202"/>
      <c r="O20" s="203"/>
      <c r="P20" s="187" t="s">
        <v>522</v>
      </c>
      <c r="Q20" s="242" t="s">
        <v>522</v>
      </c>
      <c r="R20" s="202"/>
      <c r="S20" s="203"/>
      <c r="T20" s="116"/>
      <c r="U20" s="7"/>
      <c r="V20" s="7"/>
      <c r="W20" s="7"/>
      <c r="X20" s="7"/>
    </row>
    <row r="21" spans="2:24" ht="168" customHeight="1">
      <c r="B21" s="199"/>
      <c r="C21" s="232" t="s">
        <v>526</v>
      </c>
      <c r="D21" s="202"/>
      <c r="E21" s="202"/>
      <c r="F21" s="203"/>
      <c r="G21" s="185" t="str">
        <f>IFERROR(VLOOKUP(V7,'5°C'!A12:CA45,15,0),"")</f>
        <v>A</v>
      </c>
      <c r="H21" s="242" t="str">
        <f>IFERROR(VLOOKUP(V7,'5°C'!A12:CA45,16,0),"")</f>
        <v>Demuestra un manejo satisfactorio de la competencia</v>
      </c>
      <c r="I21" s="202"/>
      <c r="J21" s="202"/>
      <c r="K21" s="203"/>
      <c r="L21" s="185" t="str">
        <f>IFERROR(VLOOKUP(V7,'5°C'!A49:BV128,15,0),"")</f>
        <v/>
      </c>
      <c r="M21" s="242" t="str">
        <f>IFERROR(VLOOKUP(V7,'5°C'!A49:BV128,16,0),"")</f>
        <v/>
      </c>
      <c r="N21" s="202"/>
      <c r="O21" s="203"/>
      <c r="P21" s="187" t="s">
        <v>522</v>
      </c>
      <c r="Q21" s="242" t="s">
        <v>522</v>
      </c>
      <c r="R21" s="202"/>
      <c r="S21" s="203"/>
      <c r="T21" s="116"/>
      <c r="U21" s="116"/>
      <c r="V21" s="116"/>
      <c r="W21" s="116"/>
    </row>
    <row r="22" spans="2:24" ht="137.25" customHeight="1">
      <c r="B22" s="236" t="s">
        <v>527</v>
      </c>
      <c r="C22" s="232" t="s">
        <v>528</v>
      </c>
      <c r="D22" s="202"/>
      <c r="E22" s="202"/>
      <c r="F22" s="203"/>
      <c r="G22" s="185" t="str">
        <f>IFERROR(VLOOKUP(V7,'5°C'!A12:CA45,18,0),"")</f>
        <v>A</v>
      </c>
      <c r="H22" s="242" t="str">
        <f>IFERROR(VLOOKUP(V7,'5°C'!A12:CA45,19,0),"")</f>
        <v>Te desenvuelve de manera autónoma en la práctica de la carrera de velocidad y la técnica de entrega del testimonio en la carrera de relevos.</v>
      </c>
      <c r="I22" s="202"/>
      <c r="J22" s="202"/>
      <c r="K22" s="203"/>
      <c r="L22" s="185" t="str">
        <f>IFERROR(VLOOKUP(AV7,'5°C'!A49:BV128,18,0),"")</f>
        <v/>
      </c>
      <c r="M22" s="242" t="str">
        <f>IFERROR(VLOOKUP(V7,'5°C'!A49:BV128,19,0),"")</f>
        <v/>
      </c>
      <c r="N22" s="202"/>
      <c r="O22" s="203"/>
      <c r="P22" s="187" t="s">
        <v>522</v>
      </c>
      <c r="Q22" s="242" t="s">
        <v>522</v>
      </c>
      <c r="R22" s="202"/>
      <c r="S22" s="203"/>
      <c r="T22" s="116"/>
      <c r="U22" s="116"/>
      <c r="V22" s="116"/>
      <c r="W22" s="116"/>
    </row>
    <row r="23" spans="2:24" ht="138.75" customHeight="1">
      <c r="B23" s="198"/>
      <c r="C23" s="232" t="s">
        <v>529</v>
      </c>
      <c r="D23" s="202"/>
      <c r="E23" s="202"/>
      <c r="F23" s="203"/>
      <c r="G23" s="185" t="str">
        <f>IFERROR(VLOOKUP(V7,'5°C'!A12:CA44,20,0),"")</f>
        <v>A</v>
      </c>
      <c r="H23" s="242" t="str">
        <f>IFERROR(VLOOKUP(V7,'5°C'!A12:CA44,21,0),"")</f>
        <v>Estableces soluciones en los juegos predeportivas aplicados al fútbol, poniendo en práctica al equipo.</v>
      </c>
      <c r="I23" s="202"/>
      <c r="J23" s="202"/>
      <c r="K23" s="203"/>
      <c r="L23" s="185" t="str">
        <f>IFERROR(VLOOKUP(V7,'5°C'!A49:BV128,20,0),"")</f>
        <v/>
      </c>
      <c r="M23" s="242" t="str">
        <f>IFERROR(VLOOKUP(V7,'5°C'!A49:BV128,21,0),"")</f>
        <v/>
      </c>
      <c r="N23" s="202"/>
      <c r="O23" s="203"/>
      <c r="P23" s="187" t="s">
        <v>522</v>
      </c>
      <c r="Q23" s="242" t="s">
        <v>522</v>
      </c>
      <c r="R23" s="202"/>
      <c r="S23" s="203"/>
      <c r="T23" s="116"/>
      <c r="U23" s="116"/>
      <c r="V23" s="116"/>
      <c r="W23" s="116"/>
    </row>
    <row r="24" spans="2:24" ht="132.75" customHeight="1">
      <c r="B24" s="199"/>
      <c r="C24" s="232" t="s">
        <v>530</v>
      </c>
      <c r="D24" s="202"/>
      <c r="E24" s="202"/>
      <c r="F24" s="203"/>
      <c r="G24" s="188" t="str">
        <f>IFERROR(VLOOKUP(V7,'5°C'!A12:CA45,22,0),"")</f>
        <v>A</v>
      </c>
      <c r="H24" s="242" t="str">
        <f>IFERROR(VLOOKUP(V7,'5°C'!A12:CA45,23,0),"")</f>
        <v>Promueves prácticas para el cuidado de tu salud, al demostrar tus habilidades motrices en el salto alto, demostrando la técnica Fosbury Flop.</v>
      </c>
      <c r="I24" s="202"/>
      <c r="J24" s="202"/>
      <c r="K24" s="203"/>
      <c r="L24" s="188" t="str">
        <f>IFERROR(VLOOKUP(V7,'5°C'!A49:BV128,22,0),"")</f>
        <v/>
      </c>
      <c r="M24" s="242" t="str">
        <f>IFERROR(VLOOKUP(V7,'5°C'!A49:BV128,23,0),"")</f>
        <v/>
      </c>
      <c r="N24" s="202"/>
      <c r="O24" s="203"/>
      <c r="P24" s="183" t="s">
        <v>522</v>
      </c>
      <c r="Q24" s="242" t="s">
        <v>522</v>
      </c>
      <c r="R24" s="202"/>
      <c r="S24" s="203"/>
      <c r="T24" s="116"/>
      <c r="U24" s="116"/>
      <c r="V24" s="116"/>
      <c r="W24" s="116"/>
    </row>
    <row r="25" spans="2:24" ht="129" customHeight="1">
      <c r="B25" s="243" t="s">
        <v>5</v>
      </c>
      <c r="C25" s="232" t="s">
        <v>531</v>
      </c>
      <c r="D25" s="202"/>
      <c r="E25" s="202"/>
      <c r="F25" s="203"/>
      <c r="G25" s="185" t="str">
        <f>IFERROR(VLOOKUP(V7,'5°C'!A12:CA45,25,0),"")</f>
        <v>B</v>
      </c>
      <c r="H25" s="242" t="str">
        <f>IFERROR(VLOOKUP(V7,'5°C'!A12:CA45,26,0),"")</f>
        <v>EL ESTUDIANTE ESTA EN PROCESO EN ESTA CAPACIDAD</v>
      </c>
      <c r="I25" s="202"/>
      <c r="J25" s="202"/>
      <c r="K25" s="203"/>
      <c r="L25" s="185" t="str">
        <f>IFERROR(VLOOKUP(V7,'5°C'!A49:BV128,25,0),"")</f>
        <v/>
      </c>
      <c r="M25" s="242" t="str">
        <f>IFERROR(VLOOKUP(V7,'5°C'!A49:BV128,26,0),"")</f>
        <v/>
      </c>
      <c r="N25" s="202"/>
      <c r="O25" s="203"/>
      <c r="P25" s="187" t="s">
        <v>522</v>
      </c>
      <c r="Q25" s="242" t="s">
        <v>522</v>
      </c>
      <c r="R25" s="202"/>
      <c r="S25" s="203"/>
      <c r="T25" s="116"/>
      <c r="U25" s="116"/>
      <c r="V25" s="116"/>
      <c r="W25" s="116"/>
    </row>
    <row r="26" spans="2:24" ht="145.5" customHeight="1">
      <c r="B26" s="199"/>
      <c r="C26" s="232" t="s">
        <v>532</v>
      </c>
      <c r="D26" s="202"/>
      <c r="E26" s="202"/>
      <c r="F26" s="203"/>
      <c r="G26" s="185" t="str">
        <f>IFERROR(VLOOKUP(V7,'5°C'!A12:CA45,27,0),"")</f>
        <v>C</v>
      </c>
      <c r="H26" s="242" t="str">
        <f>IFERROR(VLOOKUP(V7,'5°C'!A12:CA45,28,0),"")</f>
        <v>Tiene dificultades al crear proyectos artísticos</v>
      </c>
      <c r="I26" s="202"/>
      <c r="J26" s="202"/>
      <c r="K26" s="203"/>
      <c r="L26" s="185" t="str">
        <f>IFERROR(VLOOKUP(V7,'5°C'!A49:BV128,27,0),"")</f>
        <v/>
      </c>
      <c r="M26" s="242" t="str">
        <f>IFERROR(VLOOKUP(V7,'5°C'!A49:BV128,28,0),"")</f>
        <v/>
      </c>
      <c r="N26" s="202"/>
      <c r="O26" s="203"/>
      <c r="P26" s="187" t="s">
        <v>522</v>
      </c>
      <c r="Q26" s="242" t="s">
        <v>522</v>
      </c>
      <c r="R26" s="202"/>
      <c r="S26" s="203"/>
      <c r="T26" s="116"/>
      <c r="U26" s="116"/>
      <c r="V26" s="116"/>
      <c r="W26" s="116"/>
    </row>
    <row r="27" spans="2:24" ht="150.75" customHeight="1">
      <c r="B27" s="236" t="s">
        <v>6</v>
      </c>
      <c r="C27" s="232" t="s">
        <v>533</v>
      </c>
      <c r="D27" s="202"/>
      <c r="E27" s="202"/>
      <c r="F27" s="203"/>
      <c r="G27" s="185" t="str">
        <f>IFERROR(VLOOKUP(V7,'5°C'!A12:CA45,30,0),"")</f>
        <v>C</v>
      </c>
      <c r="H27" s="242" t="str">
        <f>IFERROR(VLOOKUP(V7,'5°C'!A12:CA45,31,0),"")</f>
        <v>No se logró la competencia esperada.</v>
      </c>
      <c r="I27" s="202"/>
      <c r="J27" s="202"/>
      <c r="K27" s="203"/>
      <c r="L27" s="185" t="str">
        <f>IFERROR(VLOOKUP(V7,'5°C'!A49:BV128,30,0),"")</f>
        <v/>
      </c>
      <c r="M27" s="242" t="str">
        <f>IFERROR(VLOOKUP(V7,'5°C'!A49:BV128,31,0),"")</f>
        <v/>
      </c>
      <c r="N27" s="202"/>
      <c r="O27" s="203"/>
      <c r="P27" s="187" t="s">
        <v>522</v>
      </c>
      <c r="Q27" s="242" t="s">
        <v>522</v>
      </c>
      <c r="R27" s="202"/>
      <c r="S27" s="203"/>
      <c r="T27" s="116"/>
      <c r="U27" s="116"/>
      <c r="V27" s="116"/>
      <c r="W27" s="116"/>
    </row>
    <row r="28" spans="2:24" ht="175.5" customHeight="1">
      <c r="B28" s="198"/>
      <c r="C28" s="232" t="s">
        <v>534</v>
      </c>
      <c r="D28" s="202"/>
      <c r="E28" s="202"/>
      <c r="F28" s="203"/>
      <c r="G28" s="185" t="str">
        <f>IFERROR(VLOOKUP(V7,'5°C'!A12:CA45,32,0),"")</f>
        <v>C</v>
      </c>
      <c r="H28" s="242" t="str">
        <f>IFERROR(VLOOKUP(V7,'5°C'!A12:CA45,33,0),"")</f>
        <v>No se logró la competencia esperada.</v>
      </c>
      <c r="I28" s="202"/>
      <c r="J28" s="202"/>
      <c r="K28" s="203"/>
      <c r="L28" s="185" t="str">
        <f>IFERROR(VLOOKUP(V7,'5°C'!A49:BV128,32,0),"")</f>
        <v/>
      </c>
      <c r="M28" s="242" t="str">
        <f>IFERROR(VLOOKUP(V7,'5°C'!A49:BV128,33,0),"")</f>
        <v/>
      </c>
      <c r="N28" s="202"/>
      <c r="O28" s="203"/>
      <c r="P28" s="187" t="s">
        <v>522</v>
      </c>
      <c r="Q28" s="242" t="s">
        <v>522</v>
      </c>
      <c r="R28" s="202"/>
      <c r="S28" s="203"/>
      <c r="T28" s="116"/>
      <c r="U28" s="116"/>
      <c r="V28" s="116"/>
      <c r="W28" s="116"/>
    </row>
    <row r="29" spans="2:24" ht="180.75" customHeight="1">
      <c r="B29" s="199"/>
      <c r="C29" s="232" t="s">
        <v>535</v>
      </c>
      <c r="D29" s="202"/>
      <c r="E29" s="202"/>
      <c r="F29" s="203"/>
      <c r="G29" s="185" t="str">
        <f>IFERROR(VLOOKUP(V7,'5°C'!A13:CA45,34,0),"")</f>
        <v>B</v>
      </c>
      <c r="H29" s="242" t="str">
        <f>IFERROR(VLOOKUP(V7,'5°C'!A12:CA45,35,0),"")</f>
        <v>Escribe textos diversos adecuandose al destinatario y tipo textual, sin embargo falta desarrollar las ideas en forma ordenada y el uso de vocabulario adecuado,como sinónimos o antónimos.</v>
      </c>
      <c r="I29" s="202"/>
      <c r="J29" s="202"/>
      <c r="K29" s="203"/>
      <c r="L29" s="185" t="str">
        <f>IFERROR(VLOOKUP(V7,'5°C'!A49:BV128,34,0),"")</f>
        <v/>
      </c>
      <c r="M29" s="242" t="str">
        <f>IFERROR(VLOOKUP(V7,'5°C'!A49:BV128,35,0),"")</f>
        <v/>
      </c>
      <c r="N29" s="202"/>
      <c r="O29" s="203"/>
      <c r="P29" s="187" t="s">
        <v>522</v>
      </c>
      <c r="Q29" s="242" t="s">
        <v>522</v>
      </c>
      <c r="R29" s="202"/>
      <c r="S29" s="203"/>
      <c r="T29" s="116"/>
      <c r="U29" s="116"/>
      <c r="V29" s="116"/>
      <c r="W29" s="116"/>
    </row>
    <row r="30" spans="2:24" ht="173.25" customHeight="1">
      <c r="B30" s="236" t="s">
        <v>536</v>
      </c>
      <c r="C30" s="232" t="s">
        <v>537</v>
      </c>
      <c r="D30" s="202"/>
      <c r="E30" s="202"/>
      <c r="F30" s="203"/>
      <c r="G30" s="185" t="str">
        <f>IFERROR(VLOOKUP(V7,'5°C'!A12:CA45,37,0),"")</f>
        <v>C</v>
      </c>
      <c r="H30" s="242" t="str">
        <f>IFERROR(VLOOKUP(V7,'5°C'!A12:CA45,38,0),"")</f>
        <v>El estudiante no cuenta con evidencias en comunicarse en inglés.</v>
      </c>
      <c r="I30" s="202"/>
      <c r="J30" s="202"/>
      <c r="K30" s="203"/>
      <c r="L30" s="185" t="str">
        <f>IFERROR(VLOOKUP(V7,'5°C'!A49:BV128,37,0),"")</f>
        <v/>
      </c>
      <c r="M30" s="242" t="str">
        <f>IFERROR(VLOOKUP(V7,'5°C'!A49:BV128,38,0),"")</f>
        <v/>
      </c>
      <c r="N30" s="202"/>
      <c r="O30" s="203"/>
      <c r="P30" s="187" t="s">
        <v>522</v>
      </c>
      <c r="Q30" s="242" t="s">
        <v>522</v>
      </c>
      <c r="R30" s="202"/>
      <c r="S30" s="203"/>
      <c r="T30" s="116"/>
      <c r="U30" s="116"/>
      <c r="V30" s="116"/>
      <c r="W30" s="116"/>
    </row>
    <row r="31" spans="2:24" ht="194.25" customHeight="1">
      <c r="B31" s="198"/>
      <c r="C31" s="232" t="s">
        <v>538</v>
      </c>
      <c r="D31" s="202"/>
      <c r="E31" s="202"/>
      <c r="F31" s="203"/>
      <c r="G31" s="185" t="str">
        <f>IFERROR(VLOOKUP(V7,'5°C'!A12:CA45,39,0),"")</f>
        <v>B</v>
      </c>
      <c r="H31" s="242" t="str">
        <f>IFERROR(VLOOKUP(V7,'5°C'!A12:CA45,40,0),"")</f>
        <v>El estudiante muestra necesidad en comprender los textos que lee en inglés, aún necesita reconocer relaciones lógicas (classroom language, all about me, the places) para comprenderlas.</v>
      </c>
      <c r="I31" s="202"/>
      <c r="J31" s="202"/>
      <c r="K31" s="203"/>
      <c r="L31" s="185" t="str">
        <f>IFERROR(VLOOKUP(V7,'5°C'!A49:BV128,39,0),"")</f>
        <v/>
      </c>
      <c r="M31" s="242" t="str">
        <f>IFERROR(VLOOKUP(V7,'5°C'!A49:BV128,40,0),"")</f>
        <v/>
      </c>
      <c r="N31" s="202"/>
      <c r="O31" s="203"/>
      <c r="P31" s="187" t="s">
        <v>522</v>
      </c>
      <c r="Q31" s="242" t="s">
        <v>522</v>
      </c>
      <c r="R31" s="202"/>
      <c r="S31" s="203"/>
      <c r="T31" s="116"/>
      <c r="U31" s="116"/>
      <c r="V31" s="116"/>
      <c r="W31" s="116"/>
    </row>
    <row r="32" spans="2:24" ht="190.5" customHeight="1">
      <c r="B32" s="199"/>
      <c r="C32" s="232" t="s">
        <v>539</v>
      </c>
      <c r="D32" s="202"/>
      <c r="E32" s="202"/>
      <c r="F32" s="203"/>
      <c r="G32" s="185" t="str">
        <f>IFERROR(VLOOKUP(V7,'5°C'!A12:CA45,41,0),"")</f>
        <v>B</v>
      </c>
      <c r="H32" s="242" t="str">
        <f>IFERROR(VLOOKUP(V7,'5°C'!A12:CA45,42,0),"")</f>
        <v xml:space="preserve">El estudiante muestra necesidad en escribir oraciones en inglés, sus ideas, vocabulario cotidiano y construcciones gramaticales son limitadas. </v>
      </c>
      <c r="I32" s="202"/>
      <c r="J32" s="202"/>
      <c r="K32" s="203"/>
      <c r="L32" s="185" t="str">
        <f>IFERROR(VLOOKUP(V7,'5°C'!A49:BV128,41,0),"")</f>
        <v/>
      </c>
      <c r="M32" s="242" t="str">
        <f>IFERROR(VLOOKUP(V7,'5°C'!A49:BV128,42,0),"")</f>
        <v/>
      </c>
      <c r="N32" s="202"/>
      <c r="O32" s="203"/>
      <c r="P32" s="187" t="s">
        <v>522</v>
      </c>
      <c r="Q32" s="242" t="s">
        <v>522</v>
      </c>
      <c r="R32" s="202"/>
      <c r="S32" s="203"/>
      <c r="T32" s="116"/>
      <c r="U32" s="116"/>
      <c r="V32" s="116"/>
      <c r="W32" s="116"/>
    </row>
    <row r="33" spans="2:23" ht="180" customHeight="1">
      <c r="B33" s="236" t="s">
        <v>540</v>
      </c>
      <c r="C33" s="232" t="s">
        <v>541</v>
      </c>
      <c r="D33" s="202"/>
      <c r="E33" s="202"/>
      <c r="F33" s="203"/>
      <c r="G33" s="185" t="str">
        <f>IFERROR(VLOOKUP(V7,'5°C'!A12:CA45,44,0),"")</f>
        <v>A</v>
      </c>
      <c r="H33" s="242" t="str">
        <f>IFERROR(VLOOKUP(V7,'5°C'!A12:CA45,45,0),"")</f>
        <v>Resuelve problemas referido a expresiones numéricas y operativas con números racionales. Tiene dificultad en aplicar propiedades</v>
      </c>
      <c r="I33" s="202"/>
      <c r="J33" s="202"/>
      <c r="K33" s="203"/>
      <c r="L33" s="185" t="str">
        <f>IFERROR(VLOOKUP(V7,'5°C'!A49:BV128,44,0),"")</f>
        <v/>
      </c>
      <c r="M33" s="242" t="str">
        <f>IFERROR(VLOOKUP(V7,'5°C'!A49:BV128,45,0),"")</f>
        <v/>
      </c>
      <c r="N33" s="202"/>
      <c r="O33" s="203"/>
      <c r="P33" s="187" t="s">
        <v>522</v>
      </c>
      <c r="Q33" s="242" t="s">
        <v>522</v>
      </c>
      <c r="R33" s="202"/>
      <c r="S33" s="203"/>
      <c r="T33" s="116"/>
      <c r="U33" s="116"/>
      <c r="V33" s="116"/>
      <c r="W33" s="116"/>
    </row>
    <row r="34" spans="2:23" ht="185.25" customHeight="1">
      <c r="B34" s="198"/>
      <c r="C34" s="232" t="s">
        <v>542</v>
      </c>
      <c r="D34" s="202"/>
      <c r="E34" s="202"/>
      <c r="F34" s="203"/>
      <c r="G34" s="185" t="str">
        <f>IFERROR(VLOOKUP(V7,'5°C'!A12:CA45,46,0),"")</f>
        <v>C</v>
      </c>
      <c r="H34" s="242" t="str">
        <f>IFERROR(VLOOKUP(V7,'5°C'!A12:CA45,47,0),"")</f>
        <v>Se encuentra en inicio de aprendizaje</v>
      </c>
      <c r="I34" s="202"/>
      <c r="J34" s="202"/>
      <c r="K34" s="203"/>
      <c r="L34" s="185" t="str">
        <f>IFERROR(VLOOKUP(V7,'5°C'!A49:BV128,46,0),"")</f>
        <v/>
      </c>
      <c r="M34" s="242" t="str">
        <f>IFERROR(VLOOKUP(V7,'5°C'!A49:BV128,47,0),"")</f>
        <v/>
      </c>
      <c r="N34" s="202"/>
      <c r="O34" s="203"/>
      <c r="P34" s="187" t="s">
        <v>522</v>
      </c>
      <c r="Q34" s="242" t="s">
        <v>522</v>
      </c>
      <c r="R34" s="202"/>
      <c r="S34" s="203"/>
      <c r="T34" s="116"/>
      <c r="U34" s="116"/>
      <c r="V34" s="116"/>
      <c r="W34" s="116"/>
    </row>
    <row r="35" spans="2:23" ht="199.5" customHeight="1">
      <c r="B35" s="198"/>
      <c r="C35" s="232" t="s">
        <v>543</v>
      </c>
      <c r="D35" s="202"/>
      <c r="E35" s="202"/>
      <c r="F35" s="203"/>
      <c r="G35" s="185" t="str">
        <f>IFERROR(VLOOKUP(V7,'5°C'!A12:CA45,48,0),"")</f>
        <v>B</v>
      </c>
      <c r="H35" s="242" t="str">
        <f>IFERROR(VLOOKUP(V7,'5°C'!A12:CA45,49,0),"")</f>
        <v>Tiene dificultad en relacionar las medidas de sus lados de un triángulo. No determina longitudes y ángulos</v>
      </c>
      <c r="I35" s="202"/>
      <c r="J35" s="202"/>
      <c r="K35" s="203"/>
      <c r="L35" s="185" t="str">
        <f>IFERROR(VLOOKUP(V7,'5°C'!A49:BV128,48,0),"")</f>
        <v/>
      </c>
      <c r="M35" s="242" t="str">
        <f>IFERROR(VLOOKUP(V7,'5°C'!A49:BV128,49,0),"")</f>
        <v/>
      </c>
      <c r="N35" s="202"/>
      <c r="O35" s="203"/>
      <c r="P35" s="187" t="s">
        <v>522</v>
      </c>
      <c r="Q35" s="242" t="s">
        <v>522</v>
      </c>
      <c r="R35" s="202"/>
      <c r="S35" s="203"/>
      <c r="T35" s="116"/>
      <c r="U35" s="116"/>
      <c r="V35" s="116"/>
      <c r="W35" s="116"/>
    </row>
    <row r="36" spans="2:23" ht="199.5" customHeight="1">
      <c r="B36" s="199"/>
      <c r="C36" s="232" t="s">
        <v>544</v>
      </c>
      <c r="D36" s="202"/>
      <c r="E36" s="202"/>
      <c r="F36" s="203"/>
      <c r="G36" s="185" t="str">
        <f>IFERROR(VLOOKUP(V7,'5°C'!A12:CA44,50,0),"")</f>
        <v>B</v>
      </c>
      <c r="H36" s="242" t="str">
        <f>IFERROR(VLOOKUP(V7,'5°C'!A12:CA45,51,0),"")</f>
        <v>Tiene dificultad en resolver situaciones referidas a comportamientos de datos sobre medidas de tendencia central. No interpreta la informacion contenida</v>
      </c>
      <c r="I36" s="202"/>
      <c r="J36" s="202"/>
      <c r="K36" s="203"/>
      <c r="L36" s="185" t="str">
        <f>IFERROR(VLOOKUP(V7,'5°C'!A49:BV128,50,0),"")</f>
        <v/>
      </c>
      <c r="M36" s="242" t="str">
        <f>IFERROR(VLOOKUP(V7,'5°C'!A49:BV128,51,0),"")</f>
        <v/>
      </c>
      <c r="N36" s="202"/>
      <c r="O36" s="203"/>
      <c r="P36" s="187" t="s">
        <v>522</v>
      </c>
      <c r="Q36" s="242" t="s">
        <v>522</v>
      </c>
      <c r="R36" s="202"/>
      <c r="S36" s="203"/>
      <c r="T36" s="116"/>
      <c r="U36" s="116"/>
      <c r="V36" s="116"/>
      <c r="W36" s="116"/>
    </row>
    <row r="37" spans="2:23" ht="199.5" customHeight="1">
      <c r="B37" s="236" t="s">
        <v>545</v>
      </c>
      <c r="C37" s="232" t="s">
        <v>546</v>
      </c>
      <c r="D37" s="202"/>
      <c r="E37" s="202"/>
      <c r="F37" s="203"/>
      <c r="G37" s="185" t="str">
        <f>IFERROR(VLOOKUP(V7,'5°C'!A12:CA45,53,0),"")</f>
        <v>B</v>
      </c>
      <c r="H37" s="242" t="str">
        <f>IFERROR(VLOOKUP(V7,'5°C'!A12:CA44,54,0),"")</f>
        <v>Presenta dificultades para realizar indagaciones y lograr la construcción de sus conocimientos</v>
      </c>
      <c r="I37" s="202"/>
      <c r="J37" s="202"/>
      <c r="K37" s="203"/>
      <c r="L37" s="185" t="str">
        <f>IFERROR(VLOOKUP(V7,'5°C'!A49:BV128,53,0),"")</f>
        <v/>
      </c>
      <c r="M37" s="242" t="str">
        <f>IFERROR(VLOOKUP(V7,'5°C'!A49:BV128,54,0),"")</f>
        <v/>
      </c>
      <c r="N37" s="202"/>
      <c r="O37" s="203"/>
      <c r="P37" s="187" t="s">
        <v>522</v>
      </c>
      <c r="Q37" s="242" t="s">
        <v>522</v>
      </c>
      <c r="R37" s="202"/>
      <c r="S37" s="203"/>
      <c r="T37" s="116"/>
      <c r="U37" s="116"/>
      <c r="V37" s="116"/>
      <c r="W37" s="116"/>
    </row>
    <row r="38" spans="2:23" ht="199.5" customHeight="1">
      <c r="B38" s="198"/>
      <c r="C38" s="232" t="s">
        <v>547</v>
      </c>
      <c r="D38" s="202"/>
      <c r="E38" s="202"/>
      <c r="F38" s="203"/>
      <c r="G38" s="185" t="str">
        <f>IFERROR(VLOOKUP(V7,'5°C'!A12:CA45,55,0),"")</f>
        <v>B</v>
      </c>
      <c r="H38" s="242" t="str">
        <f>IFERROR(VLOOKUP(V7,'5°C'!A12:CA45,56,0),"")</f>
        <v>Tiene dificultades para explicar  conocimientos sobre el mundo físico, los seres vivos y el universo.</v>
      </c>
      <c r="I38" s="202"/>
      <c r="J38" s="202"/>
      <c r="K38" s="203"/>
      <c r="L38" s="185" t="str">
        <f>IFERROR(VLOOKUP(V7,'5°C'!A49:BV128,55,0),"")</f>
        <v/>
      </c>
      <c r="M38" s="242" t="str">
        <f>IFERROR(VLOOKUP(V7,'5°C'!A49:BV128,56,0),"")</f>
        <v/>
      </c>
      <c r="N38" s="202"/>
      <c r="O38" s="203"/>
      <c r="P38" s="187" t="s">
        <v>522</v>
      </c>
      <c r="Q38" s="242" t="s">
        <v>522</v>
      </c>
      <c r="R38" s="202"/>
      <c r="S38" s="203"/>
      <c r="T38" s="116"/>
      <c r="U38" s="116"/>
      <c r="V38" s="116"/>
      <c r="W38" s="116"/>
    </row>
    <row r="39" spans="2:23" ht="199.5" customHeight="1">
      <c r="B39" s="199"/>
      <c r="C39" s="232" t="s">
        <v>548</v>
      </c>
      <c r="D39" s="202"/>
      <c r="E39" s="202"/>
      <c r="F39" s="203"/>
      <c r="G39" s="185" t="str">
        <f>IFERROR(VLOOKUP(V7,'5°C'!A12:CA45,57,0),"")</f>
        <v>B</v>
      </c>
      <c r="H39" s="242" t="str">
        <f>IFERROR(VLOOKUP(V7,'5°C'!A12:CA45,58,0),"")</f>
        <v>Tiene dificultades para diseñar y construir tecnologia que le permitan resolver problemas de su entorno</v>
      </c>
      <c r="I39" s="202"/>
      <c r="J39" s="202"/>
      <c r="K39" s="203"/>
      <c r="L39" s="185" t="str">
        <f>IFERROR(VLOOKUP(V7,'5°C'!A49:BV128,57,0),"")</f>
        <v/>
      </c>
      <c r="M39" s="242" t="str">
        <f>IFERROR(VLOOKUP(V7,'5°C'!A49:BV128,58,0),"")</f>
        <v/>
      </c>
      <c r="N39" s="202"/>
      <c r="O39" s="203"/>
      <c r="P39" s="187" t="s">
        <v>522</v>
      </c>
      <c r="Q39" s="242" t="s">
        <v>522</v>
      </c>
      <c r="R39" s="202"/>
      <c r="S39" s="203"/>
      <c r="T39" s="116"/>
      <c r="U39" s="116"/>
      <c r="V39" s="116"/>
      <c r="W39" s="116"/>
    </row>
    <row r="40" spans="2:23" ht="199.5" customHeight="1">
      <c r="B40" s="236" t="s">
        <v>549</v>
      </c>
      <c r="C40" s="232" t="s">
        <v>550</v>
      </c>
      <c r="D40" s="202"/>
      <c r="E40" s="202"/>
      <c r="F40" s="203"/>
      <c r="G40" s="185" t="str">
        <f>IFERROR(VLOOKUP(V7,'5°C'!A12:CA45,60,0),"")</f>
        <v>C</v>
      </c>
      <c r="H40" s="242" t="str">
        <f>IFERROR(VLOOKUP(V7,'5°C'!A12:CA45,61,0),"")</f>
        <v>No logra fundamentar la presencia de Dios en la historia de la salvación.</v>
      </c>
      <c r="I40" s="202"/>
      <c r="J40" s="202"/>
      <c r="K40" s="203"/>
      <c r="L40" s="185" t="str">
        <f>IFERROR(VLOOKUP(V7,'5°C'!A49:BV128,60,0),"")</f>
        <v/>
      </c>
      <c r="M40" s="242" t="str">
        <f>IFERROR(VLOOKUP(V7,'5°C'!A49:BV128,61,0),"")</f>
        <v/>
      </c>
      <c r="N40" s="202"/>
      <c r="O40" s="203"/>
      <c r="P40" s="187" t="s">
        <v>522</v>
      </c>
      <c r="Q40" s="242" t="s">
        <v>522</v>
      </c>
      <c r="R40" s="202"/>
      <c r="S40" s="203"/>
      <c r="T40" s="116"/>
      <c r="U40" s="116"/>
      <c r="V40" s="116"/>
      <c r="W40" s="116"/>
    </row>
    <row r="41" spans="2:23" ht="199.5" customHeight="1">
      <c r="B41" s="199"/>
      <c r="C41" s="232" t="s">
        <v>551</v>
      </c>
      <c r="D41" s="202"/>
      <c r="E41" s="202"/>
      <c r="F41" s="203"/>
      <c r="G41" s="185" t="str">
        <f>IFERROR(VLOOKUP(V7,'5°C'!A12:CA45,62,0),"")</f>
        <v>C</v>
      </c>
      <c r="H41" s="242" t="str">
        <f>IFERROR(VLOOKUP(V7,'5°C'!A12:CA45,63,0),"")</f>
        <v>No demuestra coherencia en los cree y hace en su proyecto de vida personal.</v>
      </c>
      <c r="I41" s="202"/>
      <c r="J41" s="202"/>
      <c r="K41" s="203"/>
      <c r="L41" s="185" t="str">
        <f>IFERROR(VLOOKUP(V7,'5°C'!A49:BV128,62,0),"")</f>
        <v/>
      </c>
      <c r="M41" s="242" t="str">
        <f>IFERROR(VLOOKUP(V7,'5°C'!A49:BV128,63,0),"")</f>
        <v/>
      </c>
      <c r="N41" s="202"/>
      <c r="O41" s="203"/>
      <c r="P41" s="187" t="s">
        <v>522</v>
      </c>
      <c r="Q41" s="242" t="s">
        <v>522</v>
      </c>
      <c r="R41" s="202"/>
      <c r="S41" s="203"/>
      <c r="T41" s="116"/>
      <c r="U41" s="116"/>
      <c r="V41" s="116"/>
      <c r="W41" s="116"/>
    </row>
    <row r="42" spans="2:23" ht="199.5" customHeight="1">
      <c r="B42" s="189" t="s">
        <v>552</v>
      </c>
      <c r="C42" s="232" t="s">
        <v>553</v>
      </c>
      <c r="D42" s="202"/>
      <c r="E42" s="202"/>
      <c r="F42" s="203"/>
      <c r="G42" s="185" t="str">
        <f>IFERROR(VLOOKUP(V7,'5°C'!A12:CA45,65,0),"")</f>
        <v>B</v>
      </c>
      <c r="H42" s="242" t="str">
        <f>IFERROR(VLOOKUP(V7,'5°C'!A12:CA45,66,0),"")</f>
        <v>El estudiante tiene dificultad de combinar los conocimientos teorico y práctico  trabajando en equipo con sus pares.</v>
      </c>
      <c r="I42" s="202"/>
      <c r="J42" s="202"/>
      <c r="K42" s="203"/>
      <c r="L42" s="185" t="str">
        <f>IFERROR(VLOOKUP(V7,'5°C'!A49:BV128,65,0),"")</f>
        <v/>
      </c>
      <c r="M42" s="242" t="str">
        <f>IFERROR(VLOOKUP(V7,'5°C'!A49:BV128,66,0),"")</f>
        <v/>
      </c>
      <c r="N42" s="202"/>
      <c r="O42" s="203"/>
      <c r="P42" s="187" t="s">
        <v>522</v>
      </c>
      <c r="Q42" s="242" t="s">
        <v>522</v>
      </c>
      <c r="R42" s="202"/>
      <c r="S42" s="203"/>
      <c r="T42" s="116"/>
      <c r="U42" s="116"/>
      <c r="V42" s="116"/>
      <c r="W42" s="116"/>
    </row>
    <row r="43" spans="2:23" ht="15.75" customHeight="1"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</row>
    <row r="44" spans="2:23" ht="23.25" customHeight="1">
      <c r="B44" s="244" t="s">
        <v>12</v>
      </c>
      <c r="C44" s="208"/>
      <c r="D44" s="208"/>
      <c r="E44" s="208"/>
      <c r="F44" s="209"/>
      <c r="G44" s="246" t="s">
        <v>515</v>
      </c>
      <c r="H44" s="202"/>
      <c r="I44" s="202"/>
      <c r="J44" s="202"/>
      <c r="K44" s="203"/>
      <c r="L44" s="246" t="s">
        <v>516</v>
      </c>
      <c r="M44" s="202"/>
      <c r="N44" s="202"/>
      <c r="O44" s="203"/>
      <c r="P44" s="246" t="s">
        <v>517</v>
      </c>
      <c r="Q44" s="202"/>
      <c r="R44" s="202"/>
      <c r="S44" s="203"/>
      <c r="T44" s="116"/>
      <c r="U44" s="116"/>
      <c r="V44" s="116"/>
      <c r="W44" s="116"/>
    </row>
    <row r="45" spans="2:23" ht="53.25" customHeight="1">
      <c r="B45" s="210"/>
      <c r="C45" s="211"/>
      <c r="D45" s="211"/>
      <c r="E45" s="211"/>
      <c r="F45" s="212"/>
      <c r="G45" s="190" t="s">
        <v>518</v>
      </c>
      <c r="H45" s="245" t="s">
        <v>519</v>
      </c>
      <c r="I45" s="202"/>
      <c r="J45" s="202"/>
      <c r="K45" s="203"/>
      <c r="L45" s="190" t="s">
        <v>518</v>
      </c>
      <c r="M45" s="245" t="s">
        <v>519</v>
      </c>
      <c r="N45" s="202"/>
      <c r="O45" s="203"/>
      <c r="P45" s="190" t="s">
        <v>518</v>
      </c>
      <c r="Q45" s="245" t="s">
        <v>519</v>
      </c>
      <c r="R45" s="202"/>
      <c r="S45" s="203"/>
      <c r="T45" s="116"/>
      <c r="U45" s="116"/>
      <c r="V45" s="116"/>
      <c r="W45" s="116"/>
    </row>
    <row r="46" spans="2:23" ht="108.75" customHeight="1">
      <c r="B46" s="245" t="s">
        <v>554</v>
      </c>
      <c r="C46" s="202"/>
      <c r="D46" s="202"/>
      <c r="E46" s="202"/>
      <c r="F46" s="203"/>
      <c r="G46" s="185" t="str">
        <f>IFERROR(VLOOKUP(V7,'5°C'!A12:CA45,68,0),"")</f>
        <v>A</v>
      </c>
      <c r="H46" s="242" t="str">
        <f>IFERROR(VLOOKUP(V7,'5°C'!A12:CA45,69,0),"")</f>
        <v>Se desenvuelve en entornos virtuales al interactuar en redes sociales de manera consciente con sus pares</v>
      </c>
      <c r="I46" s="202"/>
      <c r="J46" s="202"/>
      <c r="K46" s="203"/>
      <c r="L46" s="185" t="str">
        <f>IFERROR(VLOOKUP(V7,'5°C'!A49:BV128,68,0),"")</f>
        <v/>
      </c>
      <c r="M46" s="242" t="str">
        <f>IFERROR(VLOOKUP(V7,'5°C'!A49:BV128,69,0),"")</f>
        <v/>
      </c>
      <c r="N46" s="202"/>
      <c r="O46" s="203"/>
      <c r="P46" s="186" t="s">
        <v>522</v>
      </c>
      <c r="Q46" s="242" t="s">
        <v>522</v>
      </c>
      <c r="R46" s="202"/>
      <c r="S46" s="203"/>
      <c r="T46" s="116"/>
      <c r="U46" s="116"/>
      <c r="V46" s="116"/>
      <c r="W46" s="116"/>
    </row>
    <row r="47" spans="2:23" ht="112.5" customHeight="1">
      <c r="B47" s="245" t="s">
        <v>555</v>
      </c>
      <c r="C47" s="202"/>
      <c r="D47" s="202"/>
      <c r="E47" s="202"/>
      <c r="F47" s="203"/>
      <c r="G47" s="185" t="str">
        <f>IFERROR(VLOOKUP(V7,'5°C'!A12:CA45,70,0),"")</f>
        <v>A</v>
      </c>
      <c r="H47" s="242" t="str">
        <f>IFERROR(VLOOKUP(V7,'5°C'!A12:CA45,71,0),"")</f>
        <v>Gestiona su aprendizaje de manera autónoma al priorizar la realización de su tarea. Se organiza y autoevalúa</v>
      </c>
      <c r="I47" s="202"/>
      <c r="J47" s="202"/>
      <c r="K47" s="203"/>
      <c r="L47" s="185" t="str">
        <f>IFERROR(VLOOKUP(V7,'5°C'!A49:BV128,70,0),"")</f>
        <v/>
      </c>
      <c r="M47" s="242" t="str">
        <f>IFERROR(VLOOKUP(V7,'5°C'!A49:BV128,71,0),"")</f>
        <v/>
      </c>
      <c r="N47" s="202"/>
      <c r="O47" s="203"/>
      <c r="P47" s="187" t="s">
        <v>522</v>
      </c>
      <c r="Q47" s="242" t="s">
        <v>522</v>
      </c>
      <c r="R47" s="202"/>
      <c r="S47" s="203"/>
      <c r="T47" s="116"/>
      <c r="U47" s="116"/>
      <c r="V47" s="116"/>
      <c r="W47" s="116"/>
    </row>
    <row r="48" spans="2:23" ht="15.75" customHeight="1"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</row>
    <row r="49" spans="2:23" ht="15.75" customHeight="1"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</row>
    <row r="50" spans="2:23" ht="15.75" customHeight="1">
      <c r="B50" s="116"/>
      <c r="C50" s="248" t="s">
        <v>556</v>
      </c>
      <c r="D50" s="224"/>
      <c r="E50" s="224"/>
      <c r="F50" s="224"/>
      <c r="G50" s="224"/>
      <c r="H50" s="224"/>
      <c r="I50" s="224"/>
      <c r="J50" s="224"/>
      <c r="K50" s="224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</row>
    <row r="51" spans="2:23" ht="15.75" customHeight="1"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</row>
    <row r="52" spans="2:23" ht="19.5" customHeight="1">
      <c r="B52" s="7"/>
      <c r="C52" s="249" t="s">
        <v>557</v>
      </c>
      <c r="D52" s="208"/>
      <c r="E52" s="208"/>
      <c r="F52" s="209"/>
      <c r="G52" s="250" t="s">
        <v>13</v>
      </c>
      <c r="H52" s="202"/>
      <c r="I52" s="202"/>
      <c r="J52" s="202"/>
      <c r="K52" s="203"/>
      <c r="L52" s="257" t="s">
        <v>14</v>
      </c>
      <c r="M52" s="202"/>
      <c r="N52" s="202"/>
      <c r="O52" s="202"/>
      <c r="P52" s="258" t="s">
        <v>15</v>
      </c>
      <c r="Q52" s="116"/>
      <c r="R52" s="116"/>
      <c r="S52" s="116"/>
      <c r="T52" s="116"/>
      <c r="U52" s="116"/>
      <c r="V52" s="116"/>
      <c r="W52" s="116"/>
    </row>
    <row r="53" spans="2:23" ht="19.5" customHeight="1">
      <c r="B53" s="7"/>
      <c r="C53" s="210"/>
      <c r="D53" s="211"/>
      <c r="E53" s="211"/>
      <c r="F53" s="212"/>
      <c r="G53" s="251" t="s">
        <v>52</v>
      </c>
      <c r="H53" s="202"/>
      <c r="I53" s="203"/>
      <c r="J53" s="251" t="s">
        <v>53</v>
      </c>
      <c r="K53" s="203"/>
      <c r="L53" s="251" t="s">
        <v>52</v>
      </c>
      <c r="M53" s="203"/>
      <c r="N53" s="251" t="s">
        <v>53</v>
      </c>
      <c r="O53" s="202"/>
      <c r="P53" s="199"/>
      <c r="Q53" s="116"/>
      <c r="R53" s="116"/>
      <c r="S53" s="116"/>
      <c r="T53" s="116"/>
      <c r="U53" s="116"/>
      <c r="V53" s="116"/>
      <c r="W53" s="116"/>
    </row>
    <row r="54" spans="2:23" ht="30" customHeight="1">
      <c r="B54" s="7"/>
      <c r="C54" s="191" t="s">
        <v>515</v>
      </c>
      <c r="D54" s="192"/>
      <c r="E54" s="192"/>
      <c r="F54" s="193"/>
      <c r="G54" s="256">
        <f>IFERROR(VLOOKUP(V7,'5°C'!A12:CA45,73,0),"")</f>
        <v>2</v>
      </c>
      <c r="H54" s="202"/>
      <c r="I54" s="203"/>
      <c r="J54" s="256">
        <f>IFERROR(VLOOKUP(V7,'5°C'!A12:CA45,74,0),"")</f>
        <v>8</v>
      </c>
      <c r="K54" s="203"/>
      <c r="L54" s="256">
        <f>IFERROR(VLOOKUP(V7,'5°C'!A12:CA45,76,0),"")</f>
        <v>0</v>
      </c>
      <c r="M54" s="203"/>
      <c r="N54" s="256">
        <f>IFERROR(VLOOKUP(V7,'5°C'!A12:CA45,77,0),"")</f>
        <v>9</v>
      </c>
      <c r="O54" s="202"/>
      <c r="P54" s="194" t="str">
        <f>IFERROR(VLOOKUP(V7,'5°C'!A12:CA45,79,0),"")</f>
        <v>C</v>
      </c>
      <c r="Q54" s="116"/>
      <c r="R54" s="116"/>
      <c r="S54" s="116"/>
      <c r="T54" s="116"/>
      <c r="U54" s="116"/>
      <c r="V54" s="116"/>
      <c r="W54" s="116"/>
    </row>
    <row r="55" spans="2:23" ht="30" customHeight="1">
      <c r="B55" s="7"/>
      <c r="C55" s="252" t="s">
        <v>516</v>
      </c>
      <c r="D55" s="202"/>
      <c r="E55" s="202"/>
      <c r="F55" s="203"/>
      <c r="G55" s="256" t="str">
        <f>IFERROR(VLOOKUP(V7,'5°C'!A49:BV128,73,0),"")</f>
        <v/>
      </c>
      <c r="H55" s="202"/>
      <c r="I55" s="203"/>
      <c r="J55" s="256" t="str">
        <f>IFERROR(VLOOKUP(V7,'5°C'!A49:BV128,74,0),"")</f>
        <v/>
      </c>
      <c r="K55" s="203"/>
      <c r="N55" s="256" t="str">
        <f>IFERROR(VLOOKUP(V7,'5°C'!A49:BV128,77,0),"")</f>
        <v/>
      </c>
      <c r="O55" s="202"/>
      <c r="P55" s="195"/>
      <c r="Q55" s="116"/>
      <c r="R55" s="116"/>
      <c r="S55" s="116"/>
      <c r="T55" s="116"/>
      <c r="U55" s="116"/>
      <c r="V55" s="116"/>
      <c r="W55" s="116"/>
    </row>
    <row r="56" spans="2:23" ht="30" customHeight="1">
      <c r="B56" s="7"/>
      <c r="C56" s="252" t="s">
        <v>517</v>
      </c>
      <c r="D56" s="202"/>
      <c r="E56" s="202"/>
      <c r="F56" s="203"/>
      <c r="G56" s="256" t="s">
        <v>522</v>
      </c>
      <c r="H56" s="202"/>
      <c r="I56" s="203"/>
      <c r="J56" s="256" t="s">
        <v>522</v>
      </c>
      <c r="K56" s="203"/>
      <c r="L56" s="256" t="s">
        <v>522</v>
      </c>
      <c r="M56" s="203"/>
      <c r="N56" s="256" t="s">
        <v>522</v>
      </c>
      <c r="O56" s="202"/>
      <c r="P56" s="195"/>
      <c r="Q56" s="116"/>
      <c r="R56" s="116"/>
      <c r="S56" s="116"/>
      <c r="T56" s="116"/>
      <c r="U56" s="116"/>
      <c r="V56" s="116"/>
      <c r="W56" s="116"/>
    </row>
    <row r="57" spans="2:23" ht="15.75" customHeight="1">
      <c r="B57" s="7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</row>
    <row r="58" spans="2:23" ht="15.75" customHeight="1">
      <c r="B58" s="7"/>
      <c r="C58" s="253" t="s">
        <v>558</v>
      </c>
      <c r="D58" s="208"/>
      <c r="E58" s="208"/>
      <c r="F58" s="209"/>
      <c r="G58" s="254"/>
      <c r="H58" s="208"/>
      <c r="I58" s="208"/>
      <c r="J58" s="208"/>
      <c r="K58" s="208"/>
      <c r="L58" s="209"/>
      <c r="M58" s="196"/>
      <c r="N58" s="196"/>
      <c r="O58" s="7"/>
      <c r="P58" s="116"/>
      <c r="Q58" s="116"/>
      <c r="R58" s="116"/>
      <c r="S58" s="116"/>
      <c r="T58" s="116"/>
      <c r="U58" s="116"/>
      <c r="V58" s="116"/>
      <c r="W58" s="116"/>
    </row>
    <row r="59" spans="2:23" ht="15.75" customHeight="1">
      <c r="B59" s="7"/>
      <c r="C59" s="227"/>
      <c r="D59" s="224"/>
      <c r="E59" s="224"/>
      <c r="F59" s="214"/>
      <c r="G59" s="227"/>
      <c r="H59" s="224"/>
      <c r="I59" s="224"/>
      <c r="J59" s="224"/>
      <c r="K59" s="224"/>
      <c r="L59" s="214"/>
      <c r="M59" s="196"/>
      <c r="N59" s="196"/>
      <c r="O59" s="7"/>
      <c r="P59" s="116"/>
      <c r="Q59" s="116"/>
      <c r="R59" s="116"/>
      <c r="S59" s="116"/>
      <c r="T59" s="116"/>
      <c r="U59" s="116"/>
      <c r="V59" s="116"/>
      <c r="W59" s="116"/>
    </row>
    <row r="60" spans="2:23" ht="15.75" customHeight="1">
      <c r="B60" s="7"/>
      <c r="C60" s="227"/>
      <c r="D60" s="224"/>
      <c r="E60" s="224"/>
      <c r="F60" s="214"/>
      <c r="G60" s="227"/>
      <c r="H60" s="224"/>
      <c r="I60" s="224"/>
      <c r="J60" s="224"/>
      <c r="K60" s="224"/>
      <c r="L60" s="214"/>
      <c r="M60" s="196"/>
      <c r="N60" s="196"/>
      <c r="O60" s="7"/>
      <c r="P60" s="116"/>
      <c r="Q60" s="116"/>
      <c r="R60" s="116"/>
      <c r="S60" s="116"/>
      <c r="T60" s="116"/>
      <c r="U60" s="116"/>
      <c r="V60" s="116"/>
      <c r="W60" s="116"/>
    </row>
    <row r="61" spans="2:23" ht="15.75" customHeight="1">
      <c r="B61" s="7"/>
      <c r="C61" s="227"/>
      <c r="D61" s="224"/>
      <c r="E61" s="224"/>
      <c r="F61" s="214"/>
      <c r="G61" s="227"/>
      <c r="H61" s="224"/>
      <c r="I61" s="224"/>
      <c r="J61" s="224"/>
      <c r="K61" s="224"/>
      <c r="L61" s="214"/>
      <c r="M61" s="196"/>
      <c r="N61" s="196"/>
      <c r="O61" s="7"/>
      <c r="P61" s="116"/>
      <c r="Q61" s="116"/>
      <c r="R61" s="116"/>
      <c r="S61" s="116"/>
      <c r="T61" s="116"/>
      <c r="U61" s="116"/>
      <c r="V61" s="116"/>
      <c r="W61" s="116"/>
    </row>
    <row r="62" spans="2:23" ht="15.75" customHeight="1">
      <c r="B62" s="7"/>
      <c r="C62" s="210"/>
      <c r="D62" s="211"/>
      <c r="E62" s="211"/>
      <c r="F62" s="212"/>
      <c r="G62" s="210"/>
      <c r="H62" s="211"/>
      <c r="I62" s="211"/>
      <c r="J62" s="211"/>
      <c r="K62" s="211"/>
      <c r="L62" s="212"/>
      <c r="M62" s="196"/>
      <c r="N62" s="196"/>
      <c r="O62" s="7"/>
      <c r="P62" s="116"/>
      <c r="Q62" s="116"/>
      <c r="R62" s="116"/>
      <c r="S62" s="116"/>
      <c r="T62" s="116"/>
      <c r="U62" s="116"/>
      <c r="V62" s="116"/>
      <c r="W62" s="116"/>
    </row>
    <row r="63" spans="2:23" ht="15.75" customHeight="1">
      <c r="B63" s="7"/>
      <c r="C63" s="255" t="s">
        <v>559</v>
      </c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7"/>
      <c r="P63" s="116"/>
      <c r="Q63" s="116"/>
      <c r="R63" s="116"/>
      <c r="S63" s="116"/>
      <c r="T63" s="116"/>
      <c r="U63" s="116"/>
      <c r="V63" s="116"/>
      <c r="W63" s="116"/>
    </row>
    <row r="64" spans="2:23" ht="15.75" customHeight="1"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</row>
    <row r="65" spans="2:23" ht="15.75" customHeight="1"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</row>
    <row r="66" spans="2:23" ht="15.75" customHeight="1"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</row>
    <row r="67" spans="2:23" ht="15.75" customHeight="1"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</row>
    <row r="68" spans="2:23" ht="15.75" customHeight="1"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</row>
    <row r="69" spans="2:23" ht="15.75" customHeight="1"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</row>
    <row r="70" spans="2:23" ht="15.75" customHeight="1"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</row>
    <row r="71" spans="2:23" ht="15.75" customHeight="1"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</row>
    <row r="72" spans="2:23" ht="15.75" customHeight="1"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</row>
    <row r="73" spans="2:23" ht="15.75" customHeight="1"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</row>
    <row r="74" spans="2:23" ht="15.75" customHeight="1"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</row>
    <row r="75" spans="2:23" ht="15.75" customHeight="1"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</row>
    <row r="76" spans="2:23" ht="15.75" customHeight="1"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</row>
    <row r="77" spans="2:23" ht="15.75" customHeight="1"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</row>
    <row r="78" spans="2:23" ht="15.75" customHeight="1"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</row>
    <row r="79" spans="2:23" ht="15.75" customHeight="1"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</row>
    <row r="80" spans="2:23" ht="15.75" customHeight="1"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</row>
    <row r="81" spans="2:23" ht="15.75" customHeight="1"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</row>
    <row r="82" spans="2:23" ht="15.75" customHeight="1"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</row>
    <row r="83" spans="2:23" ht="15.75" customHeight="1"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</row>
    <row r="84" spans="2:23" ht="15.75" customHeight="1"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</row>
    <row r="85" spans="2:23" ht="15.75" customHeight="1"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</row>
    <row r="86" spans="2:23" ht="15.75" customHeight="1"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</row>
    <row r="87" spans="2:23" ht="15.75" customHeight="1"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</row>
    <row r="88" spans="2:23" ht="15.75" customHeight="1"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</row>
    <row r="89" spans="2:23" ht="15.75" customHeight="1"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</row>
    <row r="90" spans="2:23" ht="15.75" customHeight="1"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</row>
    <row r="91" spans="2:23" ht="15.75" customHeight="1"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</row>
    <row r="92" spans="2:23" ht="15.75" customHeight="1"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</row>
    <row r="93" spans="2:23" ht="15.75" customHeight="1"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</row>
    <row r="94" spans="2:23" ht="15.75" customHeight="1"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</row>
    <row r="95" spans="2:23" ht="15.75" customHeight="1"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</row>
    <row r="96" spans="2:23" ht="15.75" customHeight="1"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</row>
    <row r="97" spans="2:23" ht="15.75" customHeight="1"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</row>
    <row r="98" spans="2:23" ht="15.75" customHeight="1"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</row>
    <row r="99" spans="2:23" ht="15.75" customHeight="1"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</row>
    <row r="100" spans="2:23" ht="15.75" customHeight="1"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</row>
    <row r="101" spans="2:23" ht="15.75" customHeight="1"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</row>
    <row r="102" spans="2:23" ht="15.75" customHeight="1"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</row>
    <row r="103" spans="2:23" ht="15.75" customHeight="1"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</row>
    <row r="104" spans="2:23" ht="15.75" customHeight="1"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</row>
    <row r="105" spans="2:23" ht="15.75" customHeight="1"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</row>
    <row r="106" spans="2:23" ht="15.75" customHeight="1"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</row>
    <row r="107" spans="2:23" ht="15.75" customHeight="1"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</row>
    <row r="108" spans="2:23" ht="15.75" customHeight="1"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</row>
    <row r="109" spans="2:23" ht="15.75" customHeight="1"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</row>
    <row r="110" spans="2:23" ht="15.75" customHeight="1"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</row>
    <row r="111" spans="2:23" ht="15.75" customHeight="1"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</row>
    <row r="112" spans="2:23" ht="15.75" customHeight="1"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</row>
    <row r="113" spans="2:23" ht="15.75" customHeight="1"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</row>
    <row r="114" spans="2:23" ht="15.75" customHeight="1"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</row>
    <row r="115" spans="2:23" ht="15.75" customHeight="1"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</row>
    <row r="116" spans="2:23" ht="15.75" customHeight="1"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</row>
    <row r="117" spans="2:23" ht="15.75" customHeight="1"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</row>
    <row r="118" spans="2:23" ht="15.75" customHeight="1"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</row>
    <row r="119" spans="2:23" ht="15.75" customHeight="1"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</row>
    <row r="120" spans="2:23" ht="15.75" customHeight="1"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</row>
    <row r="121" spans="2:23" ht="15.75" customHeight="1"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</row>
    <row r="122" spans="2:23" ht="15.75" customHeight="1"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</row>
    <row r="123" spans="2:23" ht="15.75" customHeight="1"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</row>
    <row r="124" spans="2:23" ht="15.75" customHeight="1"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</row>
    <row r="125" spans="2:23" ht="15.75" customHeight="1"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</row>
    <row r="126" spans="2:23" ht="15.75" customHeight="1"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</row>
    <row r="127" spans="2:23" ht="15.75" customHeight="1"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</row>
    <row r="128" spans="2:23" ht="15.75" customHeight="1"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</row>
    <row r="129" spans="2:23" ht="15.75" customHeight="1"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</row>
    <row r="130" spans="2:23" ht="15.75" customHeight="1"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</row>
    <row r="131" spans="2:23" ht="15.75" customHeight="1"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</row>
    <row r="132" spans="2:23" ht="15.75" customHeight="1"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</row>
    <row r="133" spans="2:23" ht="15.75" customHeight="1"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</row>
    <row r="134" spans="2:23" ht="15.75" customHeight="1"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</row>
    <row r="135" spans="2:23" ht="15.75" customHeight="1"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</row>
    <row r="136" spans="2:23" ht="15.75" customHeight="1"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</row>
    <row r="137" spans="2:23" ht="15.75" customHeight="1"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</row>
    <row r="138" spans="2:23" ht="15.75" customHeight="1"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</row>
    <row r="139" spans="2:23" ht="15.75" customHeight="1"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</row>
    <row r="140" spans="2:23" ht="15.75" customHeight="1"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</row>
    <row r="141" spans="2:23" ht="15.75" customHeight="1"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</row>
    <row r="142" spans="2:23" ht="15.75" customHeight="1"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</row>
    <row r="143" spans="2:23" ht="15.75" customHeight="1"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</row>
    <row r="144" spans="2:23" ht="15.75" customHeight="1"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</row>
    <row r="145" spans="2:23" ht="15.75" customHeight="1"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</row>
    <row r="146" spans="2:23" ht="15.75" customHeight="1"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</row>
    <row r="147" spans="2:23" ht="15.75" customHeight="1"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</row>
    <row r="148" spans="2:23" ht="15.75" customHeight="1"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</row>
    <row r="149" spans="2:23" ht="15.75" customHeight="1"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</row>
    <row r="150" spans="2:23" ht="15.75" customHeight="1"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</row>
    <row r="151" spans="2:23" ht="15.75" customHeight="1"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</row>
    <row r="152" spans="2:23" ht="15.75" customHeight="1"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</row>
    <row r="153" spans="2:23" ht="15.75" customHeight="1"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</row>
    <row r="154" spans="2:23" ht="15.75" customHeight="1"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</row>
    <row r="155" spans="2:23" ht="15.75" customHeight="1"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</row>
    <row r="156" spans="2:23" ht="15.75" customHeight="1"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</row>
    <row r="157" spans="2:23" ht="15.75" customHeight="1"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</row>
    <row r="158" spans="2:23" ht="15.75" customHeight="1"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</row>
    <row r="159" spans="2:23" ht="15.75" customHeight="1"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</row>
    <row r="160" spans="2:23" ht="15.75" customHeight="1"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</row>
    <row r="161" spans="2:23" ht="15.75" customHeight="1"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</row>
    <row r="162" spans="2:23" ht="15.75" customHeight="1"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</row>
    <row r="163" spans="2:23" ht="15.75" customHeight="1"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</row>
    <row r="164" spans="2:23" ht="15.75" customHeight="1"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</row>
    <row r="165" spans="2:23" ht="15.75" customHeight="1"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</row>
    <row r="166" spans="2:23" ht="15.75" customHeight="1"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</row>
    <row r="167" spans="2:23" ht="15.75" customHeight="1"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</row>
    <row r="168" spans="2:23" ht="15.75" customHeight="1"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</row>
    <row r="169" spans="2:23" ht="15.75" customHeight="1"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</row>
    <row r="170" spans="2:23" ht="15.75" customHeight="1"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</row>
    <row r="171" spans="2:23" ht="15.75" customHeight="1"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</row>
    <row r="172" spans="2:23" ht="15.75" customHeight="1"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</row>
    <row r="173" spans="2:23" ht="15.75" customHeight="1"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</row>
    <row r="174" spans="2:23" ht="15.75" customHeight="1"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</row>
    <row r="175" spans="2:23" ht="15.75" customHeight="1"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</row>
    <row r="176" spans="2:23" ht="15.75" customHeight="1"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</row>
    <row r="177" spans="2:23" ht="15.75" customHeight="1"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</row>
    <row r="178" spans="2:23" ht="15.75" customHeight="1"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</row>
    <row r="179" spans="2:23" ht="15.75" customHeight="1"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</row>
    <row r="180" spans="2:23" ht="15.75" customHeight="1"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</row>
    <row r="181" spans="2:23" ht="15.75" customHeight="1"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</row>
    <row r="182" spans="2:23" ht="15.75" customHeight="1"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</row>
    <row r="183" spans="2:23" ht="15.75" customHeight="1"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</row>
    <row r="184" spans="2:23" ht="15.75" customHeight="1"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</row>
    <row r="185" spans="2:23" ht="15.75" customHeight="1"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</row>
    <row r="186" spans="2:23" ht="15.75" customHeight="1"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</row>
    <row r="187" spans="2:23" ht="15.75" customHeight="1"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</row>
    <row r="188" spans="2:23" ht="15.75" customHeight="1"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</row>
    <row r="189" spans="2:23" ht="15.75" customHeight="1"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</row>
    <row r="190" spans="2:23" ht="15.75" customHeight="1"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</row>
    <row r="191" spans="2:23" ht="15.75" customHeight="1"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</row>
    <row r="192" spans="2:23" ht="15.75" customHeight="1"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</row>
    <row r="193" spans="2:23" ht="15.75" customHeight="1"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</row>
    <row r="194" spans="2:23" ht="15.75" customHeight="1"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</row>
    <row r="195" spans="2:23" ht="15.75" customHeight="1"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</row>
    <row r="196" spans="2:23" ht="15.75" customHeight="1"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</row>
    <row r="197" spans="2:23" ht="15.75" customHeight="1"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</row>
    <row r="198" spans="2:23" ht="15.75" customHeight="1"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</row>
    <row r="199" spans="2:23" ht="15.75" customHeight="1"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</row>
    <row r="200" spans="2:23" ht="15.75" customHeight="1"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</row>
    <row r="201" spans="2:23" ht="15.75" customHeight="1"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</row>
    <row r="202" spans="2:23" ht="15.75" customHeight="1"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</row>
    <row r="203" spans="2:23" ht="15.75" customHeight="1"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</row>
    <row r="204" spans="2:23" ht="15.75" customHeight="1"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</row>
    <row r="205" spans="2:23" ht="15.75" customHeight="1"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</row>
    <row r="206" spans="2:23" ht="15.75" customHeight="1"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</row>
    <row r="207" spans="2:23" ht="15.75" customHeight="1"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</row>
    <row r="208" spans="2:23" ht="15.75" customHeight="1"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</row>
    <row r="209" spans="2:23" ht="15.75" customHeight="1"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</row>
    <row r="210" spans="2:23" ht="15.75" customHeight="1"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</row>
    <row r="211" spans="2:23" ht="15.75" customHeight="1"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</row>
    <row r="212" spans="2:23" ht="15.75" customHeight="1"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</row>
    <row r="213" spans="2:23" ht="15.75" customHeight="1"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</row>
    <row r="214" spans="2:23" ht="15.75" customHeight="1"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</row>
    <row r="215" spans="2:23" ht="15.75" customHeight="1"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</row>
    <row r="216" spans="2:23" ht="15.75" customHeight="1"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</row>
    <row r="217" spans="2:23" ht="15.75" customHeight="1"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</row>
    <row r="218" spans="2:23" ht="15.75" customHeight="1"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</row>
    <row r="219" spans="2:23" ht="15.75" customHeight="1"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</row>
    <row r="220" spans="2:23" ht="15.75" customHeight="1"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</row>
    <row r="221" spans="2:23" ht="15.75" customHeight="1"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</row>
    <row r="222" spans="2:23" ht="15.75" customHeight="1"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</row>
    <row r="223" spans="2:23" ht="15.75" customHeight="1"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</row>
    <row r="224" spans="2:23" ht="15.75" customHeight="1"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</row>
    <row r="225" spans="2:23" ht="15.75" customHeight="1"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</row>
    <row r="226" spans="2:23" ht="15.75" customHeight="1"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</row>
    <row r="227" spans="2:23" ht="15.75" customHeight="1"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</row>
    <row r="228" spans="2:23" ht="15.75" customHeight="1"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</row>
    <row r="229" spans="2:23" ht="15.75" customHeight="1"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</row>
    <row r="230" spans="2:23" ht="15.75" customHeight="1"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</row>
    <row r="231" spans="2:23" ht="15.75" customHeight="1"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</row>
    <row r="232" spans="2:23" ht="15.75" customHeight="1"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</row>
    <row r="233" spans="2:23" ht="15.75" customHeight="1"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</row>
    <row r="234" spans="2:23" ht="15.75" customHeight="1"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</row>
    <row r="235" spans="2:23" ht="15.75" customHeight="1"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</row>
    <row r="236" spans="2:23" ht="15.75" customHeight="1"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</row>
    <row r="237" spans="2:23" ht="15.75" customHeight="1"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</row>
    <row r="238" spans="2:23" ht="15.75" customHeight="1"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</row>
    <row r="239" spans="2:23" ht="15.75" customHeight="1"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</row>
    <row r="240" spans="2:23" ht="15.75" customHeight="1"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</row>
    <row r="241" spans="2:23" ht="15.75" customHeight="1"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</row>
    <row r="242" spans="2:23" ht="15.75" customHeight="1"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</row>
    <row r="243" spans="2:23" ht="15.75" customHeight="1"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</row>
    <row r="244" spans="2:23" ht="15.75" customHeight="1"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</row>
    <row r="245" spans="2:23" ht="15.75" customHeight="1"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</row>
    <row r="246" spans="2:23" ht="15.75" customHeight="1"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</row>
    <row r="247" spans="2:23" ht="15.75" customHeight="1"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</row>
    <row r="248" spans="2:23" ht="15.75" customHeight="1"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</row>
    <row r="249" spans="2:23" ht="15.75" customHeight="1"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</row>
    <row r="250" spans="2:23" ht="15.75" customHeight="1"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</row>
    <row r="251" spans="2:23" ht="15.75" customHeight="1"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</row>
    <row r="252" spans="2:23" ht="15.75" customHeight="1"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</row>
    <row r="253" spans="2:23" ht="15.75" customHeight="1"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</row>
    <row r="254" spans="2:23" ht="15.75" customHeight="1"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</row>
    <row r="255" spans="2:23" ht="15.75" customHeight="1"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</row>
    <row r="256" spans="2:23" ht="15.75" customHeight="1"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</row>
    <row r="257" spans="2:23" ht="15.75" customHeight="1"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</row>
    <row r="258" spans="2:23" ht="15.75" customHeight="1"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</row>
    <row r="259" spans="2:23" ht="15.75" customHeight="1"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</row>
    <row r="260" spans="2:23" ht="15.75" customHeight="1"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</row>
    <row r="261" spans="2:23" ht="15.75" customHeight="1"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</row>
    <row r="262" spans="2:23" ht="15.75" customHeight="1"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</row>
    <row r="263" spans="2:23" ht="15.75" customHeight="1"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</row>
    <row r="264" spans="2:23" ht="15.75" customHeight="1"/>
    <row r="265" spans="2:23" ht="15.75" customHeight="1"/>
    <row r="266" spans="2:23" ht="15.75" customHeight="1"/>
    <row r="267" spans="2:23" ht="15.75" customHeight="1"/>
    <row r="268" spans="2:23" ht="15.75" customHeight="1"/>
    <row r="269" spans="2:23" ht="15.75" customHeight="1"/>
    <row r="270" spans="2:23" ht="15.75" customHeight="1"/>
    <row r="271" spans="2:23" ht="15.75" customHeight="1"/>
    <row r="272" spans="2:2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85">
    <mergeCell ref="M33:O33"/>
    <mergeCell ref="Q33:S33"/>
    <mergeCell ref="V7:W12"/>
    <mergeCell ref="M11:R11"/>
    <mergeCell ref="V13:W15"/>
    <mergeCell ref="G15:K15"/>
    <mergeCell ref="L15:O15"/>
    <mergeCell ref="P15:S15"/>
    <mergeCell ref="H16:K16"/>
    <mergeCell ref="Q16:S16"/>
    <mergeCell ref="Q17:S17"/>
    <mergeCell ref="M16:O16"/>
    <mergeCell ref="M17:O17"/>
    <mergeCell ref="Q31:S31"/>
    <mergeCell ref="Q32:S32"/>
    <mergeCell ref="M27:O27"/>
    <mergeCell ref="M28:O28"/>
    <mergeCell ref="M29:O29"/>
    <mergeCell ref="M30:O30"/>
    <mergeCell ref="Q30:S30"/>
    <mergeCell ref="M31:O31"/>
    <mergeCell ref="M32:O32"/>
    <mergeCell ref="Q28:S28"/>
    <mergeCell ref="Q29:S29"/>
    <mergeCell ref="L52:O52"/>
    <mergeCell ref="P52:P53"/>
    <mergeCell ref="L53:M53"/>
    <mergeCell ref="N53:O53"/>
    <mergeCell ref="B4:S5"/>
    <mergeCell ref="G7:L7"/>
    <mergeCell ref="M7:N8"/>
    <mergeCell ref="O7:R8"/>
    <mergeCell ref="S7:S13"/>
    <mergeCell ref="C18:F18"/>
    <mergeCell ref="C19:F19"/>
    <mergeCell ref="B22:B24"/>
    <mergeCell ref="C22:F22"/>
    <mergeCell ref="C23:F23"/>
    <mergeCell ref="C24:F24"/>
    <mergeCell ref="M18:O18"/>
    <mergeCell ref="Q18:S18"/>
    <mergeCell ref="M19:O19"/>
    <mergeCell ref="Q19:S19"/>
    <mergeCell ref="Q20:S20"/>
    <mergeCell ref="M20:O20"/>
    <mergeCell ref="M21:O21"/>
    <mergeCell ref="M22:O22"/>
    <mergeCell ref="M23:O23"/>
    <mergeCell ref="M39:O39"/>
    <mergeCell ref="M40:O40"/>
    <mergeCell ref="M41:O41"/>
    <mergeCell ref="M42:O42"/>
    <mergeCell ref="L44:O44"/>
    <mergeCell ref="Q46:S46"/>
    <mergeCell ref="Q47:S47"/>
    <mergeCell ref="Q38:S38"/>
    <mergeCell ref="Q39:S39"/>
    <mergeCell ref="Q40:S40"/>
    <mergeCell ref="Q41:S41"/>
    <mergeCell ref="Q42:S42"/>
    <mergeCell ref="P44:S44"/>
    <mergeCell ref="Q45:S45"/>
    <mergeCell ref="M45:O45"/>
    <mergeCell ref="M46:O46"/>
    <mergeCell ref="M47:O47"/>
    <mergeCell ref="M34:O34"/>
    <mergeCell ref="Q34:S34"/>
    <mergeCell ref="M35:O35"/>
    <mergeCell ref="Q35:S35"/>
    <mergeCell ref="M36:O36"/>
    <mergeCell ref="Q36:S36"/>
    <mergeCell ref="Q37:S37"/>
    <mergeCell ref="M37:O37"/>
    <mergeCell ref="M38:O38"/>
    <mergeCell ref="Q22:S22"/>
    <mergeCell ref="Q23:S23"/>
    <mergeCell ref="Q24:S24"/>
    <mergeCell ref="Q25:S25"/>
    <mergeCell ref="Q26:S26"/>
    <mergeCell ref="Q27:S27"/>
    <mergeCell ref="M24:O24"/>
    <mergeCell ref="M25:O25"/>
    <mergeCell ref="M26:O26"/>
    <mergeCell ref="C56:F56"/>
    <mergeCell ref="C58:F62"/>
    <mergeCell ref="G58:L62"/>
    <mergeCell ref="C63:N63"/>
    <mergeCell ref="G54:I54"/>
    <mergeCell ref="J54:K54"/>
    <mergeCell ref="C55:F55"/>
    <mergeCell ref="G55:I55"/>
    <mergeCell ref="J55:K55"/>
    <mergeCell ref="G56:I56"/>
    <mergeCell ref="J56:K56"/>
    <mergeCell ref="L54:M54"/>
    <mergeCell ref="N54:O54"/>
    <mergeCell ref="N55:O55"/>
    <mergeCell ref="L56:M56"/>
    <mergeCell ref="N56:O56"/>
    <mergeCell ref="G44:K44"/>
    <mergeCell ref="H45:K45"/>
    <mergeCell ref="H46:K46"/>
    <mergeCell ref="H47:K47"/>
    <mergeCell ref="C50:K50"/>
    <mergeCell ref="C52:F53"/>
    <mergeCell ref="G52:K52"/>
    <mergeCell ref="G53:I53"/>
    <mergeCell ref="J53:K53"/>
    <mergeCell ref="H34:K34"/>
    <mergeCell ref="H35:K35"/>
    <mergeCell ref="H36:K36"/>
    <mergeCell ref="H37:K37"/>
    <mergeCell ref="H38:K38"/>
    <mergeCell ref="H39:K39"/>
    <mergeCell ref="H40:K40"/>
    <mergeCell ref="H41:K41"/>
    <mergeCell ref="H42:K42"/>
    <mergeCell ref="B33:B36"/>
    <mergeCell ref="C33:F33"/>
    <mergeCell ref="C34:F34"/>
    <mergeCell ref="C35:F35"/>
    <mergeCell ref="C36:F36"/>
    <mergeCell ref="B37:B39"/>
    <mergeCell ref="C37:F37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C38:F38"/>
    <mergeCell ref="C39:F39"/>
    <mergeCell ref="B40:B41"/>
    <mergeCell ref="C40:F40"/>
    <mergeCell ref="C41:F41"/>
    <mergeCell ref="C42:F42"/>
    <mergeCell ref="B44:F45"/>
    <mergeCell ref="B46:F46"/>
    <mergeCell ref="B47:F47"/>
    <mergeCell ref="C29:F29"/>
    <mergeCell ref="C30:F30"/>
    <mergeCell ref="C31:F31"/>
    <mergeCell ref="C32:F32"/>
    <mergeCell ref="B25:B26"/>
    <mergeCell ref="C25:F25"/>
    <mergeCell ref="C26:F26"/>
    <mergeCell ref="B27:B29"/>
    <mergeCell ref="C27:F27"/>
    <mergeCell ref="C28:F28"/>
    <mergeCell ref="B30:B32"/>
    <mergeCell ref="B11:F11"/>
    <mergeCell ref="G11:K11"/>
    <mergeCell ref="B13:F13"/>
    <mergeCell ref="G13:R13"/>
    <mergeCell ref="C20:F20"/>
    <mergeCell ref="C21:F21"/>
    <mergeCell ref="B7:F7"/>
    <mergeCell ref="B12:F12"/>
    <mergeCell ref="B15:B16"/>
    <mergeCell ref="C15:F16"/>
    <mergeCell ref="B17:B18"/>
    <mergeCell ref="C17:F17"/>
    <mergeCell ref="B19:B21"/>
    <mergeCell ref="B8:F8"/>
    <mergeCell ref="G8:L8"/>
    <mergeCell ref="B9:F9"/>
    <mergeCell ref="G9:L9"/>
    <mergeCell ref="M9:N9"/>
    <mergeCell ref="O9:R9"/>
    <mergeCell ref="B10:F10"/>
    <mergeCell ref="G10:L10"/>
    <mergeCell ref="M10:N10"/>
    <mergeCell ref="O10:R10"/>
    <mergeCell ref="Q21:S21"/>
  </mergeCells>
  <printOptions horizontalCentered="1"/>
  <pageMargins left="0.11811023622047245" right="0.11811023622047245" top="0.11811023622047245" bottom="0.11811023622047245" header="0" footer="0"/>
  <pageSetup paperSize="9" scale="4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999"/>
  <sheetViews>
    <sheetView showGridLines="0" view="pageLayout" topLeftCell="B13" zoomScale="50" zoomScaleNormal="46" zoomScalePageLayoutView="50" workbookViewId="0">
      <selection activeCell="V13" sqref="V13:W15"/>
    </sheetView>
  </sheetViews>
  <sheetFormatPr baseColWidth="10" defaultColWidth="12.625" defaultRowHeight="15" customHeight="1"/>
  <cols>
    <col min="1" max="1" width="0.125" hidden="1" customWidth="1"/>
    <col min="2" max="2" width="8" customWidth="1"/>
    <col min="3" max="3" width="5.625" customWidth="1"/>
    <col min="4" max="4" width="6.125" customWidth="1"/>
    <col min="5" max="5" width="4.75" customWidth="1"/>
    <col min="6" max="6" width="6.75" customWidth="1"/>
    <col min="7" max="7" width="13.5" customWidth="1"/>
    <col min="8" max="8" width="6.375" customWidth="1"/>
    <col min="9" max="9" width="7.625" customWidth="1"/>
    <col min="10" max="10" width="4.75" customWidth="1"/>
    <col min="11" max="11" width="20.875" customWidth="1"/>
    <col min="12" max="12" width="12.875" customWidth="1"/>
    <col min="13" max="13" width="13.75" customWidth="1"/>
    <col min="14" max="14" width="9.5" customWidth="1"/>
    <col min="15" max="15" width="13.75" customWidth="1"/>
    <col min="16" max="16" width="24.5" customWidth="1"/>
    <col min="17" max="17" width="13.75" customWidth="1"/>
    <col min="18" max="18" width="18.5" customWidth="1"/>
    <col min="19" max="19" width="19.25" customWidth="1"/>
    <col min="20" max="20" width="2.375" customWidth="1"/>
    <col min="21" max="21" width="3.125" customWidth="1"/>
    <col min="22" max="22" width="7.625" customWidth="1"/>
    <col min="23" max="23" width="15.625" customWidth="1"/>
    <col min="24" max="24" width="21.125" customWidth="1"/>
    <col min="25" max="36" width="9.375" customWidth="1"/>
  </cols>
  <sheetData>
    <row r="1" spans="1:36" ht="3.75" hidden="1" customHeight="1">
      <c r="A1" s="7">
        <v>0</v>
      </c>
      <c r="B1" s="7" t="s">
        <v>494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</row>
    <row r="2" spans="1:36" ht="1.5" hidden="1" customHeight="1">
      <c r="B2" s="177" t="s">
        <v>494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16"/>
      <c r="U2" s="116"/>
      <c r="V2" s="116"/>
      <c r="W2" s="116"/>
    </row>
    <row r="3" spans="1:36" ht="15" customHeight="1"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16"/>
      <c r="U3" s="116"/>
      <c r="V3" s="116"/>
      <c r="W3" s="116"/>
      <c r="AJ3" s="7">
        <v>4</v>
      </c>
    </row>
    <row r="4" spans="1:36" ht="15" customHeight="1">
      <c r="B4" s="259" t="s">
        <v>495</v>
      </c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116"/>
      <c r="U4" s="116"/>
      <c r="V4" s="116"/>
      <c r="W4" s="116"/>
    </row>
    <row r="5" spans="1:36" ht="15" customHeight="1"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116"/>
      <c r="U5" s="116"/>
      <c r="V5" s="116"/>
      <c r="W5" s="116"/>
    </row>
    <row r="6" spans="1:36" ht="14.25"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</row>
    <row r="7" spans="1:36" ht="15.75" customHeight="1">
      <c r="B7" s="229" t="s">
        <v>496</v>
      </c>
      <c r="C7" s="202"/>
      <c r="D7" s="202"/>
      <c r="E7" s="202"/>
      <c r="F7" s="203"/>
      <c r="G7" s="238" t="s">
        <v>497</v>
      </c>
      <c r="H7" s="202"/>
      <c r="I7" s="202"/>
      <c r="J7" s="202"/>
      <c r="K7" s="202"/>
      <c r="L7" s="203"/>
      <c r="M7" s="260" t="s">
        <v>498</v>
      </c>
      <c r="N7" s="209"/>
      <c r="O7" s="253" t="s">
        <v>499</v>
      </c>
      <c r="P7" s="208"/>
      <c r="Q7" s="208"/>
      <c r="R7" s="209"/>
      <c r="S7" s="261"/>
      <c r="T7" s="116"/>
      <c r="U7" s="7"/>
      <c r="V7" s="262">
        <v>16</v>
      </c>
      <c r="W7" s="209"/>
    </row>
    <row r="8" spans="1:36" ht="15.75" customHeight="1">
      <c r="B8" s="229" t="s">
        <v>500</v>
      </c>
      <c r="C8" s="202"/>
      <c r="D8" s="202"/>
      <c r="E8" s="202"/>
      <c r="F8" s="203"/>
      <c r="G8" s="237" t="s">
        <v>501</v>
      </c>
      <c r="H8" s="202"/>
      <c r="I8" s="202"/>
      <c r="J8" s="202"/>
      <c r="K8" s="202"/>
      <c r="L8" s="203"/>
      <c r="M8" s="210"/>
      <c r="N8" s="212"/>
      <c r="O8" s="210"/>
      <c r="P8" s="211"/>
      <c r="Q8" s="211"/>
      <c r="R8" s="212"/>
      <c r="S8" s="198"/>
      <c r="T8" s="116"/>
      <c r="U8" s="7"/>
      <c r="V8" s="227"/>
      <c r="W8" s="214"/>
    </row>
    <row r="9" spans="1:36" ht="15.75" customHeight="1">
      <c r="B9" s="229" t="s">
        <v>502</v>
      </c>
      <c r="C9" s="202"/>
      <c r="D9" s="202"/>
      <c r="E9" s="202"/>
      <c r="F9" s="203"/>
      <c r="G9" s="238" t="s">
        <v>503</v>
      </c>
      <c r="H9" s="202"/>
      <c r="I9" s="202"/>
      <c r="J9" s="202"/>
      <c r="K9" s="202"/>
      <c r="L9" s="203"/>
      <c r="M9" s="231" t="s">
        <v>504</v>
      </c>
      <c r="N9" s="203"/>
      <c r="O9" s="239" t="s">
        <v>505</v>
      </c>
      <c r="P9" s="202"/>
      <c r="Q9" s="202"/>
      <c r="R9" s="203"/>
      <c r="S9" s="198"/>
      <c r="T9" s="116"/>
      <c r="U9" s="7"/>
      <c r="V9" s="227"/>
      <c r="W9" s="214"/>
    </row>
    <row r="10" spans="1:36" ht="15.75" customHeight="1">
      <c r="B10" s="229" t="s">
        <v>506</v>
      </c>
      <c r="C10" s="202"/>
      <c r="D10" s="202"/>
      <c r="E10" s="202"/>
      <c r="F10" s="203"/>
      <c r="G10" s="240" t="str">
        <f>+'5°D'!D7</f>
        <v>5°</v>
      </c>
      <c r="H10" s="202"/>
      <c r="I10" s="202"/>
      <c r="J10" s="202"/>
      <c r="K10" s="202"/>
      <c r="L10" s="203"/>
      <c r="M10" s="241" t="s">
        <v>507</v>
      </c>
      <c r="N10" s="203"/>
      <c r="O10" s="240" t="str">
        <f>+'5°D'!D8</f>
        <v>D</v>
      </c>
      <c r="P10" s="202"/>
      <c r="Q10" s="202"/>
      <c r="R10" s="203"/>
      <c r="S10" s="198"/>
      <c r="T10" s="116"/>
      <c r="U10" s="7"/>
      <c r="V10" s="227"/>
      <c r="W10" s="214"/>
    </row>
    <row r="11" spans="1:36" ht="15.75" customHeight="1">
      <c r="B11" s="229" t="s">
        <v>508</v>
      </c>
      <c r="C11" s="202"/>
      <c r="D11" s="202"/>
      <c r="E11" s="202"/>
      <c r="F11" s="203"/>
      <c r="G11" s="230"/>
      <c r="H11" s="202"/>
      <c r="I11" s="202"/>
      <c r="J11" s="202"/>
      <c r="K11" s="203"/>
      <c r="L11" s="178" t="s">
        <v>509</v>
      </c>
      <c r="M11" s="263"/>
      <c r="N11" s="202"/>
      <c r="O11" s="202"/>
      <c r="P11" s="202"/>
      <c r="Q11" s="202"/>
      <c r="R11" s="203"/>
      <c r="S11" s="198"/>
      <c r="T11" s="116"/>
      <c r="U11" s="7"/>
      <c r="V11" s="227"/>
      <c r="W11" s="214"/>
    </row>
    <row r="12" spans="1:36" ht="33.75" customHeight="1">
      <c r="B12" s="231" t="s">
        <v>510</v>
      </c>
      <c r="C12" s="202"/>
      <c r="D12" s="202"/>
      <c r="E12" s="202"/>
      <c r="F12" s="203"/>
      <c r="G12" s="179" t="str">
        <f>IFERROR(VLOOKUP(V7,'5°D'!A12:CA37,2,0),"")</f>
        <v>SORIA</v>
      </c>
      <c r="H12" s="180"/>
      <c r="I12" s="180" t="str">
        <f>IFERROR(VLOOKUP(V7,'5°D'!A12:CA37,3,0),"")</f>
        <v>GOMEZ</v>
      </c>
      <c r="J12" s="180"/>
      <c r="K12" s="180" t="str">
        <f>IFERROR(VLOOKUP(V7,'5°D'!A12:CA37,4,0),"")</f>
        <v>WILTON</v>
      </c>
      <c r="L12" s="180"/>
      <c r="M12" s="180"/>
      <c r="N12" s="180"/>
      <c r="O12" s="180"/>
      <c r="P12" s="180"/>
      <c r="Q12" s="180"/>
      <c r="R12" s="181"/>
      <c r="S12" s="198"/>
      <c r="T12" s="116"/>
      <c r="U12" s="7"/>
      <c r="V12" s="210"/>
      <c r="W12" s="212"/>
    </row>
    <row r="13" spans="1:36" ht="33.75" customHeight="1">
      <c r="B13" s="231" t="s">
        <v>511</v>
      </c>
      <c r="C13" s="202"/>
      <c r="D13" s="202"/>
      <c r="E13" s="202"/>
      <c r="F13" s="203"/>
      <c r="G13" s="229" t="str">
        <f>+'5°D'!C10</f>
        <v>PROF. RAÚL ACOSTUPA ANGULO</v>
      </c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3"/>
      <c r="S13" s="199"/>
      <c r="T13" s="116"/>
      <c r="U13" s="7"/>
      <c r="V13" s="264" t="s">
        <v>512</v>
      </c>
      <c r="W13" s="209"/>
      <c r="X13" s="7"/>
    </row>
    <row r="14" spans="1:36" ht="15" customHeight="1"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7"/>
      <c r="V14" s="227"/>
      <c r="W14" s="214"/>
      <c r="X14" s="7"/>
    </row>
    <row r="15" spans="1:36" ht="68.25" customHeight="1">
      <c r="B15" s="233" t="s">
        <v>513</v>
      </c>
      <c r="C15" s="234" t="s">
        <v>514</v>
      </c>
      <c r="D15" s="208"/>
      <c r="E15" s="208"/>
      <c r="F15" s="209"/>
      <c r="G15" s="257" t="s">
        <v>515</v>
      </c>
      <c r="H15" s="202"/>
      <c r="I15" s="202"/>
      <c r="J15" s="202"/>
      <c r="K15" s="203"/>
      <c r="L15" s="257" t="s">
        <v>516</v>
      </c>
      <c r="M15" s="202"/>
      <c r="N15" s="202"/>
      <c r="O15" s="203"/>
      <c r="P15" s="257" t="s">
        <v>517</v>
      </c>
      <c r="Q15" s="202"/>
      <c r="R15" s="202"/>
      <c r="S15" s="203"/>
      <c r="T15" s="116"/>
      <c r="U15" s="7"/>
      <c r="V15" s="210"/>
      <c r="W15" s="212"/>
      <c r="X15" s="7"/>
    </row>
    <row r="16" spans="1:36" ht="57.75" customHeight="1">
      <c r="B16" s="199"/>
      <c r="C16" s="210"/>
      <c r="D16" s="211"/>
      <c r="E16" s="211"/>
      <c r="F16" s="212"/>
      <c r="G16" s="182" t="s">
        <v>518</v>
      </c>
      <c r="H16" s="242" t="s">
        <v>519</v>
      </c>
      <c r="I16" s="202"/>
      <c r="J16" s="202"/>
      <c r="K16" s="203"/>
      <c r="L16" s="182" t="s">
        <v>518</v>
      </c>
      <c r="M16" s="242" t="s">
        <v>519</v>
      </c>
      <c r="N16" s="202"/>
      <c r="O16" s="203"/>
      <c r="P16" s="182" t="s">
        <v>518</v>
      </c>
      <c r="Q16" s="242" t="s">
        <v>519</v>
      </c>
      <c r="R16" s="202"/>
      <c r="S16" s="203"/>
      <c r="T16" s="116"/>
      <c r="U16" s="7"/>
      <c r="V16" s="184"/>
      <c r="W16" s="7"/>
      <c r="X16" s="7"/>
    </row>
    <row r="17" spans="2:24" ht="158.25" customHeight="1">
      <c r="B17" s="235" t="s">
        <v>520</v>
      </c>
      <c r="C17" s="232" t="s">
        <v>521</v>
      </c>
      <c r="D17" s="202"/>
      <c r="E17" s="202"/>
      <c r="F17" s="203"/>
      <c r="G17" s="185" t="str">
        <f>IFERROR(VLOOKUP(V7,'5°D'!A12:CA37,6,0),"")</f>
        <v>A</v>
      </c>
      <c r="H17" s="242" t="str">
        <f>IFERROR(VLOOKUP(V7,'5°D'!A12:CA37,7,0),"")</f>
        <v>Demuestra un manejo satisfactorio durante las actividades establecidas en la competencia</v>
      </c>
      <c r="I17" s="202"/>
      <c r="J17" s="202"/>
      <c r="K17" s="203"/>
      <c r="L17" s="185" t="str">
        <f>IFERROR(VLOOKUP(V7,'5°D'!A45:BV124,6,0),"")</f>
        <v/>
      </c>
      <c r="M17" s="242" t="str">
        <f>IFERROR(VLOOKUP(V7,'5°D'!A45:BV124,7,0),"")</f>
        <v/>
      </c>
      <c r="N17" s="202"/>
      <c r="O17" s="203"/>
      <c r="P17" s="186" t="s">
        <v>522</v>
      </c>
      <c r="Q17" s="242" t="s">
        <v>522</v>
      </c>
      <c r="R17" s="202"/>
      <c r="S17" s="203"/>
      <c r="T17" s="116"/>
      <c r="U17" s="7"/>
      <c r="V17" s="184"/>
      <c r="W17" s="7"/>
      <c r="X17" s="7"/>
    </row>
    <row r="18" spans="2:24" ht="162" customHeight="1">
      <c r="B18" s="199"/>
      <c r="C18" s="232" t="s">
        <v>523</v>
      </c>
      <c r="D18" s="202"/>
      <c r="E18" s="202"/>
      <c r="F18" s="203"/>
      <c r="G18" s="185" t="str">
        <f>IFERROR(VLOOKUP(V7,'5°D'!A12:CA37,8,0),"")</f>
        <v>A</v>
      </c>
      <c r="H18" s="242" t="str">
        <f>IFERROR(VLOOKUP(V7,'5°D'!A12:CA37,9,0),"")</f>
        <v>Demuestra un manejo satisfactorio durante las actividades establecidas en la competencia</v>
      </c>
      <c r="I18" s="202"/>
      <c r="J18" s="202"/>
      <c r="K18" s="203"/>
      <c r="L18" s="185" t="str">
        <f>IFERROR(VLOOKUP(V7,'5°D'!A45:BV124,8,0),"")</f>
        <v/>
      </c>
      <c r="M18" s="242" t="str">
        <f>IFERROR(VLOOKUP(V7,'5°D'!A45:BV124,9,0),"")</f>
        <v/>
      </c>
      <c r="N18" s="202"/>
      <c r="O18" s="203"/>
      <c r="P18" s="187" t="s">
        <v>522</v>
      </c>
      <c r="Q18" s="242" t="s">
        <v>522</v>
      </c>
      <c r="R18" s="202"/>
      <c r="S18" s="203"/>
      <c r="T18" s="116"/>
      <c r="U18" s="7"/>
      <c r="V18" s="184"/>
      <c r="W18" s="7"/>
      <c r="X18" s="7"/>
    </row>
    <row r="19" spans="2:24" ht="145.5" customHeight="1">
      <c r="B19" s="236" t="s">
        <v>3</v>
      </c>
      <c r="C19" s="232" t="s">
        <v>524</v>
      </c>
      <c r="D19" s="202"/>
      <c r="E19" s="202"/>
      <c r="F19" s="203"/>
      <c r="G19" s="185" t="str">
        <f>IFERROR(VLOOKUP(V7,'5°D'!A12:CA37,11,0),"")</f>
        <v>A</v>
      </c>
      <c r="H19" s="242" t="str">
        <f>IFERROR(VLOOKUP(V7,'5°D'!A12:CA37,12,0),"")</f>
        <v>Demuestra un manejo satisfactorio de la competencia</v>
      </c>
      <c r="I19" s="202"/>
      <c r="J19" s="202"/>
      <c r="K19" s="203"/>
      <c r="L19" s="185" t="str">
        <f>IFERROR(VLOOKUP(V7,'5°D'!A45:BV124,11,0),"")</f>
        <v/>
      </c>
      <c r="M19" s="242" t="str">
        <f>IFERROR(VLOOKUP(V7,'5°D'!A45:BV124,12,0),"")</f>
        <v/>
      </c>
      <c r="N19" s="202"/>
      <c r="O19" s="203"/>
      <c r="P19" s="187" t="s">
        <v>522</v>
      </c>
      <c r="Q19" s="242" t="s">
        <v>522</v>
      </c>
      <c r="R19" s="202"/>
      <c r="S19" s="203"/>
      <c r="T19" s="116"/>
      <c r="U19" s="7"/>
      <c r="V19" s="7"/>
      <c r="W19" s="7"/>
      <c r="X19" s="7"/>
    </row>
    <row r="20" spans="2:24" ht="154.5" customHeight="1">
      <c r="B20" s="198"/>
      <c r="C20" s="232" t="s">
        <v>525</v>
      </c>
      <c r="D20" s="202"/>
      <c r="E20" s="202"/>
      <c r="F20" s="203"/>
      <c r="G20" s="185" t="str">
        <f>IFERROR(VLOOKUP(V7,'5°D'!A12:CA37,13,0),"")</f>
        <v>A</v>
      </c>
      <c r="H20" s="242" t="str">
        <f>IFERROR(VLOOKUP(V7,'5°D'!A12:CA37,14,0),"")</f>
        <v>Demuestra un manejo satisfactorio de la competencia</v>
      </c>
      <c r="I20" s="202"/>
      <c r="J20" s="202"/>
      <c r="K20" s="203"/>
      <c r="L20" s="185" t="str">
        <f>IFERROR(VLOOKUP(V7,'5°D'!A45:BV124,13,0),"")</f>
        <v/>
      </c>
      <c r="M20" s="242" t="str">
        <f>IFERROR(VLOOKUP(V7,'5°D'!A45:BV124,14,0),"")</f>
        <v/>
      </c>
      <c r="N20" s="202"/>
      <c r="O20" s="203"/>
      <c r="P20" s="187" t="s">
        <v>522</v>
      </c>
      <c r="Q20" s="242" t="s">
        <v>522</v>
      </c>
      <c r="R20" s="202"/>
      <c r="S20" s="203"/>
      <c r="T20" s="116"/>
      <c r="U20" s="7"/>
      <c r="V20" s="7"/>
      <c r="W20" s="7"/>
      <c r="X20" s="7"/>
    </row>
    <row r="21" spans="2:24" ht="168" customHeight="1">
      <c r="B21" s="199"/>
      <c r="C21" s="232" t="s">
        <v>526</v>
      </c>
      <c r="D21" s="202"/>
      <c r="E21" s="202"/>
      <c r="F21" s="203"/>
      <c r="G21" s="185" t="str">
        <f>IFERROR(VLOOKUP(V7,'5°D'!A12:CA37,15,0),"")</f>
        <v>A</v>
      </c>
      <c r="H21" s="242" t="str">
        <f>IFERROR(VLOOKUP(V7,'5°D'!A12:CA37,16,0),"")</f>
        <v>Demuestra un manejo satisfactorio de la competencia</v>
      </c>
      <c r="I21" s="202"/>
      <c r="J21" s="202"/>
      <c r="K21" s="203"/>
      <c r="L21" s="185" t="str">
        <f>IFERROR(VLOOKUP(V7,'5°D'!A45:BV124,15,0),"")</f>
        <v/>
      </c>
      <c r="M21" s="242" t="str">
        <f>IFERROR(VLOOKUP(V7,'5°D'!A45:BV124,16,0),"")</f>
        <v/>
      </c>
      <c r="N21" s="202"/>
      <c r="O21" s="203"/>
      <c r="P21" s="187" t="s">
        <v>522</v>
      </c>
      <c r="Q21" s="242" t="s">
        <v>522</v>
      </c>
      <c r="R21" s="202"/>
      <c r="S21" s="203"/>
      <c r="T21" s="116"/>
      <c r="U21" s="116"/>
      <c r="V21" s="116"/>
      <c r="W21" s="116"/>
    </row>
    <row r="22" spans="2:24" ht="137.25" customHeight="1">
      <c r="B22" s="236" t="s">
        <v>527</v>
      </c>
      <c r="C22" s="232" t="s">
        <v>528</v>
      </c>
      <c r="D22" s="202"/>
      <c r="E22" s="202"/>
      <c r="F22" s="203"/>
      <c r="G22" s="185" t="str">
        <f>IFERROR(VLOOKUP(V7,'5°D'!A12:CA37,18,0),"")</f>
        <v>A</v>
      </c>
      <c r="H22" s="242" t="str">
        <f>IFERROR(VLOOKUP(V7,'5°D'!A12:CA37,19,0),"")</f>
        <v>Te desenvuelve de manera autónoma en la práctica de la carrera de velocidad y la técnica de entrega del testimonio en la carrera de relevos.</v>
      </c>
      <c r="I22" s="202"/>
      <c r="J22" s="202"/>
      <c r="K22" s="203"/>
      <c r="L22" s="185" t="str">
        <f>IFERROR(VLOOKUP(AV7,'5°D'!A45:BV124,18,0),"")</f>
        <v/>
      </c>
      <c r="M22" s="242" t="str">
        <f>IFERROR(VLOOKUP(V7,'5°D'!A45:BV124,19,0),"")</f>
        <v/>
      </c>
      <c r="N22" s="202"/>
      <c r="O22" s="203"/>
      <c r="P22" s="187" t="s">
        <v>522</v>
      </c>
      <c r="Q22" s="242" t="s">
        <v>522</v>
      </c>
      <c r="R22" s="202"/>
      <c r="S22" s="203"/>
      <c r="T22" s="116"/>
      <c r="U22" s="116"/>
      <c r="V22" s="116"/>
      <c r="W22" s="116"/>
    </row>
    <row r="23" spans="2:24" ht="138.75" customHeight="1">
      <c r="B23" s="198"/>
      <c r="C23" s="232" t="s">
        <v>529</v>
      </c>
      <c r="D23" s="202"/>
      <c r="E23" s="202"/>
      <c r="F23" s="203"/>
      <c r="G23" s="185" t="str">
        <f>IFERROR(VLOOKUP(V7,'5°D'!A12:CA37,20,0),"")</f>
        <v>A</v>
      </c>
      <c r="H23" s="242" t="str">
        <f>IFERROR(VLOOKUP(V7,'5°D'!A12:CA37,21,0),"")</f>
        <v>Estableces soluciones en los juegos predeportivas aplicados al fútbol, poniendo en práctica al equipo.</v>
      </c>
      <c r="I23" s="202"/>
      <c r="J23" s="202"/>
      <c r="K23" s="203"/>
      <c r="L23" s="185" t="str">
        <f>IFERROR(VLOOKUP(V7,'5°D'!A45:BV124,20,0),"")</f>
        <v/>
      </c>
      <c r="M23" s="242" t="str">
        <f>IFERROR(VLOOKUP(V7,'5°D'!A45:BV124,21,0),"")</f>
        <v/>
      </c>
      <c r="N23" s="202"/>
      <c r="O23" s="203"/>
      <c r="P23" s="187" t="s">
        <v>522</v>
      </c>
      <c r="Q23" s="242" t="s">
        <v>522</v>
      </c>
      <c r="R23" s="202"/>
      <c r="S23" s="203"/>
      <c r="T23" s="116"/>
      <c r="U23" s="116"/>
      <c r="V23" s="116"/>
      <c r="W23" s="116"/>
    </row>
    <row r="24" spans="2:24" ht="132.75" customHeight="1">
      <c r="B24" s="199"/>
      <c r="C24" s="232" t="s">
        <v>530</v>
      </c>
      <c r="D24" s="202"/>
      <c r="E24" s="202"/>
      <c r="F24" s="203"/>
      <c r="G24" s="188" t="str">
        <f>IFERROR(VLOOKUP(V7,'5°D'!A12:CA37,22,0),"")</f>
        <v>A</v>
      </c>
      <c r="H24" s="242" t="str">
        <f>IFERROR(VLOOKUP(V7,'5°D'!A12:CA37,23,0),"")</f>
        <v>Promueves prácticas para el cuidado de tu salud, al demostrar tus habilidades motrices en el salto alto, demostrando la técnica Fosbury Flop.</v>
      </c>
      <c r="I24" s="202"/>
      <c r="J24" s="202"/>
      <c r="K24" s="203"/>
      <c r="L24" s="188" t="str">
        <f>IFERROR(VLOOKUP(V7,'5°D'!A45:BV124,22,0),"")</f>
        <v/>
      </c>
      <c r="M24" s="242" t="str">
        <f>IFERROR(VLOOKUP(V7,'5°D'!A45:BV124,23,0),"")</f>
        <v/>
      </c>
      <c r="N24" s="202"/>
      <c r="O24" s="203"/>
      <c r="P24" s="183" t="s">
        <v>522</v>
      </c>
      <c r="Q24" s="242" t="s">
        <v>522</v>
      </c>
      <c r="R24" s="202"/>
      <c r="S24" s="203"/>
      <c r="T24" s="116"/>
      <c r="U24" s="116"/>
      <c r="V24" s="116"/>
      <c r="W24" s="116"/>
    </row>
    <row r="25" spans="2:24" ht="129" customHeight="1">
      <c r="B25" s="243" t="s">
        <v>5</v>
      </c>
      <c r="C25" s="232" t="s">
        <v>531</v>
      </c>
      <c r="D25" s="202"/>
      <c r="E25" s="202"/>
      <c r="F25" s="203"/>
      <c r="G25" s="185" t="str">
        <f>IFERROR(VLOOKUP(V7,'5°D'!A12:CA37,25,0),"")</f>
        <v>AD</v>
      </c>
      <c r="H25" s="242" t="str">
        <f>IFERROR(VLOOKUP(V7,'5°D'!A12:CA37,26,0),"")</f>
        <v>APRECIA LAS DIVERSAS FUNCIONES QUE A CUMPLIDO EL ARTE</v>
      </c>
      <c r="I25" s="202"/>
      <c r="J25" s="202"/>
      <c r="K25" s="203"/>
      <c r="L25" s="185" t="str">
        <f>IFERROR(VLOOKUP(V7,'5°D'!A45:BV124,25,0),"")</f>
        <v/>
      </c>
      <c r="M25" s="242" t="str">
        <f>IFERROR(VLOOKUP(V7,'5°D'!A45:BV124,26,0),"")</f>
        <v/>
      </c>
      <c r="N25" s="202"/>
      <c r="O25" s="203"/>
      <c r="P25" s="187" t="s">
        <v>522</v>
      </c>
      <c r="Q25" s="242" t="s">
        <v>522</v>
      </c>
      <c r="R25" s="202"/>
      <c r="S25" s="203"/>
      <c r="T25" s="116"/>
      <c r="U25" s="116"/>
      <c r="V25" s="116"/>
      <c r="W25" s="116"/>
    </row>
    <row r="26" spans="2:24" ht="145.5" customHeight="1">
      <c r="B26" s="199"/>
      <c r="C26" s="232" t="s">
        <v>532</v>
      </c>
      <c r="D26" s="202"/>
      <c r="E26" s="202"/>
      <c r="F26" s="203"/>
      <c r="G26" s="185" t="str">
        <f>IFERROR(VLOOKUP(V7,'5°D'!A12:CA37,27,0),"")</f>
        <v>AD</v>
      </c>
      <c r="H26" s="242" t="str">
        <f>IFERROR(VLOOKUP(V7,'5°D'!A12:CA37,28,0),"")</f>
        <v>Crea proyectos artísticos que comunican de manera efectiva</v>
      </c>
      <c r="I26" s="202"/>
      <c r="J26" s="202"/>
      <c r="K26" s="203"/>
      <c r="L26" s="185" t="str">
        <f>IFERROR(VLOOKUP(V7,'5°D'!A45:BV124,27,0),"")</f>
        <v/>
      </c>
      <c r="M26" s="242" t="str">
        <f>IFERROR(VLOOKUP(V7,'5°D'!A45:BV124,28,0),"")</f>
        <v/>
      </c>
      <c r="N26" s="202"/>
      <c r="O26" s="203"/>
      <c r="P26" s="187" t="s">
        <v>522</v>
      </c>
      <c r="Q26" s="242" t="s">
        <v>522</v>
      </c>
      <c r="R26" s="202"/>
      <c r="S26" s="203"/>
      <c r="T26" s="116"/>
      <c r="U26" s="116"/>
      <c r="V26" s="116"/>
      <c r="W26" s="116"/>
    </row>
    <row r="27" spans="2:24" ht="150.75" customHeight="1">
      <c r="B27" s="236" t="s">
        <v>6</v>
      </c>
      <c r="C27" s="232" t="s">
        <v>533</v>
      </c>
      <c r="D27" s="202"/>
      <c r="E27" s="202"/>
      <c r="F27" s="203"/>
      <c r="G27" s="185" t="str">
        <f>IFERROR(VLOOKUP(V7,'5°D'!A12:CA37,30,0),"")</f>
        <v>B</v>
      </c>
      <c r="H27" s="242" t="str">
        <f>IFERROR(VLOOKUP(V7,'5°D'!A12:CA37,31,0),"")</f>
        <v>Expresa sus ideas y emociones, sin embargo le falta orden y adecuar su texto al propósito comunicativo.</v>
      </c>
      <c r="I27" s="202"/>
      <c r="J27" s="202"/>
      <c r="K27" s="203"/>
      <c r="L27" s="185" t="str">
        <f>IFERROR(VLOOKUP(V7,'5°D'!A45:BV124,30,0),"")</f>
        <v/>
      </c>
      <c r="M27" s="242" t="str">
        <f>IFERROR(VLOOKUP(V7,'5°D'!A45:BV124,31,0),"")</f>
        <v/>
      </c>
      <c r="N27" s="202"/>
      <c r="O27" s="203"/>
      <c r="P27" s="187" t="s">
        <v>522</v>
      </c>
      <c r="Q27" s="242" t="s">
        <v>522</v>
      </c>
      <c r="R27" s="202"/>
      <c r="S27" s="203"/>
      <c r="T27" s="116"/>
      <c r="U27" s="116"/>
      <c r="V27" s="116"/>
      <c r="W27" s="116"/>
    </row>
    <row r="28" spans="2:24" ht="175.5" customHeight="1">
      <c r="B28" s="198"/>
      <c r="C28" s="232" t="s">
        <v>534</v>
      </c>
      <c r="D28" s="202"/>
      <c r="E28" s="202"/>
      <c r="F28" s="203"/>
      <c r="G28" s="185" t="str">
        <f>IFERROR(VLOOKUP(V7,'5°D'!A12:CA37,32,0),"")</f>
        <v>B</v>
      </c>
      <c r="H28" s="242" t="str">
        <f>IFERROR(VLOOKUP(V7,'5°D'!A12:CA37,33,0),"")</f>
        <v>Obtiene informacion relevante, explica el tema y los subtemas, sin embargo falta inferir la intención del autor así como el sentido global del texto.</v>
      </c>
      <c r="I28" s="202"/>
      <c r="J28" s="202"/>
      <c r="K28" s="203"/>
      <c r="L28" s="185" t="str">
        <f>IFERROR(VLOOKUP(V7,'5°D'!A45:BV124,32,0),"")</f>
        <v/>
      </c>
      <c r="M28" s="242" t="str">
        <f>IFERROR(VLOOKUP(V7,'5°D'!A45:BV124,33,0),"")</f>
        <v/>
      </c>
      <c r="N28" s="202"/>
      <c r="O28" s="203"/>
      <c r="P28" s="187" t="s">
        <v>522</v>
      </c>
      <c r="Q28" s="242" t="s">
        <v>522</v>
      </c>
      <c r="R28" s="202"/>
      <c r="S28" s="203"/>
      <c r="T28" s="116"/>
      <c r="U28" s="116"/>
      <c r="V28" s="116"/>
      <c r="W28" s="116"/>
    </row>
    <row r="29" spans="2:24" ht="180.75" customHeight="1">
      <c r="B29" s="199"/>
      <c r="C29" s="232" t="s">
        <v>535</v>
      </c>
      <c r="D29" s="202"/>
      <c r="E29" s="202"/>
      <c r="F29" s="203"/>
      <c r="G29" s="185" t="str">
        <f>IFERROR(VLOOKUP(V7,'5°D'!A13:CA37,34,0),"")</f>
        <v>B</v>
      </c>
      <c r="H29" s="242" t="str">
        <f>IFERROR(VLOOKUP(V7,'5°D'!A12:CA37,35,0),"")</f>
        <v>Escribe textos diversos adecuandose al destinatario y tipo textual, sin embargo falta desarrollar las ideas en forma ordenada y el uso de vocabulario adecuado.</v>
      </c>
      <c r="I29" s="202"/>
      <c r="J29" s="202"/>
      <c r="K29" s="203"/>
      <c r="L29" s="185" t="str">
        <f>IFERROR(VLOOKUP(V7,'5°D'!A45:BV124,34,0),"")</f>
        <v/>
      </c>
      <c r="M29" s="242" t="str">
        <f>IFERROR(VLOOKUP(V7,'5°D'!A45:BV124,35,0),"")</f>
        <v/>
      </c>
      <c r="N29" s="202"/>
      <c r="O29" s="203"/>
      <c r="P29" s="187" t="s">
        <v>522</v>
      </c>
      <c r="Q29" s="242" t="s">
        <v>522</v>
      </c>
      <c r="R29" s="202"/>
      <c r="S29" s="203"/>
      <c r="T29" s="116"/>
      <c r="U29" s="116"/>
      <c r="V29" s="116"/>
      <c r="W29" s="116"/>
    </row>
    <row r="30" spans="2:24" ht="173.25" customHeight="1">
      <c r="B30" s="236" t="s">
        <v>536</v>
      </c>
      <c r="C30" s="232" t="s">
        <v>537</v>
      </c>
      <c r="D30" s="202"/>
      <c r="E30" s="202"/>
      <c r="F30" s="203"/>
      <c r="G30" s="185" t="str">
        <f>IFERROR(VLOOKUP(V7,'5°D'!A12:CA37,37,0),"")</f>
        <v>A</v>
      </c>
      <c r="H30" s="242" t="str">
        <f>IFERROR(VLOOKUP(V7,'5°D'!A12:CA37,38,0),"")</f>
        <v>El estudiante se comunica en inglés con vocabulario apropiado. El volumen y la entonación son adecuados en la pronunciación de los vocabularios.</v>
      </c>
      <c r="I30" s="202"/>
      <c r="J30" s="202"/>
      <c r="K30" s="203"/>
      <c r="L30" s="185" t="str">
        <f>IFERROR(VLOOKUP(V7,'5°D'!A45:BV124,37,0),"")</f>
        <v/>
      </c>
      <c r="M30" s="242" t="str">
        <f>IFERROR(VLOOKUP(V7,'5°D'!A45:BV124,38,0),"")</f>
        <v/>
      </c>
      <c r="N30" s="202"/>
      <c r="O30" s="203"/>
      <c r="P30" s="187" t="s">
        <v>522</v>
      </c>
      <c r="Q30" s="242" t="s">
        <v>522</v>
      </c>
      <c r="R30" s="202"/>
      <c r="S30" s="203"/>
      <c r="T30" s="116"/>
      <c r="U30" s="116"/>
      <c r="V30" s="116"/>
      <c r="W30" s="116"/>
    </row>
    <row r="31" spans="2:24" ht="194.25" customHeight="1">
      <c r="B31" s="198"/>
      <c r="C31" s="232" t="s">
        <v>538</v>
      </c>
      <c r="D31" s="202"/>
      <c r="E31" s="202"/>
      <c r="F31" s="203"/>
      <c r="G31" s="185" t="str">
        <f>IFERROR(VLOOKUP(V7,'5°D'!A12:CA37,39,0),"")</f>
        <v>B</v>
      </c>
      <c r="H31" s="242" t="str">
        <f>IFERROR(VLOOKUP(V7,'5°D'!A12:CA37,40,0),"")</f>
        <v>El estudiante muestra necesidad en comprender los textos que lee en inglés, aún necesita reconocer relaciones lógicas (classroom language, all about me, the places) para comprenderlas.</v>
      </c>
      <c r="I31" s="202"/>
      <c r="J31" s="202"/>
      <c r="K31" s="203"/>
      <c r="L31" s="185" t="str">
        <f>IFERROR(VLOOKUP(V7,'5°D'!A45:BV124,39,0),"")</f>
        <v/>
      </c>
      <c r="M31" s="242" t="str">
        <f>IFERROR(VLOOKUP(V7,'5°D'!A45:BV124,40,0),"")</f>
        <v/>
      </c>
      <c r="N31" s="202"/>
      <c r="O31" s="203"/>
      <c r="P31" s="187" t="s">
        <v>522</v>
      </c>
      <c r="Q31" s="242" t="s">
        <v>522</v>
      </c>
      <c r="R31" s="202"/>
      <c r="S31" s="203"/>
      <c r="T31" s="116"/>
      <c r="U31" s="116"/>
      <c r="V31" s="116"/>
      <c r="W31" s="116"/>
    </row>
    <row r="32" spans="2:24" ht="190.5" customHeight="1">
      <c r="B32" s="199"/>
      <c r="C32" s="232" t="s">
        <v>539</v>
      </c>
      <c r="D32" s="202"/>
      <c r="E32" s="202"/>
      <c r="F32" s="203"/>
      <c r="G32" s="185" t="str">
        <f>IFERROR(VLOOKUP(V7,'5°D'!A12:CA37,41,0),"")</f>
        <v>A</v>
      </c>
      <c r="H32" s="242" t="str">
        <f>IFERROR(VLOOKUP(V7,'5°D'!A12:CA37,42,0),"")</f>
        <v>El estudiante escribe oraciones en inglés, relacionando sus ideas con vocabulario cotidiano y construcciones gramaticales simples.</v>
      </c>
      <c r="I32" s="202"/>
      <c r="J32" s="202"/>
      <c r="K32" s="203"/>
      <c r="L32" s="185" t="str">
        <f>IFERROR(VLOOKUP(V7,'5°D'!A45:BV124,41,0),"")</f>
        <v/>
      </c>
      <c r="M32" s="242" t="str">
        <f>IFERROR(VLOOKUP(V7,'5°D'!A45:BV124,42,0),"")</f>
        <v/>
      </c>
      <c r="N32" s="202"/>
      <c r="O32" s="203"/>
      <c r="P32" s="187" t="s">
        <v>522</v>
      </c>
      <c r="Q32" s="242" t="s">
        <v>522</v>
      </c>
      <c r="R32" s="202"/>
      <c r="S32" s="203"/>
      <c r="T32" s="116"/>
      <c r="U32" s="116"/>
      <c r="V32" s="116"/>
      <c r="W32" s="116"/>
    </row>
    <row r="33" spans="2:23" ht="180" customHeight="1">
      <c r="B33" s="236" t="s">
        <v>540</v>
      </c>
      <c r="C33" s="232" t="s">
        <v>541</v>
      </c>
      <c r="D33" s="202"/>
      <c r="E33" s="202"/>
      <c r="F33" s="203"/>
      <c r="G33" s="185" t="str">
        <f>IFERROR(VLOOKUP(V7,'5°D'!A12:CA37,44,0),"")</f>
        <v>A</v>
      </c>
      <c r="H33" s="242" t="str">
        <f>IFERROR(VLOOKUP(V7,'5°D'!A12:CA37,45,0),"")</f>
        <v>Resuelve problemas referido a expresiones numéricas y operativas con números racionales. Tiene dificultad en aplicar propiedades</v>
      </c>
      <c r="I33" s="202"/>
      <c r="J33" s="202"/>
      <c r="K33" s="203"/>
      <c r="L33" s="185" t="str">
        <f>IFERROR(VLOOKUP(V7,'5°D'!A45:BV124,44,0),"")</f>
        <v/>
      </c>
      <c r="M33" s="242" t="str">
        <f>IFERROR(VLOOKUP(V7,'5°D'!A45:BV124,45,0),"")</f>
        <v/>
      </c>
      <c r="N33" s="202"/>
      <c r="O33" s="203"/>
      <c r="P33" s="187" t="s">
        <v>522</v>
      </c>
      <c r="Q33" s="242" t="s">
        <v>522</v>
      </c>
      <c r="R33" s="202"/>
      <c r="S33" s="203"/>
      <c r="T33" s="116"/>
      <c r="U33" s="116"/>
      <c r="V33" s="116"/>
      <c r="W33" s="116"/>
    </row>
    <row r="34" spans="2:23" ht="185.25" customHeight="1">
      <c r="B34" s="198"/>
      <c r="C34" s="232" t="s">
        <v>542</v>
      </c>
      <c r="D34" s="202"/>
      <c r="E34" s="202"/>
      <c r="F34" s="203"/>
      <c r="G34" s="185" t="str">
        <f>IFERROR(VLOOKUP(V7,'5°D'!A12:CA37,46,0),"")</f>
        <v>A</v>
      </c>
      <c r="H34" s="242" t="str">
        <f>IFERROR(VLOOKUP(V7,'5°D'!A12:CA37,47,0),"")</f>
        <v>Resuelve problemas referidos a sistema de ecuaciones lineales. Tiene dificultad en la comprensión de la solución e interpretación</v>
      </c>
      <c r="I34" s="202"/>
      <c r="J34" s="202"/>
      <c r="K34" s="203"/>
      <c r="L34" s="185" t="str">
        <f>IFERROR(VLOOKUP(V7,'5°D'!A45:BV124,46,0),"")</f>
        <v/>
      </c>
      <c r="M34" s="242" t="str">
        <f>IFERROR(VLOOKUP(V7,'5°D'!A45:BV124,47,0),"")</f>
        <v/>
      </c>
      <c r="N34" s="202"/>
      <c r="O34" s="203"/>
      <c r="P34" s="187" t="s">
        <v>522</v>
      </c>
      <c r="Q34" s="242" t="s">
        <v>522</v>
      </c>
      <c r="R34" s="202"/>
      <c r="S34" s="203"/>
      <c r="T34" s="116"/>
      <c r="U34" s="116"/>
      <c r="V34" s="116"/>
      <c r="W34" s="116"/>
    </row>
    <row r="35" spans="2:23" ht="199.5" customHeight="1">
      <c r="B35" s="198"/>
      <c r="C35" s="232" t="s">
        <v>543</v>
      </c>
      <c r="D35" s="202"/>
      <c r="E35" s="202"/>
      <c r="F35" s="203"/>
      <c r="G35" s="185" t="str">
        <f>IFERROR(VLOOKUP(V7,'5°D'!A12:CA37,48,0),"")</f>
        <v>B</v>
      </c>
      <c r="H35" s="242" t="str">
        <f>IFERROR(VLOOKUP(V7,'5°D'!A12:CA37,49,0),"")</f>
        <v>Tiene dificultad en relacionar las medidas de sus lados de un triángulo. No determina longitudes y ángulos</v>
      </c>
      <c r="I35" s="202"/>
      <c r="J35" s="202"/>
      <c r="K35" s="203"/>
      <c r="L35" s="185" t="str">
        <f>IFERROR(VLOOKUP(V7,'5°D'!A45:BV124,48,0),"")</f>
        <v/>
      </c>
      <c r="M35" s="242" t="str">
        <f>IFERROR(VLOOKUP(V7,'5°D'!A45:BV124,49,0),"")</f>
        <v/>
      </c>
      <c r="N35" s="202"/>
      <c r="O35" s="203"/>
      <c r="P35" s="187" t="s">
        <v>522</v>
      </c>
      <c r="Q35" s="242" t="s">
        <v>522</v>
      </c>
      <c r="R35" s="202"/>
      <c r="S35" s="203"/>
      <c r="T35" s="116"/>
      <c r="U35" s="116"/>
      <c r="V35" s="116"/>
      <c r="W35" s="116"/>
    </row>
    <row r="36" spans="2:23" ht="199.5" customHeight="1">
      <c r="B36" s="199"/>
      <c r="C36" s="232" t="s">
        <v>544</v>
      </c>
      <c r="D36" s="202"/>
      <c r="E36" s="202"/>
      <c r="F36" s="203"/>
      <c r="G36" s="185" t="str">
        <f>IFERROR(VLOOKUP(V7,'5°D'!A12:CA37,50,0),"")</f>
        <v>A</v>
      </c>
      <c r="H36" s="242" t="str">
        <f>IFERROR(VLOOKUP(V7,'5°D'!A12:CA37,51,0),"")</f>
        <v>Resuelve problemas sobre medida de tendencia central. Tiene dificultad en interpretar la informacion contenida</v>
      </c>
      <c r="I36" s="202"/>
      <c r="J36" s="202"/>
      <c r="K36" s="203"/>
      <c r="L36" s="185" t="str">
        <f>IFERROR(VLOOKUP(V7,'5°D'!A45:BV124,50,0),"")</f>
        <v/>
      </c>
      <c r="M36" s="242" t="str">
        <f>IFERROR(VLOOKUP(V7,'5°D'!A45:BV124,51,0),"")</f>
        <v/>
      </c>
      <c r="N36" s="202"/>
      <c r="O36" s="203"/>
      <c r="P36" s="187" t="s">
        <v>522</v>
      </c>
      <c r="Q36" s="242" t="s">
        <v>522</v>
      </c>
      <c r="R36" s="202"/>
      <c r="S36" s="203"/>
      <c r="T36" s="116"/>
      <c r="U36" s="116"/>
      <c r="V36" s="116"/>
      <c r="W36" s="116"/>
    </row>
    <row r="37" spans="2:23" ht="199.5" customHeight="1">
      <c r="B37" s="236" t="s">
        <v>545</v>
      </c>
      <c r="C37" s="232" t="s">
        <v>546</v>
      </c>
      <c r="D37" s="202"/>
      <c r="E37" s="202"/>
      <c r="F37" s="203"/>
      <c r="G37" s="185" t="str">
        <f>IFERROR(VLOOKUP(V7,'5°D'!A12:CA37,53,0),"")</f>
        <v>B</v>
      </c>
      <c r="H37" s="242" t="str">
        <f>IFERROR(VLOOKUP(V7,'5°D'!A12:CA37,54,0),"")</f>
        <v>Presenta dificultades para realizar indagaciones y lograr la construcción de sus conocimientos</v>
      </c>
      <c r="I37" s="202"/>
      <c r="J37" s="202"/>
      <c r="K37" s="203"/>
      <c r="L37" s="185" t="str">
        <f>IFERROR(VLOOKUP(V7,'5°D'!A45:BV124,53,0),"")</f>
        <v/>
      </c>
      <c r="M37" s="242" t="str">
        <f>IFERROR(VLOOKUP(V7,'5°D'!A45:BV124,54,0),"")</f>
        <v/>
      </c>
      <c r="N37" s="202"/>
      <c r="O37" s="203"/>
      <c r="P37" s="187" t="s">
        <v>522</v>
      </c>
      <c r="Q37" s="242" t="s">
        <v>522</v>
      </c>
      <c r="R37" s="202"/>
      <c r="S37" s="203"/>
      <c r="T37" s="116"/>
      <c r="U37" s="116"/>
      <c r="V37" s="116"/>
      <c r="W37" s="116"/>
    </row>
    <row r="38" spans="2:23" ht="199.5" customHeight="1">
      <c r="B38" s="198"/>
      <c r="C38" s="232" t="s">
        <v>547</v>
      </c>
      <c r="D38" s="202"/>
      <c r="E38" s="202"/>
      <c r="F38" s="203"/>
      <c r="G38" s="185" t="str">
        <f>IFERROR(VLOOKUP(V7,'5°D'!A12:CA37,55,0),"")</f>
        <v>B</v>
      </c>
      <c r="H38" s="242" t="str">
        <f>IFERROR(VLOOKUP(V7,'5°D'!A12:CA37,56,0),"")</f>
        <v>Tiene dificultades para explicar  conocimientos sobre el mundo físico, los seres vivos y el universo.</v>
      </c>
      <c r="I38" s="202"/>
      <c r="J38" s="202"/>
      <c r="K38" s="203"/>
      <c r="L38" s="185" t="str">
        <f>IFERROR(VLOOKUP(V7,'5°D'!A45:BV124,55,0),"")</f>
        <v/>
      </c>
      <c r="M38" s="242" t="str">
        <f>IFERROR(VLOOKUP(V7,'5°D'!A45:BV124,56,0),"")</f>
        <v/>
      </c>
      <c r="N38" s="202"/>
      <c r="O38" s="203"/>
      <c r="P38" s="187" t="s">
        <v>522</v>
      </c>
      <c r="Q38" s="242" t="s">
        <v>522</v>
      </c>
      <c r="R38" s="202"/>
      <c r="S38" s="203"/>
      <c r="T38" s="116"/>
      <c r="U38" s="116"/>
      <c r="V38" s="116"/>
      <c r="W38" s="116"/>
    </row>
    <row r="39" spans="2:23" ht="199.5" customHeight="1">
      <c r="B39" s="199"/>
      <c r="C39" s="232" t="s">
        <v>548</v>
      </c>
      <c r="D39" s="202"/>
      <c r="E39" s="202"/>
      <c r="F39" s="203"/>
      <c r="G39" s="185" t="str">
        <f>IFERROR(VLOOKUP(V7,'5°D'!A12:CA37,57,0),"")</f>
        <v>B</v>
      </c>
      <c r="H39" s="242" t="str">
        <f>IFERROR(VLOOKUP(V7,'5°D'!A12:CA37,58,0),"")</f>
        <v>Tiene dificultades para diseñar y construir tecnologia que le permitan resolver problemas de su entorno</v>
      </c>
      <c r="I39" s="202"/>
      <c r="J39" s="202"/>
      <c r="K39" s="203"/>
      <c r="L39" s="185" t="str">
        <f>IFERROR(VLOOKUP(V7,'5°D'!A45:BV124,57,0),"")</f>
        <v/>
      </c>
      <c r="M39" s="242" t="str">
        <f>IFERROR(VLOOKUP(V7,'5°D'!A45:BV124,58,0),"")</f>
        <v/>
      </c>
      <c r="N39" s="202"/>
      <c r="O39" s="203"/>
      <c r="P39" s="187" t="s">
        <v>522</v>
      </c>
      <c r="Q39" s="242" t="s">
        <v>522</v>
      </c>
      <c r="R39" s="202"/>
      <c r="S39" s="203"/>
      <c r="T39" s="116"/>
      <c r="U39" s="116"/>
      <c r="V39" s="116"/>
      <c r="W39" s="116"/>
    </row>
    <row r="40" spans="2:23" ht="199.5" customHeight="1">
      <c r="B40" s="236" t="s">
        <v>549</v>
      </c>
      <c r="C40" s="232" t="s">
        <v>550</v>
      </c>
      <c r="D40" s="202"/>
      <c r="E40" s="202"/>
      <c r="F40" s="203"/>
      <c r="G40" s="185" t="str">
        <f>IFERROR(VLOOKUP(V7,'5°D'!A12:CA37,60,0),"")</f>
        <v>A</v>
      </c>
      <c r="H40" s="242" t="str">
        <f>IFERROR(VLOOKUP(V7,'5°D'!A12:CA37,61,0),"")</f>
        <v>Logra valorar las manifestaciones de su entorno argumentando su fe de manera comprensible.</v>
      </c>
      <c r="I40" s="202"/>
      <c r="J40" s="202"/>
      <c r="K40" s="203"/>
      <c r="L40" s="185" t="str">
        <f>IFERROR(VLOOKUP(V7,'5°D'!A45:BV124,60,0),"")</f>
        <v/>
      </c>
      <c r="M40" s="242" t="str">
        <f>IFERROR(VLOOKUP(V7,'5°D'!A45:BV124,61,0),"")</f>
        <v/>
      </c>
      <c r="N40" s="202"/>
      <c r="O40" s="203"/>
      <c r="P40" s="187" t="s">
        <v>522</v>
      </c>
      <c r="Q40" s="242" t="s">
        <v>522</v>
      </c>
      <c r="R40" s="202"/>
      <c r="S40" s="203"/>
      <c r="T40" s="116"/>
      <c r="U40" s="116"/>
      <c r="V40" s="116"/>
      <c r="W40" s="116"/>
    </row>
    <row r="41" spans="2:23" ht="199.5" customHeight="1">
      <c r="B41" s="199"/>
      <c r="C41" s="232" t="s">
        <v>551</v>
      </c>
      <c r="D41" s="202"/>
      <c r="E41" s="202"/>
      <c r="F41" s="203"/>
      <c r="G41" s="185" t="str">
        <f>IFERROR(VLOOKUP(V7,'5°D'!A12:CA37,62,0),"")</f>
        <v>A</v>
      </c>
      <c r="H41" s="242" t="str">
        <f>IFERROR(VLOOKUP(V7,'5°D'!A12:CA37,63,0),"")</f>
        <v>Logra promover acciones  orientadas  a laconstrucción de una comunidad de fe.</v>
      </c>
      <c r="I41" s="202"/>
      <c r="J41" s="202"/>
      <c r="K41" s="203"/>
      <c r="L41" s="185" t="str">
        <f>IFERROR(VLOOKUP(V7,'5°D'!A45:BV124,62,0),"")</f>
        <v/>
      </c>
      <c r="M41" s="242" t="str">
        <f>IFERROR(VLOOKUP(V7,'5°D'!A45:BV124,63,0),"")</f>
        <v/>
      </c>
      <c r="N41" s="202"/>
      <c r="O41" s="203"/>
      <c r="P41" s="187" t="s">
        <v>522</v>
      </c>
      <c r="Q41" s="242" t="s">
        <v>522</v>
      </c>
      <c r="R41" s="202"/>
      <c r="S41" s="203"/>
      <c r="T41" s="116"/>
      <c r="U41" s="116"/>
      <c r="V41" s="116"/>
      <c r="W41" s="116"/>
    </row>
    <row r="42" spans="2:23" ht="199.5" customHeight="1">
      <c r="B42" s="189" t="s">
        <v>552</v>
      </c>
      <c r="C42" s="232" t="s">
        <v>553</v>
      </c>
      <c r="D42" s="202"/>
      <c r="E42" s="202"/>
      <c r="F42" s="203"/>
      <c r="G42" s="185" t="str">
        <f>IFERROR(VLOOKUP(V7,'5°D'!A12:CA37,65,0),"")</f>
        <v>A</v>
      </c>
      <c r="H42" s="242" t="str">
        <f>IFERROR(VLOOKUP(V7,'5°D'!A12:CA37,66,0),"")</f>
        <v>EL ESTUDIANTE LOGRO SATISFACTORIA ESTA COMPETENCIA</v>
      </c>
      <c r="I42" s="202"/>
      <c r="J42" s="202"/>
      <c r="K42" s="203"/>
      <c r="L42" s="185" t="str">
        <f>IFERROR(VLOOKUP(V7,'5°D'!A45:BV124,65,0),"")</f>
        <v/>
      </c>
      <c r="M42" s="242" t="str">
        <f>IFERROR(VLOOKUP(V7,'5°D'!A45:BV124,66,0),"")</f>
        <v/>
      </c>
      <c r="N42" s="202"/>
      <c r="O42" s="203"/>
      <c r="P42" s="187" t="s">
        <v>522</v>
      </c>
      <c r="Q42" s="242" t="s">
        <v>522</v>
      </c>
      <c r="R42" s="202"/>
      <c r="S42" s="203"/>
      <c r="T42" s="116"/>
      <c r="U42" s="116"/>
      <c r="V42" s="116"/>
      <c r="W42" s="116"/>
    </row>
    <row r="43" spans="2:23" ht="15.75" customHeight="1"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</row>
    <row r="44" spans="2:23" ht="23.25" customHeight="1">
      <c r="B44" s="244" t="s">
        <v>12</v>
      </c>
      <c r="C44" s="208"/>
      <c r="D44" s="208"/>
      <c r="E44" s="208"/>
      <c r="F44" s="209"/>
      <c r="G44" s="246" t="s">
        <v>515</v>
      </c>
      <c r="H44" s="202"/>
      <c r="I44" s="202"/>
      <c r="J44" s="202"/>
      <c r="K44" s="203"/>
      <c r="L44" s="246" t="s">
        <v>516</v>
      </c>
      <c r="M44" s="202"/>
      <c r="N44" s="202"/>
      <c r="O44" s="203"/>
      <c r="P44" s="246" t="s">
        <v>517</v>
      </c>
      <c r="Q44" s="202"/>
      <c r="R44" s="202"/>
      <c r="S44" s="203"/>
      <c r="T44" s="116"/>
      <c r="U44" s="116"/>
      <c r="V44" s="116"/>
      <c r="W44" s="116"/>
    </row>
    <row r="45" spans="2:23" ht="53.25" customHeight="1">
      <c r="B45" s="210"/>
      <c r="C45" s="211"/>
      <c r="D45" s="211"/>
      <c r="E45" s="211"/>
      <c r="F45" s="212"/>
      <c r="G45" s="190" t="s">
        <v>518</v>
      </c>
      <c r="H45" s="245" t="s">
        <v>519</v>
      </c>
      <c r="I45" s="202"/>
      <c r="J45" s="202"/>
      <c r="K45" s="203"/>
      <c r="L45" s="190" t="s">
        <v>518</v>
      </c>
      <c r="M45" s="245" t="s">
        <v>519</v>
      </c>
      <c r="N45" s="202"/>
      <c r="O45" s="203"/>
      <c r="P45" s="190" t="s">
        <v>518</v>
      </c>
      <c r="Q45" s="245" t="s">
        <v>519</v>
      </c>
      <c r="R45" s="202"/>
      <c r="S45" s="203"/>
      <c r="T45" s="116"/>
      <c r="U45" s="116"/>
      <c r="V45" s="116"/>
      <c r="W45" s="116"/>
    </row>
    <row r="46" spans="2:23" ht="108.75" customHeight="1">
      <c r="B46" s="245" t="s">
        <v>554</v>
      </c>
      <c r="C46" s="202"/>
      <c r="D46" s="202"/>
      <c r="E46" s="202"/>
      <c r="F46" s="203"/>
      <c r="G46" s="185" t="str">
        <f>IFERROR(VLOOKUP(V7,'5°D'!A12:CA37,68,0),"")</f>
        <v>A</v>
      </c>
      <c r="H46" s="242" t="str">
        <f>IFERROR(VLOOKUP(V7,'5°D'!A12:CA37,69,0),"")</f>
        <v>Se desenvuelve en entornos virtuales al interactuar en redes sociales de manera consciente con sus pares</v>
      </c>
      <c r="I46" s="202"/>
      <c r="J46" s="202"/>
      <c r="K46" s="203"/>
      <c r="L46" s="185" t="str">
        <f>IFERROR(VLOOKUP(V7,'5°D'!A45:BV124,68,0),"")</f>
        <v/>
      </c>
      <c r="M46" s="242" t="str">
        <f>IFERROR(VLOOKUP(V7,'5°D'!A45:BV124,69,0),"")</f>
        <v/>
      </c>
      <c r="N46" s="202"/>
      <c r="O46" s="203"/>
      <c r="P46" s="186" t="s">
        <v>522</v>
      </c>
      <c r="Q46" s="242" t="s">
        <v>522</v>
      </c>
      <c r="R46" s="202"/>
      <c r="S46" s="203"/>
      <c r="T46" s="116"/>
      <c r="U46" s="116"/>
      <c r="V46" s="116"/>
      <c r="W46" s="116"/>
    </row>
    <row r="47" spans="2:23" ht="112.5" customHeight="1">
      <c r="B47" s="245" t="s">
        <v>555</v>
      </c>
      <c r="C47" s="202"/>
      <c r="D47" s="202"/>
      <c r="E47" s="202"/>
      <c r="F47" s="203"/>
      <c r="G47" s="185" t="str">
        <f>IFERROR(VLOOKUP(V7,'5°D'!A12:CA37,70,0),"")</f>
        <v>A</v>
      </c>
      <c r="H47" s="242" t="str">
        <f>IFERROR(VLOOKUP(V7,'5°D'!A12:CA37,71,0),"")</f>
        <v>Gestiona su aprendizaje de manera autónoma al priorizar la realización de su tarea. Se organiza y autoevalúa</v>
      </c>
      <c r="I47" s="202"/>
      <c r="J47" s="202"/>
      <c r="K47" s="203"/>
      <c r="L47" s="185" t="str">
        <f>IFERROR(VLOOKUP(V7,'5°D'!A45:BV124,70,0),"")</f>
        <v/>
      </c>
      <c r="M47" s="242" t="str">
        <f>IFERROR(VLOOKUP(V7,'5°D'!A45:BV124,71,0),"")</f>
        <v/>
      </c>
      <c r="N47" s="202"/>
      <c r="O47" s="203"/>
      <c r="P47" s="187" t="s">
        <v>522</v>
      </c>
      <c r="Q47" s="242" t="s">
        <v>522</v>
      </c>
      <c r="R47" s="202"/>
      <c r="S47" s="203"/>
      <c r="T47" s="116"/>
      <c r="U47" s="116"/>
      <c r="V47" s="116"/>
      <c r="W47" s="116"/>
    </row>
    <row r="48" spans="2:23" ht="15.75" customHeight="1"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</row>
    <row r="49" spans="2:23" ht="15.75" customHeight="1"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</row>
    <row r="50" spans="2:23" ht="15.75" customHeight="1">
      <c r="B50" s="116"/>
      <c r="C50" s="248" t="s">
        <v>556</v>
      </c>
      <c r="D50" s="224"/>
      <c r="E50" s="224"/>
      <c r="F50" s="224"/>
      <c r="G50" s="224"/>
      <c r="H50" s="224"/>
      <c r="I50" s="224"/>
      <c r="J50" s="224"/>
      <c r="K50" s="224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</row>
    <row r="51" spans="2:23" ht="15.75" customHeight="1"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</row>
    <row r="52" spans="2:23" ht="19.5" customHeight="1">
      <c r="B52" s="7"/>
      <c r="C52" s="249" t="s">
        <v>557</v>
      </c>
      <c r="D52" s="208"/>
      <c r="E52" s="208"/>
      <c r="F52" s="209"/>
      <c r="G52" s="250" t="s">
        <v>13</v>
      </c>
      <c r="H52" s="202"/>
      <c r="I52" s="202"/>
      <c r="J52" s="202"/>
      <c r="K52" s="203"/>
      <c r="L52" s="257" t="s">
        <v>14</v>
      </c>
      <c r="M52" s="202"/>
      <c r="N52" s="202"/>
      <c r="O52" s="202"/>
      <c r="P52" s="258" t="s">
        <v>15</v>
      </c>
      <c r="Q52" s="116"/>
      <c r="R52" s="116"/>
      <c r="S52" s="116"/>
      <c r="T52" s="116"/>
      <c r="U52" s="116"/>
      <c r="V52" s="116"/>
      <c r="W52" s="116"/>
    </row>
    <row r="53" spans="2:23" ht="19.5" customHeight="1">
      <c r="B53" s="7"/>
      <c r="C53" s="210"/>
      <c r="D53" s="211"/>
      <c r="E53" s="211"/>
      <c r="F53" s="212"/>
      <c r="G53" s="251" t="s">
        <v>52</v>
      </c>
      <c r="H53" s="202"/>
      <c r="I53" s="203"/>
      <c r="J53" s="251" t="s">
        <v>53</v>
      </c>
      <c r="K53" s="203"/>
      <c r="L53" s="251" t="s">
        <v>52</v>
      </c>
      <c r="M53" s="203"/>
      <c r="N53" s="251" t="s">
        <v>53</v>
      </c>
      <c r="O53" s="202"/>
      <c r="P53" s="199"/>
      <c r="Q53" s="116"/>
      <c r="R53" s="116"/>
      <c r="S53" s="116"/>
      <c r="T53" s="116"/>
      <c r="U53" s="116"/>
      <c r="V53" s="116"/>
      <c r="W53" s="116"/>
    </row>
    <row r="54" spans="2:23" ht="30" customHeight="1">
      <c r="B54" s="7"/>
      <c r="C54" s="191" t="s">
        <v>515</v>
      </c>
      <c r="D54" s="192"/>
      <c r="E54" s="192"/>
      <c r="F54" s="193"/>
      <c r="G54" s="256">
        <f>IFERROR(VLOOKUP(V7,'5°D'!A12:CA37,73,0),"")</f>
        <v>2</v>
      </c>
      <c r="H54" s="202"/>
      <c r="I54" s="203"/>
      <c r="J54" s="256">
        <f>IFERROR(VLOOKUP(V7,'5°D'!A12:CA37,74,0),"")</f>
        <v>0</v>
      </c>
      <c r="K54" s="203"/>
      <c r="L54" s="256">
        <f>IFERROR(VLOOKUP(V7,'5°D'!A12:CA37,76,0),"")</f>
        <v>0</v>
      </c>
      <c r="M54" s="203"/>
      <c r="N54" s="256">
        <f>IFERROR(VLOOKUP(V7,'5°D'!A12:CA37,77,0),"")</f>
        <v>5</v>
      </c>
      <c r="O54" s="202"/>
      <c r="P54" s="194" t="str">
        <f>IFERROR(VLOOKUP(V7,'5°D'!A12:CA37,79,0),"")</f>
        <v>A</v>
      </c>
      <c r="Q54" s="116"/>
      <c r="R54" s="116"/>
      <c r="S54" s="116"/>
      <c r="T54" s="116"/>
      <c r="U54" s="116"/>
      <c r="V54" s="116"/>
      <c r="W54" s="116"/>
    </row>
    <row r="55" spans="2:23" ht="30" customHeight="1">
      <c r="B55" s="7"/>
      <c r="C55" s="252" t="s">
        <v>516</v>
      </c>
      <c r="D55" s="202"/>
      <c r="E55" s="202"/>
      <c r="F55" s="203"/>
      <c r="G55" s="256" t="str">
        <f>IFERROR(VLOOKUP(V7,'5°D'!A45:BV124,73,0),"")</f>
        <v/>
      </c>
      <c r="H55" s="202"/>
      <c r="I55" s="203"/>
      <c r="J55" s="256" t="str">
        <f>IFERROR(VLOOKUP(V7,'5°D'!A45:BV124,74,0),"")</f>
        <v/>
      </c>
      <c r="K55" s="203"/>
      <c r="L55" s="256" t="str">
        <f>IFERROR(VLOOKUP(V7,'5°D'!A45:BV124,76,0),"")</f>
        <v/>
      </c>
      <c r="M55" s="203"/>
      <c r="N55" s="256" t="str">
        <f>IFERROR(VLOOKUP(V7,'5°D'!A45:BV124,77,0),"")</f>
        <v/>
      </c>
      <c r="O55" s="202"/>
      <c r="P55" s="195"/>
      <c r="Q55" s="116"/>
      <c r="R55" s="116"/>
      <c r="S55" s="116"/>
      <c r="T55" s="116"/>
      <c r="U55" s="116"/>
      <c r="V55" s="116"/>
      <c r="W55" s="116"/>
    </row>
    <row r="56" spans="2:23" ht="30" customHeight="1">
      <c r="B56" s="7"/>
      <c r="C56" s="252" t="s">
        <v>517</v>
      </c>
      <c r="D56" s="202"/>
      <c r="E56" s="202"/>
      <c r="F56" s="203"/>
      <c r="G56" s="256" t="s">
        <v>522</v>
      </c>
      <c r="H56" s="202"/>
      <c r="I56" s="203"/>
      <c r="J56" s="256" t="s">
        <v>522</v>
      </c>
      <c r="K56" s="203"/>
      <c r="L56" s="256" t="s">
        <v>522</v>
      </c>
      <c r="M56" s="203"/>
      <c r="N56" s="256" t="s">
        <v>522</v>
      </c>
      <c r="O56" s="202"/>
      <c r="P56" s="195"/>
      <c r="Q56" s="116"/>
      <c r="R56" s="116"/>
      <c r="S56" s="116"/>
      <c r="T56" s="116"/>
      <c r="U56" s="116"/>
      <c r="V56" s="116"/>
      <c r="W56" s="116"/>
    </row>
    <row r="57" spans="2:23" ht="15.75" customHeight="1">
      <c r="B57" s="7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</row>
    <row r="58" spans="2:23" ht="15.75" customHeight="1">
      <c r="B58" s="7"/>
      <c r="C58" s="253" t="s">
        <v>558</v>
      </c>
      <c r="D58" s="208"/>
      <c r="E58" s="208"/>
      <c r="F58" s="209"/>
      <c r="G58" s="254"/>
      <c r="H58" s="208"/>
      <c r="I58" s="208"/>
      <c r="J58" s="208"/>
      <c r="K58" s="208"/>
      <c r="L58" s="209"/>
      <c r="M58" s="196"/>
      <c r="N58" s="196"/>
      <c r="O58" s="7"/>
      <c r="P58" s="116"/>
      <c r="Q58" s="116"/>
      <c r="R58" s="116"/>
      <c r="S58" s="116"/>
      <c r="T58" s="116"/>
      <c r="U58" s="116"/>
      <c r="V58" s="116"/>
      <c r="W58" s="116"/>
    </row>
    <row r="59" spans="2:23" ht="15.75" customHeight="1">
      <c r="B59" s="7"/>
      <c r="C59" s="227"/>
      <c r="D59" s="224"/>
      <c r="E59" s="224"/>
      <c r="F59" s="214"/>
      <c r="G59" s="227"/>
      <c r="H59" s="224"/>
      <c r="I59" s="224"/>
      <c r="J59" s="224"/>
      <c r="K59" s="224"/>
      <c r="L59" s="214"/>
      <c r="M59" s="196"/>
      <c r="N59" s="196"/>
      <c r="O59" s="7"/>
      <c r="P59" s="116"/>
      <c r="Q59" s="116"/>
      <c r="R59" s="116"/>
      <c r="S59" s="116"/>
      <c r="T59" s="116"/>
      <c r="U59" s="116"/>
      <c r="V59" s="116"/>
      <c r="W59" s="116"/>
    </row>
    <row r="60" spans="2:23" ht="15.75" customHeight="1">
      <c r="B60" s="7"/>
      <c r="C60" s="227"/>
      <c r="D60" s="224"/>
      <c r="E60" s="224"/>
      <c r="F60" s="214"/>
      <c r="G60" s="227"/>
      <c r="H60" s="224"/>
      <c r="I60" s="224"/>
      <c r="J60" s="224"/>
      <c r="K60" s="224"/>
      <c r="L60" s="214"/>
      <c r="M60" s="196"/>
      <c r="N60" s="196"/>
      <c r="O60" s="7"/>
      <c r="P60" s="116"/>
      <c r="Q60" s="116"/>
      <c r="R60" s="116"/>
      <c r="S60" s="116"/>
      <c r="T60" s="116"/>
      <c r="U60" s="116"/>
      <c r="V60" s="116"/>
      <c r="W60" s="116"/>
    </row>
    <row r="61" spans="2:23" ht="15.75" customHeight="1">
      <c r="B61" s="7"/>
      <c r="C61" s="227"/>
      <c r="D61" s="224"/>
      <c r="E61" s="224"/>
      <c r="F61" s="214"/>
      <c r="G61" s="227"/>
      <c r="H61" s="224"/>
      <c r="I61" s="224"/>
      <c r="J61" s="224"/>
      <c r="K61" s="224"/>
      <c r="L61" s="214"/>
      <c r="M61" s="196"/>
      <c r="N61" s="196"/>
      <c r="O61" s="7"/>
      <c r="P61" s="116"/>
      <c r="Q61" s="116"/>
      <c r="R61" s="116"/>
      <c r="S61" s="116"/>
      <c r="T61" s="116"/>
      <c r="U61" s="116"/>
      <c r="V61" s="116"/>
      <c r="W61" s="116"/>
    </row>
    <row r="62" spans="2:23" ht="15.75" customHeight="1">
      <c r="B62" s="7"/>
      <c r="C62" s="210"/>
      <c r="D62" s="211"/>
      <c r="E62" s="211"/>
      <c r="F62" s="212"/>
      <c r="G62" s="210"/>
      <c r="H62" s="211"/>
      <c r="I62" s="211"/>
      <c r="J62" s="211"/>
      <c r="K62" s="211"/>
      <c r="L62" s="212"/>
      <c r="M62" s="196"/>
      <c r="N62" s="196"/>
      <c r="O62" s="7"/>
      <c r="P62" s="116"/>
      <c r="Q62" s="116"/>
      <c r="R62" s="116"/>
      <c r="S62" s="116"/>
      <c r="T62" s="116"/>
      <c r="U62" s="116"/>
      <c r="V62" s="116"/>
      <c r="W62" s="116"/>
    </row>
    <row r="63" spans="2:23" ht="15.75" customHeight="1">
      <c r="B63" s="7"/>
      <c r="C63" s="255" t="s">
        <v>559</v>
      </c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7"/>
      <c r="P63" s="116"/>
      <c r="Q63" s="116"/>
      <c r="R63" s="116"/>
      <c r="S63" s="116"/>
      <c r="T63" s="116"/>
      <c r="U63" s="116"/>
      <c r="V63" s="116"/>
      <c r="W63" s="116"/>
    </row>
    <row r="64" spans="2:23" ht="15.75" customHeight="1"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</row>
    <row r="65" spans="2:23" ht="15.75" customHeight="1"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</row>
    <row r="66" spans="2:23" ht="15.75" customHeight="1"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</row>
    <row r="67" spans="2:23" ht="15.75" customHeight="1"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</row>
    <row r="68" spans="2:23" ht="15.75" customHeight="1"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</row>
    <row r="69" spans="2:23" ht="15.75" customHeight="1"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</row>
    <row r="70" spans="2:23" ht="15.75" customHeight="1"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</row>
    <row r="71" spans="2:23" ht="15.75" customHeight="1"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</row>
    <row r="72" spans="2:23" ht="15.75" customHeight="1"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</row>
    <row r="73" spans="2:23" ht="15.75" customHeight="1"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</row>
    <row r="74" spans="2:23" ht="15.75" customHeight="1"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</row>
    <row r="75" spans="2:23" ht="15.75" customHeight="1"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</row>
    <row r="76" spans="2:23" ht="15.75" customHeight="1"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</row>
    <row r="77" spans="2:23" ht="15.75" customHeight="1"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</row>
    <row r="78" spans="2:23" ht="15.75" customHeight="1"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</row>
    <row r="79" spans="2:23" ht="15.75" customHeight="1"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</row>
    <row r="80" spans="2:23" ht="15.75" customHeight="1"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</row>
    <row r="81" spans="2:23" ht="15.75" customHeight="1"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</row>
    <row r="82" spans="2:23" ht="15.75" customHeight="1"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</row>
    <row r="83" spans="2:23" ht="15.75" customHeight="1"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</row>
    <row r="84" spans="2:23" ht="15.75" customHeight="1"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</row>
    <row r="85" spans="2:23" ht="15.75" customHeight="1"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</row>
    <row r="86" spans="2:23" ht="15.75" customHeight="1"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</row>
    <row r="87" spans="2:23" ht="15.75" customHeight="1"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</row>
    <row r="88" spans="2:23" ht="15.75" customHeight="1"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</row>
    <row r="89" spans="2:23" ht="15.75" customHeight="1"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</row>
    <row r="90" spans="2:23" ht="15.75" customHeight="1"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</row>
    <row r="91" spans="2:23" ht="15.75" customHeight="1"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</row>
    <row r="92" spans="2:23" ht="15.75" customHeight="1"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</row>
    <row r="93" spans="2:23" ht="15.75" customHeight="1"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</row>
    <row r="94" spans="2:23" ht="15.75" customHeight="1"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</row>
    <row r="95" spans="2:23" ht="15.75" customHeight="1"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</row>
    <row r="96" spans="2:23" ht="15.75" customHeight="1"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</row>
    <row r="97" spans="2:23" ht="15.75" customHeight="1"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</row>
    <row r="98" spans="2:23" ht="15.75" customHeight="1"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</row>
    <row r="99" spans="2:23" ht="15.75" customHeight="1"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</row>
    <row r="100" spans="2:23" ht="15.75" customHeight="1"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</row>
    <row r="101" spans="2:23" ht="15.75" customHeight="1"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</row>
    <row r="102" spans="2:23" ht="15.75" customHeight="1"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</row>
    <row r="103" spans="2:23" ht="15.75" customHeight="1"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</row>
    <row r="104" spans="2:23" ht="15.75" customHeight="1"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</row>
    <row r="105" spans="2:23" ht="15.75" customHeight="1"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</row>
    <row r="106" spans="2:23" ht="15.75" customHeight="1"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</row>
    <row r="107" spans="2:23" ht="15.75" customHeight="1"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</row>
    <row r="108" spans="2:23" ht="15.75" customHeight="1"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</row>
    <row r="109" spans="2:23" ht="15.75" customHeight="1"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</row>
    <row r="110" spans="2:23" ht="15.75" customHeight="1"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</row>
    <row r="111" spans="2:23" ht="15.75" customHeight="1"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</row>
    <row r="112" spans="2:23" ht="15.75" customHeight="1"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</row>
    <row r="113" spans="2:23" ht="15.75" customHeight="1"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</row>
    <row r="114" spans="2:23" ht="15.75" customHeight="1"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</row>
    <row r="115" spans="2:23" ht="15.75" customHeight="1"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</row>
    <row r="116" spans="2:23" ht="15.75" customHeight="1"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</row>
    <row r="117" spans="2:23" ht="15.75" customHeight="1"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</row>
    <row r="118" spans="2:23" ht="15.75" customHeight="1"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</row>
    <row r="119" spans="2:23" ht="15.75" customHeight="1"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</row>
    <row r="120" spans="2:23" ht="15.75" customHeight="1"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</row>
    <row r="121" spans="2:23" ht="15.75" customHeight="1"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</row>
    <row r="122" spans="2:23" ht="15.75" customHeight="1"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</row>
    <row r="123" spans="2:23" ht="15.75" customHeight="1"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</row>
    <row r="124" spans="2:23" ht="15.75" customHeight="1"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</row>
    <row r="125" spans="2:23" ht="15.75" customHeight="1"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</row>
    <row r="126" spans="2:23" ht="15.75" customHeight="1"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</row>
    <row r="127" spans="2:23" ht="15.75" customHeight="1"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</row>
    <row r="128" spans="2:23" ht="15.75" customHeight="1"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</row>
    <row r="129" spans="2:23" ht="15.75" customHeight="1"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</row>
    <row r="130" spans="2:23" ht="15.75" customHeight="1"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</row>
    <row r="131" spans="2:23" ht="15.75" customHeight="1"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</row>
    <row r="132" spans="2:23" ht="15.75" customHeight="1"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</row>
    <row r="133" spans="2:23" ht="15.75" customHeight="1"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</row>
    <row r="134" spans="2:23" ht="15.75" customHeight="1"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</row>
    <row r="135" spans="2:23" ht="15.75" customHeight="1"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</row>
    <row r="136" spans="2:23" ht="15.75" customHeight="1"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</row>
    <row r="137" spans="2:23" ht="15.75" customHeight="1"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</row>
    <row r="138" spans="2:23" ht="15.75" customHeight="1"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</row>
    <row r="139" spans="2:23" ht="15.75" customHeight="1"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</row>
    <row r="140" spans="2:23" ht="15.75" customHeight="1"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</row>
    <row r="141" spans="2:23" ht="15.75" customHeight="1"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</row>
    <row r="142" spans="2:23" ht="15.75" customHeight="1"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</row>
    <row r="143" spans="2:23" ht="15.75" customHeight="1"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</row>
    <row r="144" spans="2:23" ht="15.75" customHeight="1"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</row>
    <row r="145" spans="2:23" ht="15.75" customHeight="1"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</row>
    <row r="146" spans="2:23" ht="15.75" customHeight="1"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</row>
    <row r="147" spans="2:23" ht="15.75" customHeight="1"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</row>
    <row r="148" spans="2:23" ht="15.75" customHeight="1"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</row>
    <row r="149" spans="2:23" ht="15.75" customHeight="1"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</row>
    <row r="150" spans="2:23" ht="15.75" customHeight="1"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</row>
    <row r="151" spans="2:23" ht="15.75" customHeight="1"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</row>
    <row r="152" spans="2:23" ht="15.75" customHeight="1"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</row>
    <row r="153" spans="2:23" ht="15.75" customHeight="1"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</row>
    <row r="154" spans="2:23" ht="15.75" customHeight="1"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</row>
    <row r="155" spans="2:23" ht="15.75" customHeight="1"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</row>
    <row r="156" spans="2:23" ht="15.75" customHeight="1"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</row>
    <row r="157" spans="2:23" ht="15.75" customHeight="1"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</row>
    <row r="158" spans="2:23" ht="15.75" customHeight="1"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</row>
    <row r="159" spans="2:23" ht="15.75" customHeight="1"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</row>
    <row r="160" spans="2:23" ht="15.75" customHeight="1"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</row>
    <row r="161" spans="2:23" ht="15.75" customHeight="1"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</row>
    <row r="162" spans="2:23" ht="15.75" customHeight="1"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</row>
    <row r="163" spans="2:23" ht="15.75" customHeight="1"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</row>
    <row r="164" spans="2:23" ht="15.75" customHeight="1"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</row>
    <row r="165" spans="2:23" ht="15.75" customHeight="1"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</row>
    <row r="166" spans="2:23" ht="15.75" customHeight="1"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</row>
    <row r="167" spans="2:23" ht="15.75" customHeight="1"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</row>
    <row r="168" spans="2:23" ht="15.75" customHeight="1"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</row>
    <row r="169" spans="2:23" ht="15.75" customHeight="1"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</row>
    <row r="170" spans="2:23" ht="15.75" customHeight="1"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</row>
    <row r="171" spans="2:23" ht="15.75" customHeight="1"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</row>
    <row r="172" spans="2:23" ht="15.75" customHeight="1"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</row>
    <row r="173" spans="2:23" ht="15.75" customHeight="1"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</row>
    <row r="174" spans="2:23" ht="15.75" customHeight="1"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</row>
    <row r="175" spans="2:23" ht="15.75" customHeight="1"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</row>
    <row r="176" spans="2:23" ht="15.75" customHeight="1"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</row>
    <row r="177" spans="2:23" ht="15.75" customHeight="1"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</row>
    <row r="178" spans="2:23" ht="15.75" customHeight="1"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</row>
    <row r="179" spans="2:23" ht="15.75" customHeight="1"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</row>
    <row r="180" spans="2:23" ht="15.75" customHeight="1"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</row>
    <row r="181" spans="2:23" ht="15.75" customHeight="1"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</row>
    <row r="182" spans="2:23" ht="15.75" customHeight="1"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</row>
    <row r="183" spans="2:23" ht="15.75" customHeight="1"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</row>
    <row r="184" spans="2:23" ht="15.75" customHeight="1"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</row>
    <row r="185" spans="2:23" ht="15.75" customHeight="1"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</row>
    <row r="186" spans="2:23" ht="15.75" customHeight="1"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</row>
    <row r="187" spans="2:23" ht="15.75" customHeight="1"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</row>
    <row r="188" spans="2:23" ht="15.75" customHeight="1"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</row>
    <row r="189" spans="2:23" ht="15.75" customHeight="1"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</row>
    <row r="190" spans="2:23" ht="15.75" customHeight="1"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</row>
    <row r="191" spans="2:23" ht="15.75" customHeight="1"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</row>
    <row r="192" spans="2:23" ht="15.75" customHeight="1"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</row>
    <row r="193" spans="2:23" ht="15.75" customHeight="1"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</row>
    <row r="194" spans="2:23" ht="15.75" customHeight="1"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</row>
    <row r="195" spans="2:23" ht="15.75" customHeight="1"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</row>
    <row r="196" spans="2:23" ht="15.75" customHeight="1"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</row>
    <row r="197" spans="2:23" ht="15.75" customHeight="1"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</row>
    <row r="198" spans="2:23" ht="15.75" customHeight="1"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</row>
    <row r="199" spans="2:23" ht="15.75" customHeight="1"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</row>
    <row r="200" spans="2:23" ht="15.75" customHeight="1"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</row>
    <row r="201" spans="2:23" ht="15.75" customHeight="1"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</row>
    <row r="202" spans="2:23" ht="15.75" customHeight="1"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</row>
    <row r="203" spans="2:23" ht="15.75" customHeight="1"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</row>
    <row r="204" spans="2:23" ht="15.75" customHeight="1"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</row>
    <row r="205" spans="2:23" ht="15.75" customHeight="1"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</row>
    <row r="206" spans="2:23" ht="15.75" customHeight="1"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</row>
    <row r="207" spans="2:23" ht="15.75" customHeight="1"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</row>
    <row r="208" spans="2:23" ht="15.75" customHeight="1"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</row>
    <row r="209" spans="2:23" ht="15.75" customHeight="1"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</row>
    <row r="210" spans="2:23" ht="15.75" customHeight="1"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</row>
    <row r="211" spans="2:23" ht="15.75" customHeight="1"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</row>
    <row r="212" spans="2:23" ht="15.75" customHeight="1"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</row>
    <row r="213" spans="2:23" ht="15.75" customHeight="1"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</row>
    <row r="214" spans="2:23" ht="15.75" customHeight="1"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</row>
    <row r="215" spans="2:23" ht="15.75" customHeight="1"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</row>
    <row r="216" spans="2:23" ht="15.75" customHeight="1"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</row>
    <row r="217" spans="2:23" ht="15.75" customHeight="1"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</row>
    <row r="218" spans="2:23" ht="15.75" customHeight="1"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</row>
    <row r="219" spans="2:23" ht="15.75" customHeight="1"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</row>
    <row r="220" spans="2:23" ht="15.75" customHeight="1"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</row>
    <row r="221" spans="2:23" ht="15.75" customHeight="1"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</row>
    <row r="222" spans="2:23" ht="15.75" customHeight="1"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</row>
    <row r="223" spans="2:23" ht="15.75" customHeight="1"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</row>
    <row r="224" spans="2:23" ht="15.75" customHeight="1"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</row>
    <row r="225" spans="2:23" ht="15.75" customHeight="1"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</row>
    <row r="226" spans="2:23" ht="15.75" customHeight="1"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</row>
    <row r="227" spans="2:23" ht="15.75" customHeight="1"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</row>
    <row r="228" spans="2:23" ht="15.75" customHeight="1"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</row>
    <row r="229" spans="2:23" ht="15.75" customHeight="1"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</row>
    <row r="230" spans="2:23" ht="15.75" customHeight="1"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</row>
    <row r="231" spans="2:23" ht="15.75" customHeight="1"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</row>
    <row r="232" spans="2:23" ht="15.75" customHeight="1"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</row>
    <row r="233" spans="2:23" ht="15.75" customHeight="1"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</row>
    <row r="234" spans="2:23" ht="15.75" customHeight="1"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</row>
    <row r="235" spans="2:23" ht="15.75" customHeight="1"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</row>
    <row r="236" spans="2:23" ht="15.75" customHeight="1"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</row>
    <row r="237" spans="2:23" ht="15.75" customHeight="1"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</row>
    <row r="238" spans="2:23" ht="15.75" customHeight="1"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</row>
    <row r="239" spans="2:23" ht="15.75" customHeight="1"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</row>
    <row r="240" spans="2:23" ht="15.75" customHeight="1"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</row>
    <row r="241" spans="2:23" ht="15.75" customHeight="1"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</row>
    <row r="242" spans="2:23" ht="15.75" customHeight="1"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</row>
    <row r="243" spans="2:23" ht="15.75" customHeight="1"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</row>
    <row r="244" spans="2:23" ht="15.75" customHeight="1"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</row>
    <row r="245" spans="2:23" ht="15.75" customHeight="1"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</row>
    <row r="246" spans="2:23" ht="15.75" customHeight="1"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</row>
    <row r="247" spans="2:23" ht="15.75" customHeight="1"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</row>
    <row r="248" spans="2:23" ht="15.75" customHeight="1"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</row>
    <row r="249" spans="2:23" ht="15.75" customHeight="1"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</row>
    <row r="250" spans="2:23" ht="15.75" customHeight="1"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</row>
    <row r="251" spans="2:23" ht="15.75" customHeight="1"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</row>
    <row r="252" spans="2:23" ht="15.75" customHeight="1"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</row>
    <row r="253" spans="2:23" ht="15.75" customHeight="1"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</row>
    <row r="254" spans="2:23" ht="15.75" customHeight="1"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</row>
    <row r="255" spans="2:23" ht="15.75" customHeight="1"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</row>
    <row r="256" spans="2:23" ht="15.75" customHeight="1"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</row>
    <row r="257" spans="2:23" ht="15.75" customHeight="1"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</row>
    <row r="258" spans="2:23" ht="15.75" customHeight="1"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</row>
    <row r="259" spans="2:23" ht="15.75" customHeight="1"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</row>
    <row r="260" spans="2:23" ht="15.75" customHeight="1"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</row>
    <row r="261" spans="2:23" ht="15.75" customHeight="1"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</row>
    <row r="262" spans="2:23" ht="15.75" customHeight="1"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</row>
    <row r="263" spans="2:23" ht="15.75" customHeight="1"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</row>
    <row r="264" spans="2:23" ht="15.75" customHeight="1"/>
    <row r="265" spans="2:23" ht="15.75" customHeight="1"/>
    <row r="266" spans="2:23" ht="15.75" customHeight="1"/>
    <row r="267" spans="2:23" ht="15.75" customHeight="1"/>
    <row r="268" spans="2:23" ht="15.75" customHeight="1"/>
    <row r="269" spans="2:23" ht="15.75" customHeight="1"/>
    <row r="270" spans="2:23" ht="15.75" customHeight="1"/>
    <row r="271" spans="2:23" ht="15.75" customHeight="1"/>
    <row r="272" spans="2:2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86">
    <mergeCell ref="M33:O33"/>
    <mergeCell ref="Q33:S33"/>
    <mergeCell ref="V7:W12"/>
    <mergeCell ref="M11:R11"/>
    <mergeCell ref="V13:W15"/>
    <mergeCell ref="G15:K15"/>
    <mergeCell ref="L15:O15"/>
    <mergeCell ref="P15:S15"/>
    <mergeCell ref="H16:K16"/>
    <mergeCell ref="Q16:S16"/>
    <mergeCell ref="Q17:S17"/>
    <mergeCell ref="M16:O16"/>
    <mergeCell ref="M17:O17"/>
    <mergeCell ref="Q31:S31"/>
    <mergeCell ref="Q32:S32"/>
    <mergeCell ref="M27:O27"/>
    <mergeCell ref="M28:O28"/>
    <mergeCell ref="M29:O29"/>
    <mergeCell ref="M30:O30"/>
    <mergeCell ref="Q30:S30"/>
    <mergeCell ref="M31:O31"/>
    <mergeCell ref="M32:O32"/>
    <mergeCell ref="Q28:S28"/>
    <mergeCell ref="Q29:S29"/>
    <mergeCell ref="L52:O52"/>
    <mergeCell ref="P52:P53"/>
    <mergeCell ref="L53:M53"/>
    <mergeCell ref="N53:O53"/>
    <mergeCell ref="B4:S5"/>
    <mergeCell ref="G7:L7"/>
    <mergeCell ref="M7:N8"/>
    <mergeCell ref="O7:R8"/>
    <mergeCell ref="S7:S13"/>
    <mergeCell ref="C18:F18"/>
    <mergeCell ref="C19:F19"/>
    <mergeCell ref="B22:B24"/>
    <mergeCell ref="C22:F22"/>
    <mergeCell ref="C23:F23"/>
    <mergeCell ref="C24:F24"/>
    <mergeCell ref="M18:O18"/>
    <mergeCell ref="Q18:S18"/>
    <mergeCell ref="M19:O19"/>
    <mergeCell ref="Q19:S19"/>
    <mergeCell ref="Q20:S20"/>
    <mergeCell ref="M20:O20"/>
    <mergeCell ref="M21:O21"/>
    <mergeCell ref="M22:O22"/>
    <mergeCell ref="M23:O23"/>
    <mergeCell ref="M39:O39"/>
    <mergeCell ref="M40:O40"/>
    <mergeCell ref="M41:O41"/>
    <mergeCell ref="M42:O42"/>
    <mergeCell ref="L44:O44"/>
    <mergeCell ref="Q46:S46"/>
    <mergeCell ref="Q47:S47"/>
    <mergeCell ref="Q38:S38"/>
    <mergeCell ref="Q39:S39"/>
    <mergeCell ref="Q40:S40"/>
    <mergeCell ref="Q41:S41"/>
    <mergeCell ref="Q42:S42"/>
    <mergeCell ref="P44:S44"/>
    <mergeCell ref="Q45:S45"/>
    <mergeCell ref="M45:O45"/>
    <mergeCell ref="M46:O46"/>
    <mergeCell ref="M47:O47"/>
    <mergeCell ref="M34:O34"/>
    <mergeCell ref="Q34:S34"/>
    <mergeCell ref="M35:O35"/>
    <mergeCell ref="Q35:S35"/>
    <mergeCell ref="M36:O36"/>
    <mergeCell ref="Q36:S36"/>
    <mergeCell ref="Q37:S37"/>
    <mergeCell ref="M37:O37"/>
    <mergeCell ref="M38:O38"/>
    <mergeCell ref="Q22:S22"/>
    <mergeCell ref="Q23:S23"/>
    <mergeCell ref="Q24:S24"/>
    <mergeCell ref="Q25:S25"/>
    <mergeCell ref="Q26:S26"/>
    <mergeCell ref="Q27:S27"/>
    <mergeCell ref="M24:O24"/>
    <mergeCell ref="M25:O25"/>
    <mergeCell ref="M26:O26"/>
    <mergeCell ref="C56:F56"/>
    <mergeCell ref="C58:F62"/>
    <mergeCell ref="G58:L62"/>
    <mergeCell ref="C63:N63"/>
    <mergeCell ref="G54:I54"/>
    <mergeCell ref="J54:K54"/>
    <mergeCell ref="C55:F55"/>
    <mergeCell ref="G55:I55"/>
    <mergeCell ref="J55:K55"/>
    <mergeCell ref="G56:I56"/>
    <mergeCell ref="J56:K56"/>
    <mergeCell ref="L54:M54"/>
    <mergeCell ref="N54:O54"/>
    <mergeCell ref="L55:M55"/>
    <mergeCell ref="N55:O55"/>
    <mergeCell ref="L56:M56"/>
    <mergeCell ref="N56:O56"/>
    <mergeCell ref="G44:K44"/>
    <mergeCell ref="H45:K45"/>
    <mergeCell ref="H46:K46"/>
    <mergeCell ref="H47:K47"/>
    <mergeCell ref="C50:K50"/>
    <mergeCell ref="C52:F53"/>
    <mergeCell ref="G52:K52"/>
    <mergeCell ref="G53:I53"/>
    <mergeCell ref="J53:K53"/>
    <mergeCell ref="H34:K34"/>
    <mergeCell ref="H35:K35"/>
    <mergeCell ref="H36:K36"/>
    <mergeCell ref="H37:K37"/>
    <mergeCell ref="H38:K38"/>
    <mergeCell ref="H39:K39"/>
    <mergeCell ref="H40:K40"/>
    <mergeCell ref="H41:K41"/>
    <mergeCell ref="H42:K42"/>
    <mergeCell ref="B33:B36"/>
    <mergeCell ref="C33:F33"/>
    <mergeCell ref="C34:F34"/>
    <mergeCell ref="C35:F35"/>
    <mergeCell ref="C36:F36"/>
    <mergeCell ref="B37:B39"/>
    <mergeCell ref="C37:F37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C38:F38"/>
    <mergeCell ref="C39:F39"/>
    <mergeCell ref="B40:B41"/>
    <mergeCell ref="C40:F40"/>
    <mergeCell ref="C41:F41"/>
    <mergeCell ref="C42:F42"/>
    <mergeCell ref="B44:F45"/>
    <mergeCell ref="B46:F46"/>
    <mergeCell ref="B47:F47"/>
    <mergeCell ref="C29:F29"/>
    <mergeCell ref="C30:F30"/>
    <mergeCell ref="C31:F31"/>
    <mergeCell ref="C32:F32"/>
    <mergeCell ref="B25:B26"/>
    <mergeCell ref="C25:F25"/>
    <mergeCell ref="C26:F26"/>
    <mergeCell ref="B27:B29"/>
    <mergeCell ref="C27:F27"/>
    <mergeCell ref="C28:F28"/>
    <mergeCell ref="B30:B32"/>
    <mergeCell ref="B11:F11"/>
    <mergeCell ref="G11:K11"/>
    <mergeCell ref="B13:F13"/>
    <mergeCell ref="G13:R13"/>
    <mergeCell ref="C20:F20"/>
    <mergeCell ref="C21:F21"/>
    <mergeCell ref="B7:F7"/>
    <mergeCell ref="B12:F12"/>
    <mergeCell ref="B15:B16"/>
    <mergeCell ref="C15:F16"/>
    <mergeCell ref="B17:B18"/>
    <mergeCell ref="C17:F17"/>
    <mergeCell ref="B19:B21"/>
    <mergeCell ref="B8:F8"/>
    <mergeCell ref="G8:L8"/>
    <mergeCell ref="B9:F9"/>
    <mergeCell ref="G9:L9"/>
    <mergeCell ref="M9:N9"/>
    <mergeCell ref="O9:R9"/>
    <mergeCell ref="B10:F10"/>
    <mergeCell ref="G10:L10"/>
    <mergeCell ref="M10:N10"/>
    <mergeCell ref="O10:R10"/>
    <mergeCell ref="Q21:S21"/>
  </mergeCells>
  <printOptions horizontalCentered="1"/>
  <pageMargins left="0.11811023622047245" right="0.11811023622047245" top="0.11811023622047245" bottom="0.11811023622047245" header="0" footer="0"/>
  <pageSetup paperSize="9"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5°A</vt:lpstr>
      <vt:lpstr>5°B</vt:lpstr>
      <vt:lpstr>5°C</vt:lpstr>
      <vt:lpstr>5°D</vt:lpstr>
      <vt:lpstr>BOLETA 5°A</vt:lpstr>
      <vt:lpstr>BOLETA 5°B</vt:lpstr>
      <vt:lpstr>BOLETA 5°C</vt:lpstr>
      <vt:lpstr>BOLETA 5°D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Etson Celis</dc:creator>
  <cp:lastModifiedBy>Milagros Sanchez</cp:lastModifiedBy>
  <cp:lastPrinted>2023-06-28T15:36:34Z</cp:lastPrinted>
  <dcterms:created xsi:type="dcterms:W3CDTF">2022-07-08T00:00:18Z</dcterms:created>
  <dcterms:modified xsi:type="dcterms:W3CDTF">2023-08-21T17:42:10Z</dcterms:modified>
</cp:coreProperties>
</file>