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su\OneDrive\Documents\School Winter 2018\elec 391\Laser-Light-Show\ExperimentalData\"/>
    </mc:Choice>
  </mc:AlternateContent>
  <xr:revisionPtr revIDLastSave="0" documentId="13_ncr:1_{5EF34AC4-BB33-4F3D-821E-326484AE3ABA}" xr6:coauthVersionLast="28" xr6:coauthVersionMax="28" xr10:uidLastSave="{00000000-0000-0000-0000-000000000000}"/>
  <bookViews>
    <workbookView xWindow="0" yWindow="456" windowWidth="19200" windowHeight="7188" activeTab="1" xr2:uid="{453B5560-B02B-49E5-A604-6A12C721B6F9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Sheet2!$A$1:$D$50</definedName>
    <definedName name="ExternalData_1" localSheetId="1" hidden="1">Sheet3!$A$1:$B$154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3" l="1"/>
  <c r="H43" i="3"/>
  <c r="H33" i="3"/>
  <c r="H31" i="3"/>
  <c r="H29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P18" i="2"/>
  <c r="R13" i="2"/>
  <c r="P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CF1FF9-65BA-45F7-B234-F7907308AC09}" keepAlive="1" name="Query - BackEMFData-March3" description="Connection to the 'BackEMFData-March3' query in the workbook." type="5" refreshedVersion="6" background="1" saveData="1">
    <dbPr connection="Provider=Microsoft.Mashup.OleDb.1;Data Source=$Workbook$;Location=BackEMFData-March3;Extended Properties=&quot;&quot;" command="SELECT * FROM [BackEMFData-March3]"/>
  </connection>
  <connection id="2" xr16:uid="{F769D664-9816-40A3-8354-5F8617A02C51}" keepAlive="1" name="Query - March3_data" description="Connection to the 'March3_data' query in the workbook." type="5" refreshedVersion="6" background="1" saveData="1">
    <dbPr connection="Provider=Microsoft.Mashup.OleDb.1;Data Source=$Workbook$;Location=March3_data;Extended Properties=&quot;&quot;" command="SELECT * FROM [March3_data]"/>
  </connection>
</connections>
</file>

<file path=xl/sharedStrings.xml><?xml version="1.0" encoding="utf-8"?>
<sst xmlns="http://schemas.openxmlformats.org/spreadsheetml/2006/main" count="132" uniqueCount="33">
  <si>
    <t>Column1</t>
  </si>
  <si>
    <t>Column2</t>
  </si>
  <si>
    <t>Column3</t>
  </si>
  <si>
    <t>Column4</t>
  </si>
  <si>
    <t/>
  </si>
  <si>
    <t>Slope = .1648 ticks/ms</t>
  </si>
  <si>
    <t>tick = 1.8 degrees</t>
  </si>
  <si>
    <t>ms = .001sec</t>
  </si>
  <si>
    <t>Ke = volts/speed</t>
  </si>
  <si>
    <t>40mV = .04 V</t>
  </si>
  <si>
    <t>or:</t>
  </si>
  <si>
    <t>.1648 ticks/ms * 1.8*2 degrees/tick * 1/.001 ms/sec</t>
  </si>
  <si>
    <t>Ke = .04/593.28</t>
  </si>
  <si>
    <t>Ke = .0000674 V/(degrees/sec)</t>
  </si>
  <si>
    <t>593.28 deg/sec * 1 rotation/360deg *60 sec/1 min</t>
  </si>
  <si>
    <t>Ke = 98.88 V/RPM</t>
  </si>
  <si>
    <t>Assume Voltage = 10V, Resistance = 2.25 ohms</t>
  </si>
  <si>
    <t>Current = V/R = 10/2.25 = 4.44 A</t>
  </si>
  <si>
    <t>Linear Acceleration = .8507 (ticks/ms^2)</t>
  </si>
  <si>
    <t xml:space="preserve">.8507 ticks/ms^2 * 1.8*2 degrees/tick </t>
  </si>
  <si>
    <t>Acceleration =  3.06252 deg/ms^2</t>
  </si>
  <si>
    <t>acc. =3,062,520 deg/sec^2</t>
  </si>
  <si>
    <t>acc = 8507 rpm/sec^2</t>
  </si>
  <si>
    <t>acceleration torque = (max current)*(motor torque constant)</t>
  </si>
  <si>
    <t>max current = 4.44 amp</t>
  </si>
  <si>
    <t xml:space="preserve"> in [lb*in*sec^2]</t>
  </si>
  <si>
    <t>in [lb*in]</t>
  </si>
  <si>
    <t>acc = 53451.1 rad/sec^2</t>
  </si>
  <si>
    <t xml:space="preserve"> inertia = (acceleration torque / acceleration in rad) </t>
  </si>
  <si>
    <t>torque constant = .0342 [lb*in/amp)</t>
  </si>
  <si>
    <t xml:space="preserve">Accell. Torque =4.44*.0342 </t>
  </si>
  <si>
    <t>inertia = (.151848/5345.1)</t>
  </si>
  <si>
    <t>intertia = .000028409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</si>
</sst>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(ms) vs Encoder position (ticks) at</a:t>
            </a:r>
            <a:r>
              <a:rPr lang="en-CA" baseline="0"/>
              <a:t> 40 mVolts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81750063500122E-2"/>
          <c:y val="8.3796823088719039E-2"/>
          <c:w val="0.87973975531284399"/>
          <c:h val="0.874422274155920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Sheet2!$G$2:$G$50</c:f>
              <c:numCache>
                <c:formatCode>General</c:formatCode>
                <c:ptCount val="49"/>
                <c:pt idx="18">
                  <c:v>8414</c:v>
                </c:pt>
                <c:pt idx="19">
                  <c:v>8474</c:v>
                </c:pt>
                <c:pt idx="20">
                  <c:v>8535</c:v>
                </c:pt>
                <c:pt idx="21">
                  <c:v>8595</c:v>
                </c:pt>
                <c:pt idx="22">
                  <c:v>8656</c:v>
                </c:pt>
                <c:pt idx="23">
                  <c:v>8716</c:v>
                </c:pt>
                <c:pt idx="24">
                  <c:v>8778</c:v>
                </c:pt>
                <c:pt idx="25">
                  <c:v>8838</c:v>
                </c:pt>
                <c:pt idx="26">
                  <c:v>8898</c:v>
                </c:pt>
                <c:pt idx="27">
                  <c:v>8959</c:v>
                </c:pt>
                <c:pt idx="28">
                  <c:v>9019</c:v>
                </c:pt>
                <c:pt idx="29">
                  <c:v>9080</c:v>
                </c:pt>
                <c:pt idx="30">
                  <c:v>9140</c:v>
                </c:pt>
                <c:pt idx="31">
                  <c:v>9200</c:v>
                </c:pt>
                <c:pt idx="32">
                  <c:v>9261</c:v>
                </c:pt>
                <c:pt idx="33">
                  <c:v>9321</c:v>
                </c:pt>
                <c:pt idx="34">
                  <c:v>9383</c:v>
                </c:pt>
                <c:pt idx="35">
                  <c:v>9443</c:v>
                </c:pt>
                <c:pt idx="36">
                  <c:v>9504</c:v>
                </c:pt>
                <c:pt idx="37">
                  <c:v>9564</c:v>
                </c:pt>
                <c:pt idx="38">
                  <c:v>9624</c:v>
                </c:pt>
                <c:pt idx="39">
                  <c:v>9685</c:v>
                </c:pt>
                <c:pt idx="40">
                  <c:v>9745</c:v>
                </c:pt>
                <c:pt idx="41">
                  <c:v>9806</c:v>
                </c:pt>
              </c:numCache>
            </c:numRef>
          </c:xVal>
          <c:yVal>
            <c:numRef>
              <c:f>Sheet2!$H$2:$H$50</c:f>
              <c:numCache>
                <c:formatCode>General</c:formatCode>
                <c:ptCount val="49"/>
                <c:pt idx="18">
                  <c:v>-284</c:v>
                </c:pt>
                <c:pt idx="19">
                  <c:v>-289</c:v>
                </c:pt>
                <c:pt idx="20">
                  <c:v>-298</c:v>
                </c:pt>
                <c:pt idx="21">
                  <c:v>-314</c:v>
                </c:pt>
                <c:pt idx="22">
                  <c:v>-323</c:v>
                </c:pt>
                <c:pt idx="23">
                  <c:v>-334</c:v>
                </c:pt>
                <c:pt idx="24">
                  <c:v>-343</c:v>
                </c:pt>
                <c:pt idx="25">
                  <c:v>-358</c:v>
                </c:pt>
                <c:pt idx="26">
                  <c:v>-365</c:v>
                </c:pt>
                <c:pt idx="27">
                  <c:v>-372</c:v>
                </c:pt>
                <c:pt idx="28">
                  <c:v>-384</c:v>
                </c:pt>
                <c:pt idx="29">
                  <c:v>-395</c:v>
                </c:pt>
                <c:pt idx="30">
                  <c:v>-403</c:v>
                </c:pt>
                <c:pt idx="31">
                  <c:v>-411</c:v>
                </c:pt>
                <c:pt idx="32">
                  <c:v>-423</c:v>
                </c:pt>
                <c:pt idx="33">
                  <c:v>-439</c:v>
                </c:pt>
                <c:pt idx="34">
                  <c:v>-447</c:v>
                </c:pt>
                <c:pt idx="35">
                  <c:v>-452</c:v>
                </c:pt>
                <c:pt idx="36">
                  <c:v>-466</c:v>
                </c:pt>
                <c:pt idx="37">
                  <c:v>-483</c:v>
                </c:pt>
                <c:pt idx="38">
                  <c:v>-488</c:v>
                </c:pt>
                <c:pt idx="39">
                  <c:v>-490</c:v>
                </c:pt>
                <c:pt idx="40">
                  <c:v>-497</c:v>
                </c:pt>
                <c:pt idx="41">
                  <c:v>-501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9-4633-A827-D2DD5333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22368"/>
        <c:axId val="851021384"/>
      </c:scatterChart>
      <c:valAx>
        <c:axId val="8510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1384"/>
        <c:crosses val="autoZero"/>
        <c:crossBetween val="midCat"/>
      </c:valAx>
      <c:valAx>
        <c:axId val="85102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Sheet3!$C$3:$C$154</c:f>
              <c:numCache>
                <c:formatCode>General</c:formatCode>
                <c:ptCount val="152"/>
                <c:pt idx="15">
                  <c:v>136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211</c:v>
                </c:pt>
                <c:pt idx="22">
                  <c:v>224</c:v>
                </c:pt>
                <c:pt idx="23">
                  <c:v>236</c:v>
                </c:pt>
                <c:pt idx="24">
                  <c:v>248</c:v>
                </c:pt>
                <c:pt idx="25">
                  <c:v>261</c:v>
                </c:pt>
                <c:pt idx="26">
                  <c:v>274</c:v>
                </c:pt>
                <c:pt idx="27">
                  <c:v>286</c:v>
                </c:pt>
                <c:pt idx="28">
                  <c:v>298</c:v>
                </c:pt>
                <c:pt idx="29">
                  <c:v>311</c:v>
                </c:pt>
                <c:pt idx="30">
                  <c:v>323</c:v>
                </c:pt>
                <c:pt idx="31">
                  <c:v>336</c:v>
                </c:pt>
                <c:pt idx="32">
                  <c:v>349</c:v>
                </c:pt>
                <c:pt idx="33">
                  <c:v>361</c:v>
                </c:pt>
                <c:pt idx="34">
                  <c:v>373</c:v>
                </c:pt>
              </c:numCache>
            </c:numRef>
          </c:xVal>
          <c:yVal>
            <c:numRef>
              <c:f>Sheet3!$E$3:$E$154</c:f>
              <c:numCache>
                <c:formatCode>General</c:formatCode>
                <c:ptCount val="152"/>
                <c:pt idx="16">
                  <c:v>-58.52</c:v>
                </c:pt>
                <c:pt idx="17">
                  <c:v>-66.56</c:v>
                </c:pt>
                <c:pt idx="18">
                  <c:v>-76.72</c:v>
                </c:pt>
                <c:pt idx="19">
                  <c:v>-89.291666666666671</c:v>
                </c:pt>
                <c:pt idx="20">
                  <c:v>-95.04</c:v>
                </c:pt>
                <c:pt idx="21">
                  <c:v>-101.96153846153847</c:v>
                </c:pt>
                <c:pt idx="22">
                  <c:v>-116.36</c:v>
                </c:pt>
                <c:pt idx="23">
                  <c:v>-131.45833333333334</c:v>
                </c:pt>
                <c:pt idx="24">
                  <c:v>-137.08000000000001</c:v>
                </c:pt>
                <c:pt idx="25">
                  <c:v>-142.11538461538461</c:v>
                </c:pt>
                <c:pt idx="26">
                  <c:v>-158.44</c:v>
                </c:pt>
                <c:pt idx="27">
                  <c:v>-176.625</c:v>
                </c:pt>
                <c:pt idx="28">
                  <c:v>-180.84</c:v>
                </c:pt>
                <c:pt idx="29">
                  <c:v>-191.8</c:v>
                </c:pt>
                <c:pt idx="30">
                  <c:v>-202.92</c:v>
                </c:pt>
                <c:pt idx="31">
                  <c:v>-206.19230769230768</c:v>
                </c:pt>
                <c:pt idx="32">
                  <c:v>-225.28</c:v>
                </c:pt>
                <c:pt idx="33">
                  <c:v>-244.91666666666666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5-4116-BAF3-E97F6064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52784"/>
        <c:axId val="925952456"/>
      </c:scatterChart>
      <c:valAx>
        <c:axId val="9259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52456"/>
        <c:crosses val="autoZero"/>
        <c:crossBetween val="midCat"/>
      </c:valAx>
      <c:valAx>
        <c:axId val="92595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2</xdr:row>
      <xdr:rowOff>32384</xdr:rowOff>
    </xdr:from>
    <xdr:to>
      <xdr:col>14</xdr:col>
      <xdr:colOff>186690</xdr:colOff>
      <xdr:row>28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6E444-FF9A-4831-BFE9-247DB06C6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2</xdr:row>
      <xdr:rowOff>87630</xdr:rowOff>
    </xdr:from>
    <xdr:to>
      <xdr:col>15</xdr:col>
      <xdr:colOff>87630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EFDCE-CEA5-4165-9DF1-6F50C1A5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9AD50F-C5A6-487E-8B33-113E652FCA6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0B24A7-1D4A-4147-AC83-BA1B471FC89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9562D-99D5-469C-A426-9DF76AB00C56}" name="BackEMFData_March3" displayName="BackEMFData_March3" ref="A1:D50" tableType="queryTable" totalsRowShown="0">
  <autoFilter ref="A1:D50" xr:uid="{52A14D90-173F-4EA4-9903-2CFB163ACE31}"/>
  <tableColumns count="4">
    <tableColumn id="1" xr3:uid="{5D1B8D39-91B7-49EF-A2B9-04526A16D15D}" uniqueName="1" name="Column1" queryTableFieldId="1"/>
    <tableColumn id="2" xr3:uid="{517854AA-C0CC-4FD8-8B9A-09B55C55A9A4}" uniqueName="2" name="Column2" queryTableFieldId="2" dataDxfId="1"/>
    <tableColumn id="3" xr3:uid="{8739523C-4DDC-4A55-B651-9A3B2D59A0B8}" uniqueName="3" name="Column3" queryTableFieldId="3" dataDxfId="0"/>
    <tableColumn id="4" xr3:uid="{1DDB4791-EED1-4D23-AF0B-BEFFE0FBBE68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66B31A-D023-4B85-BD61-7D4713169160}" name="March3_data" displayName="March3_data" ref="A1:B154" tableType="queryTable" totalsRowShown="0">
  <autoFilter ref="A1:B154" xr:uid="{8F5AD36D-6162-47DC-A929-B5C45B554706}"/>
  <tableColumns count="2">
    <tableColumn id="1" xr3:uid="{8E69A602-E161-4B9D-B6B9-9DF3806B4852}" uniqueName="1" name="Column1" queryTableFieldId="1"/>
    <tableColumn id="2" xr3:uid="{858899F2-B1DA-490D-84A0-7E1A7BAF7CE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CA1B-CBD3-405C-825C-4B8AE89CEF16}">
  <dimension ref="A1:R50"/>
  <sheetViews>
    <sheetView topLeftCell="I1" workbookViewId="0">
      <selection activeCell="T10" sqref="T10"/>
    </sheetView>
  </sheetViews>
  <sheetFormatPr defaultRowHeight="14.4" x14ac:dyDescent="0.55000000000000004"/>
  <cols>
    <col min="1" max="4" width="10.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8" x14ac:dyDescent="0.55000000000000004">
      <c r="A2">
        <v>283</v>
      </c>
      <c r="B2" s="1" t="s">
        <v>4</v>
      </c>
      <c r="C2" s="1" t="s">
        <v>4</v>
      </c>
      <c r="D2">
        <v>7324</v>
      </c>
    </row>
    <row r="3" spans="1:18" x14ac:dyDescent="0.55000000000000004">
      <c r="A3">
        <v>-283</v>
      </c>
      <c r="B3" s="1" t="s">
        <v>4</v>
      </c>
      <c r="C3" s="1" t="s">
        <v>4</v>
      </c>
      <c r="D3">
        <v>7385</v>
      </c>
    </row>
    <row r="4" spans="1:18" x14ac:dyDescent="0.55000000000000004">
      <c r="A4">
        <v>-283</v>
      </c>
      <c r="B4" s="1" t="s">
        <v>4</v>
      </c>
      <c r="C4" s="1" t="s">
        <v>4</v>
      </c>
      <c r="D4">
        <v>7445</v>
      </c>
      <c r="P4" t="s">
        <v>5</v>
      </c>
    </row>
    <row r="5" spans="1:18" x14ac:dyDescent="0.55000000000000004">
      <c r="A5">
        <v>-283</v>
      </c>
      <c r="B5" s="1" t="s">
        <v>4</v>
      </c>
      <c r="C5" s="1" t="s">
        <v>4</v>
      </c>
      <c r="D5">
        <v>7507</v>
      </c>
      <c r="P5" t="s">
        <v>6</v>
      </c>
    </row>
    <row r="6" spans="1:18" x14ac:dyDescent="0.55000000000000004">
      <c r="A6">
        <v>-283</v>
      </c>
      <c r="B6" s="1" t="s">
        <v>4</v>
      </c>
      <c r="C6" s="1" t="s">
        <v>4</v>
      </c>
      <c r="D6">
        <v>7567</v>
      </c>
      <c r="P6" t="s">
        <v>7</v>
      </c>
    </row>
    <row r="7" spans="1:18" x14ac:dyDescent="0.55000000000000004">
      <c r="A7">
        <v>-283</v>
      </c>
      <c r="B7" s="1" t="s">
        <v>4</v>
      </c>
      <c r="C7" s="1" t="s">
        <v>4</v>
      </c>
      <c r="D7">
        <v>7628</v>
      </c>
      <c r="P7" t="s">
        <v>11</v>
      </c>
    </row>
    <row r="8" spans="1:18" x14ac:dyDescent="0.55000000000000004">
      <c r="A8">
        <v>-283</v>
      </c>
      <c r="B8" s="1" t="s">
        <v>4</v>
      </c>
      <c r="C8" s="1" t="s">
        <v>4</v>
      </c>
      <c r="D8">
        <v>7688</v>
      </c>
      <c r="P8">
        <f>0.1648*1.8*2*(1/0.001)</f>
        <v>593.28</v>
      </c>
    </row>
    <row r="9" spans="1:18" x14ac:dyDescent="0.55000000000000004">
      <c r="A9">
        <v>-283</v>
      </c>
      <c r="B9" s="1" t="s">
        <v>4</v>
      </c>
      <c r="C9" s="1" t="s">
        <v>4</v>
      </c>
      <c r="D9">
        <v>7748</v>
      </c>
    </row>
    <row r="10" spans="1:18" x14ac:dyDescent="0.55000000000000004">
      <c r="A10">
        <v>-283</v>
      </c>
      <c r="B10" s="1" t="s">
        <v>4</v>
      </c>
      <c r="C10" s="1" t="s">
        <v>4</v>
      </c>
      <c r="D10">
        <v>7809</v>
      </c>
    </row>
    <row r="11" spans="1:18" x14ac:dyDescent="0.55000000000000004">
      <c r="A11">
        <v>-283</v>
      </c>
      <c r="B11" s="1" t="s">
        <v>4</v>
      </c>
      <c r="C11" s="1" t="s">
        <v>4</v>
      </c>
      <c r="D11">
        <v>7869</v>
      </c>
      <c r="P11" t="s">
        <v>8</v>
      </c>
    </row>
    <row r="12" spans="1:18" x14ac:dyDescent="0.55000000000000004">
      <c r="A12">
        <v>-283</v>
      </c>
      <c r="B12" s="1" t="s">
        <v>4</v>
      </c>
      <c r="C12" s="1" t="s">
        <v>4</v>
      </c>
      <c r="D12">
        <v>7930</v>
      </c>
      <c r="P12" t="s">
        <v>9</v>
      </c>
    </row>
    <row r="13" spans="1:18" x14ac:dyDescent="0.55000000000000004">
      <c r="A13">
        <v>-283</v>
      </c>
      <c r="B13" s="1" t="s">
        <v>4</v>
      </c>
      <c r="C13" s="1" t="s">
        <v>4</v>
      </c>
      <c r="D13">
        <v>7990</v>
      </c>
      <c r="P13" t="s">
        <v>12</v>
      </c>
      <c r="R13">
        <f>0.04/593.28</f>
        <v>6.7421790722761604E-5</v>
      </c>
    </row>
    <row r="14" spans="1:18" x14ac:dyDescent="0.55000000000000004">
      <c r="A14">
        <v>-283</v>
      </c>
      <c r="B14" s="1" t="s">
        <v>4</v>
      </c>
      <c r="C14" s="1" t="s">
        <v>4</v>
      </c>
      <c r="D14">
        <v>8050</v>
      </c>
      <c r="P14" t="s">
        <v>13</v>
      </c>
    </row>
    <row r="15" spans="1:18" x14ac:dyDescent="0.55000000000000004">
      <c r="A15">
        <v>-283</v>
      </c>
      <c r="B15" s="1" t="s">
        <v>4</v>
      </c>
      <c r="C15" s="1" t="s">
        <v>4</v>
      </c>
      <c r="D15">
        <v>8111</v>
      </c>
    </row>
    <row r="16" spans="1:18" x14ac:dyDescent="0.55000000000000004">
      <c r="A16">
        <v>-283</v>
      </c>
      <c r="B16" s="1" t="s">
        <v>4</v>
      </c>
      <c r="C16" s="1" t="s">
        <v>4</v>
      </c>
      <c r="D16">
        <v>8172</v>
      </c>
      <c r="P16" t="s">
        <v>10</v>
      </c>
    </row>
    <row r="17" spans="1:16" x14ac:dyDescent="0.55000000000000004">
      <c r="A17">
        <v>-283</v>
      </c>
      <c r="B17" s="1" t="s">
        <v>4</v>
      </c>
      <c r="C17" s="1" t="s">
        <v>4</v>
      </c>
      <c r="D17">
        <v>8233</v>
      </c>
      <c r="P17" t="s">
        <v>14</v>
      </c>
    </row>
    <row r="18" spans="1:16" x14ac:dyDescent="0.55000000000000004">
      <c r="A18">
        <v>-283</v>
      </c>
      <c r="B18" s="1" t="s">
        <v>4</v>
      </c>
      <c r="C18" s="1" t="s">
        <v>4</v>
      </c>
      <c r="D18">
        <v>8293</v>
      </c>
      <c r="P18">
        <f>(593.28*60)/360</f>
        <v>98.879999999999981</v>
      </c>
    </row>
    <row r="19" spans="1:16" x14ac:dyDescent="0.55000000000000004">
      <c r="A19">
        <v>-283</v>
      </c>
      <c r="B19" s="1" t="s">
        <v>4</v>
      </c>
      <c r="C19" s="1" t="s">
        <v>4</v>
      </c>
      <c r="D19">
        <v>8354</v>
      </c>
      <c r="P19" t="s">
        <v>15</v>
      </c>
    </row>
    <row r="20" spans="1:16" x14ac:dyDescent="0.55000000000000004">
      <c r="A20">
        <v>-284</v>
      </c>
      <c r="B20" s="1" t="s">
        <v>4</v>
      </c>
      <c r="C20" s="1" t="s">
        <v>4</v>
      </c>
      <c r="D20">
        <v>8414</v>
      </c>
      <c r="G20">
        <v>8414</v>
      </c>
      <c r="H20">
        <v>-284</v>
      </c>
    </row>
    <row r="21" spans="1:16" x14ac:dyDescent="0.55000000000000004">
      <c r="A21">
        <v>-289</v>
      </c>
      <c r="B21" s="1" t="s">
        <v>4</v>
      </c>
      <c r="C21" s="1" t="s">
        <v>4</v>
      </c>
      <c r="D21">
        <v>8474</v>
      </c>
      <c r="G21">
        <v>8474</v>
      </c>
      <c r="H21">
        <v>-289</v>
      </c>
    </row>
    <row r="22" spans="1:16" x14ac:dyDescent="0.55000000000000004">
      <c r="A22">
        <v>-298</v>
      </c>
      <c r="B22" s="1" t="s">
        <v>4</v>
      </c>
      <c r="C22" s="1" t="s">
        <v>4</v>
      </c>
      <c r="D22">
        <v>8535</v>
      </c>
      <c r="G22">
        <v>8535</v>
      </c>
      <c r="H22">
        <v>-298</v>
      </c>
    </row>
    <row r="23" spans="1:16" x14ac:dyDescent="0.55000000000000004">
      <c r="A23">
        <v>-314</v>
      </c>
      <c r="B23" s="1" t="s">
        <v>4</v>
      </c>
      <c r="C23" s="1" t="s">
        <v>4</v>
      </c>
      <c r="D23">
        <v>8595</v>
      </c>
      <c r="G23">
        <v>8595</v>
      </c>
      <c r="H23">
        <v>-314</v>
      </c>
    </row>
    <row r="24" spans="1:16" x14ac:dyDescent="0.55000000000000004">
      <c r="A24">
        <v>-323</v>
      </c>
      <c r="B24" s="1" t="s">
        <v>4</v>
      </c>
      <c r="C24" s="1" t="s">
        <v>4</v>
      </c>
      <c r="D24">
        <v>8656</v>
      </c>
      <c r="G24">
        <v>8656</v>
      </c>
      <c r="H24">
        <v>-323</v>
      </c>
    </row>
    <row r="25" spans="1:16" x14ac:dyDescent="0.55000000000000004">
      <c r="A25">
        <v>-334</v>
      </c>
      <c r="B25" s="1" t="s">
        <v>4</v>
      </c>
      <c r="C25" s="1" t="s">
        <v>4</v>
      </c>
      <c r="D25">
        <v>8716</v>
      </c>
      <c r="G25">
        <v>8716</v>
      </c>
      <c r="H25">
        <v>-334</v>
      </c>
    </row>
    <row r="26" spans="1:16" x14ac:dyDescent="0.55000000000000004">
      <c r="A26">
        <v>-343</v>
      </c>
      <c r="B26" s="1" t="s">
        <v>4</v>
      </c>
      <c r="C26" s="1" t="s">
        <v>4</v>
      </c>
      <c r="D26">
        <v>8778</v>
      </c>
      <c r="G26">
        <v>8778</v>
      </c>
      <c r="H26">
        <v>-343</v>
      </c>
    </row>
    <row r="27" spans="1:16" x14ac:dyDescent="0.55000000000000004">
      <c r="A27">
        <v>-358</v>
      </c>
      <c r="B27" s="1" t="s">
        <v>4</v>
      </c>
      <c r="C27" s="1" t="s">
        <v>4</v>
      </c>
      <c r="D27">
        <v>8838</v>
      </c>
      <c r="G27">
        <v>8838</v>
      </c>
      <c r="H27">
        <v>-358</v>
      </c>
    </row>
    <row r="28" spans="1:16" x14ac:dyDescent="0.55000000000000004">
      <c r="A28">
        <v>-365</v>
      </c>
      <c r="B28" s="1" t="s">
        <v>4</v>
      </c>
      <c r="C28" s="1" t="s">
        <v>4</v>
      </c>
      <c r="D28">
        <v>8898</v>
      </c>
      <c r="G28">
        <v>8898</v>
      </c>
      <c r="H28">
        <v>-365</v>
      </c>
    </row>
    <row r="29" spans="1:16" x14ac:dyDescent="0.55000000000000004">
      <c r="A29">
        <v>-372</v>
      </c>
      <c r="B29" s="1" t="s">
        <v>4</v>
      </c>
      <c r="C29" s="1" t="s">
        <v>4</v>
      </c>
      <c r="D29">
        <v>8959</v>
      </c>
      <c r="G29">
        <v>8959</v>
      </c>
      <c r="H29">
        <v>-372</v>
      </c>
    </row>
    <row r="30" spans="1:16" x14ac:dyDescent="0.55000000000000004">
      <c r="A30">
        <v>-384</v>
      </c>
      <c r="B30" s="1" t="s">
        <v>4</v>
      </c>
      <c r="C30" s="1" t="s">
        <v>4</v>
      </c>
      <c r="D30">
        <v>9019</v>
      </c>
      <c r="G30">
        <v>9019</v>
      </c>
      <c r="H30">
        <v>-384</v>
      </c>
    </row>
    <row r="31" spans="1:16" x14ac:dyDescent="0.55000000000000004">
      <c r="A31">
        <v>-395</v>
      </c>
      <c r="B31" s="1" t="s">
        <v>4</v>
      </c>
      <c r="C31" s="1" t="s">
        <v>4</v>
      </c>
      <c r="D31">
        <v>9080</v>
      </c>
      <c r="G31">
        <v>9080</v>
      </c>
      <c r="H31">
        <v>-395</v>
      </c>
    </row>
    <row r="32" spans="1:16" x14ac:dyDescent="0.55000000000000004">
      <c r="A32">
        <v>-403</v>
      </c>
      <c r="B32" s="1" t="s">
        <v>4</v>
      </c>
      <c r="C32" s="1" t="s">
        <v>4</v>
      </c>
      <c r="D32">
        <v>9140</v>
      </c>
      <c r="G32">
        <v>9140</v>
      </c>
      <c r="H32">
        <v>-403</v>
      </c>
    </row>
    <row r="33" spans="1:8" x14ac:dyDescent="0.55000000000000004">
      <c r="A33">
        <v>-411</v>
      </c>
      <c r="B33" s="1" t="s">
        <v>4</v>
      </c>
      <c r="C33" s="1" t="s">
        <v>4</v>
      </c>
      <c r="D33">
        <v>9200</v>
      </c>
      <c r="G33">
        <v>9200</v>
      </c>
      <c r="H33">
        <v>-411</v>
      </c>
    </row>
    <row r="34" spans="1:8" x14ac:dyDescent="0.55000000000000004">
      <c r="A34">
        <v>-423</v>
      </c>
      <c r="B34" s="1" t="s">
        <v>4</v>
      </c>
      <c r="C34" s="1" t="s">
        <v>4</v>
      </c>
      <c r="D34">
        <v>9261</v>
      </c>
      <c r="G34">
        <v>9261</v>
      </c>
      <c r="H34">
        <v>-423</v>
      </c>
    </row>
    <row r="35" spans="1:8" x14ac:dyDescent="0.55000000000000004">
      <c r="A35">
        <v>-439</v>
      </c>
      <c r="B35" s="1" t="s">
        <v>4</v>
      </c>
      <c r="C35" s="1" t="s">
        <v>4</v>
      </c>
      <c r="D35">
        <v>9321</v>
      </c>
      <c r="G35">
        <v>9321</v>
      </c>
      <c r="H35">
        <v>-439</v>
      </c>
    </row>
    <row r="36" spans="1:8" x14ac:dyDescent="0.55000000000000004">
      <c r="A36">
        <v>-447</v>
      </c>
      <c r="B36" s="1" t="s">
        <v>4</v>
      </c>
      <c r="C36" s="1" t="s">
        <v>4</v>
      </c>
      <c r="D36">
        <v>9383</v>
      </c>
      <c r="G36">
        <v>9383</v>
      </c>
      <c r="H36">
        <v>-447</v>
      </c>
    </row>
    <row r="37" spans="1:8" x14ac:dyDescent="0.55000000000000004">
      <c r="A37">
        <v>-452</v>
      </c>
      <c r="B37" s="1" t="s">
        <v>4</v>
      </c>
      <c r="C37" s="1" t="s">
        <v>4</v>
      </c>
      <c r="D37">
        <v>9443</v>
      </c>
      <c r="G37">
        <v>9443</v>
      </c>
      <c r="H37">
        <v>-452</v>
      </c>
    </row>
    <row r="38" spans="1:8" x14ac:dyDescent="0.55000000000000004">
      <c r="A38">
        <v>-466</v>
      </c>
      <c r="B38" s="1" t="s">
        <v>4</v>
      </c>
      <c r="C38" s="1" t="s">
        <v>4</v>
      </c>
      <c r="D38">
        <v>9504</v>
      </c>
      <c r="G38">
        <v>9504</v>
      </c>
      <c r="H38">
        <v>-466</v>
      </c>
    </row>
    <row r="39" spans="1:8" x14ac:dyDescent="0.55000000000000004">
      <c r="A39">
        <v>-483</v>
      </c>
      <c r="B39" s="1" t="s">
        <v>4</v>
      </c>
      <c r="C39" s="1" t="s">
        <v>4</v>
      </c>
      <c r="D39">
        <v>9564</v>
      </c>
      <c r="G39">
        <v>9564</v>
      </c>
      <c r="H39">
        <v>-483</v>
      </c>
    </row>
    <row r="40" spans="1:8" x14ac:dyDescent="0.55000000000000004">
      <c r="A40">
        <v>-488</v>
      </c>
      <c r="B40" s="1" t="s">
        <v>4</v>
      </c>
      <c r="C40" s="1" t="s">
        <v>4</v>
      </c>
      <c r="D40">
        <v>9624</v>
      </c>
      <c r="G40">
        <v>9624</v>
      </c>
      <c r="H40">
        <v>-488</v>
      </c>
    </row>
    <row r="41" spans="1:8" x14ac:dyDescent="0.55000000000000004">
      <c r="A41">
        <v>-490</v>
      </c>
      <c r="B41" s="1" t="s">
        <v>4</v>
      </c>
      <c r="C41" s="1" t="s">
        <v>4</v>
      </c>
      <c r="D41">
        <v>9685</v>
      </c>
      <c r="G41">
        <v>9685</v>
      </c>
      <c r="H41">
        <v>-490</v>
      </c>
    </row>
    <row r="42" spans="1:8" x14ac:dyDescent="0.55000000000000004">
      <c r="A42">
        <v>-497</v>
      </c>
      <c r="B42" s="1" t="s">
        <v>4</v>
      </c>
      <c r="C42" s="1" t="s">
        <v>4</v>
      </c>
      <c r="D42">
        <v>9745</v>
      </c>
      <c r="G42">
        <v>9745</v>
      </c>
      <c r="H42">
        <v>-497</v>
      </c>
    </row>
    <row r="43" spans="1:8" x14ac:dyDescent="0.55000000000000004">
      <c r="A43">
        <v>-501</v>
      </c>
      <c r="B43" s="1" t="s">
        <v>4</v>
      </c>
      <c r="C43" s="1" t="s">
        <v>4</v>
      </c>
      <c r="D43">
        <v>9806</v>
      </c>
      <c r="G43">
        <v>9806</v>
      </c>
      <c r="H43">
        <v>-501</v>
      </c>
    </row>
    <row r="44" spans="1:8" x14ac:dyDescent="0.55000000000000004">
      <c r="A44">
        <v>-502</v>
      </c>
      <c r="B44" s="1" t="s">
        <v>4</v>
      </c>
      <c r="C44" s="1" t="s">
        <v>4</v>
      </c>
      <c r="D44">
        <v>9866</v>
      </c>
    </row>
    <row r="45" spans="1:8" x14ac:dyDescent="0.55000000000000004">
      <c r="A45">
        <v>-502</v>
      </c>
      <c r="B45" s="1" t="s">
        <v>4</v>
      </c>
      <c r="C45" s="1" t="s">
        <v>4</v>
      </c>
      <c r="D45">
        <v>9926</v>
      </c>
    </row>
    <row r="46" spans="1:8" x14ac:dyDescent="0.55000000000000004">
      <c r="A46">
        <v>-502</v>
      </c>
      <c r="B46" s="1" t="s">
        <v>4</v>
      </c>
      <c r="C46" s="1" t="s">
        <v>4</v>
      </c>
      <c r="D46">
        <v>9987</v>
      </c>
    </row>
    <row r="47" spans="1:8" x14ac:dyDescent="0.55000000000000004">
      <c r="A47">
        <v>-502</v>
      </c>
      <c r="B47" s="1" t="s">
        <v>4</v>
      </c>
      <c r="C47" s="1" t="s">
        <v>4</v>
      </c>
      <c r="D47">
        <v>10048</v>
      </c>
    </row>
    <row r="48" spans="1:8" x14ac:dyDescent="0.55000000000000004">
      <c r="A48">
        <v>-502</v>
      </c>
      <c r="B48" s="1" t="s">
        <v>4</v>
      </c>
      <c r="C48" s="1" t="s">
        <v>4</v>
      </c>
      <c r="D48">
        <v>10109</v>
      </c>
    </row>
    <row r="49" spans="1:4" x14ac:dyDescent="0.55000000000000004">
      <c r="A49">
        <v>-502</v>
      </c>
      <c r="B49" s="1" t="s">
        <v>4</v>
      </c>
      <c r="C49" s="1" t="s">
        <v>4</v>
      </c>
      <c r="D49">
        <v>10169</v>
      </c>
    </row>
    <row r="50" spans="1:4" x14ac:dyDescent="0.55000000000000004">
      <c r="A50">
        <v>-502</v>
      </c>
      <c r="B50" s="1" t="s">
        <v>4</v>
      </c>
      <c r="C50" s="1" t="s">
        <v>4</v>
      </c>
      <c r="D50">
        <v>10230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96C4-C56C-41DE-8C1B-9F60B7546137}">
  <dimension ref="A1:L154"/>
  <sheetViews>
    <sheetView tabSelected="1" topLeftCell="B23" workbookViewId="0">
      <selection activeCell="H49" sqref="H49"/>
    </sheetView>
  </sheetViews>
  <sheetFormatPr defaultRowHeight="14.4" x14ac:dyDescent="0.55000000000000004"/>
  <cols>
    <col min="1" max="2" width="10.15625" bestFit="1" customWidth="1"/>
    <col min="8" max="8" width="11.578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0</v>
      </c>
    </row>
    <row r="3" spans="1:2" x14ac:dyDescent="0.55000000000000004">
      <c r="A3">
        <v>1</v>
      </c>
      <c r="B3">
        <v>-1</v>
      </c>
    </row>
    <row r="4" spans="1:2" x14ac:dyDescent="0.55000000000000004">
      <c r="A4">
        <v>3</v>
      </c>
      <c r="B4">
        <v>-1</v>
      </c>
    </row>
    <row r="5" spans="1:2" x14ac:dyDescent="0.55000000000000004">
      <c r="A5">
        <v>3</v>
      </c>
      <c r="B5">
        <v>-4</v>
      </c>
    </row>
    <row r="6" spans="1:2" x14ac:dyDescent="0.55000000000000004">
      <c r="A6">
        <v>11</v>
      </c>
      <c r="B6">
        <v>-20</v>
      </c>
    </row>
    <row r="7" spans="1:2" x14ac:dyDescent="0.55000000000000004">
      <c r="A7">
        <v>20</v>
      </c>
      <c r="B7">
        <v>-46</v>
      </c>
    </row>
    <row r="8" spans="1:2" x14ac:dyDescent="0.55000000000000004">
      <c r="A8">
        <v>29</v>
      </c>
      <c r="B8">
        <v>-84</v>
      </c>
    </row>
    <row r="9" spans="1:2" x14ac:dyDescent="0.55000000000000004">
      <c r="A9">
        <v>38</v>
      </c>
      <c r="B9">
        <v>-132</v>
      </c>
    </row>
    <row r="10" spans="1:2" x14ac:dyDescent="0.55000000000000004">
      <c r="A10">
        <v>49</v>
      </c>
      <c r="B10">
        <v>-198</v>
      </c>
    </row>
    <row r="11" spans="1:2" x14ac:dyDescent="0.55000000000000004">
      <c r="A11">
        <v>59</v>
      </c>
      <c r="B11">
        <v>-278</v>
      </c>
    </row>
    <row r="12" spans="1:2" x14ac:dyDescent="0.55000000000000004">
      <c r="A12">
        <v>69</v>
      </c>
      <c r="B12">
        <v>-370</v>
      </c>
    </row>
    <row r="13" spans="1:2" x14ac:dyDescent="0.55000000000000004">
      <c r="A13">
        <v>80</v>
      </c>
      <c r="B13">
        <v>-473</v>
      </c>
    </row>
    <row r="14" spans="1:2" x14ac:dyDescent="0.55000000000000004">
      <c r="A14">
        <v>91</v>
      </c>
      <c r="B14">
        <v>-589</v>
      </c>
    </row>
    <row r="15" spans="1:2" x14ac:dyDescent="0.55000000000000004">
      <c r="A15">
        <v>101</v>
      </c>
      <c r="B15">
        <v>-733</v>
      </c>
    </row>
    <row r="16" spans="1:2" x14ac:dyDescent="0.55000000000000004">
      <c r="A16">
        <v>112</v>
      </c>
      <c r="B16">
        <v>-888</v>
      </c>
    </row>
    <row r="17" spans="1:8" x14ac:dyDescent="0.55000000000000004">
      <c r="A17">
        <v>123</v>
      </c>
      <c r="B17">
        <v>-1058</v>
      </c>
    </row>
    <row r="18" spans="1:8" x14ac:dyDescent="0.55000000000000004">
      <c r="A18">
        <v>136</v>
      </c>
      <c r="B18">
        <v>-1245</v>
      </c>
      <c r="C18">
        <v>136</v>
      </c>
      <c r="D18">
        <v>-1245</v>
      </c>
    </row>
    <row r="19" spans="1:8" x14ac:dyDescent="0.55000000000000004">
      <c r="A19">
        <v>149</v>
      </c>
      <c r="B19">
        <v>-1463</v>
      </c>
      <c r="C19">
        <v>149</v>
      </c>
      <c r="D19">
        <v>-1463</v>
      </c>
      <c r="E19">
        <f t="shared" ref="E4:E67" si="0">(D19/(C20-C18))</f>
        <v>-58.52</v>
      </c>
    </row>
    <row r="20" spans="1:8" x14ac:dyDescent="0.55000000000000004">
      <c r="A20">
        <v>161</v>
      </c>
      <c r="B20">
        <v>-1664</v>
      </c>
      <c r="C20">
        <v>161</v>
      </c>
      <c r="D20">
        <v>-1664</v>
      </c>
      <c r="E20">
        <f t="shared" si="0"/>
        <v>-66.56</v>
      </c>
    </row>
    <row r="21" spans="1:8" x14ac:dyDescent="0.55000000000000004">
      <c r="A21">
        <v>174</v>
      </c>
      <c r="B21">
        <v>-1918</v>
      </c>
      <c r="C21">
        <v>174</v>
      </c>
      <c r="D21">
        <v>-1918</v>
      </c>
      <c r="E21">
        <f t="shared" si="0"/>
        <v>-76.72</v>
      </c>
    </row>
    <row r="22" spans="1:8" x14ac:dyDescent="0.55000000000000004">
      <c r="A22">
        <v>186</v>
      </c>
      <c r="B22">
        <v>-2143</v>
      </c>
      <c r="C22">
        <v>186</v>
      </c>
      <c r="D22">
        <v>-2143</v>
      </c>
      <c r="E22">
        <f t="shared" si="0"/>
        <v>-89.291666666666671</v>
      </c>
    </row>
    <row r="23" spans="1:8" x14ac:dyDescent="0.55000000000000004">
      <c r="A23">
        <v>198</v>
      </c>
      <c r="B23">
        <v>-2376</v>
      </c>
      <c r="C23">
        <v>198</v>
      </c>
      <c r="D23">
        <v>-2376</v>
      </c>
      <c r="E23">
        <f t="shared" si="0"/>
        <v>-95.04</v>
      </c>
    </row>
    <row r="24" spans="1:8" x14ac:dyDescent="0.55000000000000004">
      <c r="A24">
        <v>211</v>
      </c>
      <c r="B24">
        <v>-2651</v>
      </c>
      <c r="C24">
        <v>211</v>
      </c>
      <c r="D24">
        <v>-2651</v>
      </c>
      <c r="E24">
        <f t="shared" si="0"/>
        <v>-101.96153846153847</v>
      </c>
      <c r="H24" t="s">
        <v>18</v>
      </c>
    </row>
    <row r="25" spans="1:8" x14ac:dyDescent="0.55000000000000004">
      <c r="A25">
        <v>224</v>
      </c>
      <c r="B25">
        <v>-2909</v>
      </c>
      <c r="C25">
        <v>224</v>
      </c>
      <c r="D25">
        <v>-2909</v>
      </c>
      <c r="E25">
        <f t="shared" si="0"/>
        <v>-116.36</v>
      </c>
      <c r="H25" t="s">
        <v>16</v>
      </c>
    </row>
    <row r="26" spans="1:8" x14ac:dyDescent="0.55000000000000004">
      <c r="A26">
        <v>236</v>
      </c>
      <c r="B26">
        <v>-3155</v>
      </c>
      <c r="C26">
        <v>236</v>
      </c>
      <c r="D26">
        <v>-3155</v>
      </c>
      <c r="E26">
        <f t="shared" si="0"/>
        <v>-131.45833333333334</v>
      </c>
      <c r="H26" t="s">
        <v>17</v>
      </c>
    </row>
    <row r="27" spans="1:8" x14ac:dyDescent="0.55000000000000004">
      <c r="A27">
        <v>248</v>
      </c>
      <c r="B27">
        <v>-3427</v>
      </c>
      <c r="C27">
        <v>248</v>
      </c>
      <c r="D27">
        <v>-3427</v>
      </c>
      <c r="E27">
        <f t="shared" si="0"/>
        <v>-137.08000000000001</v>
      </c>
    </row>
    <row r="28" spans="1:8" x14ac:dyDescent="0.55000000000000004">
      <c r="A28">
        <v>261</v>
      </c>
      <c r="B28">
        <v>-3695</v>
      </c>
      <c r="C28">
        <v>261</v>
      </c>
      <c r="D28">
        <v>-3695</v>
      </c>
      <c r="E28">
        <f t="shared" si="0"/>
        <v>-142.11538461538461</v>
      </c>
      <c r="H28" t="s">
        <v>19</v>
      </c>
    </row>
    <row r="29" spans="1:8" x14ac:dyDescent="0.55000000000000004">
      <c r="A29">
        <v>274</v>
      </c>
      <c r="B29">
        <v>-3961</v>
      </c>
      <c r="C29">
        <v>274</v>
      </c>
      <c r="D29">
        <v>-3961</v>
      </c>
      <c r="E29">
        <f t="shared" si="0"/>
        <v>-158.44</v>
      </c>
      <c r="H29">
        <f>0.8507*1.8*2</f>
        <v>3.0625200000000001</v>
      </c>
    </row>
    <row r="30" spans="1:8" x14ac:dyDescent="0.55000000000000004">
      <c r="A30">
        <v>286</v>
      </c>
      <c r="B30">
        <v>-4239</v>
      </c>
      <c r="C30">
        <v>286</v>
      </c>
      <c r="D30">
        <v>-4239</v>
      </c>
      <c r="E30">
        <f t="shared" si="0"/>
        <v>-176.625</v>
      </c>
      <c r="H30" t="s">
        <v>20</v>
      </c>
    </row>
    <row r="31" spans="1:8" x14ac:dyDescent="0.55000000000000004">
      <c r="A31">
        <v>298</v>
      </c>
      <c r="B31">
        <v>-4521</v>
      </c>
      <c r="C31">
        <v>298</v>
      </c>
      <c r="D31">
        <v>-4521</v>
      </c>
      <c r="E31">
        <f t="shared" si="0"/>
        <v>-180.84</v>
      </c>
      <c r="H31">
        <f>3.06252/(0.001*0.001)</f>
        <v>3062520.0000000005</v>
      </c>
    </row>
    <row r="32" spans="1:8" x14ac:dyDescent="0.55000000000000004">
      <c r="A32">
        <v>311</v>
      </c>
      <c r="B32">
        <v>-4795</v>
      </c>
      <c r="C32">
        <v>311</v>
      </c>
      <c r="D32">
        <v>-4795</v>
      </c>
      <c r="E32">
        <f t="shared" si="0"/>
        <v>-191.8</v>
      </c>
      <c r="H32" t="s">
        <v>21</v>
      </c>
    </row>
    <row r="33" spans="1:12" x14ac:dyDescent="0.55000000000000004">
      <c r="A33">
        <v>323</v>
      </c>
      <c r="B33">
        <v>-5073</v>
      </c>
      <c r="C33">
        <v>323</v>
      </c>
      <c r="D33">
        <v>-5073</v>
      </c>
      <c r="E33">
        <f t="shared" si="0"/>
        <v>-202.92</v>
      </c>
      <c r="H33">
        <f>3062520/360</f>
        <v>8507</v>
      </c>
    </row>
    <row r="34" spans="1:12" x14ac:dyDescent="0.55000000000000004">
      <c r="A34">
        <v>336</v>
      </c>
      <c r="B34">
        <v>-5361</v>
      </c>
      <c r="C34">
        <v>336</v>
      </c>
      <c r="D34">
        <v>-5361</v>
      </c>
      <c r="E34">
        <f t="shared" si="0"/>
        <v>-206.19230769230768</v>
      </c>
      <c r="H34" t="s">
        <v>22</v>
      </c>
    </row>
    <row r="35" spans="1:12" x14ac:dyDescent="0.55000000000000004">
      <c r="A35">
        <v>349</v>
      </c>
      <c r="B35">
        <v>-5632</v>
      </c>
      <c r="C35">
        <v>349</v>
      </c>
      <c r="D35">
        <v>-5632</v>
      </c>
      <c r="E35">
        <f t="shared" si="0"/>
        <v>-225.28</v>
      </c>
      <c r="H35" t="s">
        <v>27</v>
      </c>
    </row>
    <row r="36" spans="1:12" x14ac:dyDescent="0.55000000000000004">
      <c r="A36">
        <v>361</v>
      </c>
      <c r="B36">
        <v>-5878</v>
      </c>
      <c r="C36">
        <v>361</v>
      </c>
      <c r="D36">
        <v>-5878</v>
      </c>
      <c r="E36">
        <f t="shared" si="0"/>
        <v>-244.91666666666666</v>
      </c>
    </row>
    <row r="37" spans="1:12" x14ac:dyDescent="0.55000000000000004">
      <c r="A37">
        <v>373</v>
      </c>
      <c r="B37">
        <v>-6125</v>
      </c>
      <c r="C37">
        <v>373</v>
      </c>
      <c r="D37">
        <v>-6125</v>
      </c>
    </row>
    <row r="38" spans="1:12" x14ac:dyDescent="0.55000000000000004">
      <c r="A38">
        <v>385</v>
      </c>
      <c r="B38">
        <v>-6347</v>
      </c>
    </row>
    <row r="39" spans="1:12" x14ac:dyDescent="0.55000000000000004">
      <c r="A39">
        <v>399</v>
      </c>
      <c r="B39">
        <v>-6516</v>
      </c>
      <c r="H39" t="s">
        <v>23</v>
      </c>
    </row>
    <row r="40" spans="1:12" x14ac:dyDescent="0.55000000000000004">
      <c r="A40">
        <v>411</v>
      </c>
      <c r="B40">
        <v>-6697</v>
      </c>
      <c r="H40" t="s">
        <v>29</v>
      </c>
    </row>
    <row r="41" spans="1:12" x14ac:dyDescent="0.55000000000000004">
      <c r="A41">
        <v>423</v>
      </c>
      <c r="B41">
        <v>-6897</v>
      </c>
      <c r="H41" t="s">
        <v>24</v>
      </c>
    </row>
    <row r="42" spans="1:12" x14ac:dyDescent="0.55000000000000004">
      <c r="A42">
        <v>436</v>
      </c>
      <c r="B42">
        <v>-7070</v>
      </c>
      <c r="H42" t="s">
        <v>30</v>
      </c>
    </row>
    <row r="43" spans="1:12" x14ac:dyDescent="0.55000000000000004">
      <c r="A43">
        <v>448</v>
      </c>
      <c r="B43">
        <v>-7226</v>
      </c>
      <c r="H43">
        <f>4.44*0.0342</f>
        <v>0.15184800000000001</v>
      </c>
      <c r="I43" t="s">
        <v>26</v>
      </c>
    </row>
    <row r="44" spans="1:12" x14ac:dyDescent="0.55000000000000004">
      <c r="A44">
        <v>460</v>
      </c>
      <c r="B44">
        <v>-7407</v>
      </c>
    </row>
    <row r="45" spans="1:12" x14ac:dyDescent="0.55000000000000004">
      <c r="A45">
        <v>474</v>
      </c>
      <c r="B45">
        <v>-7585</v>
      </c>
      <c r="H45" t="s">
        <v>28</v>
      </c>
      <c r="L45" t="s">
        <v>25</v>
      </c>
    </row>
    <row r="46" spans="1:12" x14ac:dyDescent="0.55000000000000004">
      <c r="A46">
        <v>486</v>
      </c>
      <c r="B46">
        <v>-7712</v>
      </c>
      <c r="H46" t="s">
        <v>31</v>
      </c>
    </row>
    <row r="47" spans="1:12" x14ac:dyDescent="0.55000000000000004">
      <c r="A47">
        <v>498</v>
      </c>
      <c r="B47">
        <v>-7880</v>
      </c>
      <c r="H47">
        <f>0.151848/5345.1</f>
        <v>2.840882303418084E-5</v>
      </c>
    </row>
    <row r="48" spans="1:12" x14ac:dyDescent="0.55000000000000004">
      <c r="A48">
        <v>510</v>
      </c>
      <c r="B48">
        <v>-8051</v>
      </c>
      <c r="H48" t="s">
        <v>32</v>
      </c>
    </row>
    <row r="49" spans="1:2" x14ac:dyDescent="0.55000000000000004">
      <c r="A49">
        <v>523</v>
      </c>
      <c r="B49">
        <v>-8180</v>
      </c>
    </row>
    <row r="50" spans="1:2" x14ac:dyDescent="0.55000000000000004">
      <c r="A50">
        <v>536</v>
      </c>
      <c r="B50">
        <v>-8339</v>
      </c>
    </row>
    <row r="51" spans="1:2" x14ac:dyDescent="0.55000000000000004">
      <c r="A51">
        <v>548</v>
      </c>
      <c r="B51">
        <v>-8519</v>
      </c>
    </row>
    <row r="52" spans="1:2" x14ac:dyDescent="0.55000000000000004">
      <c r="A52">
        <v>561</v>
      </c>
      <c r="B52">
        <v>-8660</v>
      </c>
    </row>
    <row r="53" spans="1:2" x14ac:dyDescent="0.55000000000000004">
      <c r="A53">
        <v>573</v>
      </c>
      <c r="B53">
        <v>-8792</v>
      </c>
    </row>
    <row r="54" spans="1:2" x14ac:dyDescent="0.55000000000000004">
      <c r="A54">
        <v>585</v>
      </c>
      <c r="B54">
        <v>-8971</v>
      </c>
    </row>
    <row r="55" spans="1:2" x14ac:dyDescent="0.55000000000000004">
      <c r="A55">
        <v>598</v>
      </c>
      <c r="B55">
        <v>-9122</v>
      </c>
    </row>
    <row r="56" spans="1:2" x14ac:dyDescent="0.55000000000000004">
      <c r="A56">
        <v>611</v>
      </c>
      <c r="B56">
        <v>-9248</v>
      </c>
    </row>
    <row r="57" spans="1:2" x14ac:dyDescent="0.55000000000000004">
      <c r="A57">
        <v>623</v>
      </c>
      <c r="B57">
        <v>-9412</v>
      </c>
    </row>
    <row r="58" spans="1:2" x14ac:dyDescent="0.55000000000000004">
      <c r="A58">
        <v>635</v>
      </c>
      <c r="B58">
        <v>-9582</v>
      </c>
    </row>
    <row r="59" spans="1:2" x14ac:dyDescent="0.55000000000000004">
      <c r="A59">
        <v>648</v>
      </c>
      <c r="B59">
        <v>-9704</v>
      </c>
    </row>
    <row r="60" spans="1:2" x14ac:dyDescent="0.55000000000000004">
      <c r="A60">
        <v>660</v>
      </c>
      <c r="B60">
        <v>-9871</v>
      </c>
    </row>
    <row r="61" spans="1:2" x14ac:dyDescent="0.55000000000000004">
      <c r="A61">
        <v>673</v>
      </c>
      <c r="B61">
        <v>-10044</v>
      </c>
    </row>
    <row r="62" spans="1:2" x14ac:dyDescent="0.55000000000000004">
      <c r="A62">
        <v>687</v>
      </c>
      <c r="B62">
        <v>-10170</v>
      </c>
    </row>
    <row r="63" spans="1:2" x14ac:dyDescent="0.55000000000000004">
      <c r="A63">
        <v>700</v>
      </c>
      <c r="B63">
        <v>-10355</v>
      </c>
    </row>
    <row r="64" spans="1:2" x14ac:dyDescent="0.55000000000000004">
      <c r="A64">
        <v>713</v>
      </c>
      <c r="B64">
        <v>-10506</v>
      </c>
    </row>
    <row r="65" spans="1:2" x14ac:dyDescent="0.55000000000000004">
      <c r="A65">
        <v>726</v>
      </c>
      <c r="B65">
        <v>-10669</v>
      </c>
    </row>
    <row r="66" spans="1:2" x14ac:dyDescent="0.55000000000000004">
      <c r="A66">
        <v>741</v>
      </c>
      <c r="B66">
        <v>-10844</v>
      </c>
    </row>
    <row r="67" spans="1:2" x14ac:dyDescent="0.55000000000000004">
      <c r="A67">
        <v>754</v>
      </c>
      <c r="B67">
        <v>-10986</v>
      </c>
    </row>
    <row r="68" spans="1:2" x14ac:dyDescent="0.55000000000000004">
      <c r="A68">
        <v>767</v>
      </c>
      <c r="B68">
        <v>-11186</v>
      </c>
    </row>
    <row r="69" spans="1:2" x14ac:dyDescent="0.55000000000000004">
      <c r="A69">
        <v>781</v>
      </c>
      <c r="B69">
        <v>-11320</v>
      </c>
    </row>
    <row r="70" spans="1:2" x14ac:dyDescent="0.55000000000000004">
      <c r="A70">
        <v>794</v>
      </c>
      <c r="B70">
        <v>-11504</v>
      </c>
    </row>
    <row r="71" spans="1:2" x14ac:dyDescent="0.55000000000000004">
      <c r="A71">
        <v>808</v>
      </c>
      <c r="B71">
        <v>-11658</v>
      </c>
    </row>
    <row r="72" spans="1:2" x14ac:dyDescent="0.55000000000000004">
      <c r="A72">
        <v>822</v>
      </c>
      <c r="B72">
        <v>-11818</v>
      </c>
    </row>
    <row r="73" spans="1:2" x14ac:dyDescent="0.55000000000000004">
      <c r="A73">
        <v>835</v>
      </c>
      <c r="B73">
        <v>-12008</v>
      </c>
    </row>
    <row r="74" spans="1:2" x14ac:dyDescent="0.55000000000000004">
      <c r="A74">
        <v>848</v>
      </c>
      <c r="B74">
        <v>-12138</v>
      </c>
    </row>
    <row r="75" spans="1:2" x14ac:dyDescent="0.55000000000000004">
      <c r="A75">
        <v>863</v>
      </c>
      <c r="B75">
        <v>-12332</v>
      </c>
    </row>
    <row r="76" spans="1:2" x14ac:dyDescent="0.55000000000000004">
      <c r="A76">
        <v>876</v>
      </c>
      <c r="B76">
        <v>-12464</v>
      </c>
    </row>
    <row r="77" spans="1:2" x14ac:dyDescent="0.55000000000000004">
      <c r="A77">
        <v>889</v>
      </c>
      <c r="B77">
        <v>-12643</v>
      </c>
    </row>
    <row r="78" spans="1:2" x14ac:dyDescent="0.55000000000000004">
      <c r="A78">
        <v>903</v>
      </c>
      <c r="B78">
        <v>-12814</v>
      </c>
    </row>
    <row r="79" spans="1:2" x14ac:dyDescent="0.55000000000000004">
      <c r="A79">
        <v>916</v>
      </c>
      <c r="B79">
        <v>-12966</v>
      </c>
    </row>
    <row r="80" spans="1:2" x14ac:dyDescent="0.55000000000000004">
      <c r="A80">
        <v>930</v>
      </c>
      <c r="B80">
        <v>-13168</v>
      </c>
    </row>
    <row r="81" spans="1:2" x14ac:dyDescent="0.55000000000000004">
      <c r="A81">
        <v>944</v>
      </c>
      <c r="B81">
        <v>-13294</v>
      </c>
    </row>
    <row r="82" spans="1:2" x14ac:dyDescent="0.55000000000000004">
      <c r="A82">
        <v>957</v>
      </c>
      <c r="B82">
        <v>-13481</v>
      </c>
    </row>
    <row r="83" spans="1:2" x14ac:dyDescent="0.55000000000000004">
      <c r="A83">
        <v>970</v>
      </c>
      <c r="B83">
        <v>-13628</v>
      </c>
    </row>
    <row r="84" spans="1:2" x14ac:dyDescent="0.55000000000000004">
      <c r="A84">
        <v>983</v>
      </c>
      <c r="B84">
        <v>-13805</v>
      </c>
    </row>
    <row r="85" spans="1:2" x14ac:dyDescent="0.55000000000000004">
      <c r="A85">
        <v>998</v>
      </c>
      <c r="B85">
        <v>-13983</v>
      </c>
    </row>
    <row r="86" spans="1:2" x14ac:dyDescent="0.55000000000000004">
      <c r="A86">
        <v>1011</v>
      </c>
      <c r="B86">
        <v>-14145</v>
      </c>
    </row>
    <row r="87" spans="1:2" x14ac:dyDescent="0.55000000000000004">
      <c r="A87">
        <v>1025</v>
      </c>
      <c r="B87">
        <v>-14326</v>
      </c>
    </row>
    <row r="88" spans="1:2" x14ac:dyDescent="0.55000000000000004">
      <c r="A88">
        <v>1040</v>
      </c>
      <c r="B88">
        <v>-14509</v>
      </c>
    </row>
    <row r="89" spans="1:2" x14ac:dyDescent="0.55000000000000004">
      <c r="A89">
        <v>1054</v>
      </c>
      <c r="B89">
        <v>-14676</v>
      </c>
    </row>
    <row r="90" spans="1:2" x14ac:dyDescent="0.55000000000000004">
      <c r="A90">
        <v>1070</v>
      </c>
      <c r="B90">
        <v>-14857</v>
      </c>
    </row>
    <row r="91" spans="1:2" x14ac:dyDescent="0.55000000000000004">
      <c r="A91">
        <v>1084</v>
      </c>
      <c r="B91">
        <v>-15014</v>
      </c>
    </row>
    <row r="92" spans="1:2" x14ac:dyDescent="0.55000000000000004">
      <c r="A92">
        <v>1098</v>
      </c>
      <c r="B92">
        <v>-15219</v>
      </c>
    </row>
    <row r="93" spans="1:2" x14ac:dyDescent="0.55000000000000004">
      <c r="A93">
        <v>1113</v>
      </c>
      <c r="B93">
        <v>-15370</v>
      </c>
    </row>
    <row r="94" spans="1:2" x14ac:dyDescent="0.55000000000000004">
      <c r="A94">
        <v>1127</v>
      </c>
      <c r="B94">
        <v>-15579</v>
      </c>
    </row>
    <row r="95" spans="1:2" x14ac:dyDescent="0.55000000000000004">
      <c r="A95">
        <v>1142</v>
      </c>
      <c r="B95">
        <v>-15728</v>
      </c>
    </row>
    <row r="96" spans="1:2" x14ac:dyDescent="0.55000000000000004">
      <c r="A96">
        <v>1157</v>
      </c>
      <c r="B96">
        <v>-15934</v>
      </c>
    </row>
    <row r="97" spans="1:2" x14ac:dyDescent="0.55000000000000004">
      <c r="A97">
        <v>1171</v>
      </c>
      <c r="B97">
        <v>-16084</v>
      </c>
    </row>
    <row r="98" spans="1:2" x14ac:dyDescent="0.55000000000000004">
      <c r="A98">
        <v>1185</v>
      </c>
      <c r="B98">
        <v>-16304</v>
      </c>
    </row>
    <row r="99" spans="1:2" x14ac:dyDescent="0.55000000000000004">
      <c r="A99">
        <v>1201</v>
      </c>
      <c r="B99">
        <v>-16447</v>
      </c>
    </row>
    <row r="100" spans="1:2" x14ac:dyDescent="0.55000000000000004">
      <c r="A100">
        <v>1215</v>
      </c>
      <c r="B100">
        <v>-16655</v>
      </c>
    </row>
    <row r="101" spans="1:2" x14ac:dyDescent="0.55000000000000004">
      <c r="A101">
        <v>1229</v>
      </c>
      <c r="B101">
        <v>-16809</v>
      </c>
    </row>
    <row r="102" spans="1:2" x14ac:dyDescent="0.55000000000000004">
      <c r="A102">
        <v>1244</v>
      </c>
      <c r="B102">
        <v>-17007</v>
      </c>
    </row>
    <row r="103" spans="1:2" x14ac:dyDescent="0.55000000000000004">
      <c r="A103">
        <v>1258</v>
      </c>
      <c r="B103">
        <v>-17179</v>
      </c>
    </row>
    <row r="104" spans="1:2" x14ac:dyDescent="0.55000000000000004">
      <c r="A104">
        <v>1273</v>
      </c>
      <c r="B104">
        <v>-17364</v>
      </c>
    </row>
    <row r="105" spans="1:2" x14ac:dyDescent="0.55000000000000004">
      <c r="A105">
        <v>1288</v>
      </c>
      <c r="B105">
        <v>-17545</v>
      </c>
    </row>
    <row r="106" spans="1:2" x14ac:dyDescent="0.55000000000000004">
      <c r="A106">
        <v>1302</v>
      </c>
      <c r="B106">
        <v>-17718</v>
      </c>
    </row>
    <row r="107" spans="1:2" x14ac:dyDescent="0.55000000000000004">
      <c r="A107">
        <v>1316</v>
      </c>
      <c r="B107">
        <v>-17909</v>
      </c>
    </row>
    <row r="108" spans="1:2" x14ac:dyDescent="0.55000000000000004">
      <c r="A108">
        <v>1332</v>
      </c>
      <c r="B108">
        <v>-18078</v>
      </c>
    </row>
    <row r="109" spans="1:2" x14ac:dyDescent="0.55000000000000004">
      <c r="A109">
        <v>1346</v>
      </c>
      <c r="B109">
        <v>-18285</v>
      </c>
    </row>
    <row r="110" spans="1:2" x14ac:dyDescent="0.55000000000000004">
      <c r="A110">
        <v>1360</v>
      </c>
      <c r="B110">
        <v>-18444</v>
      </c>
    </row>
    <row r="111" spans="1:2" x14ac:dyDescent="0.55000000000000004">
      <c r="A111">
        <v>1375</v>
      </c>
      <c r="B111">
        <v>-18659</v>
      </c>
    </row>
    <row r="112" spans="1:2" x14ac:dyDescent="0.55000000000000004">
      <c r="A112">
        <v>1389</v>
      </c>
      <c r="B112">
        <v>-18816</v>
      </c>
    </row>
    <row r="113" spans="1:2" x14ac:dyDescent="0.55000000000000004">
      <c r="A113">
        <v>1404</v>
      </c>
      <c r="B113">
        <v>-19027</v>
      </c>
    </row>
    <row r="114" spans="1:2" x14ac:dyDescent="0.55000000000000004">
      <c r="A114">
        <v>1419</v>
      </c>
      <c r="B114">
        <v>-19171</v>
      </c>
    </row>
    <row r="115" spans="1:2" x14ac:dyDescent="0.55000000000000004">
      <c r="A115">
        <v>1433</v>
      </c>
      <c r="B115">
        <v>-19394</v>
      </c>
    </row>
    <row r="116" spans="1:2" x14ac:dyDescent="0.55000000000000004">
      <c r="A116">
        <v>1447</v>
      </c>
      <c r="B116">
        <v>-19531</v>
      </c>
    </row>
    <row r="117" spans="1:2" x14ac:dyDescent="0.55000000000000004">
      <c r="A117">
        <v>1463</v>
      </c>
      <c r="B117">
        <v>-19742</v>
      </c>
    </row>
    <row r="118" spans="1:2" x14ac:dyDescent="0.55000000000000004">
      <c r="A118">
        <v>1477</v>
      </c>
      <c r="B118">
        <v>-19897</v>
      </c>
    </row>
    <row r="119" spans="1:2" x14ac:dyDescent="0.55000000000000004">
      <c r="A119">
        <v>1491</v>
      </c>
      <c r="B119">
        <v>-20100</v>
      </c>
    </row>
    <row r="120" spans="1:2" x14ac:dyDescent="0.55000000000000004">
      <c r="A120">
        <v>1506</v>
      </c>
      <c r="B120">
        <v>-20275</v>
      </c>
    </row>
    <row r="121" spans="1:2" x14ac:dyDescent="0.55000000000000004">
      <c r="A121">
        <v>1520</v>
      </c>
      <c r="B121">
        <v>-20463</v>
      </c>
    </row>
    <row r="122" spans="1:2" x14ac:dyDescent="0.55000000000000004">
      <c r="A122">
        <v>1535</v>
      </c>
      <c r="B122">
        <v>-20649</v>
      </c>
    </row>
    <row r="123" spans="1:2" x14ac:dyDescent="0.55000000000000004">
      <c r="A123">
        <v>1550</v>
      </c>
      <c r="B123">
        <v>-20824</v>
      </c>
    </row>
    <row r="124" spans="1:2" x14ac:dyDescent="0.55000000000000004">
      <c r="A124">
        <v>1564</v>
      </c>
      <c r="B124">
        <v>-21013</v>
      </c>
    </row>
    <row r="125" spans="1:2" x14ac:dyDescent="0.55000000000000004">
      <c r="A125">
        <v>1578</v>
      </c>
      <c r="B125">
        <v>-21174</v>
      </c>
    </row>
    <row r="126" spans="1:2" x14ac:dyDescent="0.55000000000000004">
      <c r="A126">
        <v>1593</v>
      </c>
      <c r="B126">
        <v>-21381</v>
      </c>
    </row>
    <row r="127" spans="1:2" x14ac:dyDescent="0.55000000000000004">
      <c r="A127">
        <v>1608</v>
      </c>
      <c r="B127">
        <v>-21534</v>
      </c>
    </row>
    <row r="128" spans="1:2" x14ac:dyDescent="0.55000000000000004">
      <c r="A128">
        <v>1622</v>
      </c>
      <c r="B128">
        <v>-21753</v>
      </c>
    </row>
    <row r="129" spans="1:2" x14ac:dyDescent="0.55000000000000004">
      <c r="A129">
        <v>1637</v>
      </c>
      <c r="B129">
        <v>-21910</v>
      </c>
    </row>
    <row r="130" spans="1:2" x14ac:dyDescent="0.55000000000000004">
      <c r="A130">
        <v>1651</v>
      </c>
      <c r="B130">
        <v>-22121</v>
      </c>
    </row>
    <row r="131" spans="1:2" x14ac:dyDescent="0.55000000000000004">
      <c r="A131">
        <v>1667</v>
      </c>
      <c r="B131">
        <v>-22269</v>
      </c>
    </row>
    <row r="132" spans="1:2" x14ac:dyDescent="0.55000000000000004">
      <c r="A132">
        <v>1681</v>
      </c>
      <c r="B132">
        <v>-22480</v>
      </c>
    </row>
    <row r="133" spans="1:2" x14ac:dyDescent="0.55000000000000004">
      <c r="A133">
        <v>1695</v>
      </c>
      <c r="B133">
        <v>-22625</v>
      </c>
    </row>
    <row r="134" spans="1:2" x14ac:dyDescent="0.55000000000000004">
      <c r="A134">
        <v>1710</v>
      </c>
      <c r="B134">
        <v>-22844</v>
      </c>
    </row>
    <row r="135" spans="1:2" x14ac:dyDescent="0.55000000000000004">
      <c r="A135">
        <v>1724</v>
      </c>
      <c r="B135">
        <v>-22993</v>
      </c>
    </row>
    <row r="136" spans="1:2" x14ac:dyDescent="0.55000000000000004">
      <c r="A136">
        <v>1739</v>
      </c>
      <c r="B136">
        <v>-23190</v>
      </c>
    </row>
    <row r="137" spans="1:2" x14ac:dyDescent="0.55000000000000004">
      <c r="A137">
        <v>1754</v>
      </c>
      <c r="B137">
        <v>-23359</v>
      </c>
    </row>
    <row r="138" spans="1:2" x14ac:dyDescent="0.55000000000000004">
      <c r="A138">
        <v>1768</v>
      </c>
      <c r="B138">
        <v>-23550</v>
      </c>
    </row>
    <row r="139" spans="1:2" x14ac:dyDescent="0.55000000000000004">
      <c r="A139">
        <v>1782</v>
      </c>
      <c r="B139">
        <v>-23733</v>
      </c>
    </row>
    <row r="140" spans="1:2" x14ac:dyDescent="0.55000000000000004">
      <c r="A140">
        <v>1798</v>
      </c>
      <c r="B140">
        <v>-23908</v>
      </c>
    </row>
    <row r="141" spans="1:2" x14ac:dyDescent="0.55000000000000004">
      <c r="A141">
        <v>1812</v>
      </c>
      <c r="B141">
        <v>-24099</v>
      </c>
    </row>
    <row r="142" spans="1:2" x14ac:dyDescent="0.55000000000000004">
      <c r="A142">
        <v>1826</v>
      </c>
      <c r="B142">
        <v>-24264</v>
      </c>
    </row>
    <row r="143" spans="1:2" x14ac:dyDescent="0.55000000000000004">
      <c r="A143">
        <v>1841</v>
      </c>
      <c r="B143">
        <v>-24471</v>
      </c>
    </row>
    <row r="144" spans="1:2" x14ac:dyDescent="0.55000000000000004">
      <c r="A144">
        <v>1855</v>
      </c>
      <c r="B144">
        <v>-24629</v>
      </c>
    </row>
    <row r="145" spans="1:2" x14ac:dyDescent="0.55000000000000004">
      <c r="A145">
        <v>1870</v>
      </c>
      <c r="B145">
        <v>-24839</v>
      </c>
    </row>
    <row r="146" spans="1:2" x14ac:dyDescent="0.55000000000000004">
      <c r="A146">
        <v>1885</v>
      </c>
      <c r="B146">
        <v>-24989</v>
      </c>
    </row>
    <row r="147" spans="1:2" x14ac:dyDescent="0.55000000000000004">
      <c r="A147">
        <v>1899</v>
      </c>
      <c r="B147">
        <v>-25201</v>
      </c>
    </row>
    <row r="148" spans="1:2" x14ac:dyDescent="0.55000000000000004">
      <c r="A148">
        <v>1913</v>
      </c>
      <c r="B148">
        <v>-25347</v>
      </c>
    </row>
    <row r="149" spans="1:2" x14ac:dyDescent="0.55000000000000004">
      <c r="A149">
        <v>1929</v>
      </c>
      <c r="B149">
        <v>-25568</v>
      </c>
    </row>
    <row r="150" spans="1:2" x14ac:dyDescent="0.55000000000000004">
      <c r="A150">
        <v>1943</v>
      </c>
      <c r="B150">
        <v>-25705</v>
      </c>
    </row>
    <row r="151" spans="1:2" x14ac:dyDescent="0.55000000000000004">
      <c r="A151">
        <v>1957</v>
      </c>
      <c r="B151">
        <v>-25918</v>
      </c>
    </row>
    <row r="152" spans="1:2" x14ac:dyDescent="0.55000000000000004">
      <c r="A152">
        <v>1972</v>
      </c>
      <c r="B152">
        <v>-26079</v>
      </c>
    </row>
    <row r="153" spans="1:2" x14ac:dyDescent="0.55000000000000004">
      <c r="A153">
        <v>1986</v>
      </c>
      <c r="B153">
        <v>-26284</v>
      </c>
    </row>
    <row r="154" spans="1:2" x14ac:dyDescent="0.55000000000000004">
      <c r="A154">
        <v>2001</v>
      </c>
      <c r="B154">
        <v>-26453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EBD4-6A02-4FE4-AC4C-6C316A74BB9A}">
  <dimension ref="A1"/>
  <sheetViews>
    <sheetView workbookViewId="0">
      <selection activeCell="C3" sqref="C3"/>
    </sheetView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V I R j T N a c i z i m A A A A + A A A A B I A H A B D b 2 5 m a W c v U G F j a 2 F n Z S 5 4 b W w g o h g A K K A U A A A A A A A A A A A A A A A A A A A A A A A A A A A A h Y / R C o I w G I V f R X b v N p d C y O 8 k v E 0 I g u h 2 z K U j n e F m 8 9 2 6 6 J F 6 h Y S y u u v y H L 4 D 3 3 n c 7 p B P X R t c 1 W B 1 b z I U Y Y o C Z W R f a V N n a H S n c I 1 y D j s h z 6 J W w Q w b m 0 5 W Z 6 h x 7 p I S 4 r 3 H f o X 7 o S a M 0 o g c y + 1 e N q o T o T b W C S M V + q y q / y v E 4 f C S 4 Q w n C U 5 o R H E c M y B L D a U 2 X 4 T N x p g C + S m h G F s 3 D o o r E x Y b I E s E 8 n 7 B n 1 B L A w Q U A A I A C A B U h G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R j T H y T a L h O A Q A A R A M A A B M A H A B G b 3 J t d W x h c y 9 T Z W N 0 a W 9 u M S 5 t I K I Y A C i g F A A A A A A A A A A A A A A A A A A A A A A A A A A A A M 1 R X U v D M B R 9 L / Q / h O x l g 6 z Y b o o f 9 M V 2 A 2 E q 0 o k P R i R 2 1 z W a J i N J 5 8 b Y f z e l D K t O 8 E n M S 3 L P y b 0 5 J 8 d A b r m S K G v 2 8 M z 3 f M 8 U T M M M d f A 5 y 1 9 H l + O U W d a / Z D o v B h j F S I D 1 P e R W p i q d g 0 M S s w x S l V c l S N s d c w F B o q R 1 h e n i 5 J T e G t C G v p R L U 9 F r C a n m S 6 C 7 + 4 Z m e a G U Q H f c t W g U H Y T H F A T k a H A S 0 g l z v f 0 J n x e 2 n x X q j Y 5 W C 9 C 8 b m S i 1 k W / a w z s y u I e u U 9 B 8 J K 7 m T F G m K B E i a q U J h 4 S N J K 5 m n E 5 j 8 P o M H r o k c Z O B y c F k 3 P n f L p e Q O 1 0 y p 6 c l 6 l m 0 j w r X T Y T a t J 0 G + 9 k s 8 E N G r o X L q Q 9 G g Y 1 v y V o R 0 S O s A 5 C F l a 2 h Q 9 + w I e f B 2 1 7 v s f l X o H t r B r n j z P 3 C / 8 u o Z a 2 P d G Q V j T R l 2 g I u q m U h c y u B c Q f x + B K S f i D 2 H 4 Z w z t Q S w E C L Q A U A A I A C A B U h G N M 1 p y L O K Y A A A D 4 A A A A E g A A A A A A A A A A A A A A A A A A A A A A Q 2 9 u Z m l n L 1 B h Y 2 t h Z 2 U u e G 1 s U E s B A i 0 A F A A C A A g A V I R j T A / K 6 a u k A A A A 6 Q A A A B M A A A A A A A A A A A A A A A A A 8 g A A A F t D b 2 5 0 Z W 5 0 X 1 R 5 c G V z X S 5 4 b W x Q S w E C L Q A U A A I A C A B U h G N M f J N o u E 4 B A A B E A w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E A A A A A A A A H w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j a 0 V N R k R h d G E t T W F y Y 2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z V D I z O j E 4 O j A x L j E x N z k 4 M D J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B d 1 l H Q X c 9 P S I g L z 4 8 R W 5 0 c n k g V H l w Z T 0 i R m l s b E V y c m 9 y Q 2 9 1 b n Q i I F Z h b H V l P S J s M C I g L z 4 8 R W 5 0 c n k g V H l w Z T 0 i R m l s b E N v d W 5 0 I i B W Y W x 1 Z T 0 i b D Q 5 I i A v P j x F b n R y e S B U e X B l P S J G a W x s U 3 R h d H V z I i B W Y W x 1 Z T 0 i c 0 N v b X B s Z X R l I i A v P j x F b n R y e S B U e X B l P S J G a W x s V G F y Z 2 V 0 I i B W Y W x 1 Z T 0 i c 0 J h Y 2 t F T U Z E Y X R h X 0 1 h c m N o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Y 2 t F T U Z E Y X R h L U 1 h c m N o M y 9 D a G F u Z 2 V k I F R 5 c G U u e 0 N v b H V t b j E s M H 0 m c X V v d D s s J n F 1 b 3 Q 7 U 2 V j d G l v b j E v Q m F j a 0 V N R k R h d G E t T W F y Y 2 g z L 0 N o Y W 5 n Z W Q g V H l w Z S 5 7 Q 2 9 s d W 1 u M i w x f S Z x d W 9 0 O y w m c X V v d D t T Z W N 0 a W 9 u M S 9 C Y W N r R U 1 G R G F 0 Y S 1 N Y X J j a D M v Q 2 h h b m d l Z C B U e X B l L n t D b 2 x 1 b W 4 z L D J 9 J n F 1 b 3 Q 7 L C Z x d W 9 0 O 1 N l Y 3 R p b 2 4 x L 0 J h Y 2 t F T U Z E Y X R h L U 1 h c m N o M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F j a 0 V N R k R h d G E t T W F y Y 2 g z L 0 N o Y W 5 n Z W Q g V H l w Z S 5 7 Q 2 9 s d W 1 u M S w w f S Z x d W 9 0 O y w m c X V v d D t T Z W N 0 a W 9 u M S 9 C Y W N r R U 1 G R G F 0 Y S 1 N Y X J j a D M v Q 2 h h b m d l Z C B U e X B l L n t D b 2 x 1 b W 4 y L D F 9 J n F 1 b 3 Q 7 L C Z x d W 9 0 O 1 N l Y 3 R p b 2 4 x L 0 J h Y 2 t F T U Z E Y X R h L U 1 h c m N o M y 9 D a G F u Z 2 V k I F R 5 c G U u e 0 N v b H V t b j M s M n 0 m c X V v d D s s J n F 1 b 3 Q 7 U 2 V j d G l v b j E v Q m F j a 0 V N R k R h d G E t T W F y Y 2 g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j a 0 V N R k R h d G E t T W F y Y 2 g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Y 2 t F T U Z E Y X R h L U 1 h c m N o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M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0 V D A w O j M 0 O j Q x L j U 5 M j A 3 N D J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x N T M i I C 8 + P E V u d H J 5 I F R 5 c G U 9 I k Z p b G x T d G F 0 d X M i I F Z h b H V l P S J z Q 2 9 t c G x l d G U i I C 8 + P E V u d H J 5 I F R 5 c G U 9 I k Z p b G x U Y X J n Z X Q i I F Z h b H V l P S J z T W F y Y 2 g z X 2 R h d G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j a D N f Z G F 0 Y S 9 D a G F u Z 2 V k I F R 5 c G U u e 0 N v b H V t b j E s M H 0 m c X V v d D s s J n F 1 b 3 Q 7 U 2 V j d G l v b j E v T W F y Y 2 g z X 2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c m N o M 1 9 k Y X R h L 0 N o Y W 5 n Z W Q g V H l w Z S 5 7 Q 2 9 s d W 1 u M S w w f S Z x d W 9 0 O y w m c X V v d D t T Z W N 0 a W 9 u M S 9 N Y X J j a D N f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m N o M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M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4 l P i h 7 s i x O r P 7 q C l l 8 / x U A A A A A A g A A A A A A E G Y A A A A B A A A g A A A A U 4 c u P i s D K D a t B H a D a y s T O W 2 C F W k + g D h j 0 h h 5 6 1 D b l d 8 A A A A A D o A A A A A C A A A g A A A A h l / 2 o 0 / 1 f Z / C K a R M P P 1 D u + y n 0 5 A S d 6 9 S u j x x 8 E t q n m F Q A A A A O O 8 / 0 f x V L / / w y N A i J P v l N 6 X c L b Q B A 5 0 Y 6 + 6 j Y t A Y 8 z L U 6 U e g R q p R D n o V s R w 1 W 5 v Z c c w B B u e u / p E r D y t c s F E X y X N H S w N H d j H u a x k H n V 8 g R c t A A A A A p h x D v x B 5 7 6 M l f W Y I h r h G h 1 S 6 l 9 0 s V K v D / M 0 k G H r u k B b t Z + n l f p K 2 Y P c w c 3 e h T N Q S i D t w Y T 7 L 1 C n q V 4 g T 5 5 p / + A = = < / D a t a M a s h u p > 
</file>

<file path=customXml/itemProps1.xml><?xml version="1.0" encoding="utf-8"?>
<ds:datastoreItem xmlns:ds="http://schemas.openxmlformats.org/officeDocument/2006/customXml" ds:itemID="{0CCC9772-91CA-4F47-A728-E0EEB0E68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Sultan</dc:creator>
  <cp:lastModifiedBy>Justine Sultan</cp:lastModifiedBy>
  <dcterms:created xsi:type="dcterms:W3CDTF">2018-03-03T23:12:02Z</dcterms:created>
  <dcterms:modified xsi:type="dcterms:W3CDTF">2018-03-05T04:39:39Z</dcterms:modified>
</cp:coreProperties>
</file>