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/git/grad-scripts/st703-statistical-methods-1/Homework9-Mixed-Models/"/>
    </mc:Choice>
  </mc:AlternateContent>
  <xr:revisionPtr revIDLastSave="0" documentId="13_ncr:1_{EEE297D6-2D04-5449-ACED-9D5300776E5C}" xr6:coauthVersionLast="36" xr6:coauthVersionMax="36" xr10:uidLastSave="{00000000-0000-0000-0000-000000000000}"/>
  <bookViews>
    <workbookView xWindow="0" yWindow="460" windowWidth="25600" windowHeight="15540" activeTab="1" xr2:uid="{9F7BC61E-C0FD-9E41-BB66-42B4E2720C35}"/>
  </bookViews>
  <sheets>
    <sheet name="4b" sheetId="1" r:id="rId1"/>
    <sheet name="4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C4" i="2" l="1"/>
  <c r="C2" i="2"/>
  <c r="C3" i="2"/>
  <c r="G3" i="2"/>
  <c r="I3" i="2"/>
  <c r="I2" i="2"/>
  <c r="O2" i="1"/>
  <c r="E4" i="2"/>
  <c r="G4" i="2" s="1"/>
  <c r="E2" i="2"/>
  <c r="G2" i="2" s="1"/>
  <c r="E3" i="1"/>
  <c r="E4" i="1"/>
  <c r="E5" i="1"/>
  <c r="E6" i="1"/>
  <c r="E7" i="1"/>
  <c r="E2" i="1"/>
  <c r="I4" i="2" l="1"/>
</calcChain>
</file>

<file path=xl/sharedStrings.xml><?xml version="1.0" encoding="utf-8"?>
<sst xmlns="http://schemas.openxmlformats.org/spreadsheetml/2006/main" count="66" uniqueCount="19">
  <si>
    <t>i</t>
  </si>
  <si>
    <t>j</t>
  </si>
  <si>
    <t>&amp;</t>
  </si>
  <si>
    <t>mean_i</t>
  </si>
  <si>
    <t>mean_j</t>
  </si>
  <si>
    <t>SE</t>
  </si>
  <si>
    <t>t</t>
  </si>
  <si>
    <t>\text{result}</t>
  </si>
  <si>
    <t>tukey</t>
  </si>
  <si>
    <t>\\</t>
  </si>
  <si>
    <t>mean</t>
  </si>
  <si>
    <t>critical</t>
  </si>
  <si>
    <t>\text{lower}</t>
  </si>
  <si>
    <t>\text{upper}</t>
  </si>
  <si>
    <t>qtukey(0.95, nmeans = 4, df = 12)</t>
  </si>
  <si>
    <t>\theta_1</t>
  </si>
  <si>
    <t>\theta_2</t>
  </si>
  <si>
    <t>\theta_3</t>
  </si>
  <si>
    <t>\hat{\theta}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</si>
</sst>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E4EA-ECC9-934F-B166-B7E7A1DE9D30}">
  <dimension ref="A1:O7"/>
  <sheetViews>
    <sheetView workbookViewId="0">
      <selection activeCell="H7" sqref="A1:H7"/>
    </sheetView>
  </sheetViews>
  <sheetFormatPr baseColWidth="10" defaultRowHeight="16" x14ac:dyDescent="0.2"/>
  <sheetData>
    <row r="1" spans="1:15" x14ac:dyDescent="0.2">
      <c r="A1" t="s">
        <v>0</v>
      </c>
      <c r="B1" t="s">
        <v>2</v>
      </c>
      <c r="C1" t="s">
        <v>1</v>
      </c>
      <c r="D1" t="s">
        <v>2</v>
      </c>
      <c r="E1" t="s">
        <v>6</v>
      </c>
      <c r="F1" t="s">
        <v>2</v>
      </c>
      <c r="G1" t="s">
        <v>7</v>
      </c>
      <c r="H1" s="1" t="s">
        <v>9</v>
      </c>
      <c r="L1" t="s">
        <v>3</v>
      </c>
      <c r="M1" t="s">
        <v>4</v>
      </c>
      <c r="N1" t="s">
        <v>5</v>
      </c>
      <c r="O1" t="s">
        <v>8</v>
      </c>
    </row>
    <row r="2" spans="1:15" x14ac:dyDescent="0.2">
      <c r="A2">
        <v>1</v>
      </c>
      <c r="B2" t="s">
        <v>2</v>
      </c>
      <c r="C2">
        <v>2</v>
      </c>
      <c r="D2" t="s">
        <v>2</v>
      </c>
      <c r="E2">
        <f>ABS(L2-M2)/$N$2</f>
        <v>0.70056956305476259</v>
      </c>
      <c r="F2" t="s">
        <v>2</v>
      </c>
      <c r="G2" t="str">
        <f>CONCATENATE("\text{", IF(E2&gt;$O$2, "Reject", "Fail To Reject"),"}")</f>
        <v>\text{Fail To Reject}</v>
      </c>
      <c r="H2" s="1" t="s">
        <v>9</v>
      </c>
      <c r="L2">
        <v>3.8</v>
      </c>
      <c r="M2">
        <v>3.6</v>
      </c>
      <c r="N2">
        <v>0.28548200000000001</v>
      </c>
      <c r="O2">
        <f xml:space="preserve"> 4.19866 * SQRT(1/2)</f>
        <v>2.96890095789671</v>
      </c>
    </row>
    <row r="3" spans="1:15" x14ac:dyDescent="0.2">
      <c r="A3">
        <v>1</v>
      </c>
      <c r="B3" t="s">
        <v>2</v>
      </c>
      <c r="C3">
        <v>3</v>
      </c>
      <c r="D3" t="s">
        <v>2</v>
      </c>
      <c r="E3">
        <f t="shared" ref="E3:E7" si="0">ABS(L3-M3)/$N$2</f>
        <v>2.8022782522190535</v>
      </c>
      <c r="F3" t="s">
        <v>2</v>
      </c>
      <c r="G3" t="str">
        <f t="shared" ref="G3:G7" si="1">CONCATENATE("\text{", IF(E3&gt;$O$2, "Reject", "Fail To Reject"),"}")</f>
        <v>\text{Fail To Reject}</v>
      </c>
      <c r="H3" s="1" t="s">
        <v>9</v>
      </c>
      <c r="L3">
        <v>3.8</v>
      </c>
      <c r="M3">
        <v>4.5999999999999996</v>
      </c>
      <c r="O3" t="s">
        <v>14</v>
      </c>
    </row>
    <row r="4" spans="1:15" x14ac:dyDescent="0.2">
      <c r="A4">
        <v>1</v>
      </c>
      <c r="B4" t="s">
        <v>2</v>
      </c>
      <c r="C4">
        <v>4</v>
      </c>
      <c r="D4" t="s">
        <v>2</v>
      </c>
      <c r="E4">
        <f t="shared" si="0"/>
        <v>2.1017086891642922</v>
      </c>
      <c r="F4" t="s">
        <v>2</v>
      </c>
      <c r="G4" t="str">
        <f t="shared" si="1"/>
        <v>\text{Fail To Reject}</v>
      </c>
      <c r="H4" s="1" t="s">
        <v>9</v>
      </c>
      <c r="L4">
        <v>3.8</v>
      </c>
      <c r="M4">
        <v>4.4000000000000004</v>
      </c>
    </row>
    <row r="5" spans="1:15" x14ac:dyDescent="0.2">
      <c r="A5">
        <v>2</v>
      </c>
      <c r="B5" t="s">
        <v>2</v>
      </c>
      <c r="C5">
        <v>3</v>
      </c>
      <c r="D5" t="s">
        <v>2</v>
      </c>
      <c r="E5">
        <f t="shared" si="0"/>
        <v>3.5028478152738161</v>
      </c>
      <c r="F5" t="s">
        <v>2</v>
      </c>
      <c r="G5" t="str">
        <f t="shared" si="1"/>
        <v>\text{Reject}</v>
      </c>
      <c r="H5" s="1" t="s">
        <v>9</v>
      </c>
      <c r="L5">
        <v>3.6</v>
      </c>
      <c r="M5">
        <v>4.5999999999999996</v>
      </c>
    </row>
    <row r="6" spans="1:15" x14ac:dyDescent="0.2">
      <c r="A6">
        <v>2</v>
      </c>
      <c r="B6" t="s">
        <v>2</v>
      </c>
      <c r="C6">
        <v>4</v>
      </c>
      <c r="D6" t="s">
        <v>2</v>
      </c>
      <c r="E6">
        <f t="shared" si="0"/>
        <v>2.8022782522190548</v>
      </c>
      <c r="F6" t="s">
        <v>2</v>
      </c>
      <c r="G6" t="str">
        <f t="shared" si="1"/>
        <v>\text{Fail To Reject}</v>
      </c>
      <c r="H6" s="1" t="s">
        <v>9</v>
      </c>
      <c r="L6">
        <v>3.6</v>
      </c>
      <c r="M6">
        <v>4.4000000000000004</v>
      </c>
    </row>
    <row r="7" spans="1:15" x14ac:dyDescent="0.2">
      <c r="A7">
        <v>3</v>
      </c>
      <c r="B7" t="s">
        <v>2</v>
      </c>
      <c r="C7">
        <v>4</v>
      </c>
      <c r="D7" t="s">
        <v>2</v>
      </c>
      <c r="E7">
        <f t="shared" si="0"/>
        <v>0.70056956305476104</v>
      </c>
      <c r="F7" t="s">
        <v>2</v>
      </c>
      <c r="G7" t="str">
        <f t="shared" si="1"/>
        <v>\text{Fail To Reject}</v>
      </c>
      <c r="H7" s="1" t="s">
        <v>9</v>
      </c>
      <c r="L7">
        <v>4.5999999999999996</v>
      </c>
      <c r="M7"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6A29-F24C-1C4F-9971-93F40A5BB354}">
  <dimension ref="A1:Q5"/>
  <sheetViews>
    <sheetView tabSelected="1" zoomScale="185" zoomScaleNormal="185" workbookViewId="0">
      <selection activeCell="C2" sqref="C2"/>
    </sheetView>
  </sheetViews>
  <sheetFormatPr baseColWidth="10" defaultRowHeight="16" x14ac:dyDescent="0.2"/>
  <sheetData>
    <row r="1" spans="1:17" x14ac:dyDescent="0.2">
      <c r="B1" t="s">
        <v>2</v>
      </c>
      <c r="C1" t="s">
        <v>18</v>
      </c>
      <c r="D1" t="s">
        <v>2</v>
      </c>
      <c r="E1" t="s">
        <v>5</v>
      </c>
      <c r="F1" t="s">
        <v>2</v>
      </c>
      <c r="G1" t="s">
        <v>12</v>
      </c>
      <c r="H1" t="s">
        <v>2</v>
      </c>
      <c r="I1" t="s">
        <v>13</v>
      </c>
      <c r="J1" s="1" t="s">
        <v>9</v>
      </c>
      <c r="O1" t="s">
        <v>10</v>
      </c>
      <c r="Q1" t="s">
        <v>11</v>
      </c>
    </row>
    <row r="2" spans="1:17" x14ac:dyDescent="0.2">
      <c r="A2" t="s">
        <v>15</v>
      </c>
      <c r="B2" t="s">
        <v>2</v>
      </c>
      <c r="C2">
        <f>O2-O3</f>
        <v>0.19999999999999973</v>
      </c>
      <c r="D2" t="s">
        <v>2</v>
      </c>
      <c r="E2">
        <f>0.285482</f>
        <v>0.28548200000000001</v>
      </c>
      <c r="F2" t="s">
        <v>2</v>
      </c>
      <c r="G2">
        <f>C2-$Q$2*E2</f>
        <v>-0.48602466528000021</v>
      </c>
      <c r="H2" t="s">
        <v>2</v>
      </c>
      <c r="I2">
        <f>C2+$Q$2*E2</f>
        <v>0.88602466527999968</v>
      </c>
      <c r="J2" s="1" t="s">
        <v>9</v>
      </c>
      <c r="O2">
        <v>3.8</v>
      </c>
      <c r="Q2">
        <v>2.4030399999999998</v>
      </c>
    </row>
    <row r="3" spans="1:17" x14ac:dyDescent="0.2">
      <c r="A3" t="s">
        <v>16</v>
      </c>
      <c r="B3" t="s">
        <v>2</v>
      </c>
      <c r="C3">
        <f>1/2*(O2+O3)-1/2*(O4+O5)</f>
        <v>-0.79999999999999982</v>
      </c>
      <c r="D3" t="s">
        <v>2</v>
      </c>
      <c r="E3">
        <v>0.20186599999999999</v>
      </c>
      <c r="F3" t="s">
        <v>2</v>
      </c>
      <c r="G3">
        <f t="shared" ref="G3:G4" si="0">C3-$Q$2*E3</f>
        <v>-1.2850920726399997</v>
      </c>
      <c r="H3" t="s">
        <v>2</v>
      </c>
      <c r="I3">
        <f t="shared" ref="I3:I4" si="1">C3+$Q$2*E3</f>
        <v>-0.3149079273599999</v>
      </c>
      <c r="J3" s="1" t="s">
        <v>9</v>
      </c>
      <c r="O3">
        <v>3.6</v>
      </c>
    </row>
    <row r="4" spans="1:17" x14ac:dyDescent="0.2">
      <c r="A4" t="s">
        <v>17</v>
      </c>
      <c r="B4" t="s">
        <v>2</v>
      </c>
      <c r="C4">
        <f>O4-O5</f>
        <v>0.19999999999999929</v>
      </c>
      <c r="D4" t="s">
        <v>2</v>
      </c>
      <c r="E4">
        <f>0.285482</f>
        <v>0.28548200000000001</v>
      </c>
      <c r="F4" t="s">
        <v>2</v>
      </c>
      <c r="G4">
        <f t="shared" si="0"/>
        <v>-0.48602466528000066</v>
      </c>
      <c r="H4" t="s">
        <v>2</v>
      </c>
      <c r="I4">
        <f t="shared" si="1"/>
        <v>0.88602466527999924</v>
      </c>
      <c r="J4" s="1" t="s">
        <v>9</v>
      </c>
      <c r="O4">
        <v>4.5999999999999996</v>
      </c>
    </row>
    <row r="5" spans="1:17" x14ac:dyDescent="0.2">
      <c r="O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4b</vt:lpstr>
      <vt:lpstr>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2019-12-02T23:01:56Z</dcterms:created>
  <dcterms:modified xsi:type="dcterms:W3CDTF">2019-12-05T23:24:31Z</dcterms:modified>
</cp:coreProperties>
</file>